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оперативка!$A$2:$AU$307</definedName>
  </definedNames>
  <calcPr calcId="152511"/>
</workbook>
</file>

<file path=xl/calcChain.xml><?xml version="1.0" encoding="utf-8"?>
<calcChain xmlns="http://schemas.openxmlformats.org/spreadsheetml/2006/main">
  <c r="B305" i="1" l="1"/>
  <c r="B303" i="1" l="1"/>
  <c r="B298" i="1"/>
  <c r="B297" i="1"/>
  <c r="B294" i="1"/>
  <c r="B293" i="1"/>
  <c r="AT306" i="1" l="1"/>
  <c r="AA306" i="1"/>
  <c r="Z306" i="1"/>
  <c r="C306" i="1" l="1"/>
  <c r="C302" i="1"/>
  <c r="C301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2" i="1"/>
  <c r="AT291" i="1"/>
  <c r="AT295" i="1"/>
  <c r="AA292" i="1"/>
  <c r="AA291" i="1"/>
  <c r="AA295" i="1"/>
  <c r="Z292" i="1"/>
  <c r="Z291" i="1"/>
  <c r="Z295" i="1"/>
  <c r="AT290" i="1"/>
  <c r="AA290" i="1"/>
  <c r="Z290" i="1"/>
  <c r="C295" i="1" l="1"/>
  <c r="C291" i="1"/>
  <c r="L260" i="1"/>
  <c r="L261" i="1" s="1"/>
  <c r="G260" i="1"/>
  <c r="G261" i="1" s="1"/>
  <c r="C294" i="1" l="1"/>
  <c r="C293" i="1"/>
  <c r="C298" i="1"/>
  <c r="C297" i="1"/>
  <c r="AT287" i="1"/>
  <c r="AT289" i="1" s="1"/>
  <c r="AA287" i="1"/>
  <c r="AA289" i="1" s="1"/>
  <c r="Z287" i="1"/>
  <c r="Z289" i="1" s="1"/>
  <c r="AA258" i="1"/>
  <c r="AT258" i="1"/>
  <c r="Z258" i="1"/>
  <c r="C258" i="1" s="1"/>
  <c r="C303" i="1" l="1"/>
  <c r="C305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<sst xmlns="http://schemas.openxmlformats.org/spreadsheetml/2006/main" count="335" uniqueCount="261">
  <si>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</si>
  <si>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</si>
  <si>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</si>
  <si>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</si>
  <si>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</si>
  <si>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</si>
  <si>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</si>
  <si>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</si>
  <si>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</si>
  <si>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</si>
  <si>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</si>
  <si>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</si>
  <si>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</si>
  <si>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</si>
  <si>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</si>
  <si>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</si>
  <si>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</si>
  <si>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</si>
  <si>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</si>
  <si>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</si>
  <si>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</si>
  <si>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</si>
  <si>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</si>
  <si>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</si>
  <si>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</si>
  <si>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</si>
  <si>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</si>
  <si>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</si>
  <si>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</si>
  <si>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</si>
  <si>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</si>
  <si>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</si>
  <si>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</si>
  <si>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</si>
  <si>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</si>
  <si>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</si>
  <si>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</si>
  <si>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</si>
  <si>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</si>
  <si>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</si>
  <si>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</si>
  <si>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</si>
  <si>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</si>
  <si>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</si>
  <si>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</si>
  <si>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</si>
  <si>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</si>
  <si>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</si>
  <si>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</si>
  <si>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</si>
  <si>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</si>
  <si>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</si>
  <si>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</si>
  <si>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</si>
  <si>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</si>
  <si>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</si>
  <si>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</si>
  <si>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</si>
  <si>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</si>
  <si>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</si>
  <si>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</si>
  <si>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</si>
  <si>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</si>
  <si>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</si>
  <si>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</si>
  <si>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</si>
  <si>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</si>
  <si>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</si>
  <si>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</si>
  <si>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</si>
  <si>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</si>
  <si>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</si>
  <si>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</si>
  <si>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</si>
  <si>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</si>
  <si>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</si>
  <si>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</si>
  <si>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</si>
  <si>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</si>
  <si>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</si>
  <si>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</si>
  <si>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</si>
  <si>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</si>
  <si>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</si>
  <si>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</si>
  <si>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</si>
  <si>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</si>
  <si>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</si>
  <si>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</si>
  <si>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</si>
  <si>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</si>
  <si>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</si>
  <si>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</si>
  <si>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</si>
  <si>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</si>
  <si>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</si>
  <si>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</si>
  <si>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</si>
  <si>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</si>
  <si>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</si>
  <si>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</si>
  <si>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</si>
  <si>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</si>
  <si>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</si>
  <si>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</si>
  <si>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</si>
  <si>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</si>
  <si>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</si>
  <si>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</si>
  <si>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</si>
  <si>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</si>
  <si>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</si>
  <si>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</si>
  <si>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</si>
  <si>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</si>
  <si>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</si>
  <si>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</si>
  <si>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</si>
  <si>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</si>
  <si>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</si>
  <si>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</si>
  <si>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</si>
  <si>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</si>
  <si>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</si>
  <si>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</si>
  <si>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</si>
  <si>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</si>
  <si>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</si>
  <si>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</si>
  <si>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</si>
  <si>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</si>
  <si>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</si>
  <si>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</si>
  <si>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</si>
  <si>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</si>
  <si>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</si>
  <si>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</si>
  <si>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</si>
  <si>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</si>
  <si>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</si>
  <si>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</si>
  <si>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</si>
  <si>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</si>
  <si>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</si>
  <si>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</si>
  <si>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</si>
  <si>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</si>
  <si>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</si>
  <si>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</si>
  <si>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</si>
  <si>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</si>
  <si>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</si>
  <si>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</si>
  <si>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</si>
  <si>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</si>
  <si>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</si>
  <si>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</si>
  <si>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</si>
  <si>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</si>
  <si>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</si>
  <si>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</si>
  <si>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</si>
  <si>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</si>
  <si>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</si>
  <si>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</si>
  <si>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</si>
  <si>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</si>
  <si>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</si>
  <si>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</si>
  <si>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</si>
  <si>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</si>
  <si>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</si>
  <si>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</si>
  <si>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</si>
  <si>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</si>
  <si>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</si>
  <si>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</si>
  <si>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</si>
  <si>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</si>
  <si>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</si>
  <si>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</si>
  <si>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</si>
  <si>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</si>
  <si>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</si>
  <si>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</si>
  <si>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</si>
  <si>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</si>
  <si>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</si>
  <si>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</si>
  <si>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</si>
  <si>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</si>
  <si>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</si>
  <si>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</si>
  <si>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</si>
  <si>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</si>
  <si>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</si>
  <si>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</si>
  <si>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</si>
  <si>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</si>
  <si>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</si>
  <si>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</si>
  <si>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</si>
  <si>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</si>
  <si>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</si>
  <si>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</si>
  <si>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</si>
  <si>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</si>
  <si>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</si>
  <si>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</si>
  <si>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</si>
  <si>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</si>
  <si>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</si>
  <si>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</si>
  <si>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</si>
  <si>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</si>
  <si>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</si>
  <si>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</si>
  <si>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</si>
  <si>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</si>
  <si>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</si>
  <si>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</si>
  <si>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</si>
  <si>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</si>
  <si>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</si>
  <si>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</si>
  <si>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</si>
  <si>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</si>
  <si>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</si>
  <si>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</si>
  <si>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</si>
  <si>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</si>
  <si>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</si>
  <si>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</si>
  <si>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</si>
  <si>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</si>
  <si>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</si>
  <si>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</si>
  <si>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</si>
  <si>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</si>
  <si>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</si>
  <si>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</si>
  <si>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</si>
  <si>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</si>
  <si>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</si>
  <si>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</si>
  <si>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</si>
  <si>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</si>
  <si>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</si>
  <si>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</si>
  <si>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</si>
  <si>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</si>
  <si>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</si>
  <si>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</si>
  <si>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>Поголовье скота (без свиней, птицы), усл.голов (по данным на 01.05)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</si>
  <si>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</si>
  <si>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</si>
  <si>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</si>
  <si>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</si>
  <si>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</si>
  <si>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</si>
  <si>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по состоянию на 06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</si>
</sst>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textRotation="90" wrapText="1"/>
    </xf>
    <xf numFmtId="1" fontId="7" fillId="4" borderId="3" xfId="0" applyNumberFormat="1" applyFont="1" applyFill="1" applyBorder="1"/>
    <xf numFmtId="0" fontId="6" fillId="2" borderId="14" xfId="0" applyFont="1" applyFill="1" applyBorder="1" applyAlignment="1">
      <alignment horizontal="center" textRotation="90"/>
    </xf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6"/>
  <sheetViews>
    <sheetView tabSelected="1" view="pageBreakPreview" topLeftCell="A2" zoomScale="55" zoomScaleNormal="70" zoomScaleSheetLayoutView="55" zoomScalePageLayoutView="82" workbookViewId="0">
      <pane xSplit="1" ySplit="4" topLeftCell="B267" activePane="bottomRight" state="frozen"/>
      <selection activeCell="A2" sqref="A2"/>
      <selection pane="topRight" activeCell="B2" sqref="B2"/>
      <selection pane="bottomLeft" activeCell="A7" sqref="A7"/>
      <selection pane="bottomRight" activeCell="AD5" sqref="AB5:AD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2.4257812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1.7109375" style="5" customWidth="1"/>
    <col min="28" max="28" width="1.14062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4" t="s">
        <v>260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5" t="s">
        <v>2</v>
      </c>
      <c r="B4" s="287" t="s">
        <v>216</v>
      </c>
      <c r="C4" s="289" t="s">
        <v>215</v>
      </c>
      <c r="D4" s="289" t="s">
        <v>236</v>
      </c>
      <c r="E4" s="291" t="s">
        <v>213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3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86"/>
      <c r="B5" s="288"/>
      <c r="C5" s="290"/>
      <c r="D5" s="290"/>
      <c r="E5" s="90" t="s">
        <v>194</v>
      </c>
      <c r="F5" s="90" t="s">
        <v>193</v>
      </c>
      <c r="G5" s="90" t="s">
        <v>247</v>
      </c>
      <c r="H5" s="90" t="s">
        <v>180</v>
      </c>
      <c r="I5" s="90" t="s">
        <v>183</v>
      </c>
      <c r="J5" s="90" t="s">
        <v>192</v>
      </c>
      <c r="K5" s="90" t="s">
        <v>181</v>
      </c>
      <c r="L5" s="90" t="s">
        <v>248</v>
      </c>
      <c r="M5" s="90" t="s">
        <v>190</v>
      </c>
      <c r="N5" s="90" t="s">
        <v>185</v>
      </c>
      <c r="O5" s="263" t="s">
        <v>217</v>
      </c>
      <c r="P5" s="90" t="s">
        <v>187</v>
      </c>
      <c r="Q5" s="90" t="s">
        <v>186</v>
      </c>
      <c r="R5" s="90" t="s">
        <v>182</v>
      </c>
      <c r="S5" s="90" t="s">
        <v>179</v>
      </c>
      <c r="T5" s="90" t="s">
        <v>184</v>
      </c>
      <c r="U5" s="90" t="s">
        <v>188</v>
      </c>
      <c r="V5" s="90" t="s">
        <v>191</v>
      </c>
      <c r="W5" s="121" t="s">
        <v>211</v>
      </c>
      <c r="X5" s="265" t="s">
        <v>212</v>
      </c>
      <c r="Y5" s="90" t="s">
        <v>189</v>
      </c>
      <c r="Z5" s="90" t="s">
        <v>195</v>
      </c>
      <c r="AA5" s="90" t="s">
        <v>218</v>
      </c>
      <c r="AB5" s="121" t="s">
        <v>196</v>
      </c>
      <c r="AC5" s="121" t="s">
        <v>197</v>
      </c>
      <c r="AD5" s="121" t="s">
        <v>198</v>
      </c>
      <c r="AE5" s="121" t="s">
        <v>199</v>
      </c>
      <c r="AF5" s="235" t="s">
        <v>200</v>
      </c>
      <c r="AG5" s="121" t="s">
        <v>201</v>
      </c>
      <c r="AH5" s="121" t="s">
        <v>202</v>
      </c>
      <c r="AI5" s="121" t="s">
        <v>203</v>
      </c>
      <c r="AJ5" s="235" t="s">
        <v>204</v>
      </c>
      <c r="AK5" s="121" t="s">
        <v>219</v>
      </c>
      <c r="AL5" s="235" t="s">
        <v>205</v>
      </c>
      <c r="AM5" s="235" t="s">
        <v>206</v>
      </c>
      <c r="AN5" s="121" t="s">
        <v>220</v>
      </c>
      <c r="AO5" s="121" t="s">
        <v>207</v>
      </c>
      <c r="AP5" s="235" t="s">
        <v>208</v>
      </c>
      <c r="AQ5" s="121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4" t="s">
        <v>156</v>
      </c>
      <c r="B225" s="295"/>
      <c r="C225" s="295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98"/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191"/>
      <c r="AT229" s="124"/>
      <c r="AU229" s="112"/>
    </row>
    <row r="230" spans="1:47" s="107" customFormat="1" ht="43.9" hidden="1" customHeight="1" x14ac:dyDescent="0.2">
      <c r="A230" s="299"/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192"/>
      <c r="AT230" s="124"/>
      <c r="AU230" s="112"/>
    </row>
    <row r="231" spans="1:47" s="75" customFormat="1" ht="18" hidden="1" customHeight="1" x14ac:dyDescent="0.35">
      <c r="A231" s="299"/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0" t="s">
        <v>157</v>
      </c>
      <c r="B233" s="301"/>
      <c r="C233" s="301"/>
      <c r="D233" s="301"/>
      <c r="E233" s="301"/>
      <c r="F233" s="301"/>
      <c r="G233" s="301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  <c r="Z233" s="301"/>
      <c r="AA233" s="194"/>
      <c r="AT233" s="118"/>
      <c r="AU233" s="113"/>
    </row>
    <row r="234" spans="1:47" s="75" customFormat="1" ht="28.15" hidden="1" customHeight="1" x14ac:dyDescent="0.35">
      <c r="A234" s="300" t="s">
        <v>171</v>
      </c>
      <c r="B234" s="301"/>
      <c r="C234" s="301"/>
      <c r="D234" s="301"/>
      <c r="E234" s="301"/>
      <c r="F234" s="301"/>
      <c r="G234" s="301"/>
      <c r="H234" s="301"/>
      <c r="I234" s="301"/>
      <c r="J234" s="301"/>
      <c r="K234" s="301"/>
      <c r="L234" s="301"/>
      <c r="M234" s="301"/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Y234" s="301"/>
      <c r="Z234" s="301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2"/>
      <c r="B241" s="302"/>
      <c r="C241" s="302"/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96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customHeight="1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x14ac:dyDescent="0.35">
      <c r="A259" s="129" t="s">
        <v>235</v>
      </c>
      <c r="B259" s="200">
        <v>11224</v>
      </c>
      <c r="C259" s="274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9169</v>
      </c>
      <c r="C269" s="144">
        <f>Z269+AA269</f>
        <v>12291.7</v>
      </c>
      <c r="D269" s="233">
        <f t="shared" si="14"/>
        <v>1.3405714908932274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x14ac:dyDescent="0.35">
      <c r="A271" s="129" t="s">
        <v>233</v>
      </c>
      <c r="B271" s="204">
        <v>401</v>
      </c>
      <c r="C271" s="275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x14ac:dyDescent="0.35">
      <c r="A274" s="129" t="s">
        <v>234</v>
      </c>
      <c r="B274" s="200">
        <v>1842</v>
      </c>
      <c r="C274" s="274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x14ac:dyDescent="0.35">
      <c r="A279" s="129" t="s">
        <v>51</v>
      </c>
      <c r="B279" s="200">
        <v>94</v>
      </c>
      <c r="C279" s="274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x14ac:dyDescent="0.35">
      <c r="A283" s="72" t="s">
        <v>237</v>
      </c>
      <c r="B283" s="74">
        <v>21</v>
      </c>
      <c r="C283" s="117">
        <f>Z283+AA283</f>
        <v>21</v>
      </c>
      <c r="D283" s="280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80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7" customFormat="1" ht="21.75" x14ac:dyDescent="0.3">
      <c r="A286" s="266" t="s">
        <v>129</v>
      </c>
      <c r="B286" s="266">
        <v>1340</v>
      </c>
      <c r="C286" s="266">
        <f>Z286+AA286</f>
        <v>360</v>
      </c>
      <c r="D286" s="266"/>
      <c r="E286" s="266"/>
      <c r="F286" s="266"/>
      <c r="G286" s="266"/>
      <c r="H286" s="266">
        <v>100</v>
      </c>
      <c r="I286" s="266">
        <v>150</v>
      </c>
      <c r="J286" s="266"/>
      <c r="K286" s="266"/>
      <c r="L286" s="266"/>
      <c r="M286" s="266">
        <v>60</v>
      </c>
      <c r="N286" s="266"/>
      <c r="O286" s="266"/>
      <c r="P286" s="266">
        <v>50</v>
      </c>
      <c r="Q286" s="266"/>
      <c r="R286" s="266"/>
      <c r="S286" s="266"/>
      <c r="T286" s="266"/>
      <c r="U286" s="266"/>
      <c r="V286" s="266"/>
      <c r="W286" s="266"/>
      <c r="X286" s="266"/>
      <c r="Y286" s="266"/>
      <c r="Z286" s="266">
        <f>SUM(E286:Y286)</f>
        <v>360</v>
      </c>
      <c r="AA286" s="266">
        <f>SUM(AB286:AS286)</f>
        <v>0</v>
      </c>
      <c r="AB286" s="266"/>
      <c r="AC286" s="266"/>
      <c r="AD286" s="266"/>
      <c r="AE286" s="266"/>
      <c r="AF286" s="266"/>
      <c r="AG286" s="266"/>
      <c r="AH286" s="266"/>
      <c r="AI286" s="266"/>
      <c r="AJ286" s="266"/>
      <c r="AK286" s="266"/>
      <c r="AL286" s="266"/>
      <c r="AM286" s="266"/>
      <c r="AN286" s="266"/>
      <c r="AO286" s="266"/>
      <c r="AP286" s="266"/>
      <c r="AQ286" s="266"/>
      <c r="AR286" s="266"/>
      <c r="AS286" s="266"/>
      <c r="AT286" s="266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6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71">
        <f>SUM(E287:Y287)</f>
        <v>4229</v>
      </c>
      <c r="AA287" s="271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2987</v>
      </c>
      <c r="C288" s="146">
        <f>Z288+AA288</f>
        <v>3002.55</v>
      </c>
      <c r="D288" s="146"/>
      <c r="E288" s="146">
        <v>495</v>
      </c>
      <c r="F288" s="146"/>
      <c r="G288" s="146">
        <v>50</v>
      </c>
      <c r="H288" s="146"/>
      <c r="I288" s="146">
        <v>781</v>
      </c>
      <c r="J288" s="146"/>
      <c r="K288" s="146">
        <v>110</v>
      </c>
      <c r="L288" s="146"/>
      <c r="M288" s="146">
        <v>1000</v>
      </c>
      <c r="N288" s="146"/>
      <c r="O288" s="146">
        <v>280</v>
      </c>
      <c r="P288" s="146"/>
      <c r="Q288" s="146"/>
      <c r="R288" s="146"/>
      <c r="S288" s="146">
        <v>70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2809</v>
      </c>
      <c r="AA288" s="257">
        <f>SUM(AB288:AS288)</f>
        <v>193.55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70</v>
      </c>
      <c r="AR288" s="146"/>
      <c r="AS288" s="146"/>
      <c r="AT288" s="146">
        <f>SUM(AB288:AS288)</f>
        <v>193.55</v>
      </c>
      <c r="AU288" s="254"/>
    </row>
    <row r="289" spans="1:47" s="269" customFormat="1" ht="22.5" x14ac:dyDescent="0.35">
      <c r="A289" s="270" t="s">
        <v>35</v>
      </c>
      <c r="B289" s="268">
        <f>B288/B287</f>
        <v>0.71051379638439582</v>
      </c>
      <c r="C289" s="277">
        <f t="shared" ref="C289" si="51">C288/C287</f>
        <v>0.67253138614194041</v>
      </c>
      <c r="D289" s="268"/>
      <c r="E289" s="268">
        <f>E288/E287</f>
        <v>0.64875491480996073</v>
      </c>
      <c r="F289" s="268"/>
      <c r="G289" s="268"/>
      <c r="H289" s="268"/>
      <c r="I289" s="268">
        <f t="shared" ref="I289:AT289" si="52">I288/I287</f>
        <v>1</v>
      </c>
      <c r="J289" s="268"/>
      <c r="K289" s="268">
        <f t="shared" si="52"/>
        <v>1.375</v>
      </c>
      <c r="L289" s="268">
        <f t="shared" si="52"/>
        <v>0</v>
      </c>
      <c r="M289" s="268">
        <f t="shared" si="52"/>
        <v>0.81632653061224492</v>
      </c>
      <c r="N289" s="268">
        <f t="shared" si="52"/>
        <v>0</v>
      </c>
      <c r="O289" s="268">
        <f t="shared" si="52"/>
        <v>0.58091286307053946</v>
      </c>
      <c r="P289" s="268"/>
      <c r="Q289" s="268">
        <f t="shared" si="52"/>
        <v>0</v>
      </c>
      <c r="R289" s="268"/>
      <c r="S289" s="268">
        <f t="shared" si="52"/>
        <v>0.21212121212121213</v>
      </c>
      <c r="T289" s="268"/>
      <c r="U289" s="268"/>
      <c r="V289" s="268"/>
      <c r="W289" s="268">
        <f t="shared" si="52"/>
        <v>1</v>
      </c>
      <c r="X289" s="268">
        <f t="shared" si="52"/>
        <v>1</v>
      </c>
      <c r="Y289" s="268"/>
      <c r="Z289" s="268">
        <f t="shared" si="52"/>
        <v>0.66422322061953176</v>
      </c>
      <c r="AA289" s="268">
        <f t="shared" si="52"/>
        <v>0.8216939078751857</v>
      </c>
      <c r="AB289" s="268">
        <f t="shared" si="52"/>
        <v>1</v>
      </c>
      <c r="AC289" s="268"/>
      <c r="AD289" s="268" t="e">
        <f t="shared" si="52"/>
        <v>#DIV/0!</v>
      </c>
      <c r="AE289" s="268" t="e">
        <f t="shared" si="52"/>
        <v>#DIV/0!</v>
      </c>
      <c r="AF289" s="268"/>
      <c r="AG289" s="268">
        <f t="shared" si="52"/>
        <v>1</v>
      </c>
      <c r="AH289" s="268">
        <f t="shared" si="52"/>
        <v>2.3333333333333335</v>
      </c>
      <c r="AI289" s="268">
        <f t="shared" si="52"/>
        <v>1</v>
      </c>
      <c r="AJ289" s="268"/>
      <c r="AK289" s="268">
        <f t="shared" si="52"/>
        <v>1</v>
      </c>
      <c r="AL289" s="268"/>
      <c r="AM289" s="268">
        <f t="shared" si="52"/>
        <v>1</v>
      </c>
      <c r="AN289" s="268"/>
      <c r="AO289" s="268">
        <f t="shared" si="52"/>
        <v>1</v>
      </c>
      <c r="AP289" s="268" t="e">
        <f t="shared" si="52"/>
        <v>#DIV/0!</v>
      </c>
      <c r="AQ289" s="268">
        <f t="shared" si="52"/>
        <v>0.40697674418604651</v>
      </c>
      <c r="AR289" s="268"/>
      <c r="AS289" s="268" t="e">
        <f t="shared" si="52"/>
        <v>#DIV/0!</v>
      </c>
      <c r="AT289" s="268">
        <f t="shared" si="52"/>
        <v>0.8216939078751857</v>
      </c>
    </row>
    <row r="290" spans="1:47" s="248" customFormat="1" ht="22.5" x14ac:dyDescent="0.35">
      <c r="A290" s="131" t="s">
        <v>250</v>
      </c>
      <c r="B290" s="258"/>
      <c r="C290" s="146"/>
      <c r="D290" s="258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60"/>
      <c r="V290" s="259"/>
      <c r="W290" s="259"/>
      <c r="X290" s="259"/>
      <c r="Y290" s="259"/>
      <c r="Z290" s="261">
        <f>SUM(E290:Y290)</f>
        <v>0</v>
      </c>
      <c r="AA290" s="261">
        <f>SUM(AB290:AS290)</f>
        <v>0</v>
      </c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259"/>
      <c r="AS290" s="259"/>
      <c r="AT290" s="259">
        <f>SUM(AB290:AS290)</f>
        <v>0</v>
      </c>
    </row>
    <row r="291" spans="1:47" s="256" customFormat="1" ht="22.5" x14ac:dyDescent="0.35">
      <c r="A291" s="118" t="s">
        <v>251</v>
      </c>
      <c r="B291" s="146">
        <v>2206</v>
      </c>
      <c r="C291" s="146">
        <f t="shared" ref="C291:C295" si="53">Z291+AA291</f>
        <v>2209</v>
      </c>
      <c r="D291" s="146"/>
      <c r="E291" s="147">
        <v>196</v>
      </c>
      <c r="F291" s="147"/>
      <c r="G291" s="147">
        <v>10</v>
      </c>
      <c r="H291" s="147"/>
      <c r="I291" s="147">
        <v>100</v>
      </c>
      <c r="J291" s="147"/>
      <c r="K291" s="147">
        <v>120</v>
      </c>
      <c r="L291" s="147"/>
      <c r="M291" s="147">
        <v>500</v>
      </c>
      <c r="N291" s="147"/>
      <c r="O291" s="147">
        <v>471</v>
      </c>
      <c r="P291" s="147"/>
      <c r="Q291" s="147"/>
      <c r="R291" s="147"/>
      <c r="S291" s="147">
        <v>250</v>
      </c>
      <c r="T291" s="147"/>
      <c r="U291" s="262"/>
      <c r="V291" s="147"/>
      <c r="W291" s="264">
        <v>12</v>
      </c>
      <c r="X291" s="147"/>
      <c r="Y291" s="147"/>
      <c r="Z291" s="257">
        <f t="shared" ref="Z291:Z295" si="54">SUM(E291:Y291)</f>
        <v>1659</v>
      </c>
      <c r="AA291" s="257">
        <f t="shared" ref="AA291:AA295" si="55">SUM(AB291:AS291)</f>
        <v>550</v>
      </c>
      <c r="AB291" s="147"/>
      <c r="AC291" s="147"/>
      <c r="AD291" s="147">
        <v>20</v>
      </c>
      <c r="AE291" s="147">
        <v>150</v>
      </c>
      <c r="AF291" s="147"/>
      <c r="AG291" s="264">
        <v>15</v>
      </c>
      <c r="AH291" s="147">
        <v>150</v>
      </c>
      <c r="AI291" s="147"/>
      <c r="AJ291" s="147"/>
      <c r="AK291" s="264">
        <v>54</v>
      </c>
      <c r="AL291" s="147"/>
      <c r="AM291" s="147"/>
      <c r="AN291" s="147"/>
      <c r="AO291" s="264">
        <v>41</v>
      </c>
      <c r="AP291" s="147">
        <v>20</v>
      </c>
      <c r="AQ291" s="147">
        <v>100</v>
      </c>
      <c r="AR291" s="147"/>
      <c r="AS291" s="147"/>
      <c r="AT291" s="147">
        <f t="shared" ref="AT291:AT295" si="56">SUM(AB291:AS291)</f>
        <v>550</v>
      </c>
      <c r="AU291" s="248"/>
    </row>
    <row r="292" spans="1:47" s="248" customFormat="1" ht="22.5" x14ac:dyDescent="0.35">
      <c r="A292" s="131" t="s">
        <v>255</v>
      </c>
      <c r="B292" s="258">
        <v>6627</v>
      </c>
      <c r="C292" s="146">
        <v>4990</v>
      </c>
      <c r="D292" s="258"/>
      <c r="E292" s="259"/>
      <c r="F292" s="259"/>
      <c r="G292" s="259"/>
      <c r="H292" s="259"/>
      <c r="I292" s="259"/>
      <c r="J292" s="259"/>
      <c r="K292" s="259">
        <v>300</v>
      </c>
      <c r="L292" s="259"/>
      <c r="M292" s="259"/>
      <c r="N292" s="259"/>
      <c r="O292" s="259"/>
      <c r="P292" s="259"/>
      <c r="Q292" s="259"/>
      <c r="R292" s="259"/>
      <c r="S292" s="259"/>
      <c r="T292" s="259"/>
      <c r="U292" s="260"/>
      <c r="V292" s="259"/>
      <c r="W292" s="259"/>
      <c r="X292" s="259"/>
      <c r="Y292" s="259"/>
      <c r="Z292" s="261">
        <f>SUM(E292:Y292)</f>
        <v>300</v>
      </c>
      <c r="AA292" s="261">
        <f>SUM(AB292:AS292)</f>
        <v>0</v>
      </c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  <c r="AP292" s="259"/>
      <c r="AQ292" s="259"/>
      <c r="AR292" s="259"/>
      <c r="AS292" s="259"/>
      <c r="AT292" s="259">
        <f>SUM(AB292:AS292)</f>
        <v>0</v>
      </c>
    </row>
    <row r="293" spans="1:47" s="248" customFormat="1" ht="22.5" x14ac:dyDescent="0.35">
      <c r="A293" s="131" t="s">
        <v>256</v>
      </c>
      <c r="B293" s="258">
        <f>B291*0.45</f>
        <v>992.7</v>
      </c>
      <c r="C293" s="146">
        <f>C291*0.45</f>
        <v>994.05000000000007</v>
      </c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61"/>
      <c r="AA293" s="261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/>
    </row>
    <row r="294" spans="1:47" s="248" customFormat="1" ht="22.5" x14ac:dyDescent="0.35">
      <c r="A294" s="131" t="s">
        <v>257</v>
      </c>
      <c r="B294" s="281">
        <f>B291/B292</f>
        <v>0.33288063980685079</v>
      </c>
      <c r="C294" s="273">
        <f>C291/C292</f>
        <v>0.44268537074148295</v>
      </c>
      <c r="D294" s="258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60"/>
      <c r="V294" s="259"/>
      <c r="W294" s="259"/>
      <c r="X294" s="259"/>
      <c r="Y294" s="259"/>
      <c r="Z294" s="261"/>
      <c r="AA294" s="261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259"/>
      <c r="AS294" s="259"/>
      <c r="AT294" s="259"/>
    </row>
    <row r="295" spans="1:47" s="256" customFormat="1" ht="22.5" x14ac:dyDescent="0.35">
      <c r="A295" s="118" t="s">
        <v>252</v>
      </c>
      <c r="B295" s="146">
        <v>14480</v>
      </c>
      <c r="C295" s="146">
        <f t="shared" si="53"/>
        <v>27069</v>
      </c>
      <c r="D295" s="146"/>
      <c r="E295" s="147">
        <v>2450</v>
      </c>
      <c r="F295" s="147"/>
      <c r="G295" s="147"/>
      <c r="H295" s="147"/>
      <c r="I295" s="147">
        <v>7500</v>
      </c>
      <c r="J295" s="147"/>
      <c r="K295" s="147"/>
      <c r="L295" s="147"/>
      <c r="M295" s="147">
        <v>13000</v>
      </c>
      <c r="N295" s="147"/>
      <c r="O295" s="147">
        <v>4119</v>
      </c>
      <c r="P295" s="147"/>
      <c r="Q295" s="147"/>
      <c r="R295" s="147"/>
      <c r="S295" s="147"/>
      <c r="T295" s="147"/>
      <c r="U295" s="262"/>
      <c r="V295" s="147"/>
      <c r="W295" s="147"/>
      <c r="X295" s="147"/>
      <c r="Y295" s="147"/>
      <c r="Z295" s="257">
        <f t="shared" si="54"/>
        <v>27069</v>
      </c>
      <c r="AA295" s="257">
        <f t="shared" si="55"/>
        <v>0</v>
      </c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>
        <f t="shared" si="56"/>
        <v>0</v>
      </c>
      <c r="AU295" s="248"/>
    </row>
    <row r="296" spans="1:47" ht="22.5" x14ac:dyDescent="0.35">
      <c r="A296" s="72" t="s">
        <v>255</v>
      </c>
      <c r="B296" s="74">
        <v>33418</v>
      </c>
      <c r="C296" s="117">
        <v>34931</v>
      </c>
      <c r="D296" s="74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3"/>
      <c r="V296" s="72"/>
      <c r="W296" s="72"/>
      <c r="X296" s="72"/>
      <c r="Y296" s="72"/>
      <c r="Z296" s="104"/>
      <c r="AA296" s="104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</row>
    <row r="297" spans="1:47" ht="22.5" x14ac:dyDescent="0.35">
      <c r="A297" s="72" t="s">
        <v>256</v>
      </c>
      <c r="B297" s="74">
        <f>B295*0.3</f>
        <v>4344</v>
      </c>
      <c r="C297" s="146">
        <f>C295*0.3</f>
        <v>8120.7</v>
      </c>
      <c r="D297" s="74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3"/>
      <c r="V297" s="72"/>
      <c r="W297" s="72"/>
      <c r="X297" s="72"/>
      <c r="Y297" s="72"/>
      <c r="Z297" s="104"/>
      <c r="AA297" s="104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</row>
    <row r="298" spans="1:47" ht="19.5" customHeight="1" x14ac:dyDescent="0.35">
      <c r="A298" s="72" t="s">
        <v>257</v>
      </c>
      <c r="B298" s="282">
        <f>B295/B296</f>
        <v>0.43329941947453471</v>
      </c>
      <c r="C298" s="278">
        <f>C295/C296</f>
        <v>0.77492771463742804</v>
      </c>
      <c r="D298" s="74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3"/>
      <c r="V298" s="72"/>
      <c r="W298" s="72"/>
      <c r="X298" s="72"/>
      <c r="Y298" s="72"/>
      <c r="Z298" s="104"/>
      <c r="AA298" s="104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</row>
    <row r="299" spans="1:47" s="120" customFormat="1" ht="22.5" hidden="1" x14ac:dyDescent="0.35">
      <c r="A299" s="118" t="s">
        <v>258</v>
      </c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9"/>
      <c r="V299" s="118"/>
      <c r="W299" s="118"/>
      <c r="X299" s="118"/>
      <c r="Y299" s="118"/>
      <c r="Z299" s="203"/>
      <c r="AA299" s="203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</row>
    <row r="300" spans="1:47" s="75" customFormat="1" ht="22.5" hidden="1" x14ac:dyDescent="0.35">
      <c r="A300" s="72" t="s">
        <v>255</v>
      </c>
      <c r="B300" s="74"/>
      <c r="C300" s="117">
        <v>49901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272"/>
      <c r="V300" s="72"/>
      <c r="W300" s="72"/>
      <c r="X300" s="72"/>
      <c r="Y300" s="72"/>
      <c r="Z300" s="104"/>
      <c r="AA300" s="104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s="75" customFormat="1" ht="22.5" hidden="1" x14ac:dyDescent="0.35">
      <c r="A301" s="72" t="s">
        <v>256</v>
      </c>
      <c r="B301" s="74"/>
      <c r="C301" s="117">
        <f>C299*0.19</f>
        <v>0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104"/>
      <c r="AA301" s="104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75" customFormat="1" ht="22.5" hidden="1" x14ac:dyDescent="0.35">
      <c r="A302" s="72" t="s">
        <v>257</v>
      </c>
      <c r="B302" s="74"/>
      <c r="C302" s="273">
        <f>C299/C300</f>
        <v>0</v>
      </c>
      <c r="D302" s="74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3"/>
      <c r="V302" s="72"/>
      <c r="W302" s="72"/>
      <c r="X302" s="72"/>
      <c r="Y302" s="72"/>
      <c r="Z302" s="104"/>
      <c r="AA302" s="104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</row>
    <row r="303" spans="1:47" ht="22.5" x14ac:dyDescent="0.35">
      <c r="A303" s="72" t="s">
        <v>154</v>
      </c>
      <c r="B303" s="283">
        <f>B293+B297</f>
        <v>5336.7</v>
      </c>
      <c r="C303" s="146">
        <f>C293+C297+C301</f>
        <v>9114.75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3"/>
      <c r="V303" s="72"/>
      <c r="W303" s="72"/>
      <c r="X303" s="72"/>
      <c r="Y303" s="72"/>
      <c r="Z303" s="104"/>
      <c r="AA303" s="104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ht="22.5" x14ac:dyDescent="0.35">
      <c r="A304" s="72" t="s">
        <v>253</v>
      </c>
      <c r="B304" s="74"/>
      <c r="C304" s="117">
        <v>7485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104"/>
      <c r="AA304" s="104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ht="22.5" x14ac:dyDescent="0.35">
      <c r="A305" s="72" t="s">
        <v>254</v>
      </c>
      <c r="B305" s="74" t="e">
        <f>B303/B304</f>
        <v>#DIV/0!</v>
      </c>
      <c r="C305" s="279">
        <f>C303/C304*10</f>
        <v>12.177354709418838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104"/>
      <c r="AA305" s="104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s="75" customFormat="1" ht="22.5" x14ac:dyDescent="0.35">
      <c r="A306" s="72" t="s">
        <v>259</v>
      </c>
      <c r="B306" s="74"/>
      <c r="C306" s="74">
        <f>Z306+AA306</f>
        <v>5</v>
      </c>
      <c r="D306" s="74"/>
      <c r="E306" s="72"/>
      <c r="F306" s="72"/>
      <c r="G306" s="72"/>
      <c r="H306" s="72"/>
      <c r="I306" s="72">
        <v>1</v>
      </c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>
        <v>1</v>
      </c>
      <c r="X306" s="72"/>
      <c r="Y306" s="72"/>
      <c r="Z306" s="104">
        <f>SUM(E306:Y306)</f>
        <v>2</v>
      </c>
      <c r="AA306" s="104">
        <f>SUM(AB306:AS306)</f>
        <v>3</v>
      </c>
      <c r="AB306" s="72"/>
      <c r="AC306" s="72"/>
      <c r="AD306" s="72"/>
      <c r="AE306" s="72"/>
      <c r="AF306" s="72"/>
      <c r="AG306" s="72">
        <v>1</v>
      </c>
      <c r="AH306" s="72"/>
      <c r="AI306" s="72"/>
      <c r="AJ306" s="72"/>
      <c r="AK306" s="72">
        <v>1</v>
      </c>
      <c r="AL306" s="72"/>
      <c r="AM306" s="72"/>
      <c r="AN306" s="72"/>
      <c r="AO306" s="72">
        <v>1</v>
      </c>
      <c r="AP306" s="72"/>
      <c r="AQ306" s="72"/>
      <c r="AR306" s="72"/>
      <c r="AS306" s="72"/>
      <c r="AT306" s="72">
        <f>SUM(AB306:AS306)</f>
        <v>3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2020-07-06T05:46:13Z</cp:lastPrinted>
  <dcterms:created xsi:type="dcterms:W3CDTF">2017-06-08T05:54:08Z</dcterms:created>
  <dcterms:modified xsi:type="dcterms:W3CDTF">2020-07-06T05:46:15Z</dcterms:modified>
</cp:coreProperties>
</file>