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Z291" i="1" l="1"/>
  <c r="C291" i="1"/>
  <c r="C292" i="1" s="1"/>
  <c r="E292" i="1"/>
  <c r="I292" i="1"/>
  <c r="K292" i="1"/>
  <c r="N292" i="1"/>
  <c r="O292" i="1"/>
  <c r="S292" i="1"/>
  <c r="V292" i="1"/>
  <c r="Z292" i="1"/>
  <c r="B292" i="1"/>
  <c r="C290" i="1"/>
  <c r="Z290" i="1"/>
  <c r="B308" i="1" l="1"/>
  <c r="B306" i="1" l="1"/>
  <c r="B301" i="1"/>
  <c r="B300" i="1"/>
  <c r="B297" i="1"/>
  <c r="B296" i="1"/>
  <c r="AT309" i="1" l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C294" i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<sst xmlns="http://schemas.openxmlformats.org/spreadsheetml/2006/main" count="338" uniqueCount="261">
  <si>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</si>
  <si>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</si>
  <si>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</si>
  <si>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</si>
  <si>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</si>
  <si>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</si>
  <si>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</si>
  <si>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</si>
  <si>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</si>
  <si>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</si>
  <si>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</si>
  <si>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</si>
  <si>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</si>
  <si>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</si>
  <si>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</si>
  <si>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</si>
  <si>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</si>
  <si>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</si>
  <si>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</si>
  <si>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</si>
  <si>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</si>
  <si>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</si>
  <si>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</si>
  <si>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</si>
  <si>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</si>
  <si>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</si>
  <si>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</si>
  <si>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</si>
  <si>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</si>
  <si>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</si>
  <si>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</si>
  <si>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</si>
  <si>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</si>
  <si>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</si>
  <si>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</si>
  <si>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</si>
  <si>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</si>
  <si>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</si>
  <si>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</si>
  <si>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</si>
  <si>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</si>
  <si>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</si>
  <si>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</si>
  <si>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</si>
  <si>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</si>
  <si>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</si>
  <si>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</si>
  <si>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</si>
  <si>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</si>
  <si>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</si>
  <si>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</si>
  <si>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</si>
  <si>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</si>
  <si>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</si>
  <si>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</si>
  <si>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</si>
  <si>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</si>
  <si>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</si>
  <si>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</si>
  <si>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</si>
  <si>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</si>
  <si>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</si>
  <si>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</si>
  <si>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</si>
  <si>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</si>
  <si>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</si>
  <si>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</si>
  <si>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</si>
  <si>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</si>
  <si>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</si>
  <si>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</si>
  <si>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</si>
  <si>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</si>
  <si>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</si>
  <si>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</si>
  <si>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</si>
  <si>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</si>
  <si>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</si>
  <si>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</si>
  <si>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</si>
  <si>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</si>
  <si>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</si>
  <si>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</si>
  <si>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</si>
  <si>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</si>
  <si>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</si>
  <si>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</si>
  <si>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</si>
  <si>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</si>
  <si>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</si>
  <si>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</si>
  <si>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</si>
  <si>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</si>
  <si>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</si>
  <si>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</si>
  <si>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</si>
  <si>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</si>
  <si>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</si>
  <si>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</si>
  <si>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</si>
  <si>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</si>
  <si>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</si>
  <si>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</si>
  <si>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</si>
  <si>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</si>
  <si>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</si>
  <si>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</si>
  <si>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</si>
  <si>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</si>
  <si>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</si>
  <si>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</si>
  <si>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</si>
  <si>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</si>
  <si>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</si>
  <si>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</si>
  <si>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</si>
  <si>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</si>
  <si>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</si>
  <si>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</si>
  <si>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</si>
  <si>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</si>
  <si>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</si>
  <si>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</si>
  <si>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</si>
  <si>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</si>
  <si>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</si>
  <si>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</si>
  <si>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</si>
  <si>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</si>
  <si>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</si>
  <si>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</si>
  <si>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</si>
  <si>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</si>
  <si>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</si>
  <si>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</si>
  <si>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</si>
  <si>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</si>
  <si>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</si>
  <si>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</si>
  <si>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</si>
  <si>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</si>
  <si>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</si>
  <si>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</si>
  <si>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</si>
  <si>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</si>
  <si>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</si>
  <si>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</si>
  <si>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</si>
  <si>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</si>
  <si>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</si>
  <si>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</si>
  <si>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</si>
  <si>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</si>
  <si>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</si>
  <si>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</si>
  <si>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</si>
  <si>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</si>
  <si>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</si>
  <si>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</si>
  <si>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</si>
  <si>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</si>
  <si>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</si>
  <si>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</si>
  <si>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</si>
  <si>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</si>
  <si>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</si>
  <si>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</si>
  <si>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</si>
  <si>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</si>
  <si>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</si>
  <si>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</si>
  <si>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</si>
  <si>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</si>
  <si>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</si>
  <si>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</si>
  <si>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</si>
  <si>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</si>
  <si>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</si>
  <si>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</si>
  <si>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</si>
  <si>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</si>
  <si>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</si>
  <si>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</si>
  <si>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</si>
  <si>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</si>
  <si>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</si>
  <si>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</si>
  <si>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</si>
  <si>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</si>
  <si>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</si>
  <si>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</si>
  <si>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</si>
  <si>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</si>
  <si>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</si>
  <si>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</si>
  <si>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</si>
  <si>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</si>
  <si>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</si>
  <si>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</si>
  <si>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</si>
  <si>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</si>
  <si>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</si>
  <si>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</si>
  <si>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</si>
  <si>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</si>
  <si>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</si>
  <si>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</si>
  <si>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</si>
  <si>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</si>
  <si>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</si>
  <si>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</si>
  <si>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</si>
  <si>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</si>
  <si>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</si>
  <si>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</si>
  <si>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</si>
  <si>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</si>
  <si>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</si>
  <si>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</si>
  <si>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</si>
  <si>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</si>
  <si>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</si>
  <si>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</si>
  <si>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</si>
  <si>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</si>
  <si>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</si>
  <si>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</si>
  <si>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</si>
  <si>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</si>
  <si>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</si>
  <si>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</si>
  <si>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</si>
  <si>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</si>
  <si>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</si>
  <si>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</si>
  <si>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</si>
  <si>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</si>
  <si>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</si>
  <si>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</si>
  <si>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</si>
  <si>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</si>
  <si>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</si>
  <si>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</si>
  <si>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</si>
  <si>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</si>
  <si>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</si>
  <si>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</si>
  <si>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</si>
  <si>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</si>
  <si>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</si>
  <si>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</si>
  <si>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</si>
  <si>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</si>
  <si>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>Поголовье скота (без свиней, птицы), усл.голов (по данным на 01.05)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</si>
  <si>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</si>
  <si>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</si>
  <si>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</si>
  <si>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</si>
  <si>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</si>
  <si>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</si>
  <si>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на 8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</si>
</sst>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textRotation="90" wrapText="1"/>
    </xf>
    <xf numFmtId="1" fontId="7" fillId="4" borderId="3" xfId="0" applyNumberFormat="1" applyFont="1" applyFill="1" applyBorder="1"/>
    <xf numFmtId="0" fontId="6" fillId="2" borderId="14" xfId="0" applyFont="1" applyFill="1" applyBorder="1" applyAlignment="1">
      <alignment horizontal="center" textRotation="90"/>
    </xf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S6" activePane="bottomRight" state="frozen"/>
      <selection activeCell="A2" sqref="A2"/>
      <selection pane="topRight" activeCell="B2" sqref="B2"/>
      <selection pane="bottomLeft" activeCell="A7" sqref="A7"/>
      <selection pane="bottomRight" activeCell="AJ5" sqref="AJ5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2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.140625" style="5" customWidth="1"/>
    <col min="28" max="28" width="0.710937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1406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97" t="s">
        <v>260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98" t="s">
        <v>2</v>
      </c>
      <c r="B4" s="300" t="s">
        <v>216</v>
      </c>
      <c r="C4" s="302" t="s">
        <v>215</v>
      </c>
      <c r="D4" s="302" t="s">
        <v>236</v>
      </c>
      <c r="E4" s="304" t="s">
        <v>213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6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9"/>
      <c r="B5" s="301"/>
      <c r="C5" s="303"/>
      <c r="D5" s="303"/>
      <c r="E5" s="90" t="s">
        <v>194</v>
      </c>
      <c r="F5" s="90" t="s">
        <v>193</v>
      </c>
      <c r="G5" s="90" t="s">
        <v>247</v>
      </c>
      <c r="H5" s="90" t="s">
        <v>180</v>
      </c>
      <c r="I5" s="90" t="s">
        <v>183</v>
      </c>
      <c r="J5" s="90" t="s">
        <v>192</v>
      </c>
      <c r="K5" s="90" t="s">
        <v>181</v>
      </c>
      <c r="L5" s="90" t="s">
        <v>248</v>
      </c>
      <c r="M5" s="90" t="s">
        <v>190</v>
      </c>
      <c r="N5" s="90" t="s">
        <v>185</v>
      </c>
      <c r="O5" s="263" t="s">
        <v>217</v>
      </c>
      <c r="P5" s="90" t="s">
        <v>187</v>
      </c>
      <c r="Q5" s="90" t="s">
        <v>186</v>
      </c>
      <c r="R5" s="90" t="s">
        <v>182</v>
      </c>
      <c r="S5" s="90" t="s">
        <v>179</v>
      </c>
      <c r="T5" s="90" t="s">
        <v>184</v>
      </c>
      <c r="U5" s="90" t="s">
        <v>188</v>
      </c>
      <c r="V5" s="90" t="s">
        <v>191</v>
      </c>
      <c r="W5" s="121" t="s">
        <v>211</v>
      </c>
      <c r="X5" s="265" t="s">
        <v>212</v>
      </c>
      <c r="Y5" s="90" t="s">
        <v>189</v>
      </c>
      <c r="Z5" s="90" t="s">
        <v>195</v>
      </c>
      <c r="AA5" s="90" t="s">
        <v>218</v>
      </c>
      <c r="AB5" s="121" t="s">
        <v>196</v>
      </c>
      <c r="AC5" s="121" t="s">
        <v>197</v>
      </c>
      <c r="AD5" s="121" t="s">
        <v>198</v>
      </c>
      <c r="AE5" s="121" t="s">
        <v>199</v>
      </c>
      <c r="AF5" s="235" t="s">
        <v>200</v>
      </c>
      <c r="AG5" s="121" t="s">
        <v>201</v>
      </c>
      <c r="AH5" s="121" t="s">
        <v>202</v>
      </c>
      <c r="AI5" s="121" t="s">
        <v>203</v>
      </c>
      <c r="AJ5" s="235" t="s">
        <v>204</v>
      </c>
      <c r="AK5" s="121" t="s">
        <v>219</v>
      </c>
      <c r="AL5" s="235" t="s">
        <v>205</v>
      </c>
      <c r="AM5" s="235" t="s">
        <v>206</v>
      </c>
      <c r="AN5" s="121" t="s">
        <v>220</v>
      </c>
      <c r="AO5" s="121" t="s">
        <v>207</v>
      </c>
      <c r="AP5" s="235" t="s">
        <v>208</v>
      </c>
      <c r="AQ5" s="121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88" t="s">
        <v>156</v>
      </c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  <c r="AA229" s="191"/>
      <c r="AT229" s="124"/>
      <c r="AU229" s="112"/>
    </row>
    <row r="230" spans="1:47" s="107" customFormat="1" ht="43.9" hidden="1" customHeight="1" x14ac:dyDescent="0.2">
      <c r="A230" s="293"/>
      <c r="B230" s="293"/>
      <c r="C230" s="293"/>
      <c r="D230" s="293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192"/>
      <c r="AT230" s="124"/>
      <c r="AU230" s="112"/>
    </row>
    <row r="231" spans="1:47" s="75" customFormat="1" ht="18" hidden="1" customHeight="1" x14ac:dyDescent="0.35">
      <c r="A231" s="293"/>
      <c r="B231" s="293"/>
      <c r="C231" s="293"/>
      <c r="D231" s="293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294" t="s">
        <v>157</v>
      </c>
      <c r="B233" s="295"/>
      <c r="C233" s="295"/>
      <c r="D233" s="295"/>
      <c r="E233" s="295"/>
      <c r="F233" s="295"/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  <c r="X233" s="295"/>
      <c r="Y233" s="295"/>
      <c r="Z233" s="295"/>
      <c r="AA233" s="194"/>
      <c r="AT233" s="118"/>
      <c r="AU233" s="113"/>
    </row>
    <row r="234" spans="1:47" s="75" customFormat="1" ht="28.15" hidden="1" customHeight="1" x14ac:dyDescent="0.35">
      <c r="A234" s="294" t="s">
        <v>171</v>
      </c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  <c r="X234" s="295"/>
      <c r="Y234" s="295"/>
      <c r="Z234" s="29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290"/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customHeight="1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x14ac:dyDescent="0.35">
      <c r="A259" s="129" t="s">
        <v>235</v>
      </c>
      <c r="B259" s="200">
        <v>11224</v>
      </c>
      <c r="C259" s="274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x14ac:dyDescent="0.3">
      <c r="A269" s="145" t="s">
        <v>242</v>
      </c>
      <c r="B269" s="117">
        <v>9169</v>
      </c>
      <c r="C269" s="144">
        <f>Z269+AA269</f>
        <v>12291.7</v>
      </c>
      <c r="D269" s="233">
        <f t="shared" si="14"/>
        <v>1.3405714908932274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x14ac:dyDescent="0.35">
      <c r="A271" s="129" t="s">
        <v>233</v>
      </c>
      <c r="B271" s="204">
        <v>401</v>
      </c>
      <c r="C271" s="275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x14ac:dyDescent="0.35">
      <c r="A274" s="129" t="s">
        <v>234</v>
      </c>
      <c r="B274" s="200">
        <v>1842</v>
      </c>
      <c r="C274" s="274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x14ac:dyDescent="0.35">
      <c r="A279" s="129" t="s">
        <v>51</v>
      </c>
      <c r="B279" s="200">
        <v>94</v>
      </c>
      <c r="C279" s="274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x14ac:dyDescent="0.35">
      <c r="A283" s="72" t="s">
        <v>237</v>
      </c>
      <c r="B283" s="74">
        <v>21</v>
      </c>
      <c r="C283" s="117">
        <f>Z283+AA283</f>
        <v>21</v>
      </c>
      <c r="D283" s="280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80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7" customFormat="1" ht="21.75" x14ac:dyDescent="0.3">
      <c r="A286" s="266" t="s">
        <v>129</v>
      </c>
      <c r="B286" s="266">
        <v>1340</v>
      </c>
      <c r="C286" s="266">
        <f>Z286+AA286</f>
        <v>500</v>
      </c>
      <c r="D286" s="266"/>
      <c r="E286" s="266"/>
      <c r="F286" s="266"/>
      <c r="G286" s="266"/>
      <c r="H286" s="266">
        <v>100</v>
      </c>
      <c r="I286" s="266">
        <v>150</v>
      </c>
      <c r="J286" s="266"/>
      <c r="K286" s="266"/>
      <c r="L286" s="266"/>
      <c r="M286" s="266">
        <v>100</v>
      </c>
      <c r="N286" s="266"/>
      <c r="O286" s="266"/>
      <c r="P286" s="266">
        <v>50</v>
      </c>
      <c r="Q286" s="266"/>
      <c r="R286" s="266">
        <v>50</v>
      </c>
      <c r="S286" s="266"/>
      <c r="T286" s="266">
        <v>50</v>
      </c>
      <c r="U286" s="266"/>
      <c r="V286" s="266"/>
      <c r="W286" s="266"/>
      <c r="X286" s="266"/>
      <c r="Y286" s="266"/>
      <c r="Z286" s="266">
        <f>SUM(E286:Y286)</f>
        <v>500</v>
      </c>
      <c r="AA286" s="266">
        <f>SUM(AB286:AS286)</f>
        <v>0</v>
      </c>
      <c r="AB286" s="266"/>
      <c r="AC286" s="266"/>
      <c r="AD286" s="266"/>
      <c r="AE286" s="266"/>
      <c r="AF286" s="266"/>
      <c r="AG286" s="266"/>
      <c r="AH286" s="266"/>
      <c r="AI286" s="266"/>
      <c r="AJ286" s="266"/>
      <c r="AK286" s="266"/>
      <c r="AL286" s="266"/>
      <c r="AM286" s="266"/>
      <c r="AN286" s="266"/>
      <c r="AO286" s="266"/>
      <c r="AP286" s="266"/>
      <c r="AQ286" s="266"/>
      <c r="AR286" s="266"/>
      <c r="AS286" s="266"/>
      <c r="AT286" s="266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6">
        <f>Z287+AA287</f>
        <v>4464.55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3</v>
      </c>
      <c r="Y287" s="131"/>
      <c r="Z287" s="271">
        <f>SUM(E287:Y287)</f>
        <v>4229</v>
      </c>
      <c r="AA287" s="271">
        <f>SUM(AB287:AS287)</f>
        <v>235.55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12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235.55</v>
      </c>
    </row>
    <row r="288" spans="1:47" s="255" customFormat="1" ht="21.75" x14ac:dyDescent="0.3">
      <c r="A288" s="117" t="s">
        <v>249</v>
      </c>
      <c r="B288" s="146">
        <v>2987</v>
      </c>
      <c r="C288" s="146">
        <f>Z288+AA288</f>
        <v>3771.55</v>
      </c>
      <c r="D288" s="146"/>
      <c r="E288" s="146">
        <v>549</v>
      </c>
      <c r="F288" s="146"/>
      <c r="G288" s="146">
        <v>401</v>
      </c>
      <c r="H288" s="146"/>
      <c r="I288" s="146">
        <v>781</v>
      </c>
      <c r="J288" s="146"/>
      <c r="K288" s="146">
        <v>110</v>
      </c>
      <c r="L288" s="146">
        <v>45</v>
      </c>
      <c r="M288" s="146">
        <v>1225</v>
      </c>
      <c r="N288" s="146">
        <v>69</v>
      </c>
      <c r="O288" s="146">
        <v>280</v>
      </c>
      <c r="P288" s="146"/>
      <c r="Q288" s="146">
        <v>30</v>
      </c>
      <c r="R288" s="146"/>
      <c r="S288" s="146">
        <v>70</v>
      </c>
      <c r="T288" s="146"/>
      <c r="U288" s="257"/>
      <c r="V288" s="146"/>
      <c r="W288" s="146">
        <v>20</v>
      </c>
      <c r="X288" s="146">
        <v>3</v>
      </c>
      <c r="Y288" s="146"/>
      <c r="Z288" s="257">
        <f>SUM(E288:Y288)</f>
        <v>3583</v>
      </c>
      <c r="AA288" s="257">
        <f>SUM(AB288:AS288)</f>
        <v>188.55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12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188.55</v>
      </c>
      <c r="AU288" s="254"/>
    </row>
    <row r="289" spans="1:47" s="269" customFormat="1" ht="22.5" x14ac:dyDescent="0.35">
      <c r="A289" s="270" t="s">
        <v>35</v>
      </c>
      <c r="B289" s="268">
        <f>B288/B287</f>
        <v>0.71051379638439582</v>
      </c>
      <c r="C289" s="277">
        <f t="shared" ref="C289" si="51">C288/C287</f>
        <v>0.8447771891903999</v>
      </c>
      <c r="D289" s="268"/>
      <c r="E289" s="268">
        <f>E288/E287</f>
        <v>0.71952817824377457</v>
      </c>
      <c r="F289" s="268"/>
      <c r="G289" s="268"/>
      <c r="H289" s="268"/>
      <c r="I289" s="268">
        <f t="shared" ref="I289:AT289" si="52">I288/I287</f>
        <v>1</v>
      </c>
      <c r="J289" s="268"/>
      <c r="K289" s="268">
        <f t="shared" si="52"/>
        <v>1.375</v>
      </c>
      <c r="L289" s="268">
        <f t="shared" si="52"/>
        <v>1</v>
      </c>
      <c r="M289" s="268">
        <f t="shared" si="52"/>
        <v>1</v>
      </c>
      <c r="N289" s="268">
        <f t="shared" si="52"/>
        <v>1</v>
      </c>
      <c r="O289" s="268">
        <f t="shared" si="52"/>
        <v>0.58091286307053946</v>
      </c>
      <c r="P289" s="268"/>
      <c r="Q289" s="268">
        <f t="shared" si="52"/>
        <v>1</v>
      </c>
      <c r="R289" s="268"/>
      <c r="S289" s="268">
        <f t="shared" si="52"/>
        <v>0.21212121212121213</v>
      </c>
      <c r="T289" s="268"/>
      <c r="U289" s="268"/>
      <c r="V289" s="268"/>
      <c r="W289" s="268">
        <f t="shared" si="52"/>
        <v>1</v>
      </c>
      <c r="X289" s="268">
        <f t="shared" si="52"/>
        <v>1</v>
      </c>
      <c r="Y289" s="268"/>
      <c r="Z289" s="268">
        <f t="shared" si="52"/>
        <v>0.84724521163395605</v>
      </c>
      <c r="AA289" s="268">
        <f t="shared" si="52"/>
        <v>0.80046699214604122</v>
      </c>
      <c r="AB289" s="268">
        <f t="shared" si="52"/>
        <v>1</v>
      </c>
      <c r="AC289" s="268"/>
      <c r="AD289" s="268" t="e">
        <f t="shared" si="52"/>
        <v>#DIV/0!</v>
      </c>
      <c r="AE289" s="268" t="e">
        <f t="shared" si="52"/>
        <v>#DIV/0!</v>
      </c>
      <c r="AF289" s="268"/>
      <c r="AG289" s="268">
        <f t="shared" si="52"/>
        <v>1</v>
      </c>
      <c r="AH289" s="268">
        <f t="shared" si="52"/>
        <v>2.3333333333333335</v>
      </c>
      <c r="AI289" s="268">
        <f t="shared" si="52"/>
        <v>1</v>
      </c>
      <c r="AJ289" s="268"/>
      <c r="AK289" s="268">
        <f t="shared" si="52"/>
        <v>1</v>
      </c>
      <c r="AL289" s="268"/>
      <c r="AM289" s="268">
        <f t="shared" si="52"/>
        <v>1</v>
      </c>
      <c r="AN289" s="268"/>
      <c r="AO289" s="268">
        <f t="shared" si="52"/>
        <v>1</v>
      </c>
      <c r="AP289" s="268" t="e">
        <f t="shared" si="52"/>
        <v>#DIV/0!</v>
      </c>
      <c r="AQ289" s="268">
        <f t="shared" si="52"/>
        <v>0.37790697674418605</v>
      </c>
      <c r="AR289" s="268"/>
      <c r="AS289" s="268" t="e">
        <f t="shared" si="52"/>
        <v>#DIV/0!</v>
      </c>
      <c r="AT289" s="268">
        <f t="shared" si="52"/>
        <v>0.80046699214604122</v>
      </c>
    </row>
    <row r="290" spans="1:47" s="286" customFormat="1" ht="22.5" x14ac:dyDescent="0.35">
      <c r="A290" s="284" t="s">
        <v>138</v>
      </c>
      <c r="B290" s="285">
        <v>374</v>
      </c>
      <c r="C290" s="266">
        <f>Z290+AA290</f>
        <v>878</v>
      </c>
      <c r="D290" s="285"/>
      <c r="E290" s="285">
        <v>25</v>
      </c>
      <c r="F290" s="285"/>
      <c r="G290" s="285"/>
      <c r="H290" s="285"/>
      <c r="I290" s="285">
        <v>83</v>
      </c>
      <c r="J290" s="285"/>
      <c r="K290" s="285">
        <v>100</v>
      </c>
      <c r="L290" s="285"/>
      <c r="M290" s="285"/>
      <c r="N290" s="285">
        <v>182</v>
      </c>
      <c r="O290" s="285">
        <v>105</v>
      </c>
      <c r="P290" s="285"/>
      <c r="Q290" s="285"/>
      <c r="R290" s="285"/>
      <c r="S290" s="285">
        <v>233</v>
      </c>
      <c r="T290" s="285"/>
      <c r="U290" s="285"/>
      <c r="V290" s="285">
        <v>150</v>
      </c>
      <c r="W290" s="285"/>
      <c r="X290" s="285"/>
      <c r="Y290" s="285"/>
      <c r="Z290" s="285">
        <f>SUM(E290:Y290)</f>
        <v>878</v>
      </c>
      <c r="AA290" s="285">
        <v>0</v>
      </c>
      <c r="AB290" s="285"/>
      <c r="AC290" s="285"/>
      <c r="AD290" s="285"/>
      <c r="AE290" s="285"/>
      <c r="AF290" s="285"/>
      <c r="AG290" s="285"/>
      <c r="AH290" s="285"/>
      <c r="AI290" s="285"/>
      <c r="AJ290" s="285"/>
      <c r="AK290" s="285"/>
      <c r="AL290" s="285"/>
      <c r="AM290" s="285"/>
      <c r="AN290" s="285"/>
      <c r="AO290" s="285"/>
      <c r="AP290" s="285"/>
      <c r="AQ290" s="285"/>
      <c r="AR290" s="285"/>
      <c r="AS290" s="285"/>
      <c r="AT290" s="285">
        <v>0</v>
      </c>
    </row>
    <row r="291" spans="1:47" s="287" customFormat="1" ht="21.75" x14ac:dyDescent="0.3">
      <c r="A291" s="266" t="s">
        <v>139</v>
      </c>
      <c r="B291" s="266"/>
      <c r="C291" s="266">
        <f>SUM(Z291+AA291)</f>
        <v>20</v>
      </c>
      <c r="D291" s="266"/>
      <c r="E291" s="266"/>
      <c r="F291" s="266"/>
      <c r="G291" s="266"/>
      <c r="H291" s="266"/>
      <c r="I291" s="266"/>
      <c r="J291" s="266"/>
      <c r="K291" s="266"/>
      <c r="L291" s="266"/>
      <c r="M291" s="266"/>
      <c r="N291" s="266"/>
      <c r="O291" s="266">
        <v>20</v>
      </c>
      <c r="P291" s="266"/>
      <c r="Q291" s="266"/>
      <c r="R291" s="266"/>
      <c r="S291" s="266"/>
      <c r="T291" s="266"/>
      <c r="U291" s="266"/>
      <c r="V291" s="266"/>
      <c r="W291" s="266"/>
      <c r="X291" s="266"/>
      <c r="Y291" s="266"/>
      <c r="Z291" s="266">
        <f>SUM(D291:Y291)</f>
        <v>20</v>
      </c>
      <c r="AA291" s="266">
        <v>0</v>
      </c>
      <c r="AB291" s="266"/>
      <c r="AC291" s="266"/>
      <c r="AD291" s="266"/>
      <c r="AE291" s="266"/>
      <c r="AF291" s="266"/>
      <c r="AG291" s="266"/>
      <c r="AH291" s="266"/>
      <c r="AI291" s="266"/>
      <c r="AJ291" s="266"/>
      <c r="AK291" s="266"/>
      <c r="AL291" s="266"/>
      <c r="AM291" s="266"/>
      <c r="AN291" s="266"/>
      <c r="AO291" s="266"/>
      <c r="AP291" s="266"/>
      <c r="AQ291" s="266"/>
      <c r="AR291" s="266"/>
      <c r="AS291" s="266"/>
      <c r="AT291" s="266"/>
    </row>
    <row r="292" spans="1:47" s="269" customFormat="1" ht="22.5" x14ac:dyDescent="0.35">
      <c r="A292" s="270" t="s">
        <v>35</v>
      </c>
      <c r="B292" s="268">
        <f>B291/B290</f>
        <v>0</v>
      </c>
      <c r="C292" s="277">
        <f t="shared" ref="C292:Z292" si="53">C291/C290</f>
        <v>2.2779043280182234E-2</v>
      </c>
      <c r="D292" s="268"/>
      <c r="E292" s="268">
        <f t="shared" si="53"/>
        <v>0</v>
      </c>
      <c r="F292" s="268"/>
      <c r="G292" s="268"/>
      <c r="H292" s="268"/>
      <c r="I292" s="268">
        <f t="shared" si="53"/>
        <v>0</v>
      </c>
      <c r="J292" s="268"/>
      <c r="K292" s="268">
        <f t="shared" si="53"/>
        <v>0</v>
      </c>
      <c r="L292" s="268"/>
      <c r="M292" s="268"/>
      <c r="N292" s="268">
        <f t="shared" si="53"/>
        <v>0</v>
      </c>
      <c r="O292" s="268">
        <f t="shared" si="53"/>
        <v>0.19047619047619047</v>
      </c>
      <c r="P292" s="268"/>
      <c r="Q292" s="268"/>
      <c r="R292" s="268"/>
      <c r="S292" s="268">
        <f t="shared" si="53"/>
        <v>0</v>
      </c>
      <c r="T292" s="268"/>
      <c r="U292" s="268"/>
      <c r="V292" s="268">
        <f t="shared" si="53"/>
        <v>0</v>
      </c>
      <c r="W292" s="268"/>
      <c r="X292" s="268"/>
      <c r="Y292" s="268"/>
      <c r="Z292" s="268">
        <f t="shared" si="53"/>
        <v>2.2779043280182234E-2</v>
      </c>
      <c r="AA292" s="268"/>
      <c r="AB292" s="268"/>
      <c r="AC292" s="268"/>
      <c r="AD292" s="268"/>
      <c r="AE292" s="268"/>
      <c r="AF292" s="268"/>
      <c r="AG292" s="268"/>
      <c r="AH292" s="268"/>
      <c r="AI292" s="268"/>
      <c r="AJ292" s="268"/>
      <c r="AK292" s="268"/>
      <c r="AL292" s="268"/>
      <c r="AM292" s="268"/>
      <c r="AN292" s="268"/>
      <c r="AO292" s="268"/>
      <c r="AP292" s="268"/>
      <c r="AQ292" s="268"/>
      <c r="AR292" s="268"/>
      <c r="AS292" s="268"/>
      <c r="AT292" s="268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61">
        <f>SUM(E293:Y293)</f>
        <v>0</v>
      </c>
      <c r="AA293" s="261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2206</v>
      </c>
      <c r="C294" s="146">
        <f t="shared" ref="C294:C298" si="54">Z294+AA294</f>
        <v>2589</v>
      </c>
      <c r="D294" s="146"/>
      <c r="E294" s="147">
        <v>241</v>
      </c>
      <c r="F294" s="147"/>
      <c r="G294" s="147">
        <v>100</v>
      </c>
      <c r="H294" s="147"/>
      <c r="I294" s="147">
        <v>100</v>
      </c>
      <c r="J294" s="147"/>
      <c r="K294" s="147">
        <v>150</v>
      </c>
      <c r="L294" s="147"/>
      <c r="M294" s="147">
        <v>500</v>
      </c>
      <c r="N294" s="147"/>
      <c r="O294" s="147">
        <v>536</v>
      </c>
      <c r="P294" s="147"/>
      <c r="Q294" s="147">
        <v>30</v>
      </c>
      <c r="R294" s="147"/>
      <c r="S294" s="147">
        <v>250</v>
      </c>
      <c r="T294" s="147"/>
      <c r="U294" s="262"/>
      <c r="V294" s="147"/>
      <c r="W294" s="264">
        <v>12</v>
      </c>
      <c r="X294" s="147"/>
      <c r="Y294" s="147"/>
      <c r="Z294" s="257">
        <f t="shared" ref="Z294:Z298" si="55">SUM(E294:Y294)</f>
        <v>1919</v>
      </c>
      <c r="AA294" s="257">
        <f t="shared" ref="AA294:AA298" si="56">SUM(AB294:AS294)</f>
        <v>670</v>
      </c>
      <c r="AB294" s="147">
        <v>20</v>
      </c>
      <c r="AC294" s="147">
        <v>50</v>
      </c>
      <c r="AD294" s="147">
        <v>30</v>
      </c>
      <c r="AE294" s="147">
        <v>150</v>
      </c>
      <c r="AF294" s="147"/>
      <c r="AG294" s="264">
        <v>30</v>
      </c>
      <c r="AH294" s="147">
        <v>200</v>
      </c>
      <c r="AI294" s="147"/>
      <c r="AJ294" s="147"/>
      <c r="AK294" s="264">
        <v>54</v>
      </c>
      <c r="AL294" s="147"/>
      <c r="AM294" s="147">
        <v>5</v>
      </c>
      <c r="AN294" s="147"/>
      <c r="AO294" s="264">
        <v>41</v>
      </c>
      <c r="AP294" s="147">
        <v>20</v>
      </c>
      <c r="AQ294" s="147">
        <v>70</v>
      </c>
      <c r="AR294" s="147"/>
      <c r="AS294" s="147"/>
      <c r="AT294" s="147">
        <f t="shared" ref="AT294:AT298" si="57">SUM(AB294:AS294)</f>
        <v>670</v>
      </c>
      <c r="AU294" s="248"/>
    </row>
    <row r="295" spans="1:47" s="248" customFormat="1" ht="22.5" x14ac:dyDescent="0.35">
      <c r="A295" s="131" t="s">
        <v>255</v>
      </c>
      <c r="B295" s="258">
        <v>6627</v>
      </c>
      <c r="C295" s="146">
        <v>4990</v>
      </c>
      <c r="D295" s="25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61">
        <f>SUM(E295:Y295)</f>
        <v>300</v>
      </c>
      <c r="AA295" s="261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256</v>
      </c>
      <c r="B296" s="258">
        <f>B294*0.45</f>
        <v>992.7</v>
      </c>
      <c r="C296" s="146">
        <f>C294*0.45</f>
        <v>1165.05</v>
      </c>
      <c r="D296" s="25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61"/>
      <c r="AA296" s="261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257</v>
      </c>
      <c r="B297" s="281">
        <f>B294/B295</f>
        <v>0.33288063980685079</v>
      </c>
      <c r="C297" s="273">
        <f>C294/C295</f>
        <v>0.51883767535070136</v>
      </c>
      <c r="D297" s="25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61"/>
      <c r="AA297" s="261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14480</v>
      </c>
      <c r="C298" s="146">
        <f t="shared" si="54"/>
        <v>28833</v>
      </c>
      <c r="D298" s="146"/>
      <c r="E298" s="147">
        <v>2573</v>
      </c>
      <c r="F298" s="147"/>
      <c r="G298" s="147"/>
      <c r="H298" s="147"/>
      <c r="I298" s="147">
        <v>7500</v>
      </c>
      <c r="J298" s="147"/>
      <c r="K298" s="147"/>
      <c r="L298" s="147"/>
      <c r="M298" s="147">
        <v>14500</v>
      </c>
      <c r="N298" s="147"/>
      <c r="O298" s="147">
        <v>4260</v>
      </c>
      <c r="P298" s="147"/>
      <c r="Q298" s="147"/>
      <c r="R298" s="147"/>
      <c r="S298" s="147"/>
      <c r="T298" s="147"/>
      <c r="U298" s="262"/>
      <c r="V298" s="147"/>
      <c r="W298" s="147"/>
      <c r="X298" s="147"/>
      <c r="Y298" s="147"/>
      <c r="Z298" s="257">
        <f t="shared" si="55"/>
        <v>28833</v>
      </c>
      <c r="AA298" s="257">
        <f t="shared" si="56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7"/>
        <v>0</v>
      </c>
      <c r="AU298" s="248"/>
    </row>
    <row r="299" spans="1:47" ht="22.5" x14ac:dyDescent="0.35">
      <c r="A299" s="72" t="s">
        <v>255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104"/>
      <c r="AA299" s="104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256</v>
      </c>
      <c r="B300" s="74">
        <f>B298*0.3</f>
        <v>4344</v>
      </c>
      <c r="C300" s="146">
        <f>C298*0.3</f>
        <v>8649.9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104"/>
      <c r="AA300" s="104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257</v>
      </c>
      <c r="B301" s="282">
        <f>B298/B299</f>
        <v>0.43329941947453471</v>
      </c>
      <c r="C301" s="278">
        <f>C298/C299</f>
        <v>0.82542727090549939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104"/>
      <c r="AA301" s="104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258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255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72"/>
      <c r="V303" s="72"/>
      <c r="W303" s="72"/>
      <c r="X303" s="72"/>
      <c r="Y303" s="72"/>
      <c r="Z303" s="104"/>
      <c r="AA303" s="104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256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104"/>
      <c r="AA304" s="104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257</v>
      </c>
      <c r="B305" s="74"/>
      <c r="C305" s="273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104"/>
      <c r="AA305" s="104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3">
        <f>B296+B300</f>
        <v>5336.7</v>
      </c>
      <c r="C306" s="146">
        <f>C296+C300+C304</f>
        <v>9814.9499999999989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104"/>
      <c r="AA306" s="104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253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104"/>
      <c r="AA307" s="104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254</v>
      </c>
      <c r="B308" s="74" t="e">
        <f>B306/B307</f>
        <v>#DIV/0!</v>
      </c>
      <c r="C308" s="279">
        <f>C306/C307*10</f>
        <v>13.112825651302604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104"/>
      <c r="AA308" s="104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259</v>
      </c>
      <c r="B309" s="74"/>
      <c r="C309" s="74">
        <f>Z309+AA309</f>
        <v>14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/>
      <c r="M309" s="72"/>
      <c r="N309" s="72"/>
      <c r="O309" s="72"/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104">
        <f>SUM(E309:Y309)</f>
        <v>5</v>
      </c>
      <c r="AA309" s="104">
        <f>SUM(AB309:AS309)</f>
        <v>9</v>
      </c>
      <c r="AB309" s="72">
        <v>1</v>
      </c>
      <c r="AC309" s="72"/>
      <c r="AD309" s="72"/>
      <c r="AE309" s="72">
        <v>1</v>
      </c>
      <c r="AF309" s="72"/>
      <c r="AG309" s="72">
        <v>1</v>
      </c>
      <c r="AH309" s="72">
        <v>1</v>
      </c>
      <c r="AI309" s="72">
        <v>1</v>
      </c>
      <c r="AJ309" s="72"/>
      <c r="AK309" s="72">
        <v>1</v>
      </c>
      <c r="AL309" s="72"/>
      <c r="AM309" s="72">
        <v>1</v>
      </c>
      <c r="AN309" s="72"/>
      <c r="AO309" s="72">
        <v>1</v>
      </c>
      <c r="AP309" s="72"/>
      <c r="AQ309" s="72">
        <v>1</v>
      </c>
      <c r="AR309" s="72"/>
      <c r="AS309" s="72"/>
      <c r="AT309" s="72">
        <f>SUM(AB309:AS309)</f>
        <v>9</v>
      </c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2020-07-08T07:55:37Z</cp:lastPrinted>
  <dcterms:created xsi:type="dcterms:W3CDTF">2017-06-08T05:54:08Z</dcterms:created>
  <dcterms:modified xsi:type="dcterms:W3CDTF">2020-07-08T07:58:10Z</dcterms:modified>
</cp:coreProperties>
</file>