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оперативка!$A$2:$AU$310</definedName>
  </definedNames>
  <calcPr calcId="152511"/>
</workbook>
</file>

<file path=xl/calcChain.xml><?xml version="1.0" encoding="utf-8"?>
<calcChain xmlns="http://schemas.openxmlformats.org/spreadsheetml/2006/main">
  <c r="Z291" i="1" l="1"/>
  <c r="C291" i="1" s="1"/>
  <c r="C292" i="1" s="1"/>
  <c r="E292" i="1"/>
  <c r="I292" i="1"/>
  <c r="K292" i="1"/>
  <c r="N292" i="1"/>
  <c r="O292" i="1"/>
  <c r="S292" i="1"/>
  <c r="V292" i="1"/>
  <c r="B292" i="1"/>
  <c r="C290" i="1"/>
  <c r="Z290" i="1"/>
  <c r="Z292" i="1" l="1"/>
  <c r="B301" i="1"/>
  <c r="B300" i="1"/>
  <c r="B297" i="1"/>
  <c r="B296" i="1"/>
  <c r="B306" i="1" s="1"/>
  <c r="B308" i="1" s="1"/>
  <c r="AT309" i="1" l="1"/>
  <c r="AA309" i="1"/>
  <c r="Z309" i="1"/>
  <c r="C309" i="1" l="1"/>
  <c r="C305" i="1"/>
  <c r="C304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AS289" i="1"/>
  <c r="E289" i="1"/>
  <c r="AT286" i="1" l="1"/>
  <c r="AA286" i="1"/>
  <c r="Z286" i="1"/>
  <c r="C286" i="1" l="1"/>
  <c r="AT288" i="1"/>
  <c r="AA288" i="1"/>
  <c r="C288" i="1" l="1"/>
  <c r="AT295" i="1"/>
  <c r="AT294" i="1"/>
  <c r="AT298" i="1"/>
  <c r="AA295" i="1"/>
  <c r="AA294" i="1"/>
  <c r="AA298" i="1"/>
  <c r="Z295" i="1"/>
  <c r="Z294" i="1"/>
  <c r="Z298" i="1"/>
  <c r="AT293" i="1"/>
  <c r="AA293" i="1"/>
  <c r="Z293" i="1"/>
  <c r="C298" i="1" l="1"/>
  <c r="C294" i="1"/>
  <c r="L260" i="1"/>
  <c r="L261" i="1" s="1"/>
  <c r="G260" i="1"/>
  <c r="G261" i="1" s="1"/>
  <c r="C297" i="1" l="1"/>
  <c r="C296" i="1"/>
  <c r="C301" i="1"/>
  <c r="C300" i="1"/>
  <c r="AT287" i="1"/>
  <c r="AT289" i="1" s="1"/>
  <c r="AA287" i="1"/>
  <c r="AA289" i="1" s="1"/>
  <c r="Z287" i="1"/>
  <c r="Z289" i="1" s="1"/>
  <c r="AA258" i="1"/>
  <c r="AT258" i="1"/>
  <c r="Z258" i="1"/>
  <c r="C258" i="1" s="1"/>
  <c r="C306" i="1" l="1"/>
  <c r="C308" i="1" s="1"/>
  <c r="C287" i="1"/>
  <c r="C289" i="1" s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</calcChain>
</file>

<file path=xl/sharedStrings.xml><?xml version="1.0" encoding="utf-8"?>
<sst xmlns="http://schemas.openxmlformats.org/spreadsheetml/2006/main" count="338" uniqueCount="260">
  <si>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</si>
  <si>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</si>
  <si>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</si>
  <si>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</si>
  <si>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</si>
  <si>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</si>
  <si>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</si>
  <si>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</si>
  <si>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</si>
  <si>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</si>
  <si>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</si>
  <si>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</si>
  <si>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</si>
  <si>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</si>
  <si>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</si>
  <si>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</si>
  <si>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</si>
  <si>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</si>
  <si>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</si>
  <si>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</si>
  <si>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</si>
  <si>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</si>
  <si>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</si>
  <si>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</si>
  <si>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</si>
  <si>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</si>
  <si>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</si>
  <si>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</si>
  <si>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</si>
  <si>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</si>
  <si>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</si>
  <si>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</si>
  <si>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</si>
  <si>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</si>
  <si>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</si>
  <si>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</si>
  <si>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</si>
  <si>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</si>
  <si>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</si>
  <si>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</si>
  <si>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</si>
  <si>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</si>
  <si>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</si>
  <si>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</si>
  <si>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</si>
  <si>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</si>
  <si>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</si>
  <si>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</si>
  <si>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</si>
  <si>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</si>
  <si>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</si>
  <si>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</si>
  <si>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</si>
  <si>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</si>
  <si>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</si>
  <si>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</si>
  <si>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</si>
  <si>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</si>
  <si>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</si>
  <si>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</si>
  <si>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</si>
  <si>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</si>
  <si>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</si>
  <si>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</si>
  <si>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</si>
  <si>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</si>
  <si>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</si>
  <si>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</si>
  <si>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</si>
  <si>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</si>
  <si>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</si>
  <si>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</si>
  <si>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</si>
  <si>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</si>
  <si>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</si>
  <si>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</si>
  <si>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</si>
  <si>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</si>
  <si>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</si>
  <si>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</si>
  <si>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</si>
  <si>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</si>
  <si>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</si>
  <si>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</si>
  <si>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</si>
  <si>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</si>
  <si>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</si>
  <si>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</si>
  <si>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</si>
  <si>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</si>
  <si>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</si>
  <si>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</si>
  <si>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</si>
  <si>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</si>
  <si>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</si>
  <si>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</si>
  <si>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</si>
  <si>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</si>
  <si>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</si>
  <si>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</si>
  <si>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</si>
  <si>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</si>
  <si>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</si>
  <si>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</si>
  <si>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</si>
  <si>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</si>
  <si>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</si>
  <si>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</si>
  <si>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</si>
  <si>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</si>
  <si>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</si>
  <si>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</si>
  <si>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</si>
  <si>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</si>
  <si>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</si>
  <si>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</si>
  <si>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</si>
  <si>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</si>
  <si>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</si>
  <si>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</si>
  <si>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</si>
  <si>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</si>
  <si>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</si>
  <si>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</si>
  <si>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</si>
  <si>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</si>
  <si>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</si>
  <si>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</si>
  <si>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</si>
  <si>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</si>
  <si>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</si>
  <si>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</si>
  <si>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</si>
  <si>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</si>
  <si>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</si>
  <si>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</si>
  <si>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</si>
  <si>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</si>
  <si>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</si>
  <si>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</si>
  <si>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</si>
  <si>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</si>
  <si>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</si>
  <si>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</si>
  <si>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</si>
  <si>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</si>
  <si>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</si>
  <si>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</si>
  <si>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</si>
  <si>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</si>
  <si>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</si>
  <si>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</si>
  <si>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</si>
  <si>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</si>
  <si>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</si>
  <si>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</si>
  <si>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</si>
  <si>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</si>
  <si>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</si>
  <si>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</si>
  <si>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</si>
  <si>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</si>
  <si>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</si>
  <si>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</si>
  <si>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</si>
  <si>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</si>
  <si>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</si>
  <si>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</si>
  <si>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</si>
  <si>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</si>
  <si>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</si>
  <si>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</si>
  <si>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</si>
  <si>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</si>
  <si>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</si>
  <si>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</si>
  <si>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</si>
  <si>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</si>
  <si>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</si>
  <si>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</si>
  <si>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</si>
  <si>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</si>
  <si>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</si>
  <si>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</si>
  <si>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</si>
  <si>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</si>
  <si>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</si>
  <si>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</si>
  <si>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</si>
  <si>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</si>
  <si>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</si>
  <si>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</si>
  <si>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</si>
  <si>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</si>
  <si>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</si>
  <si>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</si>
  <si>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</si>
  <si>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</si>
  <si>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</si>
  <si>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</si>
  <si>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</si>
  <si>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</si>
  <si>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</si>
  <si>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</si>
  <si>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</si>
  <si>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</si>
  <si>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</si>
  <si>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</si>
  <si>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</si>
  <si>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</si>
  <si>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</si>
  <si>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</si>
  <si>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</si>
  <si>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</si>
  <si>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</si>
  <si>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</si>
  <si>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</si>
  <si>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</si>
  <si>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</si>
  <si>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</si>
  <si>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</si>
  <si>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</si>
  <si>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</si>
  <si>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</si>
  <si>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</si>
  <si>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</si>
  <si>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</si>
  <si>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</si>
  <si>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</si>
  <si>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</si>
  <si>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</si>
  <si>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</si>
  <si>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</si>
  <si>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</si>
  <si>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</si>
  <si>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</si>
  <si>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</si>
  <si>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</si>
  <si>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</si>
  <si>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</si>
  <si>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</si>
  <si>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</si>
  <si>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</si>
  <si>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</si>
  <si>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</si>
  <si>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</si>
  <si>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</si>
  <si>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</si>
  <si>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</si>
  <si>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</si>
  <si>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</si>
  <si>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</si>
  <si>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</si>
  <si>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</si>
  <si>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</si>
  <si>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</si>
  <si>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</si>
  <si>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</si>
  <si>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завершили 1 укос</t>
  </si>
  <si>
    <t>Информация о сельскохозяйственных работах на 15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</si>
</sst>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9"/>
  <sheetViews>
    <sheetView tabSelected="1" view="pageBreakPreview" topLeftCell="A2" zoomScale="55" zoomScaleNormal="70" zoomScaleSheetLayoutView="55" zoomScalePageLayoutView="82" workbookViewId="0">
      <pane xSplit="1" ySplit="4" topLeftCell="S6" activePane="bottomRight" state="frozen"/>
      <selection activeCell="A2" sqref="A2"/>
      <selection pane="topRight" activeCell="B2" sqref="B2"/>
      <selection pane="bottomLeft" activeCell="A7" sqref="A7"/>
      <selection pane="bottomRight" activeCell="AW258" sqref="AW5:AW258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2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14.42578125" style="1" hidden="1" customWidth="1"/>
    <col min="29" max="29" width="9.140625" style="1" hidden="1" customWidth="1"/>
    <col min="30" max="31" width="13.5703125" style="1" hidden="1" customWidth="1"/>
    <col min="32" max="32" width="12.28515625" style="1" hidden="1" customWidth="1"/>
    <col min="33" max="33" width="12" style="1" hidden="1" customWidth="1"/>
    <col min="34" max="34" width="14.28515625" style="1" hidden="1" customWidth="1"/>
    <col min="35" max="35" width="14.140625" style="1" hidden="1" customWidth="1"/>
    <col min="36" max="36" width="13.5703125" style="1" hidden="1" customWidth="1"/>
    <col min="37" max="37" width="12.7109375" style="1" hidden="1" customWidth="1"/>
    <col min="38" max="38" width="11.7109375" style="1" hidden="1" customWidth="1"/>
    <col min="39" max="39" width="14.5703125" style="1" hidden="1" customWidth="1"/>
    <col min="40" max="40" width="13" style="1" hidden="1" customWidth="1"/>
    <col min="41" max="41" width="15.140625" style="1" hidden="1" customWidth="1"/>
    <col min="42" max="42" width="14.140625" style="1" hidden="1" customWidth="1"/>
    <col min="43" max="43" width="12.5703125" style="1" hidden="1" customWidth="1"/>
    <col min="44" max="44" width="13" style="1" hidden="1" customWidth="1"/>
    <col min="45" max="45" width="9.14062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97" t="s">
        <v>259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98" t="s">
        <v>2</v>
      </c>
      <c r="B4" s="300" t="s">
        <v>216</v>
      </c>
      <c r="C4" s="302" t="s">
        <v>215</v>
      </c>
      <c r="D4" s="302" t="s">
        <v>236</v>
      </c>
      <c r="E4" s="304" t="s">
        <v>213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6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99"/>
      <c r="B5" s="301"/>
      <c r="C5" s="303"/>
      <c r="D5" s="303"/>
      <c r="E5" s="285" t="s">
        <v>194</v>
      </c>
      <c r="F5" s="285" t="s">
        <v>193</v>
      </c>
      <c r="G5" s="285" t="s">
        <v>247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248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88" t="s">
        <v>156</v>
      </c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  <c r="AA229" s="191"/>
      <c r="AT229" s="124"/>
      <c r="AU229" s="112"/>
    </row>
    <row r="230" spans="1:47" s="107" customFormat="1" ht="43.9" hidden="1" customHeight="1" x14ac:dyDescent="0.2">
      <c r="A230" s="293"/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192"/>
      <c r="AT230" s="124"/>
      <c r="AU230" s="112"/>
    </row>
    <row r="231" spans="1:47" s="75" customFormat="1" ht="18" hidden="1" customHeight="1" x14ac:dyDescent="0.35">
      <c r="A231" s="293"/>
      <c r="B231" s="293"/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294" t="s">
        <v>157</v>
      </c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  <c r="AA233" s="194"/>
      <c r="AT233" s="118"/>
      <c r="AU233" s="113"/>
    </row>
    <row r="234" spans="1:47" s="75" customFormat="1" ht="28.15" hidden="1" customHeight="1" x14ac:dyDescent="0.35">
      <c r="A234" s="294" t="s">
        <v>171</v>
      </c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290"/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hidden="1" x14ac:dyDescent="0.35">
      <c r="A259" s="129" t="s">
        <v>235</v>
      </c>
      <c r="B259" s="200">
        <v>11224</v>
      </c>
      <c r="C259" s="271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hidden="1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hidden="1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hidden="1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hidden="1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hidden="1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hidden="1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hidden="1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hidden="1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hidden="1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hidden="1" x14ac:dyDescent="0.3">
      <c r="A269" s="145" t="s">
        <v>242</v>
      </c>
      <c r="B269" s="117">
        <v>9209</v>
      </c>
      <c r="C269" s="144">
        <f>Z269+AA269</f>
        <v>12291.7</v>
      </c>
      <c r="D269" s="233">
        <f t="shared" si="14"/>
        <v>1.3347486154848518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hidden="1" x14ac:dyDescent="0.3">
      <c r="A270" s="145" t="s">
        <v>243</v>
      </c>
      <c r="B270" s="117">
        <v>3177</v>
      </c>
      <c r="C270" s="144">
        <f>Z270+AA270</f>
        <v>2568</v>
      </c>
      <c r="D270" s="233">
        <f t="shared" si="14"/>
        <v>0.80830972615675167</v>
      </c>
      <c r="E270" s="117"/>
      <c r="F270" s="117"/>
      <c r="G270" s="117"/>
      <c r="H270" s="117">
        <v>483</v>
      </c>
      <c r="I270" s="117">
        <v>550</v>
      </c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2568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hidden="1" x14ac:dyDescent="0.35">
      <c r="A271" s="129" t="s">
        <v>233</v>
      </c>
      <c r="B271" s="204">
        <v>401</v>
      </c>
      <c r="C271" s="272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hidden="1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hidden="1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hidden="1" x14ac:dyDescent="0.35">
      <c r="A274" s="129" t="s">
        <v>234</v>
      </c>
      <c r="B274" s="200">
        <v>1842</v>
      </c>
      <c r="C274" s="271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hidden="1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hidden="1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hidden="1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hidden="1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hidden="1" x14ac:dyDescent="0.35">
      <c r="A279" s="129" t="s">
        <v>51</v>
      </c>
      <c r="B279" s="200">
        <v>94</v>
      </c>
      <c r="C279" s="271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hidden="1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hidden="1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hidden="1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hidden="1" x14ac:dyDescent="0.35">
      <c r="A283" s="72" t="s">
        <v>237</v>
      </c>
      <c r="B283" s="74">
        <v>21</v>
      </c>
      <c r="C283" s="117">
        <f>Z283+AA283</f>
        <v>21</v>
      </c>
      <c r="D283" s="277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hidden="1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hidden="1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77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4" customFormat="1" ht="21.75" x14ac:dyDescent="0.3">
      <c r="A286" s="263" t="s">
        <v>129</v>
      </c>
      <c r="B286" s="263">
        <v>1500</v>
      </c>
      <c r="C286" s="263">
        <f>Z286+AA286</f>
        <v>1095</v>
      </c>
      <c r="D286" s="263"/>
      <c r="E286" s="263">
        <v>90</v>
      </c>
      <c r="F286" s="263"/>
      <c r="G286" s="263"/>
      <c r="H286" s="263">
        <v>100</v>
      </c>
      <c r="I286" s="263">
        <v>150</v>
      </c>
      <c r="J286" s="263"/>
      <c r="K286" s="263"/>
      <c r="L286" s="263"/>
      <c r="M286" s="263">
        <v>205</v>
      </c>
      <c r="N286" s="263"/>
      <c r="O286" s="263"/>
      <c r="P286" s="263">
        <v>150</v>
      </c>
      <c r="Q286" s="263"/>
      <c r="R286" s="263">
        <v>300</v>
      </c>
      <c r="S286" s="263"/>
      <c r="T286" s="263">
        <v>100</v>
      </c>
      <c r="U286" s="263"/>
      <c r="V286" s="263"/>
      <c r="W286" s="263"/>
      <c r="X286" s="263"/>
      <c r="Y286" s="263"/>
      <c r="Z286" s="263">
        <f>SUM(E286:Y286)</f>
        <v>1095</v>
      </c>
      <c r="AA286" s="263">
        <f>SUM(AB286:AS286)</f>
        <v>0</v>
      </c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4204</v>
      </c>
      <c r="C287" s="273">
        <f>Z287+AA287</f>
        <v>4464.55</v>
      </c>
      <c r="D287" s="240"/>
      <c r="E287" s="131">
        <v>763</v>
      </c>
      <c r="F287" s="131"/>
      <c r="G287" s="131">
        <v>401</v>
      </c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3</v>
      </c>
      <c r="Y287" s="131"/>
      <c r="Z287" s="268">
        <f>SUM(E287:Y287)</f>
        <v>4229</v>
      </c>
      <c r="AA287" s="268">
        <f>SUM(AB287:AS287)</f>
        <v>235.55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12</v>
      </c>
      <c r="AL287" s="131"/>
      <c r="AM287" s="131">
        <v>4</v>
      </c>
      <c r="AN287" s="131"/>
      <c r="AO287" s="131">
        <v>10</v>
      </c>
      <c r="AP287" s="131"/>
      <c r="AQ287" s="131">
        <v>172</v>
      </c>
      <c r="AR287" s="131"/>
      <c r="AS287" s="131"/>
      <c r="AT287" s="118">
        <f>SUM(AB287:AS287)</f>
        <v>235.55</v>
      </c>
    </row>
    <row r="288" spans="1:47" s="255" customFormat="1" ht="21.75" x14ac:dyDescent="0.3">
      <c r="A288" s="117" t="s">
        <v>249</v>
      </c>
      <c r="B288" s="146">
        <v>3062.24</v>
      </c>
      <c r="C288" s="146">
        <f>Z288+AA288</f>
        <v>3815.55</v>
      </c>
      <c r="D288" s="146"/>
      <c r="E288" s="146">
        <v>578</v>
      </c>
      <c r="F288" s="146"/>
      <c r="G288" s="146">
        <v>401</v>
      </c>
      <c r="H288" s="146"/>
      <c r="I288" s="146">
        <v>781</v>
      </c>
      <c r="J288" s="146"/>
      <c r="K288" s="146">
        <v>120</v>
      </c>
      <c r="L288" s="146">
        <v>45</v>
      </c>
      <c r="M288" s="146">
        <v>1225</v>
      </c>
      <c r="N288" s="146">
        <v>69</v>
      </c>
      <c r="O288" s="146">
        <v>280</v>
      </c>
      <c r="P288" s="146"/>
      <c r="Q288" s="146">
        <v>30</v>
      </c>
      <c r="R288" s="146"/>
      <c r="S288" s="146">
        <v>75</v>
      </c>
      <c r="T288" s="146"/>
      <c r="U288" s="257"/>
      <c r="V288" s="146"/>
      <c r="W288" s="146">
        <v>20</v>
      </c>
      <c r="X288" s="146">
        <v>3</v>
      </c>
      <c r="Y288" s="146"/>
      <c r="Z288" s="257">
        <f>SUM(E288:Y288)</f>
        <v>3627</v>
      </c>
      <c r="AA288" s="257">
        <f>SUM(AB288:AS288)</f>
        <v>188.55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12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65</v>
      </c>
      <c r="AR288" s="146"/>
      <c r="AS288" s="146"/>
      <c r="AT288" s="146">
        <f>SUM(AB288:AS288)</f>
        <v>188.55</v>
      </c>
      <c r="AU288" s="254"/>
    </row>
    <row r="289" spans="1:47" s="266" customFormat="1" ht="22.5" x14ac:dyDescent="0.35">
      <c r="A289" s="267" t="s">
        <v>35</v>
      </c>
      <c r="B289" s="265">
        <f>B288/B287</f>
        <v>0.72841103710751665</v>
      </c>
      <c r="C289" s="274">
        <f t="shared" ref="C289" si="51">C288/C287</f>
        <v>0.85463260574973965</v>
      </c>
      <c r="D289" s="265"/>
      <c r="E289" s="265">
        <f>E288/E287</f>
        <v>0.75753604193971169</v>
      </c>
      <c r="F289" s="265"/>
      <c r="G289" s="265"/>
      <c r="H289" s="265"/>
      <c r="I289" s="265">
        <f t="shared" ref="I289:AT289" si="52">I288/I287</f>
        <v>1</v>
      </c>
      <c r="J289" s="265"/>
      <c r="K289" s="265">
        <f t="shared" si="52"/>
        <v>1.5</v>
      </c>
      <c r="L289" s="265">
        <f t="shared" si="52"/>
        <v>1</v>
      </c>
      <c r="M289" s="265">
        <f t="shared" si="52"/>
        <v>1</v>
      </c>
      <c r="N289" s="265">
        <f t="shared" si="52"/>
        <v>1</v>
      </c>
      <c r="O289" s="265">
        <f t="shared" si="52"/>
        <v>0.58091286307053946</v>
      </c>
      <c r="P289" s="265"/>
      <c r="Q289" s="265">
        <f t="shared" si="52"/>
        <v>1</v>
      </c>
      <c r="R289" s="265"/>
      <c r="S289" s="265">
        <f t="shared" si="52"/>
        <v>0.22727272727272727</v>
      </c>
      <c r="T289" s="265"/>
      <c r="U289" s="265"/>
      <c r="V289" s="265"/>
      <c r="W289" s="265">
        <f t="shared" si="52"/>
        <v>1</v>
      </c>
      <c r="X289" s="265">
        <f t="shared" si="52"/>
        <v>1</v>
      </c>
      <c r="Y289" s="265"/>
      <c r="Z289" s="274">
        <f t="shared" si="52"/>
        <v>0.85764956254433677</v>
      </c>
      <c r="AA289" s="274">
        <f t="shared" si="52"/>
        <v>0.80046699214604122</v>
      </c>
      <c r="AB289" s="265">
        <f t="shared" si="52"/>
        <v>1</v>
      </c>
      <c r="AC289" s="265"/>
      <c r="AD289" s="265" t="e">
        <f t="shared" si="52"/>
        <v>#DIV/0!</v>
      </c>
      <c r="AE289" s="265" t="e">
        <f t="shared" si="52"/>
        <v>#DIV/0!</v>
      </c>
      <c r="AF289" s="265"/>
      <c r="AG289" s="265">
        <f t="shared" si="52"/>
        <v>1</v>
      </c>
      <c r="AH289" s="265">
        <f t="shared" si="52"/>
        <v>2.3333333333333335</v>
      </c>
      <c r="AI289" s="265">
        <f t="shared" si="52"/>
        <v>1</v>
      </c>
      <c r="AJ289" s="265"/>
      <c r="AK289" s="265">
        <f t="shared" si="52"/>
        <v>1</v>
      </c>
      <c r="AL289" s="265"/>
      <c r="AM289" s="265">
        <f t="shared" si="52"/>
        <v>1</v>
      </c>
      <c r="AN289" s="265"/>
      <c r="AO289" s="265">
        <f t="shared" si="52"/>
        <v>1</v>
      </c>
      <c r="AP289" s="265" t="e">
        <f t="shared" si="52"/>
        <v>#DIV/0!</v>
      </c>
      <c r="AQ289" s="265">
        <f t="shared" si="52"/>
        <v>0.37790697674418605</v>
      </c>
      <c r="AR289" s="265"/>
      <c r="AS289" s="265" t="e">
        <f t="shared" si="52"/>
        <v>#DIV/0!</v>
      </c>
      <c r="AT289" s="265">
        <f t="shared" si="52"/>
        <v>0.80046699214604122</v>
      </c>
    </row>
    <row r="290" spans="1:47" s="283" customFormat="1" ht="22.5" x14ac:dyDescent="0.35">
      <c r="A290" s="281" t="s">
        <v>138</v>
      </c>
      <c r="B290" s="282">
        <v>374</v>
      </c>
      <c r="C290" s="263">
        <f>Z290+AA290</f>
        <v>878</v>
      </c>
      <c r="D290" s="282"/>
      <c r="E290" s="282">
        <v>25</v>
      </c>
      <c r="F290" s="282"/>
      <c r="G290" s="282"/>
      <c r="H290" s="282"/>
      <c r="I290" s="282">
        <v>83</v>
      </c>
      <c r="J290" s="282"/>
      <c r="K290" s="282">
        <v>100</v>
      </c>
      <c r="L290" s="282"/>
      <c r="M290" s="282"/>
      <c r="N290" s="282">
        <v>182</v>
      </c>
      <c r="O290" s="282">
        <v>105</v>
      </c>
      <c r="P290" s="282"/>
      <c r="Q290" s="282"/>
      <c r="R290" s="282"/>
      <c r="S290" s="282">
        <v>233</v>
      </c>
      <c r="T290" s="282"/>
      <c r="U290" s="282"/>
      <c r="V290" s="282">
        <v>150</v>
      </c>
      <c r="W290" s="282"/>
      <c r="X290" s="282"/>
      <c r="Y290" s="282"/>
      <c r="Z290" s="263">
        <f>SUM(E290:Y290)</f>
        <v>878</v>
      </c>
      <c r="AA290" s="263">
        <v>0</v>
      </c>
      <c r="AB290" s="282"/>
      <c r="AC290" s="282"/>
      <c r="AD290" s="282"/>
      <c r="AE290" s="282"/>
      <c r="AF290" s="282"/>
      <c r="AG290" s="282"/>
      <c r="AH290" s="282"/>
      <c r="AI290" s="282"/>
      <c r="AJ290" s="282"/>
      <c r="AK290" s="282"/>
      <c r="AL290" s="282"/>
      <c r="AM290" s="282"/>
      <c r="AN290" s="282"/>
      <c r="AO290" s="282"/>
      <c r="AP290" s="282"/>
      <c r="AQ290" s="282"/>
      <c r="AR290" s="282"/>
      <c r="AS290" s="282"/>
      <c r="AT290" s="282">
        <v>0</v>
      </c>
    </row>
    <row r="291" spans="1:47" s="284" customFormat="1" ht="21.75" x14ac:dyDescent="0.3">
      <c r="A291" s="263" t="s">
        <v>139</v>
      </c>
      <c r="B291" s="263"/>
      <c r="C291" s="263">
        <f>SUM(Z291+AA291)</f>
        <v>170</v>
      </c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>
        <v>65</v>
      </c>
      <c r="O291" s="263">
        <v>105</v>
      </c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>
        <f>SUM(D291:Y291)</f>
        <v>170</v>
      </c>
      <c r="AA291" s="263">
        <v>0</v>
      </c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</row>
    <row r="292" spans="1:47" s="266" customFormat="1" ht="22.5" x14ac:dyDescent="0.35">
      <c r="A292" s="267" t="s">
        <v>35</v>
      </c>
      <c r="B292" s="265">
        <f>B291/B290</f>
        <v>0</v>
      </c>
      <c r="C292" s="274">
        <f t="shared" ref="C292:Z292" si="53">C291/C290</f>
        <v>0.19362186788154898</v>
      </c>
      <c r="D292" s="265"/>
      <c r="E292" s="265">
        <f t="shared" si="53"/>
        <v>0</v>
      </c>
      <c r="F292" s="265"/>
      <c r="G292" s="265"/>
      <c r="H292" s="265"/>
      <c r="I292" s="265">
        <f t="shared" si="53"/>
        <v>0</v>
      </c>
      <c r="J292" s="265"/>
      <c r="K292" s="265">
        <f t="shared" si="53"/>
        <v>0</v>
      </c>
      <c r="L292" s="265"/>
      <c r="M292" s="265"/>
      <c r="N292" s="265">
        <f t="shared" si="53"/>
        <v>0.35714285714285715</v>
      </c>
      <c r="O292" s="265">
        <f t="shared" si="53"/>
        <v>1</v>
      </c>
      <c r="P292" s="265"/>
      <c r="Q292" s="265"/>
      <c r="R292" s="265"/>
      <c r="S292" s="265">
        <f t="shared" si="53"/>
        <v>0</v>
      </c>
      <c r="T292" s="265"/>
      <c r="U292" s="265"/>
      <c r="V292" s="265">
        <f t="shared" si="53"/>
        <v>0</v>
      </c>
      <c r="W292" s="265"/>
      <c r="X292" s="265"/>
      <c r="Y292" s="265"/>
      <c r="Z292" s="274">
        <f t="shared" si="53"/>
        <v>0.19362186788154898</v>
      </c>
      <c r="AA292" s="274"/>
      <c r="AB292" s="265"/>
      <c r="AC292" s="265"/>
      <c r="AD292" s="265"/>
      <c r="AE292" s="265"/>
      <c r="AF292" s="265"/>
      <c r="AG292" s="265"/>
      <c r="AH292" s="265"/>
      <c r="AI292" s="265"/>
      <c r="AJ292" s="265"/>
      <c r="AK292" s="265"/>
      <c r="AL292" s="265"/>
      <c r="AM292" s="265"/>
      <c r="AN292" s="265"/>
      <c r="AO292" s="265"/>
      <c r="AP292" s="265"/>
      <c r="AQ292" s="265"/>
      <c r="AR292" s="265"/>
      <c r="AS292" s="265"/>
      <c r="AT292" s="265"/>
    </row>
    <row r="293" spans="1:47" s="248" customFormat="1" ht="22.5" x14ac:dyDescent="0.35">
      <c r="A293" s="131" t="s">
        <v>250</v>
      </c>
      <c r="B293" s="258"/>
      <c r="C293" s="146"/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57">
        <f>SUM(E293:Y293)</f>
        <v>0</v>
      </c>
      <c r="AA293" s="257">
        <f>SUM(AB293:AS293)</f>
        <v>0</v>
      </c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>
        <f>SUM(AB293:AS293)</f>
        <v>0</v>
      </c>
    </row>
    <row r="294" spans="1:47" s="256" customFormat="1" ht="22.5" x14ac:dyDescent="0.35">
      <c r="A294" s="118" t="s">
        <v>251</v>
      </c>
      <c r="B294" s="146">
        <v>2587</v>
      </c>
      <c r="C294" s="146">
        <f t="shared" ref="C294:C298" si="54">Z294+AA294</f>
        <v>3165</v>
      </c>
      <c r="D294" s="146"/>
      <c r="E294" s="147">
        <v>498</v>
      </c>
      <c r="F294" s="147"/>
      <c r="G294" s="147">
        <v>100</v>
      </c>
      <c r="H294" s="147"/>
      <c r="I294" s="147">
        <v>100</v>
      </c>
      <c r="J294" s="147"/>
      <c r="K294" s="147">
        <v>200</v>
      </c>
      <c r="L294" s="147">
        <v>60</v>
      </c>
      <c r="M294" s="147">
        <v>540</v>
      </c>
      <c r="N294" s="147">
        <v>70</v>
      </c>
      <c r="O294" s="147">
        <v>575</v>
      </c>
      <c r="P294" s="147"/>
      <c r="Q294" s="147">
        <v>30</v>
      </c>
      <c r="R294" s="147"/>
      <c r="S294" s="147">
        <v>280</v>
      </c>
      <c r="T294" s="147"/>
      <c r="U294" s="261"/>
      <c r="V294" s="147"/>
      <c r="W294" s="262">
        <v>12</v>
      </c>
      <c r="X294" s="147"/>
      <c r="Y294" s="147"/>
      <c r="Z294" s="257">
        <f t="shared" ref="Z294:Z298" si="55">SUM(E294:Y294)</f>
        <v>2465</v>
      </c>
      <c r="AA294" s="257">
        <f t="shared" ref="AA294:AA298" si="56">SUM(AB294:AS294)</f>
        <v>700</v>
      </c>
      <c r="AB294" s="147">
        <v>20</v>
      </c>
      <c r="AC294" s="147">
        <v>50</v>
      </c>
      <c r="AD294" s="147">
        <v>30</v>
      </c>
      <c r="AE294" s="147">
        <v>150</v>
      </c>
      <c r="AF294" s="147"/>
      <c r="AG294" s="262">
        <v>60</v>
      </c>
      <c r="AH294" s="147">
        <v>200</v>
      </c>
      <c r="AI294" s="147"/>
      <c r="AJ294" s="147"/>
      <c r="AK294" s="262">
        <v>54</v>
      </c>
      <c r="AL294" s="147"/>
      <c r="AM294" s="147">
        <v>5</v>
      </c>
      <c r="AN294" s="147"/>
      <c r="AO294" s="262">
        <v>41</v>
      </c>
      <c r="AP294" s="147">
        <v>20</v>
      </c>
      <c r="AQ294" s="147">
        <v>70</v>
      </c>
      <c r="AR294" s="147"/>
      <c r="AS294" s="147"/>
      <c r="AT294" s="147">
        <f t="shared" ref="AT294:AT298" si="57">SUM(AB294:AS294)</f>
        <v>700</v>
      </c>
      <c r="AU294" s="248"/>
    </row>
    <row r="295" spans="1:47" s="248" customFormat="1" ht="22.5" x14ac:dyDescent="0.35">
      <c r="A295" s="131" t="s">
        <v>254</v>
      </c>
      <c r="B295" s="258">
        <v>6627</v>
      </c>
      <c r="C295" s="146">
        <v>4990</v>
      </c>
      <c r="D295" s="258"/>
      <c r="E295" s="259"/>
      <c r="F295" s="259"/>
      <c r="G295" s="259"/>
      <c r="H295" s="259"/>
      <c r="I295" s="259"/>
      <c r="J295" s="259"/>
      <c r="K295" s="259">
        <v>300</v>
      </c>
      <c r="L295" s="259"/>
      <c r="M295" s="259"/>
      <c r="N295" s="259"/>
      <c r="O295" s="259"/>
      <c r="P295" s="259"/>
      <c r="Q295" s="259"/>
      <c r="R295" s="259"/>
      <c r="S295" s="259"/>
      <c r="T295" s="259"/>
      <c r="U295" s="260"/>
      <c r="V295" s="259"/>
      <c r="W295" s="259"/>
      <c r="X295" s="259"/>
      <c r="Y295" s="259"/>
      <c r="Z295" s="257">
        <f>SUM(E295:Y295)</f>
        <v>300</v>
      </c>
      <c r="AA295" s="257">
        <f>SUM(AB295:AS295)</f>
        <v>0</v>
      </c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>
        <f>SUM(AB295:AS295)</f>
        <v>0</v>
      </c>
    </row>
    <row r="296" spans="1:47" s="248" customFormat="1" ht="22.5" x14ac:dyDescent="0.35">
      <c r="A296" s="131" t="s">
        <v>255</v>
      </c>
      <c r="B296" s="258">
        <f>B294*0.45</f>
        <v>1164.1500000000001</v>
      </c>
      <c r="C296" s="146">
        <f>C294*0.45</f>
        <v>1424.25</v>
      </c>
      <c r="D296" s="258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60"/>
      <c r="V296" s="259"/>
      <c r="W296" s="259"/>
      <c r="X296" s="259"/>
      <c r="Y296" s="259"/>
      <c r="Z296" s="257"/>
      <c r="AA296" s="257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</row>
    <row r="297" spans="1:47" s="248" customFormat="1" ht="22.5" x14ac:dyDescent="0.35">
      <c r="A297" s="131" t="s">
        <v>256</v>
      </c>
      <c r="B297" s="278">
        <f>B294/B295</f>
        <v>0.39037271767013731</v>
      </c>
      <c r="C297" s="270">
        <f>C294/C295</f>
        <v>0.63426853707414832</v>
      </c>
      <c r="D297" s="258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60"/>
      <c r="V297" s="259"/>
      <c r="W297" s="259"/>
      <c r="X297" s="259"/>
      <c r="Y297" s="259"/>
      <c r="Z297" s="257"/>
      <c r="AA297" s="257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</row>
    <row r="298" spans="1:47" s="256" customFormat="1" ht="22.5" x14ac:dyDescent="0.35">
      <c r="A298" s="118" t="s">
        <v>252</v>
      </c>
      <c r="B298" s="146">
        <v>17368</v>
      </c>
      <c r="C298" s="146">
        <f t="shared" si="54"/>
        <v>32562</v>
      </c>
      <c r="D298" s="146"/>
      <c r="E298" s="147">
        <v>2573</v>
      </c>
      <c r="F298" s="147"/>
      <c r="G298" s="147"/>
      <c r="H298" s="147"/>
      <c r="I298" s="147">
        <v>7500</v>
      </c>
      <c r="J298" s="147"/>
      <c r="K298" s="147"/>
      <c r="L298" s="147">
        <v>1500</v>
      </c>
      <c r="M298" s="147">
        <v>14500</v>
      </c>
      <c r="N298" s="147">
        <v>940</v>
      </c>
      <c r="O298" s="147">
        <v>5549</v>
      </c>
      <c r="P298" s="147"/>
      <c r="Q298" s="147"/>
      <c r="R298" s="147"/>
      <c r="S298" s="147"/>
      <c r="T298" s="147"/>
      <c r="U298" s="261"/>
      <c r="V298" s="147"/>
      <c r="W298" s="147"/>
      <c r="X298" s="147"/>
      <c r="Y298" s="147"/>
      <c r="Z298" s="257">
        <f t="shared" si="55"/>
        <v>32562</v>
      </c>
      <c r="AA298" s="257">
        <f t="shared" si="56"/>
        <v>0</v>
      </c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>
        <f t="shared" si="57"/>
        <v>0</v>
      </c>
      <c r="AU298" s="248"/>
    </row>
    <row r="299" spans="1:47" ht="22.5" x14ac:dyDescent="0.35">
      <c r="A299" s="72" t="s">
        <v>254</v>
      </c>
      <c r="B299" s="74">
        <v>33418</v>
      </c>
      <c r="C299" s="117">
        <v>34931</v>
      </c>
      <c r="D299" s="74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203"/>
      <c r="AA299" s="203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</row>
    <row r="300" spans="1:47" ht="22.5" x14ac:dyDescent="0.35">
      <c r="A300" s="72" t="s">
        <v>255</v>
      </c>
      <c r="B300" s="74">
        <f>B298*0.3</f>
        <v>5210.3999999999996</v>
      </c>
      <c r="C300" s="146">
        <f>C298*0.3</f>
        <v>9768.6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3"/>
      <c r="V300" s="72"/>
      <c r="W300" s="72"/>
      <c r="X300" s="72"/>
      <c r="Y300" s="72"/>
      <c r="Z300" s="203"/>
      <c r="AA300" s="203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ht="19.5" customHeight="1" x14ac:dyDescent="0.35">
      <c r="A301" s="72" t="s">
        <v>256</v>
      </c>
      <c r="B301" s="279">
        <f>B298/B299</f>
        <v>0.51971991142498053</v>
      </c>
      <c r="C301" s="275">
        <f>C298/C299</f>
        <v>0.93218058458103115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203"/>
      <c r="AA301" s="203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120" customFormat="1" ht="22.5" hidden="1" x14ac:dyDescent="0.35">
      <c r="A302" s="118" t="s">
        <v>257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9"/>
      <c r="V302" s="118"/>
      <c r="W302" s="118"/>
      <c r="X302" s="118"/>
      <c r="Y302" s="118"/>
      <c r="Z302" s="203"/>
      <c r="AA302" s="203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1:47" s="75" customFormat="1" ht="22.5" hidden="1" x14ac:dyDescent="0.35">
      <c r="A303" s="72" t="s">
        <v>254</v>
      </c>
      <c r="B303" s="74"/>
      <c r="C303" s="117">
        <v>49901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269"/>
      <c r="V303" s="72"/>
      <c r="W303" s="72"/>
      <c r="X303" s="72"/>
      <c r="Y303" s="72"/>
      <c r="Z303" s="203"/>
      <c r="AA303" s="203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s="75" customFormat="1" ht="22.5" hidden="1" x14ac:dyDescent="0.35">
      <c r="A304" s="72" t="s">
        <v>255</v>
      </c>
      <c r="B304" s="74"/>
      <c r="C304" s="117">
        <f>C302*0.19</f>
        <v>0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203"/>
      <c r="AA304" s="203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s="75" customFormat="1" ht="22.5" hidden="1" x14ac:dyDescent="0.35">
      <c r="A305" s="72" t="s">
        <v>256</v>
      </c>
      <c r="B305" s="74"/>
      <c r="C305" s="270">
        <f>C302/C303</f>
        <v>0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203"/>
      <c r="AA305" s="203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  <row r="306" spans="1:46" ht="22.5" x14ac:dyDescent="0.35">
      <c r="A306" s="72" t="s">
        <v>154</v>
      </c>
      <c r="B306" s="280">
        <f>B296+B300</f>
        <v>6374.5499999999993</v>
      </c>
      <c r="C306" s="146">
        <f>C296+C300+C304</f>
        <v>11192.85</v>
      </c>
      <c r="D306" s="74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3"/>
      <c r="V306" s="72"/>
      <c r="W306" s="72"/>
      <c r="X306" s="72"/>
      <c r="Y306" s="72"/>
      <c r="Z306" s="203"/>
      <c r="AA306" s="203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</row>
    <row r="307" spans="1:46" ht="22.5" x14ac:dyDescent="0.35">
      <c r="A307" s="72" t="s">
        <v>163</v>
      </c>
      <c r="B307" s="74"/>
      <c r="C307" s="117">
        <v>7485</v>
      </c>
      <c r="D307" s="74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203"/>
      <c r="AA307" s="203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</row>
    <row r="308" spans="1:46" ht="22.5" x14ac:dyDescent="0.35">
      <c r="A308" s="72" t="s">
        <v>253</v>
      </c>
      <c r="B308" s="74" t="e">
        <f>B306/B307</f>
        <v>#DIV/0!</v>
      </c>
      <c r="C308" s="276">
        <f>C306/C307*10</f>
        <v>14.95370741482966</v>
      </c>
      <c r="D308" s="74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3"/>
      <c r="V308" s="72"/>
      <c r="W308" s="72"/>
      <c r="X308" s="72"/>
      <c r="Y308" s="72"/>
      <c r="Z308" s="203"/>
      <c r="AA308" s="203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</row>
    <row r="309" spans="1:46" s="75" customFormat="1" ht="22.5" x14ac:dyDescent="0.35">
      <c r="A309" s="72" t="s">
        <v>258</v>
      </c>
      <c r="B309" s="74">
        <v>6</v>
      </c>
      <c r="C309" s="74">
        <f>Z309+AA309</f>
        <v>16</v>
      </c>
      <c r="D309" s="74"/>
      <c r="E309" s="72"/>
      <c r="F309" s="72">
        <v>0</v>
      </c>
      <c r="G309" s="72">
        <v>1</v>
      </c>
      <c r="H309" s="72">
        <v>0</v>
      </c>
      <c r="I309" s="72">
        <v>1</v>
      </c>
      <c r="J309" s="72">
        <v>0</v>
      </c>
      <c r="K309" s="72"/>
      <c r="L309" s="72">
        <v>1</v>
      </c>
      <c r="M309" s="72">
        <v>1</v>
      </c>
      <c r="N309" s="72"/>
      <c r="O309" s="72"/>
      <c r="P309" s="72">
        <v>0</v>
      </c>
      <c r="Q309" s="72">
        <v>1</v>
      </c>
      <c r="R309" s="72">
        <v>0</v>
      </c>
      <c r="S309" s="72"/>
      <c r="T309" s="72">
        <v>0</v>
      </c>
      <c r="U309" s="73">
        <v>0</v>
      </c>
      <c r="V309" s="72"/>
      <c r="W309" s="72">
        <v>1</v>
      </c>
      <c r="X309" s="72">
        <v>1</v>
      </c>
      <c r="Y309" s="72">
        <v>0</v>
      </c>
      <c r="Z309" s="203">
        <f>SUM(E309:Y309)</f>
        <v>7</v>
      </c>
      <c r="AA309" s="203">
        <f>SUM(AB309:AS309)</f>
        <v>9</v>
      </c>
      <c r="AB309" s="72">
        <v>1</v>
      </c>
      <c r="AC309" s="72"/>
      <c r="AD309" s="72"/>
      <c r="AE309" s="72">
        <v>1</v>
      </c>
      <c r="AF309" s="72"/>
      <c r="AG309" s="72">
        <v>1</v>
      </c>
      <c r="AH309" s="72">
        <v>1</v>
      </c>
      <c r="AI309" s="72">
        <v>1</v>
      </c>
      <c r="AJ309" s="72"/>
      <c r="AK309" s="72">
        <v>1</v>
      </c>
      <c r="AL309" s="72"/>
      <c r="AM309" s="72">
        <v>1</v>
      </c>
      <c r="AN309" s="72"/>
      <c r="AO309" s="72">
        <v>1</v>
      </c>
      <c r="AP309" s="72"/>
      <c r="AQ309" s="72">
        <v>1</v>
      </c>
      <c r="AR309" s="72"/>
      <c r="AS309" s="72"/>
      <c r="AT309" s="72">
        <f>SUM(AB309:AS309)</f>
        <v>9</v>
      </c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2020-07-15T06:42:18Z</cp:lastPrinted>
  <dcterms:created xsi:type="dcterms:W3CDTF">2017-06-08T05:54:08Z</dcterms:created>
  <dcterms:modified xsi:type="dcterms:W3CDTF">2020-07-20T04:55:06Z</dcterms:modified>
</cp:coreProperties>
</file>