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Area" localSheetId="0">'1. Доходы бюджета'!$A$1:$E$117</definedName>
    <definedName name="_xlnm.Print_Area" localSheetId="1">'2. Расходы бюджета'!$A$1:$E$148</definedName>
    <definedName name="_xlnm.Print_Area" localSheetId="2">'3. Источники финансирования'!$A$1:$E$16</definedName>
  </definedNames>
  <calcPr fullCalcOnLoad="1"/>
</workbook>
</file>

<file path=xl/sharedStrings.xml><?xml version="1.0" encoding="utf-8"?>
<sst xmlns="http://schemas.openxmlformats.org/spreadsheetml/2006/main" count="774" uniqueCount="441">
  <si>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</si>
  <si>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</si>
  <si>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</si>
  <si>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</si>
  <si>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</si>
  <si>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</si>
  <si>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</si>
  <si>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</si>
  <si>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</si>
  <si>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</si>
  <si>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</si>
  <si>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</si>
  <si>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</si>
  <si>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</si>
  <si>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</si>
  <si>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</si>
  <si>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00010102040010000110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</si>
  <si>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</si>
  <si>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</si>
  <si>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</si>
  <si>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</si>
  <si>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</si>
  <si>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</si>
  <si>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</si>
  <si>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</si>
  <si>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</si>
  <si>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</si>
  <si>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</si>
  <si>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</si>
  <si>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</si>
  <si>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</si>
  <si>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</si>
  <si>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</si>
  <si>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</si>
  <si>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</si>
  <si>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</si>
  <si>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</si>
  <si>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Транспортный налог с организаций</t>
  </si>
  <si>
    <t>00010604011020000110</t>
  </si>
  <si>
    <t>Транспортный налог с физических лиц</t>
  </si>
  <si>
    <t>00010604012020000110</t>
  </si>
  <si>
    <t>Налог на добычу прочих полезных ископаемых (за исключением полезных ископаемых в виде природных алмазов)</t>
  </si>
  <si>
    <t>00010701030010000110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</si>
  <si>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</si>
  <si>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</si>
  <si>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</si>
  <si>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</si>
  <si>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</si>
  <si>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00010807020010000110</t>
  </si>
  <si>
    <t>Государственная пошлина за выдачу и обмен паспорта гражданина Российской Федерации</t>
  </si>
  <si>
    <t>00010807100010000110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</si>
  <si>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</si>
  <si>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</si>
  <si>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Государственная пошлина за повторную выдачу свидетельства о постановке на учет в налоговом органе</t>
  </si>
  <si>
    <t>00010807310010000110</t>
  </si>
  <si>
    <t>Прочие местные налоги и сборы, мобилизуемые на территориях муниципальных районов</t>
  </si>
  <si>
    <t>00010907053050000110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</si>
  <si>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</si>
  <si>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</si>
  <si>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</si>
  <si>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</si>
  <si>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</si>
  <si>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</si>
  <si>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</si>
  <si>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</si>
  <si>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</si>
  <si>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</si>
  <si>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</si>
  <si>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</si>
  <si>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</si>
  <si>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</si>
  <si>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</si>
  <si>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</si>
  <si>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Прочие доходы от компенсации затрат бюджетов муниципальных районов</t>
  </si>
  <si>
    <t>00011302995050000130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</si>
  <si>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</si>
  <si>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</si>
  <si>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</si>
  <si>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</si>
  <si>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</si>
  <si>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</si>
  <si>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</si>
  <si>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00011601061010000140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</si>
  <si>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</si>
  <si>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</si>
  <si>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</si>
  <si>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</si>
  <si>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</si>
  <si>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</si>
  <si>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</si>
  <si>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</si>
  <si>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выявленные должностными лицами органов муниципального контроля</t>
  </si>
  <si>
    <t>00011601134010000140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</si>
  <si>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</si>
  <si>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</si>
  <si>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</si>
  <si>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00011601151010000140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</si>
  <si>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</si>
  <si>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</si>
  <si>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</si>
  <si>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</si>
  <si>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</si>
  <si>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</si>
  <si>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</si>
  <si>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</si>
  <si>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 за налоговые правонарушения, установленные Главой 16 Налогового кодекса Российской Федерации</t>
  </si>
  <si>
    <t>00011605160010000140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</si>
  <si>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</si>
  <si>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</si>
  <si>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</si>
  <si>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</si>
  <si>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</si>
  <si>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</si>
  <si>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</si>
  <si>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</si>
  <si>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</si>
  <si>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</si>
  <si>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</si>
  <si>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</si>
  <si>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</si>
  <si>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</si>
  <si>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 бюджетов муниципальных районов</t>
  </si>
  <si>
    <t>00011705050050000180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</si>
  <si>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</si>
  <si>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</si>
  <si>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</si>
  <si>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</si>
  <si>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</si>
  <si>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00020220216050000150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</si>
  <si>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</si>
  <si>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00020225097050000150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</si>
  <si>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</si>
  <si>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00020225393050000150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</si>
  <si>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</si>
  <si>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</si>
  <si>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</si>
  <si>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00020225509050000150</t>
  </si>
  <si>
    <t>Субсидии бюджетам муниципальных районов на поддержку отрасли культуры</t>
  </si>
  <si>
    <t>00020225519050000150</t>
  </si>
  <si>
    <t>Субсидии бюджетам муниципальных районов на реализацию программ формирования современной городской среды</t>
  </si>
  <si>
    <t>00020225555050000150</t>
  </si>
  <si>
    <t>Субсидии бюджетам муниципальных районов на обеспечение устойчивого развития сельских территорий</t>
  </si>
  <si>
    <t>00020225567050000150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</si>
  <si>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</si>
  <si>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00020227112050000150</t>
  </si>
  <si>
    <t>Прочие субсидии бюджетам муниципальных районов</t>
  </si>
  <si>
    <t>00020229999050000150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</si>
  <si>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</si>
  <si>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</si>
  <si>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</si>
  <si>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</si>
  <si>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</si>
  <si>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</si>
  <si>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</si>
  <si>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</si>
  <si>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</si>
  <si>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</si>
  <si>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</si>
  <si>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00020235260050000150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</si>
  <si>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</si>
  <si>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</si>
  <si>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</si>
  <si>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</si>
  <si>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</si>
  <si>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</si>
  <si>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муниципальных районов на создание модельных муниципальных библиотек</t>
  </si>
  <si>
    <t>00020245454050000150</t>
  </si>
  <si>
    <t>Прочие межбюджетные трансферты, передаваемые бюджетам муниципальных районов</t>
  </si>
  <si>
    <t>00020249999050000150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</si>
  <si>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</si>
  <si>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</si>
  <si>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</si>
  <si>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</si>
  <si>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2. РАСХОДЫ БЮДЖЕТА</t>
  </si>
  <si>
    <t>Наименование показателя</t>
  </si>
  <si>
    <t>Код расхода по бюджетной классификации</t>
  </si>
  <si>
    <t>Расходы бюджета - всего
в том числе:</t>
  </si>
  <si>
    <t>200</t>
  </si>
  <si>
    <t>Фонд оплаты труда государственных (муниципальных) органов</t>
  </si>
  <si>
    <t>00001040000000000121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</si>
  <si>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</si>
  <si>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00001040000000000129</t>
  </si>
  <si>
    <t>Закупка товаров, работ, услуг в сфере информационно-коммуникационных технологий</t>
  </si>
  <si>
    <t>00001040000000000242</t>
  </si>
  <si>
    <t>Прочая закупка товаров, работ и услуг</t>
  </si>
  <si>
    <t>00001040000000000244</t>
  </si>
  <si>
    <t>Субвенции</t>
  </si>
  <si>
    <t>00001040000000000530</t>
  </si>
  <si>
    <t>Уплата налога на имущество организаций и земельного налога</t>
  </si>
  <si>
    <t>00001040000000000851</t>
  </si>
  <si>
    <t>Уплата прочих налогов, сборов</t>
  </si>
  <si>
    <t>00001040000000000852</t>
  </si>
  <si>
    <t>Уплата иных платежей</t>
  </si>
  <si>
    <t>00001040000000000853</t>
  </si>
  <si>
    <t>00001050000000000244</t>
  </si>
  <si>
    <t>00001060000000000121</t>
  </si>
  <si>
    <t>00001060000000000129</t>
  </si>
  <si>
    <t>00001060000000000242</t>
  </si>
  <si>
    <t>00001060000000000244</t>
  </si>
  <si>
    <t>Специальные расходы</t>
  </si>
  <si>
    <t>00001070000000000880</t>
  </si>
  <si>
    <t>Резервные средства</t>
  </si>
  <si>
    <t>00001110000000000870</t>
  </si>
  <si>
    <t>00001130000000000242</t>
  </si>
  <si>
    <t>00001130000000000244</t>
  </si>
  <si>
    <t>Иные выплаты населению</t>
  </si>
  <si>
    <t>00001130000000000360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</si>
  <si>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</si>
  <si>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00001130000000000611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</si>
  <si>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</si>
  <si>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00001130000000000621</t>
  </si>
  <si>
    <t>Исполнение судебных актов Российской Федерации и мировых соглашений по возмещению причиненного вреда</t>
  </si>
  <si>
    <t>00001130000000000831</t>
  </si>
  <si>
    <t>00001130000000000853</t>
  </si>
  <si>
    <t>00002030000000000530</t>
  </si>
  <si>
    <t>00003040000000000121</t>
  </si>
  <si>
    <t>00003040000000000129</t>
  </si>
  <si>
    <t>00003040000000000242</t>
  </si>
  <si>
    <t>00003040000000000244</t>
  </si>
  <si>
    <t>00003090000000000121</t>
  </si>
  <si>
    <t>00003090000000000129</t>
  </si>
  <si>
    <t>00003090000000000242</t>
  </si>
  <si>
    <t>00003090000000000244</t>
  </si>
  <si>
    <t>00003140000000000242</t>
  </si>
  <si>
    <t>00003140000000000244</t>
  </si>
  <si>
    <t>00003140000000000360</t>
  </si>
  <si>
    <t>Субсидии бюджетным учреждениям на иные цели</t>
  </si>
  <si>
    <t>00004010000000000612</t>
  </si>
  <si>
    <t>00004050000000000121</t>
  </si>
  <si>
    <t>00004050000000000129</t>
  </si>
  <si>
    <t>00004050000000000530</t>
  </si>
  <si>
    <t>00004090000000000244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</si>
  <si>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</si>
  <si>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00004090000000000521</t>
  </si>
  <si>
    <t>Консолидированные субсидии</t>
  </si>
  <si>
    <t>00004090000000000523</t>
  </si>
  <si>
    <t>Иные межбюджетные трансферты</t>
  </si>
  <si>
    <t>00004090000000000540</t>
  </si>
  <si>
    <t>00004120000000000244</t>
  </si>
  <si>
    <t>00004120000000000521</t>
  </si>
  <si>
    <t>00005010000000000244</t>
  </si>
  <si>
    <t>00005010000000000530</t>
  </si>
  <si>
    <t>00005020000000000244</t>
  </si>
  <si>
    <t>Бюджетные инвестиции в объекты капитального строительства государственной (муниципальной) собственности</t>
  </si>
  <si>
    <t>00005020000000000414</t>
  </si>
  <si>
    <t>Субсидии на софинансирование капитальных вложений в объекты государственной (муниципальной) собственности</t>
  </si>
  <si>
    <t>00005020000000000522</t>
  </si>
  <si>
    <t>00005020000000000540</t>
  </si>
  <si>
    <t>00005030000000000523</t>
  </si>
  <si>
    <t>00005050000000000540</t>
  </si>
  <si>
    <t>00006050000000000244</t>
  </si>
  <si>
    <t>00007010000000000242</t>
  </si>
  <si>
    <t>00007010000000000244</t>
  </si>
  <si>
    <t>00007010000000000414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</si>
  <si>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</si>
  <si>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00007010000000000464</t>
  </si>
  <si>
    <t>00007010000000000611</t>
  </si>
  <si>
    <t>00007010000000000612</t>
  </si>
  <si>
    <t>00007010000000000621</t>
  </si>
  <si>
    <t>Субсидии автономным учреждениям на иные цели</t>
  </si>
  <si>
    <t>00007010000000000622</t>
  </si>
  <si>
    <t>00007020000000000414</t>
  </si>
  <si>
    <t>00007020000000000464</t>
  </si>
  <si>
    <t>00007020000000000611</t>
  </si>
  <si>
    <t>00007020000000000612</t>
  </si>
  <si>
    <t>00007030000000000611</t>
  </si>
  <si>
    <t>00007030000000000612</t>
  </si>
  <si>
    <t>00007030000000000621</t>
  </si>
  <si>
    <t>00007030000000000622</t>
  </si>
  <si>
    <t>00007070000000000244</t>
  </si>
  <si>
    <t>Приобретение товаров, работ, услуг в пользу граждан в целях их социального обеспечения</t>
  </si>
  <si>
    <t>00007070000000000323</t>
  </si>
  <si>
    <t>00007070000000000612</t>
  </si>
  <si>
    <t>00007090000000000121</t>
  </si>
  <si>
    <t>00007090000000000129</t>
  </si>
  <si>
    <t>00007090000000000242</t>
  </si>
  <si>
    <t>00007090000000000244</t>
  </si>
  <si>
    <t>Премии и гранты</t>
  </si>
  <si>
    <t>00007090000000000350</t>
  </si>
  <si>
    <t>00007090000000000852</t>
  </si>
  <si>
    <t>00008010000000000244</t>
  </si>
  <si>
    <t>00008010000000000521</t>
  </si>
  <si>
    <t>00008010000000000522</t>
  </si>
  <si>
    <t>00008010000000000611</t>
  </si>
  <si>
    <t>00008010000000000612</t>
  </si>
  <si>
    <t>00008040000000000121</t>
  </si>
  <si>
    <t>00008040000000000129</t>
  </si>
  <si>
    <t>00008040000000000242</t>
  </si>
  <si>
    <t>00008040000000000244</t>
  </si>
  <si>
    <t>Пособия, компенсации, меры социальной поддержки по публичным нормативным обязательствам</t>
  </si>
  <si>
    <t>00010010000000000313</t>
  </si>
  <si>
    <t>00010030000000000313</t>
  </si>
  <si>
    <t>Субсидии гражданам на приобретение жилья</t>
  </si>
  <si>
    <t>00010030000000000322</t>
  </si>
  <si>
    <t>00010030000000000530</t>
  </si>
  <si>
    <t>00010040000000000244</t>
  </si>
  <si>
    <t>00010040000000000313</t>
  </si>
  <si>
    <t>00010040000000000322</t>
  </si>
  <si>
    <t>Бюджетные инвестиции на приобретение объектов недвижимого имущества в государственную (муниципальную) собственность</t>
  </si>
  <si>
    <t>00010040000000000412</t>
  </si>
  <si>
    <t>00010060000000000121</t>
  </si>
  <si>
    <t>00010060000000000129</t>
  </si>
  <si>
    <t>00010060000000000244</t>
  </si>
  <si>
    <t>00011010000000000622</t>
  </si>
  <si>
    <t>00011020000000000414</t>
  </si>
  <si>
    <t>00011020000000000622</t>
  </si>
  <si>
    <t>Дотации на выравнивание бюджетной обеспеченности</t>
  </si>
  <si>
    <t>00014010000000000511</t>
  </si>
  <si>
    <t>Иные дотации</t>
  </si>
  <si>
    <t>00014020000000000512</t>
  </si>
  <si>
    <t>00014030000000000523</t>
  </si>
  <si>
    <t>00014030000000000540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</si>
  <si>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</si>
  <si>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</si>
  <si>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</si>
  <si>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</si>
  <si>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</si>
  <si>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Изменение остатков средств</t>
  </si>
  <si>
    <t>700</t>
  </si>
  <si>
    <t xml:space="preserve">  увеличение остатков средств, всего 
  в том числе:</t>
  </si>
  <si>
    <t>710</t>
  </si>
  <si>
    <t>Увеличение прочих остатков денежных средств бюджетов муниципальных районов</t>
  </si>
  <si>
    <t>00001050201050000510</t>
  </si>
  <si>
    <t xml:space="preserve">  уменьшение остатков средств, всего 
  в том числе:</t>
  </si>
  <si>
    <t>720</t>
  </si>
  <si>
    <t>Уменьшение прочих остатков денежных средств бюджетов муниципальных районов</t>
  </si>
  <si>
    <t>00001050201050000610</t>
  </si>
  <si>
    <t>Единица измерения: руб.</t>
  </si>
  <si>
    <t>Приложение
к постановлению администрации Чебоксарского района Чувашской Республики
от ___________№_______</t>
  </si>
  <si>
    <t>ОТЧЕТ ОБ ИСПОЛНЕНИИ  БЮДЖЕТА ЧЕБОКСАРСКОГО РАЙОНА ЧУВАШСКОЙ РЕСПУБЛИКИ 
ЗА 1 КВАРТАЛ 2020 ГОДА</t>
  </si>
  <si>
    <t>Код источника финансирования дефицита бюджета по бюджетной классификации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</si>
  <si>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</si>
  <si>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</si>
  <si>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</si>
  <si>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</si>
  <si>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</si>
  <si>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</si>
  <si>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</si>
  <si>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</si>
  <si>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</si>
  <si>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</si>
  <si>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</si>
  <si>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</si>
  <si>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</si>
  <si>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</si>
  <si>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</si>
  <si>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</si>
  <si>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</si>
  <si>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</si>
  <si>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</si>
  <si>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</si>
  <si>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</si>
  <si>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</si>
  <si>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</si>
  <si>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</si>
  <si>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</si>
  <si>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</si>
  <si>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</si>
  <si>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</si>
  <si>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</si>
  <si>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</si>
  <si>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</si>
  <si>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00020210000000000000</t>
  </si>
  <si>
    <t>Субсидии бюджетам бюджетной системы Российской Федерации (межбюджетные субсидии)</t>
  </si>
  <si>
    <t>00020220000000000000</t>
  </si>
  <si>
    <t>Субвенции бюджетам субъектов Российской Федерации и муниципальных образований</t>
  </si>
  <si>
    <t>00020230000000000000</t>
  </si>
  <si>
    <t>00020240000000000000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</si>
  <si>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</si>
  <si>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</si>
  <si>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</si>
  <si>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</si>
  <si>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</si>
  <si>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0000104000000000000000</t>
  </si>
  <si>
    <t>Судебная система</t>
  </si>
  <si>
    <t>0000105000000000000000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</si>
  <si>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</si>
  <si>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0000106000000000000000</t>
  </si>
  <si>
    <t>0000107000000000000000</t>
  </si>
  <si>
    <t>Резервные фонды</t>
  </si>
  <si>
    <t>000011100000000000000</t>
  </si>
  <si>
    <t>Другие общегосударственные вопросы</t>
  </si>
  <si>
    <t>000011300000000000000</t>
  </si>
  <si>
    <t>Обеспечение проведения выборов и референдумов</t>
  </si>
  <si>
    <t>Мобилизационная и вневойсковая подготовка</t>
  </si>
  <si>
    <t>000020300000000000000</t>
  </si>
  <si>
    <t>Органы юстиции</t>
  </si>
  <si>
    <t>000030400000000000000</t>
  </si>
  <si>
    <t>Защита населения и территории от ЧС</t>
  </si>
  <si>
    <t>000030900000000000000</t>
  </si>
  <si>
    <t>Другие вопросы в области национальной безопасности</t>
  </si>
  <si>
    <t>000031400000000000000</t>
  </si>
  <si>
    <t>Общеэкономические вопросы</t>
  </si>
  <si>
    <t>000040100000000000000</t>
  </si>
  <si>
    <t>Сельское хозяйство и рыболовство</t>
  </si>
  <si>
    <t>000040500000000000000</t>
  </si>
  <si>
    <t>Дорожное хозяйство (дорожные фонды)</t>
  </si>
  <si>
    <t>000040900000000000000</t>
  </si>
  <si>
    <t>Другие вопросы в области национальной экономики</t>
  </si>
  <si>
    <t>000041200000000000000</t>
  </si>
  <si>
    <t>Жилищное хозяйство</t>
  </si>
  <si>
    <t>000050100000000000000</t>
  </si>
  <si>
    <t>Коммунальное хозяйство</t>
  </si>
  <si>
    <t>000050200000000000000</t>
  </si>
  <si>
    <t>Благоустройство</t>
  </si>
  <si>
    <t>000050300000000000000</t>
  </si>
  <si>
    <t>Другие вопросы в области жилищно-коммунального хозяйства</t>
  </si>
  <si>
    <t>000050500000000000000</t>
  </si>
  <si>
    <t>Другие вопросы в области охраны окружающей среды</t>
  </si>
  <si>
    <t>00006050000000000000</t>
  </si>
  <si>
    <t>Дошкольное образование</t>
  </si>
  <si>
    <t>000070100000000000000</t>
  </si>
  <si>
    <t>Общее образование</t>
  </si>
  <si>
    <t>000070200000000000000</t>
  </si>
  <si>
    <t>Дополнительное образование детей</t>
  </si>
  <si>
    <t>000070300000000000000</t>
  </si>
  <si>
    <t>Молодежная политика и оздоровление детей</t>
  </si>
  <si>
    <t>00007070000000000000</t>
  </si>
  <si>
    <t>Другие вопросы в области образования</t>
  </si>
  <si>
    <t>00007090000000000000</t>
  </si>
  <si>
    <t>Культура</t>
  </si>
  <si>
    <t>000080100000000000000</t>
  </si>
  <si>
    <t>Другие вопросы в области культуры, кинематографии</t>
  </si>
  <si>
    <t>000080400000000000000</t>
  </si>
  <si>
    <t>Пенсионное обеспечение</t>
  </si>
  <si>
    <t>000100100000000000000</t>
  </si>
  <si>
    <t>Социальное обеспечение населения</t>
  </si>
  <si>
    <t>000100300000000000000</t>
  </si>
  <si>
    <t>Охрана семьи и детства</t>
  </si>
  <si>
    <t>000100400000000000000</t>
  </si>
  <si>
    <t>Другие вопросы в области социальной политики</t>
  </si>
  <si>
    <t>000100600000000000000</t>
  </si>
  <si>
    <t>Физическая культура</t>
  </si>
  <si>
    <t>000110100000000000000</t>
  </si>
  <si>
    <t>Массовый спорт</t>
  </si>
  <si>
    <t>000110200000000000000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</si>
  <si>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</si>
  <si>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000140100000000000000</t>
  </si>
  <si>
    <t>000140200000000000000</t>
  </si>
  <si>
    <t>Прочие межбюджетные трансферты общего характера</t>
  </si>
  <si>
    <t>000140300000000000000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</si>
</sst>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80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11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Cambria"/>
      <family val="0"/>
    </font>
    <font>
      <b/>
      <sz val="12"/>
      <color indexed="8"/>
      <name val="Cambria"/>
      <family val="0"/>
    </font>
    <font>
      <sz val="9"/>
      <color indexed="8"/>
      <name val="Cambria"/>
      <family val="0"/>
    </font>
    <font>
      <b/>
      <sz val="11"/>
      <color indexed="8"/>
      <name val="Cambria"/>
      <family val="0"/>
    </font>
    <font>
      <i/>
      <sz val="9"/>
      <color indexed="8"/>
      <name val="Cambri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10"/>
      <name val="Arial"/>
      <family val="2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sz val="8"/>
      <color rgb="FF000000"/>
      <name val="Cambria"/>
      <family val="0"/>
    </font>
    <font>
      <b/>
      <sz val="11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b/>
      <sz val="12"/>
      <color rgb="FF000000"/>
      <name val="Cambria"/>
      <family val="0"/>
    </font>
    <font>
      <sz val="7"/>
      <color rgb="FF000000"/>
      <name val="Cambria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Cambria"/>
      <family val="1"/>
    </font>
    <font>
      <b/>
      <i/>
      <sz val="9"/>
      <color rgb="FF000000"/>
      <name val="Cambria"/>
      <family val="1"/>
    </font>
    <font>
      <b/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medium">
        <color rgb="FF000000"/>
      </right>
      <top>
        <color rgb="FF000000"/>
      </top>
      <bottom style="hair">
        <color rgb="FF000000"/>
      </bottom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6" fillId="20" borderId="0">
      <alignment/>
      <protection/>
    </xf>
    <xf numFmtId="0" fontId="47" fillId="0" borderId="0">
      <alignment horizontal="center" vertical="center"/>
      <protection/>
    </xf>
    <xf numFmtId="0" fontId="46" fillId="0" borderId="0">
      <alignment vertical="center"/>
      <protection/>
    </xf>
    <xf numFmtId="0" fontId="46" fillId="0" borderId="0">
      <alignment horizontal="center" vertical="center"/>
      <protection/>
    </xf>
    <xf numFmtId="0" fontId="46" fillId="0" borderId="0">
      <alignment vertical="center" wrapText="1"/>
      <protection/>
    </xf>
    <xf numFmtId="0" fontId="48" fillId="0" borderId="0">
      <alignment vertical="center"/>
      <protection/>
    </xf>
    <xf numFmtId="0" fontId="49" fillId="0" borderId="0">
      <alignment horizontal="left" vertical="center" wrapText="1"/>
      <protection/>
    </xf>
    <xf numFmtId="0" fontId="48" fillId="0" borderId="1">
      <alignment vertical="center"/>
      <protection/>
    </xf>
    <xf numFmtId="0" fontId="48" fillId="0" borderId="2">
      <alignment horizontal="center" vertical="center" wrapText="1"/>
      <protection/>
    </xf>
    <xf numFmtId="0" fontId="50" fillId="20" borderId="0">
      <alignment/>
      <protection/>
    </xf>
    <xf numFmtId="49" fontId="50" fillId="0" borderId="3">
      <alignment vertical="center" wrapText="1"/>
      <protection/>
    </xf>
    <xf numFmtId="49" fontId="51" fillId="0" borderId="4">
      <alignment horizontal="left" vertical="center" wrapText="1" indent="1"/>
      <protection/>
    </xf>
    <xf numFmtId="0" fontId="50" fillId="0" borderId="0">
      <alignment vertical="center"/>
      <protection/>
    </xf>
    <xf numFmtId="0" fontId="46" fillId="0" borderId="0">
      <alignment/>
      <protection/>
    </xf>
    <xf numFmtId="0" fontId="47" fillId="0" borderId="0">
      <alignment vertical="center"/>
      <protection/>
    </xf>
    <xf numFmtId="0" fontId="46" fillId="0" borderId="5">
      <alignment vertical="center" wrapText="1"/>
      <protection/>
    </xf>
    <xf numFmtId="0" fontId="49" fillId="0" borderId="0">
      <alignment vertical="center" wrapText="1"/>
      <protection/>
    </xf>
    <xf numFmtId="0" fontId="48" fillId="0" borderId="6">
      <alignment horizontal="center" vertical="center" wrapText="1"/>
      <protection/>
    </xf>
    <xf numFmtId="49" fontId="50" fillId="0" borderId="7">
      <alignment horizontal="center" vertical="center" shrinkToFit="1"/>
      <protection/>
    </xf>
    <xf numFmtId="49" fontId="51" fillId="0" borderId="8">
      <alignment horizontal="center" vertical="center" shrinkToFit="1"/>
      <protection/>
    </xf>
    <xf numFmtId="0" fontId="50" fillId="0" borderId="9">
      <alignment vertical="center"/>
      <protection/>
    </xf>
    <xf numFmtId="0" fontId="46" fillId="20" borderId="0">
      <alignment shrinkToFit="1"/>
      <protection/>
    </xf>
    <xf numFmtId="0" fontId="48" fillId="0" borderId="0">
      <alignment vertical="center" wrapText="1"/>
      <protection/>
    </xf>
    <xf numFmtId="1" fontId="50" fillId="0" borderId="2">
      <alignment horizontal="center" vertical="center" shrinkToFit="1"/>
      <protection/>
    </xf>
    <xf numFmtId="1" fontId="51" fillId="0" borderId="10">
      <alignment horizontal="center" vertical="center" shrinkToFit="1"/>
      <protection/>
    </xf>
    <xf numFmtId="49" fontId="48" fillId="0" borderId="0">
      <alignment vertical="center" wrapText="1"/>
      <protection/>
    </xf>
    <xf numFmtId="49" fontId="46" fillId="0" borderId="5">
      <alignment vertical="center" wrapText="1"/>
      <protection/>
    </xf>
    <xf numFmtId="49" fontId="46" fillId="0" borderId="0">
      <alignment vertical="center" wrapText="1"/>
      <protection/>
    </xf>
    <xf numFmtId="49" fontId="48" fillId="0" borderId="2">
      <alignment horizontal="center" vertical="center" wrapText="1"/>
      <protection/>
    </xf>
    <xf numFmtId="4" fontId="50" fillId="0" borderId="2">
      <alignment horizontal="right" vertical="center" shrinkToFit="1"/>
      <protection/>
    </xf>
    <xf numFmtId="4" fontId="51" fillId="0" borderId="10">
      <alignment horizontal="right" vertical="center" shrinkToFit="1"/>
      <protection/>
    </xf>
    <xf numFmtId="0" fontId="46" fillId="0" borderId="5">
      <alignment vertical="center"/>
      <protection/>
    </xf>
    <xf numFmtId="0" fontId="50" fillId="20" borderId="0">
      <alignment shrinkToFit="1"/>
      <protection/>
    </xf>
    <xf numFmtId="0" fontId="48" fillId="0" borderId="0">
      <alignment horizontal="right" vertical="center"/>
      <protection/>
    </xf>
    <xf numFmtId="0" fontId="50" fillId="0" borderId="0">
      <alignment horizontal="left" vertical="center" wrapText="1"/>
      <protection/>
    </xf>
    <xf numFmtId="0" fontId="52" fillId="0" borderId="0">
      <alignment vertical="center"/>
      <protection/>
    </xf>
    <xf numFmtId="0" fontId="52" fillId="0" borderId="1">
      <alignment vertical="center"/>
      <protection/>
    </xf>
    <xf numFmtId="0" fontId="50" fillId="0" borderId="0">
      <alignment vertical="center" wrapText="1"/>
      <protection/>
    </xf>
    <xf numFmtId="0" fontId="52" fillId="0" borderId="5">
      <alignment vertical="center"/>
      <protection/>
    </xf>
    <xf numFmtId="0" fontId="46" fillId="0" borderId="1">
      <alignment horizontal="left" vertical="center" wrapText="1"/>
      <protection/>
    </xf>
    <xf numFmtId="0" fontId="46" fillId="0" borderId="11">
      <alignment horizontal="left" vertical="center" wrapText="1"/>
      <protection/>
    </xf>
    <xf numFmtId="0" fontId="53" fillId="0" borderId="0">
      <alignment horizontal="center" vertical="center" wrapText="1"/>
      <protection/>
    </xf>
    <xf numFmtId="0" fontId="48" fillId="0" borderId="12">
      <alignment vertical="center"/>
      <protection/>
    </xf>
    <xf numFmtId="0" fontId="48" fillId="0" borderId="13">
      <alignment horizontal="right" vertical="center"/>
      <protection/>
    </xf>
    <xf numFmtId="0" fontId="50" fillId="0" borderId="13">
      <alignment horizontal="right" vertical="center"/>
      <protection/>
    </xf>
    <xf numFmtId="0" fontId="54" fillId="0" borderId="0">
      <alignment horizontal="center" vertical="center" wrapText="1"/>
      <protection/>
    </xf>
    <xf numFmtId="0" fontId="50" fillId="0" borderId="6">
      <alignment horizontal="center" vertical="center"/>
      <protection/>
    </xf>
    <xf numFmtId="49" fontId="48" fillId="0" borderId="14">
      <alignment horizontal="center" vertical="center"/>
      <protection/>
    </xf>
    <xf numFmtId="0" fontId="48" fillId="0" borderId="15">
      <alignment horizontal="center" vertical="center" shrinkToFit="1"/>
      <protection/>
    </xf>
    <xf numFmtId="1" fontId="50" fillId="0" borderId="15">
      <alignment horizontal="center" vertical="center" shrinkToFit="1"/>
      <protection/>
    </xf>
    <xf numFmtId="0" fontId="50" fillId="0" borderId="15">
      <alignment vertical="center"/>
      <protection/>
    </xf>
    <xf numFmtId="49" fontId="50" fillId="0" borderId="15">
      <alignment horizontal="center" vertical="center"/>
      <protection/>
    </xf>
    <xf numFmtId="49" fontId="50" fillId="0" borderId="16">
      <alignment horizontal="center" vertical="center"/>
      <protection/>
    </xf>
    <xf numFmtId="0" fontId="52" fillId="0" borderId="9">
      <alignment vertical="center"/>
      <protection/>
    </xf>
    <xf numFmtId="4" fontId="50" fillId="0" borderId="3">
      <alignment horizontal="right" vertical="center" shrinkToFit="1"/>
      <protection/>
    </xf>
    <xf numFmtId="4" fontId="51" fillId="0" borderId="17">
      <alignment horizontal="right" vertical="center" shrinkToFit="1"/>
      <protection/>
    </xf>
    <xf numFmtId="0" fontId="50" fillId="0" borderId="0">
      <alignment/>
      <protection/>
    </xf>
    <xf numFmtId="0" fontId="48" fillId="0" borderId="7">
      <alignment horizontal="center" vertical="center" wrapText="1"/>
      <protection/>
    </xf>
    <xf numFmtId="0" fontId="45" fillId="0" borderId="0">
      <alignment/>
      <protection/>
    </xf>
    <xf numFmtId="0" fontId="45" fillId="20" borderId="0">
      <alignment/>
      <protection/>
    </xf>
    <xf numFmtId="0" fontId="55" fillId="20" borderId="0">
      <alignment/>
      <protection/>
    </xf>
    <xf numFmtId="0" fontId="55" fillId="0" borderId="0">
      <alignment/>
      <protection/>
    </xf>
    <xf numFmtId="1" fontId="50" fillId="0" borderId="7">
      <alignment horizontal="center" vertical="center" shrinkToFit="1"/>
      <protection/>
    </xf>
    <xf numFmtId="0" fontId="51" fillId="0" borderId="7">
      <alignment horizontal="center" vertical="center" shrinkToFit="1"/>
      <protection/>
    </xf>
    <xf numFmtId="4" fontId="51" fillId="0" borderId="2">
      <alignment horizontal="right" vertical="center" shrinkToFit="1"/>
      <protection/>
    </xf>
    <xf numFmtId="0" fontId="53" fillId="0" borderId="0">
      <alignment vertical="center" wrapText="1"/>
      <protection/>
    </xf>
    <xf numFmtId="4" fontId="51" fillId="0" borderId="3">
      <alignment horizontal="right" vertical="center" shrinkToFi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6" fillId="27" borderId="18" applyNumberFormat="0" applyAlignment="0" applyProtection="0"/>
    <xf numFmtId="0" fontId="57" fillId="28" borderId="19" applyNumberFormat="0" applyAlignment="0" applyProtection="0"/>
    <xf numFmtId="0" fontId="58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3" applyNumberFormat="0" applyFill="0" applyAlignment="0" applyProtection="0"/>
    <xf numFmtId="0" fontId="63" fillId="29" borderId="24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9" fillId="31" borderId="0">
      <alignment/>
      <protection/>
    </xf>
    <xf numFmtId="0" fontId="29" fillId="31" borderId="0">
      <alignment/>
      <protection/>
    </xf>
    <xf numFmtId="0" fontId="29" fillId="31" borderId="0">
      <alignment/>
      <protection/>
    </xf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68" fillId="0" borderId="26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4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51" applyNumberFormat="1" applyProtection="1">
      <alignment/>
      <protection/>
    </xf>
    <xf numFmtId="49" fontId="50" fillId="0" borderId="3" xfId="48" applyNumberFormat="1" applyProtection="1">
      <alignment vertical="center" wrapText="1"/>
      <protection/>
    </xf>
    <xf numFmtId="49" fontId="50" fillId="0" borderId="7" xfId="56" applyNumberFormat="1" applyProtection="1">
      <alignment horizontal="center" vertical="center" shrinkToFit="1"/>
      <protection/>
    </xf>
    <xf numFmtId="1" fontId="50" fillId="0" borderId="2" xfId="61" applyNumberFormat="1" applyProtection="1">
      <alignment horizontal="center" vertical="center" shrinkToFit="1"/>
      <protection/>
    </xf>
    <xf numFmtId="4" fontId="50" fillId="0" borderId="2" xfId="67" applyNumberFormat="1" applyProtection="1">
      <alignment horizontal="right" vertical="center" shrinkToFit="1"/>
      <protection/>
    </xf>
    <xf numFmtId="0" fontId="50" fillId="0" borderId="0" xfId="94" applyNumberFormat="1" applyProtection="1">
      <alignment/>
      <protection/>
    </xf>
    <xf numFmtId="49" fontId="51" fillId="0" borderId="4" xfId="49" applyNumberFormat="1" applyProtection="1">
      <alignment horizontal="left" vertical="center" wrapText="1" indent="1"/>
      <protection/>
    </xf>
    <xf numFmtId="49" fontId="51" fillId="0" borderId="8" xfId="57" applyNumberFormat="1" applyProtection="1">
      <alignment horizontal="center" vertical="center" shrinkToFit="1"/>
      <protection/>
    </xf>
    <xf numFmtId="1" fontId="51" fillId="0" borderId="10" xfId="62" applyNumberFormat="1" applyProtection="1">
      <alignment horizontal="center" vertical="center" shrinkToFit="1"/>
      <protection/>
    </xf>
    <xf numFmtId="4" fontId="51" fillId="0" borderId="10" xfId="68" applyNumberFormat="1" applyProtection="1">
      <alignment horizontal="right" vertical="center" shrinkToFit="1"/>
      <protection/>
    </xf>
    <xf numFmtId="0" fontId="50" fillId="0" borderId="0" xfId="50" applyNumberFormat="1" applyProtection="1">
      <alignment vertical="center"/>
      <protection/>
    </xf>
    <xf numFmtId="0" fontId="50" fillId="0" borderId="9" xfId="58" applyNumberFormat="1" applyProtection="1">
      <alignment vertical="center"/>
      <protection/>
    </xf>
    <xf numFmtId="0" fontId="50" fillId="0" borderId="0" xfId="75" applyNumberFormat="1" applyProtection="1">
      <alignment vertical="center" wrapText="1"/>
      <protection/>
    </xf>
    <xf numFmtId="0" fontId="45" fillId="0" borderId="0" xfId="96" applyNumberFormat="1" applyProtection="1">
      <alignment/>
      <protection/>
    </xf>
    <xf numFmtId="0" fontId="55" fillId="0" borderId="0" xfId="99" applyNumberFormat="1" applyProtection="1">
      <alignment/>
      <protection/>
    </xf>
    <xf numFmtId="0" fontId="50" fillId="0" borderId="0" xfId="72" applyNumberFormat="1" applyProtection="1">
      <alignment horizontal="left" vertical="center" wrapText="1"/>
      <protection/>
    </xf>
    <xf numFmtId="0" fontId="50" fillId="0" borderId="0" xfId="72">
      <alignment horizontal="left" vertical="center" wrapText="1"/>
      <protection/>
    </xf>
    <xf numFmtId="0" fontId="0" fillId="0" borderId="0" xfId="0" applyBorder="1" applyAlignment="1" applyProtection="1">
      <alignment/>
      <protection locked="0"/>
    </xf>
    <xf numFmtId="0" fontId="30" fillId="31" borderId="0" xfId="124" applyFont="1" applyAlignment="1">
      <alignment horizontal="left" vertical="top" wrapText="1"/>
      <protection/>
    </xf>
    <xf numFmtId="0" fontId="31" fillId="31" borderId="0" xfId="124" applyFont="1" applyAlignment="1">
      <alignment horizontal="left" vertical="top" wrapText="1"/>
      <protection/>
    </xf>
    <xf numFmtId="0" fontId="71" fillId="31" borderId="0" xfId="125" applyFont="1" applyFill="1" applyAlignment="1">
      <alignment horizontal="center" vertical="center" wrapText="1"/>
      <protection/>
    </xf>
    <xf numFmtId="0" fontId="48" fillId="0" borderId="0" xfId="45" applyNumberFormat="1" applyFont="1" applyBorder="1" applyProtection="1">
      <alignment vertical="center"/>
      <protection/>
    </xf>
    <xf numFmtId="0" fontId="52" fillId="0" borderId="0" xfId="80" applyNumberFormat="1" applyFont="1" applyBorder="1" applyProtection="1">
      <alignment vertical="center"/>
      <protection/>
    </xf>
    <xf numFmtId="0" fontId="45" fillId="31" borderId="0" xfId="125" applyFont="1" applyFill="1">
      <alignment/>
      <protection/>
    </xf>
    <xf numFmtId="0" fontId="45" fillId="31" borderId="0" xfId="125" applyFont="1" applyFill="1" applyAlignment="1">
      <alignment vertical="top" wrapText="1"/>
      <protection/>
    </xf>
    <xf numFmtId="0" fontId="72" fillId="31" borderId="0" xfId="125" applyFont="1" applyFill="1">
      <alignment/>
      <protection/>
    </xf>
    <xf numFmtId="0" fontId="73" fillId="31" borderId="0" xfId="125" applyFont="1" applyFill="1" applyAlignment="1">
      <alignment horizontal="center" wrapText="1"/>
      <protection/>
    </xf>
    <xf numFmtId="0" fontId="73" fillId="31" borderId="0" xfId="125" applyFont="1" applyFill="1" applyAlignment="1">
      <alignment horizontal="center" wrapText="1"/>
      <protection/>
    </xf>
    <xf numFmtId="0" fontId="74" fillId="31" borderId="27" xfId="124" applyFont="1" applyFill="1" applyBorder="1" applyAlignment="1">
      <alignment horizontal="center" vertical="center" wrapText="1"/>
      <protection/>
    </xf>
    <xf numFmtId="0" fontId="30" fillId="31" borderId="0" xfId="124" applyFont="1" applyAlignment="1">
      <alignment horizontal="left" vertical="top" wrapText="1"/>
      <protection/>
    </xf>
    <xf numFmtId="0" fontId="31" fillId="31" borderId="0" xfId="124" applyFont="1" applyAlignment="1">
      <alignment horizontal="left" vertical="top" wrapText="1"/>
      <protection/>
    </xf>
    <xf numFmtId="0" fontId="49" fillId="0" borderId="0" xfId="54" applyNumberFormat="1" applyFont="1" applyAlignment="1" applyProtection="1">
      <alignment horizontal="center" vertical="center" wrapText="1"/>
      <protection/>
    </xf>
    <xf numFmtId="0" fontId="52" fillId="0" borderId="0" xfId="74" applyNumberFormat="1" applyFont="1" applyBorder="1" applyProtection="1">
      <alignment vertical="center"/>
      <protection/>
    </xf>
    <xf numFmtId="0" fontId="36" fillId="31" borderId="27" xfId="124" applyFont="1" applyBorder="1" applyAlignment="1">
      <alignment horizontal="center" vertical="top" wrapText="1"/>
      <protection/>
    </xf>
    <xf numFmtId="0" fontId="37" fillId="31" borderId="27" xfId="124" applyFont="1" applyBorder="1" applyAlignment="1">
      <alignment vertical="top"/>
      <protection/>
    </xf>
    <xf numFmtId="0" fontId="74" fillId="31" borderId="27" xfId="124" applyFont="1" applyFill="1" applyBorder="1" applyAlignment="1">
      <alignment horizontal="center" vertical="center" wrapText="1"/>
      <protection/>
    </xf>
    <xf numFmtId="0" fontId="49" fillId="0" borderId="0" xfId="44" applyNumberFormat="1" applyAlignment="1" applyProtection="1">
      <alignment horizontal="center" vertical="center" wrapText="1"/>
      <protection/>
    </xf>
    <xf numFmtId="0" fontId="49" fillId="0" borderId="0" xfId="44" applyNumberFormat="1" applyBorder="1" applyAlignment="1" applyProtection="1">
      <alignment horizontal="center" vertical="center" wrapText="1"/>
      <protection/>
    </xf>
    <xf numFmtId="0" fontId="49" fillId="0" borderId="0" xfId="44" applyNumberFormat="1" applyBorder="1" applyAlignment="1" applyProtection="1">
      <alignment horizontal="center" vertical="center" wrapText="1"/>
      <protection/>
    </xf>
    <xf numFmtId="0" fontId="36" fillId="31" borderId="27" xfId="126" applyFont="1" applyBorder="1" applyAlignment="1">
      <alignment horizontal="center" vertical="top" wrapText="1"/>
      <protection/>
    </xf>
    <xf numFmtId="0" fontId="36" fillId="31" borderId="28" xfId="126" applyFont="1" applyBorder="1" applyAlignment="1">
      <alignment horizontal="center" vertical="top" wrapText="1"/>
      <protection/>
    </xf>
    <xf numFmtId="0" fontId="37" fillId="31" borderId="27" xfId="126" applyFont="1" applyBorder="1" applyAlignment="1">
      <alignment vertical="top"/>
      <protection/>
    </xf>
    <xf numFmtId="0" fontId="37" fillId="31" borderId="28" xfId="126" applyFont="1" applyBorder="1" applyAlignment="1">
      <alignment vertical="top"/>
      <protection/>
    </xf>
    <xf numFmtId="0" fontId="74" fillId="31" borderId="27" xfId="126" applyFont="1" applyFill="1" applyBorder="1" applyAlignment="1">
      <alignment horizontal="center" vertical="center" wrapText="1"/>
      <protection/>
    </xf>
    <xf numFmtId="0" fontId="74" fillId="31" borderId="28" xfId="126" applyFont="1" applyFill="1" applyBorder="1" applyAlignment="1">
      <alignment horizontal="center" vertical="center" wrapText="1"/>
      <protection/>
    </xf>
    <xf numFmtId="49" fontId="75" fillId="0" borderId="7" xfId="56" applyNumberFormat="1" applyFont="1" applyProtection="1">
      <alignment horizontal="center" vertical="center" shrinkToFit="1"/>
      <protection/>
    </xf>
    <xf numFmtId="1" fontId="75" fillId="0" borderId="2" xfId="61" applyNumberFormat="1" applyFont="1" applyProtection="1">
      <alignment horizontal="center" vertical="center" shrinkToFit="1"/>
      <protection/>
    </xf>
    <xf numFmtId="4" fontId="75" fillId="0" borderId="2" xfId="67" applyNumberFormat="1" applyFont="1" applyProtection="1">
      <alignment horizontal="right" vertical="center" shrinkToFit="1"/>
      <protection/>
    </xf>
    <xf numFmtId="49" fontId="76" fillId="0" borderId="7" xfId="56" applyNumberFormat="1" applyFont="1" applyProtection="1">
      <alignment horizontal="center" vertical="center" shrinkToFit="1"/>
      <protection/>
    </xf>
    <xf numFmtId="1" fontId="76" fillId="0" borderId="2" xfId="61" applyNumberFormat="1" applyFont="1" applyProtection="1">
      <alignment horizontal="center" vertical="center" shrinkToFit="1"/>
      <protection/>
    </xf>
    <xf numFmtId="4" fontId="76" fillId="0" borderId="2" xfId="67" applyNumberFormat="1" applyFont="1" applyProtection="1">
      <alignment horizontal="right" vertical="center" shrinkToFit="1"/>
      <protection/>
    </xf>
    <xf numFmtId="49" fontId="75" fillId="0" borderId="29" xfId="48" applyNumberFormat="1" applyFont="1" applyBorder="1" applyProtection="1">
      <alignment vertical="center" wrapText="1"/>
      <protection/>
    </xf>
    <xf numFmtId="49" fontId="76" fillId="0" borderId="29" xfId="48" applyNumberFormat="1" applyFont="1" applyBorder="1" applyProtection="1">
      <alignment vertical="center" wrapText="1"/>
      <protection/>
    </xf>
    <xf numFmtId="49" fontId="50" fillId="0" borderId="29" xfId="48" applyNumberFormat="1" applyBorder="1" applyProtection="1">
      <alignment vertical="center" wrapText="1"/>
      <protection/>
    </xf>
    <xf numFmtId="49" fontId="51" fillId="0" borderId="30" xfId="49" applyNumberFormat="1" applyBorder="1" applyProtection="1">
      <alignment horizontal="left" vertical="center" wrapText="1" indent="1"/>
      <protection/>
    </xf>
    <xf numFmtId="49" fontId="77" fillId="31" borderId="27" xfId="124" applyNumberFormat="1" applyFont="1" applyFill="1" applyBorder="1" applyAlignment="1">
      <alignment wrapText="1"/>
      <protection/>
    </xf>
    <xf numFmtId="49" fontId="77" fillId="31" borderId="27" xfId="124" applyNumberFormat="1" applyFont="1" applyFill="1" applyBorder="1" applyAlignment="1">
      <alignment horizontal="center" shrinkToFit="1"/>
      <protection/>
    </xf>
    <xf numFmtId="164" fontId="77" fillId="31" borderId="27" xfId="124" applyNumberFormat="1" applyFont="1" applyFill="1" applyBorder="1" applyAlignment="1">
      <alignment horizontal="left" wrapText="1"/>
      <protection/>
    </xf>
    <xf numFmtId="164" fontId="76" fillId="0" borderId="27" xfId="53" applyNumberFormat="1" applyFont="1" applyBorder="1" applyAlignment="1" applyProtection="1">
      <alignment horizontal="left" vertical="center" wrapText="1" indent="1"/>
      <protection/>
    </xf>
    <xf numFmtId="164" fontId="76" fillId="0" borderId="27" xfId="49" applyNumberFormat="1" applyFont="1" applyBorder="1" applyProtection="1">
      <alignment horizontal="left" vertical="center" wrapText="1" indent="1"/>
      <protection/>
    </xf>
    <xf numFmtId="164" fontId="78" fillId="31" borderId="27" xfId="124" applyNumberFormat="1" applyFont="1" applyFill="1" applyBorder="1" applyAlignment="1">
      <alignment horizontal="left" wrapText="1"/>
      <protection/>
    </xf>
    <xf numFmtId="49" fontId="78" fillId="31" borderId="27" xfId="124" applyNumberFormat="1" applyFont="1" applyFill="1" applyBorder="1" applyAlignment="1">
      <alignment horizontal="center" shrinkToFit="1"/>
      <protection/>
    </xf>
    <xf numFmtId="164" fontId="75" fillId="0" borderId="27" xfId="53" applyNumberFormat="1" applyFont="1" applyBorder="1" applyAlignment="1" applyProtection="1">
      <alignment horizontal="left" vertical="center" wrapText="1" indent="1"/>
      <protection/>
    </xf>
    <xf numFmtId="49" fontId="75" fillId="0" borderId="27" xfId="48" applyNumberFormat="1" applyFont="1" applyBorder="1" applyProtection="1">
      <alignment vertical="center" wrapText="1"/>
      <protection/>
    </xf>
    <xf numFmtId="49" fontId="75" fillId="0" borderId="27" xfId="56" applyNumberFormat="1" applyFont="1" applyBorder="1" applyProtection="1">
      <alignment horizontal="center" vertical="center" shrinkToFit="1"/>
      <protection/>
    </xf>
    <xf numFmtId="1" fontId="75" fillId="0" borderId="27" xfId="61" applyNumberFormat="1" applyFont="1" applyBorder="1" applyProtection="1">
      <alignment horizontal="center" vertical="center" shrinkToFit="1"/>
      <protection/>
    </xf>
    <xf numFmtId="4" fontId="74" fillId="31" borderId="27" xfId="124" applyNumberFormat="1" applyFont="1" applyFill="1" applyBorder="1" applyAlignment="1">
      <alignment horizontal="right" vertical="center" wrapText="1"/>
      <protection/>
    </xf>
    <xf numFmtId="49" fontId="76" fillId="0" borderId="27" xfId="53" applyNumberFormat="1" applyFont="1" applyBorder="1" applyAlignment="1" applyProtection="1">
      <alignment horizontal="left" vertical="center" wrapText="1" indent="1"/>
      <protection/>
    </xf>
    <xf numFmtId="49" fontId="77" fillId="31" borderId="27" xfId="124" applyNumberFormat="1" applyFont="1" applyFill="1" applyBorder="1" applyAlignment="1">
      <alignment horizontal="left" wrapText="1" indent="1"/>
      <protection/>
    </xf>
    <xf numFmtId="164" fontId="77" fillId="0" borderId="27" xfId="53" applyNumberFormat="1" applyFont="1" applyBorder="1" applyAlignment="1" applyProtection="1">
      <alignment horizontal="left" vertical="center" wrapText="1" indent="1"/>
      <protection locked="0"/>
    </xf>
    <xf numFmtId="49" fontId="76" fillId="0" borderId="4" xfId="49" applyNumberFormat="1" applyFont="1" applyProtection="1">
      <alignment horizontal="left" vertical="center" wrapText="1" indent="1"/>
      <protection/>
    </xf>
    <xf numFmtId="164" fontId="77" fillId="0" borderId="27" xfId="53" applyNumberFormat="1" applyFont="1" applyBorder="1" applyAlignment="1" applyProtection="1">
      <alignment horizontal="left" wrapText="1" indent="1"/>
      <protection locked="0"/>
    </xf>
    <xf numFmtId="49" fontId="76" fillId="0" borderId="27" xfId="49" applyNumberFormat="1" applyFont="1" applyBorder="1" applyProtection="1">
      <alignment horizontal="left" vertical="center" wrapText="1" indent="1"/>
      <protection/>
    </xf>
    <xf numFmtId="164" fontId="77" fillId="0" borderId="27" xfId="53" applyNumberFormat="1" applyFont="1" applyBorder="1" applyAlignment="1" applyProtection="1">
      <alignment horizontal="left" wrapText="1"/>
      <protection locked="0"/>
    </xf>
    <xf numFmtId="49" fontId="76" fillId="0" borderId="27" xfId="53" applyNumberFormat="1" applyFont="1" applyBorder="1" applyAlignment="1" applyProtection="1">
      <alignment horizontal="left" wrapText="1" indent="1"/>
      <protection/>
    </xf>
    <xf numFmtId="4" fontId="50" fillId="0" borderId="10" xfId="68" applyNumberFormat="1" applyFont="1" applyProtection="1">
      <alignment horizontal="right" vertical="center" shrinkToFit="1"/>
      <protection/>
    </xf>
    <xf numFmtId="4" fontId="51" fillId="0" borderId="2" xfId="67" applyNumberFormat="1" applyFont="1" applyProtection="1">
      <alignment horizontal="right" vertical="center" shrinkToFit="1"/>
      <protection/>
    </xf>
    <xf numFmtId="4" fontId="76" fillId="0" borderId="10" xfId="68" applyNumberFormat="1" applyFont="1" applyProtection="1">
      <alignment horizontal="right" vertical="center" shrinkToFit="1"/>
      <protection/>
    </xf>
    <xf numFmtId="4" fontId="76" fillId="0" borderId="10" xfId="68" applyNumberFormat="1" applyFont="1" applyAlignment="1" applyProtection="1">
      <alignment horizontal="right" shrinkToFit="1"/>
      <protection/>
    </xf>
    <xf numFmtId="0" fontId="50" fillId="0" borderId="0" xfId="58" applyNumberFormat="1" applyBorder="1" applyProtection="1">
      <alignment vertical="center"/>
      <protection/>
    </xf>
    <xf numFmtId="0" fontId="47" fillId="0" borderId="27" xfId="46" applyNumberFormat="1" applyFont="1" applyBorder="1" applyProtection="1">
      <alignment horizontal="center" vertical="center" wrapText="1"/>
      <protection/>
    </xf>
    <xf numFmtId="0" fontId="47" fillId="0" borderId="27" xfId="55" applyNumberFormat="1" applyFont="1" applyBorder="1" applyProtection="1">
      <alignment horizontal="center" vertical="center" wrapText="1"/>
      <protection/>
    </xf>
    <xf numFmtId="4" fontId="76" fillId="0" borderId="27" xfId="67" applyNumberFormat="1" applyFont="1" applyBorder="1" applyAlignment="1" applyProtection="1">
      <alignment horizontal="right" shrinkToFit="1"/>
      <protection/>
    </xf>
    <xf numFmtId="164" fontId="51" fillId="0" borderId="27" xfId="49" applyNumberFormat="1" applyBorder="1" applyProtection="1">
      <alignment horizontal="left" vertical="center" wrapText="1" indent="1"/>
      <protection/>
    </xf>
    <xf numFmtId="49" fontId="51" fillId="0" borderId="27" xfId="57" applyNumberFormat="1" applyBorder="1" applyProtection="1">
      <alignment horizontal="center" vertical="center" shrinkToFit="1"/>
      <protection/>
    </xf>
    <xf numFmtId="1" fontId="51" fillId="0" borderId="27" xfId="62" applyNumberFormat="1" applyBorder="1" applyProtection="1">
      <alignment horizontal="center" vertical="center" shrinkToFit="1"/>
      <protection/>
    </xf>
    <xf numFmtId="4" fontId="51" fillId="0" borderId="27" xfId="68" applyNumberFormat="1" applyBorder="1" applyProtection="1">
      <alignment horizontal="right" vertical="center" shrinkToFit="1"/>
      <protection/>
    </xf>
    <xf numFmtId="4" fontId="76" fillId="0" borderId="27" xfId="68" applyNumberFormat="1" applyFont="1" applyBorder="1" applyAlignment="1" applyProtection="1">
      <alignment horizontal="right" shrinkToFit="1"/>
      <protection/>
    </xf>
    <xf numFmtId="4" fontId="76" fillId="0" borderId="27" xfId="68" applyNumberFormat="1" applyFont="1" applyBorder="1" applyProtection="1">
      <alignment horizontal="right" vertical="center" shrinkToFit="1"/>
      <protection/>
    </xf>
    <xf numFmtId="4" fontId="75" fillId="0" borderId="27" xfId="68" applyNumberFormat="1" applyFont="1" applyBorder="1" applyProtection="1">
      <alignment horizontal="right" vertical="center" shrinkToFit="1"/>
      <protection/>
    </xf>
    <xf numFmtId="4" fontId="75" fillId="0" borderId="27" xfId="68" applyNumberFormat="1" applyFont="1" applyBorder="1" applyAlignment="1" applyProtection="1">
      <alignment horizontal="right" shrinkToFit="1"/>
      <protection/>
    </xf>
    <xf numFmtId="4" fontId="79" fillId="31" borderId="27" xfId="124" applyNumberFormat="1" applyFont="1" applyFill="1" applyBorder="1" applyAlignment="1">
      <alignment horizontal="right" wrapText="1"/>
      <protection/>
    </xf>
    <xf numFmtId="164" fontId="75" fillId="0" borderId="27" xfId="48" applyNumberFormat="1" applyFont="1" applyBorder="1" applyProtection="1">
      <alignment vertical="center" wrapText="1"/>
      <protection/>
    </xf>
    <xf numFmtId="4" fontId="75" fillId="0" borderId="27" xfId="67" applyNumberFormat="1" applyFont="1" applyBorder="1" applyProtection="1">
      <alignment horizontal="right" vertical="center" shrinkToFit="1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3" xfId="125"/>
    <cellStyle name="Обычный 4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tabSelected="1" view="pageBreakPreview" zoomScaleSheetLayoutView="100" workbookViewId="0" topLeftCell="A1">
      <selection activeCell="E13" sqref="E13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4" width="16.421875" style="1" customWidth="1"/>
    <col min="5" max="5" width="18.7109375" style="1" customWidth="1"/>
    <col min="6" max="6" width="9.140625" style="1" customWidth="1"/>
    <col min="7" max="16384" width="9.140625" style="1" customWidth="1"/>
  </cols>
  <sheetData>
    <row r="1" spans="1:6" ht="78" customHeight="1">
      <c r="A1" s="19"/>
      <c r="B1" s="19"/>
      <c r="C1" s="19"/>
      <c r="D1" s="20" t="s">
        <v>328</v>
      </c>
      <c r="E1" s="21"/>
      <c r="F1" s="2"/>
    </row>
    <row r="2" spans="1:6" ht="22.5" customHeight="1">
      <c r="A2" s="19"/>
      <c r="B2" s="19"/>
      <c r="C2" s="19"/>
      <c r="D2" s="31"/>
      <c r="E2" s="32"/>
      <c r="F2" s="2"/>
    </row>
    <row r="3" spans="1:6" ht="11.25" customHeight="1">
      <c r="A3" s="22" t="s">
        <v>329</v>
      </c>
      <c r="B3" s="22"/>
      <c r="C3" s="22"/>
      <c r="D3" s="22"/>
      <c r="E3" s="22"/>
      <c r="F3" s="2"/>
    </row>
    <row r="4" spans="1:6" ht="14.25" customHeight="1">
      <c r="A4" s="22"/>
      <c r="B4" s="22"/>
      <c r="C4" s="22"/>
      <c r="D4" s="22"/>
      <c r="E4" s="22"/>
      <c r="F4" s="2"/>
    </row>
    <row r="5" spans="1:6" ht="15" customHeight="1">
      <c r="A5" s="22"/>
      <c r="B5" s="22"/>
      <c r="C5" s="22"/>
      <c r="D5" s="22"/>
      <c r="E5" s="22"/>
      <c r="F5" s="2"/>
    </row>
    <row r="6" spans="1:6" ht="14.25" customHeight="1">
      <c r="A6" s="23"/>
      <c r="B6" s="23"/>
      <c r="C6" s="23"/>
      <c r="D6" s="23"/>
      <c r="E6" s="24"/>
      <c r="F6" s="2"/>
    </row>
    <row r="7" spans="1:6" ht="18" customHeight="1">
      <c r="A7" s="25" t="s">
        <v>327</v>
      </c>
      <c r="B7" s="26"/>
      <c r="C7" s="26"/>
      <c r="D7" s="25"/>
      <c r="E7" s="27"/>
      <c r="F7" s="2"/>
    </row>
    <row r="8" spans="1:6" ht="18" customHeight="1">
      <c r="A8" s="28" t="s">
        <v>0</v>
      </c>
      <c r="B8" s="28"/>
      <c r="C8" s="28"/>
      <c r="D8" s="28"/>
      <c r="E8" s="28"/>
      <c r="F8" s="2"/>
    </row>
    <row r="9" spans="1:6" ht="15" customHeight="1">
      <c r="A9" s="29"/>
      <c r="B9" s="29"/>
      <c r="C9" s="29"/>
      <c r="D9" s="29"/>
      <c r="E9" s="29"/>
      <c r="F9" s="2"/>
    </row>
    <row r="10" spans="1:6" ht="15" customHeight="1">
      <c r="A10" s="29"/>
      <c r="B10" s="29"/>
      <c r="C10" s="29"/>
      <c r="D10" s="29"/>
      <c r="E10" s="29"/>
      <c r="F10" s="2"/>
    </row>
    <row r="11" spans="1:6" ht="14.25" customHeight="1">
      <c r="A11" s="30" t="s">
        <v>174</v>
      </c>
      <c r="B11" s="30" t="s">
        <v>2</v>
      </c>
      <c r="C11" s="30" t="s">
        <v>3</v>
      </c>
      <c r="D11" s="30" t="s">
        <v>4</v>
      </c>
      <c r="E11" s="30" t="s">
        <v>5</v>
      </c>
      <c r="F11" s="2"/>
    </row>
    <row r="12" spans="1:6" ht="56.25" customHeight="1">
      <c r="A12" s="30"/>
      <c r="B12" s="30"/>
      <c r="C12" s="30"/>
      <c r="D12" s="30"/>
      <c r="E12" s="30"/>
      <c r="F12" s="2"/>
    </row>
    <row r="13" spans="1:6" ht="14.25" customHeight="1">
      <c r="A13" s="82">
        <v>1</v>
      </c>
      <c r="B13" s="83">
        <v>2</v>
      </c>
      <c r="C13" s="83">
        <v>3</v>
      </c>
      <c r="D13" s="83">
        <v>4</v>
      </c>
      <c r="E13" s="83">
        <v>5</v>
      </c>
      <c r="F13" s="2"/>
    </row>
    <row r="14" spans="1:6" ht="24">
      <c r="A14" s="94" t="s">
        <v>6</v>
      </c>
      <c r="B14" s="66" t="s">
        <v>7</v>
      </c>
      <c r="C14" s="67" t="s">
        <v>8</v>
      </c>
      <c r="D14" s="95">
        <v>1336340795.04</v>
      </c>
      <c r="E14" s="95">
        <v>116824752.49</v>
      </c>
      <c r="F14" s="7"/>
    </row>
    <row r="15" spans="1:6" ht="15">
      <c r="A15" s="57" t="s">
        <v>331</v>
      </c>
      <c r="B15" s="58" t="s">
        <v>7</v>
      </c>
      <c r="C15" s="58" t="s">
        <v>332</v>
      </c>
      <c r="D15" s="84">
        <f>D16+D17+D18+D19</f>
        <v>293486800</v>
      </c>
      <c r="E15" s="84">
        <f>E16+E17+E18+E19</f>
        <v>70360165.02</v>
      </c>
      <c r="F15" s="7"/>
    </row>
    <row r="16" spans="1:6" ht="60">
      <c r="A16" s="85" t="s">
        <v>9</v>
      </c>
      <c r="B16" s="86" t="s">
        <v>7</v>
      </c>
      <c r="C16" s="87" t="s">
        <v>10</v>
      </c>
      <c r="D16" s="88">
        <v>289986800</v>
      </c>
      <c r="E16" s="88">
        <v>69996626.16</v>
      </c>
      <c r="F16" s="7"/>
    </row>
    <row r="17" spans="1:6" ht="96">
      <c r="A17" s="85" t="s">
        <v>11</v>
      </c>
      <c r="B17" s="86" t="s">
        <v>7</v>
      </c>
      <c r="C17" s="87" t="s">
        <v>12</v>
      </c>
      <c r="D17" s="88">
        <v>1000000</v>
      </c>
      <c r="E17" s="88">
        <v>91075.26</v>
      </c>
      <c r="F17" s="7"/>
    </row>
    <row r="18" spans="1:6" ht="36">
      <c r="A18" s="85" t="s">
        <v>13</v>
      </c>
      <c r="B18" s="86" t="s">
        <v>7</v>
      </c>
      <c r="C18" s="87" t="s">
        <v>14</v>
      </c>
      <c r="D18" s="88">
        <v>2500000</v>
      </c>
      <c r="E18" s="88">
        <v>154533.63</v>
      </c>
      <c r="F18" s="7"/>
    </row>
    <row r="19" spans="1:6" ht="72">
      <c r="A19" s="85" t="s">
        <v>15</v>
      </c>
      <c r="B19" s="86" t="s">
        <v>7</v>
      </c>
      <c r="C19" s="87" t="s">
        <v>16</v>
      </c>
      <c r="D19" s="88">
        <v>0</v>
      </c>
      <c r="E19" s="88">
        <v>117929.97</v>
      </c>
      <c r="F19" s="7"/>
    </row>
    <row r="20" spans="1:6" ht="24.75">
      <c r="A20" s="59" t="s">
        <v>333</v>
      </c>
      <c r="B20" s="58" t="s">
        <v>7</v>
      </c>
      <c r="C20" s="58" t="s">
        <v>334</v>
      </c>
      <c r="D20" s="89">
        <f>D21+D22+D23+D24</f>
        <v>7981700</v>
      </c>
      <c r="E20" s="89">
        <f>E21+E22+E23+E24</f>
        <v>1655066.9</v>
      </c>
      <c r="F20" s="7"/>
    </row>
    <row r="21" spans="1:6" ht="96">
      <c r="A21" s="85" t="s">
        <v>17</v>
      </c>
      <c r="B21" s="86" t="s">
        <v>7</v>
      </c>
      <c r="C21" s="87" t="s">
        <v>18</v>
      </c>
      <c r="D21" s="88">
        <v>3000000</v>
      </c>
      <c r="E21" s="88">
        <v>751103.03</v>
      </c>
      <c r="F21" s="7"/>
    </row>
    <row r="22" spans="1:6" ht="108">
      <c r="A22" s="85" t="s">
        <v>19</v>
      </c>
      <c r="B22" s="86" t="s">
        <v>7</v>
      </c>
      <c r="C22" s="87" t="s">
        <v>20</v>
      </c>
      <c r="D22" s="88">
        <v>0</v>
      </c>
      <c r="E22" s="88">
        <v>4896.41</v>
      </c>
      <c r="F22" s="7"/>
    </row>
    <row r="23" spans="1:6" ht="96">
      <c r="A23" s="85" t="s">
        <v>21</v>
      </c>
      <c r="B23" s="86" t="s">
        <v>7</v>
      </c>
      <c r="C23" s="87" t="s">
        <v>22</v>
      </c>
      <c r="D23" s="88">
        <v>4981700</v>
      </c>
      <c r="E23" s="88">
        <v>1054213.06</v>
      </c>
      <c r="F23" s="7"/>
    </row>
    <row r="24" spans="1:6" ht="96">
      <c r="A24" s="85" t="s">
        <v>23</v>
      </c>
      <c r="B24" s="86" t="s">
        <v>7</v>
      </c>
      <c r="C24" s="87" t="s">
        <v>24</v>
      </c>
      <c r="D24" s="88">
        <v>0</v>
      </c>
      <c r="E24" s="88">
        <v>-155145.6</v>
      </c>
      <c r="F24" s="7"/>
    </row>
    <row r="25" spans="1:6" ht="15">
      <c r="A25" s="59" t="s">
        <v>335</v>
      </c>
      <c r="B25" s="58" t="s">
        <v>7</v>
      </c>
      <c r="C25" s="58" t="s">
        <v>336</v>
      </c>
      <c r="D25" s="90">
        <f>D26+D27+D28+D29+D30+D31</f>
        <v>28490500</v>
      </c>
      <c r="E25" s="90">
        <f>E26+E27+E28+E29+E30+E31</f>
        <v>6055808.82</v>
      </c>
      <c r="F25" s="7"/>
    </row>
    <row r="26" spans="1:6" ht="24">
      <c r="A26" s="85" t="s">
        <v>25</v>
      </c>
      <c r="B26" s="86" t="s">
        <v>7</v>
      </c>
      <c r="C26" s="87" t="s">
        <v>26</v>
      </c>
      <c r="D26" s="88">
        <v>5480000</v>
      </c>
      <c r="E26" s="88">
        <v>831700.28</v>
      </c>
      <c r="F26" s="7"/>
    </row>
    <row r="27" spans="1:6" ht="48">
      <c r="A27" s="85" t="s">
        <v>27</v>
      </c>
      <c r="B27" s="86" t="s">
        <v>7</v>
      </c>
      <c r="C27" s="87" t="s">
        <v>28</v>
      </c>
      <c r="D27" s="88">
        <v>0</v>
      </c>
      <c r="E27" s="88">
        <v>313600.15</v>
      </c>
      <c r="F27" s="7"/>
    </row>
    <row r="28" spans="1:6" ht="24">
      <c r="A28" s="85" t="s">
        <v>29</v>
      </c>
      <c r="B28" s="86" t="s">
        <v>7</v>
      </c>
      <c r="C28" s="87" t="s">
        <v>30</v>
      </c>
      <c r="D28" s="88">
        <v>18610000</v>
      </c>
      <c r="E28" s="88">
        <v>4397253.67</v>
      </c>
      <c r="F28" s="7"/>
    </row>
    <row r="29" spans="1:6" ht="36">
      <c r="A29" s="85" t="s">
        <v>31</v>
      </c>
      <c r="B29" s="86" t="s">
        <v>7</v>
      </c>
      <c r="C29" s="87" t="s">
        <v>32</v>
      </c>
      <c r="D29" s="88">
        <v>0</v>
      </c>
      <c r="E29" s="88">
        <v>45000</v>
      </c>
      <c r="F29" s="7"/>
    </row>
    <row r="30" spans="1:6" ht="15">
      <c r="A30" s="85" t="s">
        <v>33</v>
      </c>
      <c r="B30" s="86" t="s">
        <v>7</v>
      </c>
      <c r="C30" s="87" t="s">
        <v>34</v>
      </c>
      <c r="D30" s="88">
        <v>3965500</v>
      </c>
      <c r="E30" s="88">
        <v>321302.32</v>
      </c>
      <c r="F30" s="7"/>
    </row>
    <row r="31" spans="1:6" ht="36">
      <c r="A31" s="85" t="s">
        <v>35</v>
      </c>
      <c r="B31" s="86" t="s">
        <v>7</v>
      </c>
      <c r="C31" s="87" t="s">
        <v>36</v>
      </c>
      <c r="D31" s="88">
        <v>435000</v>
      </c>
      <c r="E31" s="88">
        <v>146952.4</v>
      </c>
      <c r="F31" s="7"/>
    </row>
    <row r="32" spans="1:6" ht="15">
      <c r="A32" s="59" t="s">
        <v>337</v>
      </c>
      <c r="B32" s="58" t="s">
        <v>7</v>
      </c>
      <c r="C32" s="58" t="s">
        <v>338</v>
      </c>
      <c r="D32" s="90">
        <f>D33+D34</f>
        <v>5320000</v>
      </c>
      <c r="E32" s="90">
        <f>E33+E34</f>
        <v>695139.4199999999</v>
      </c>
      <c r="F32" s="7"/>
    </row>
    <row r="33" spans="1:6" ht="15">
      <c r="A33" s="85" t="s">
        <v>37</v>
      </c>
      <c r="B33" s="86" t="s">
        <v>7</v>
      </c>
      <c r="C33" s="87" t="s">
        <v>38</v>
      </c>
      <c r="D33" s="88">
        <v>1500000</v>
      </c>
      <c r="E33" s="88">
        <v>288460.92</v>
      </c>
      <c r="F33" s="7"/>
    </row>
    <row r="34" spans="1:6" ht="15">
      <c r="A34" s="85" t="s">
        <v>39</v>
      </c>
      <c r="B34" s="86" t="s">
        <v>7</v>
      </c>
      <c r="C34" s="87" t="s">
        <v>40</v>
      </c>
      <c r="D34" s="88">
        <v>3820000</v>
      </c>
      <c r="E34" s="88">
        <v>406678.5</v>
      </c>
      <c r="F34" s="7"/>
    </row>
    <row r="35" spans="1:6" ht="24.75">
      <c r="A35" s="59" t="s">
        <v>339</v>
      </c>
      <c r="B35" s="58" t="s">
        <v>7</v>
      </c>
      <c r="C35" s="58" t="s">
        <v>340</v>
      </c>
      <c r="D35" s="89">
        <f>D36</f>
        <v>11000</v>
      </c>
      <c r="E35" s="89">
        <f>E36</f>
        <v>3000</v>
      </c>
      <c r="F35" s="7"/>
    </row>
    <row r="36" spans="1:6" ht="24">
      <c r="A36" s="85" t="s">
        <v>41</v>
      </c>
      <c r="B36" s="86" t="s">
        <v>7</v>
      </c>
      <c r="C36" s="87" t="s">
        <v>42</v>
      </c>
      <c r="D36" s="88">
        <v>11000</v>
      </c>
      <c r="E36" s="88">
        <v>3000</v>
      </c>
      <c r="F36" s="7"/>
    </row>
    <row r="37" spans="1:6" ht="15">
      <c r="A37" s="59" t="s">
        <v>341</v>
      </c>
      <c r="B37" s="58" t="s">
        <v>7</v>
      </c>
      <c r="C37" s="58" t="s">
        <v>342</v>
      </c>
      <c r="D37" s="89">
        <f>D38+D39+D40+D41+D42+D43</f>
        <v>6500000</v>
      </c>
      <c r="E37" s="89">
        <f>E38+E39+E40+E41+E42+E43</f>
        <v>1612809.9200000002</v>
      </c>
      <c r="F37" s="7"/>
    </row>
    <row r="38" spans="1:6" ht="36">
      <c r="A38" s="85" t="s">
        <v>43</v>
      </c>
      <c r="B38" s="86" t="s">
        <v>7</v>
      </c>
      <c r="C38" s="87" t="s">
        <v>44</v>
      </c>
      <c r="D38" s="88">
        <v>5195000</v>
      </c>
      <c r="E38" s="88">
        <v>1302626.12</v>
      </c>
      <c r="F38" s="7"/>
    </row>
    <row r="39" spans="1:6" ht="60">
      <c r="A39" s="85" t="s">
        <v>45</v>
      </c>
      <c r="B39" s="86" t="s">
        <v>7</v>
      </c>
      <c r="C39" s="87" t="s">
        <v>46</v>
      </c>
      <c r="D39" s="88">
        <v>60000</v>
      </c>
      <c r="E39" s="88">
        <v>16740</v>
      </c>
      <c r="F39" s="7"/>
    </row>
    <row r="40" spans="1:6" ht="36">
      <c r="A40" s="85" t="s">
        <v>47</v>
      </c>
      <c r="B40" s="86" t="s">
        <v>7</v>
      </c>
      <c r="C40" s="87" t="s">
        <v>48</v>
      </c>
      <c r="D40" s="88">
        <v>1000000</v>
      </c>
      <c r="E40" s="88">
        <v>231973.8</v>
      </c>
      <c r="F40" s="7"/>
    </row>
    <row r="41" spans="1:6" ht="24">
      <c r="A41" s="85" t="s">
        <v>49</v>
      </c>
      <c r="B41" s="86" t="s">
        <v>7</v>
      </c>
      <c r="C41" s="87" t="s">
        <v>50</v>
      </c>
      <c r="D41" s="88">
        <v>120000</v>
      </c>
      <c r="E41" s="88">
        <v>30780</v>
      </c>
      <c r="F41" s="7"/>
    </row>
    <row r="42" spans="1:6" ht="72">
      <c r="A42" s="85" t="s">
        <v>51</v>
      </c>
      <c r="B42" s="86" t="s">
        <v>7</v>
      </c>
      <c r="C42" s="87" t="s">
        <v>52</v>
      </c>
      <c r="D42" s="88">
        <v>125000</v>
      </c>
      <c r="E42" s="88">
        <v>30600</v>
      </c>
      <c r="F42" s="7"/>
    </row>
    <row r="43" spans="1:6" ht="24">
      <c r="A43" s="85" t="s">
        <v>53</v>
      </c>
      <c r="B43" s="86" t="s">
        <v>7</v>
      </c>
      <c r="C43" s="87" t="s">
        <v>54</v>
      </c>
      <c r="D43" s="88">
        <v>0</v>
      </c>
      <c r="E43" s="88">
        <v>90</v>
      </c>
      <c r="F43" s="7"/>
    </row>
    <row r="44" spans="1:6" ht="24">
      <c r="A44" s="61" t="s">
        <v>343</v>
      </c>
      <c r="B44" s="58" t="s">
        <v>7</v>
      </c>
      <c r="C44" s="58" t="s">
        <v>344</v>
      </c>
      <c r="D44" s="89">
        <f>D45</f>
        <v>0</v>
      </c>
      <c r="E44" s="89">
        <f>E45</f>
        <v>345.33</v>
      </c>
      <c r="F44" s="7"/>
    </row>
    <row r="45" spans="1:6" ht="24">
      <c r="A45" s="85" t="s">
        <v>55</v>
      </c>
      <c r="B45" s="86" t="s">
        <v>7</v>
      </c>
      <c r="C45" s="87" t="s">
        <v>56</v>
      </c>
      <c r="D45" s="88">
        <v>0</v>
      </c>
      <c r="E45" s="88">
        <v>345.33</v>
      </c>
      <c r="F45" s="7"/>
    </row>
    <row r="46" spans="1:6" ht="36.75">
      <c r="A46" s="59" t="s">
        <v>345</v>
      </c>
      <c r="B46" s="58" t="s">
        <v>7</v>
      </c>
      <c r="C46" s="58" t="s">
        <v>346</v>
      </c>
      <c r="D46" s="89">
        <f>D47+D48+D49+D50</f>
        <v>13300000</v>
      </c>
      <c r="E46" s="89">
        <f>E47+E48+E49+E50</f>
        <v>3759208.3400000003</v>
      </c>
      <c r="F46" s="7"/>
    </row>
    <row r="47" spans="1:6" ht="72">
      <c r="A47" s="85" t="s">
        <v>57</v>
      </c>
      <c r="B47" s="86" t="s">
        <v>7</v>
      </c>
      <c r="C47" s="87" t="s">
        <v>58</v>
      </c>
      <c r="D47" s="88">
        <v>11500000</v>
      </c>
      <c r="E47" s="88">
        <v>3335198.02</v>
      </c>
      <c r="F47" s="7"/>
    </row>
    <row r="48" spans="1:6" ht="60">
      <c r="A48" s="85" t="s">
        <v>59</v>
      </c>
      <c r="B48" s="86" t="s">
        <v>7</v>
      </c>
      <c r="C48" s="87" t="s">
        <v>60</v>
      </c>
      <c r="D48" s="88">
        <v>0</v>
      </c>
      <c r="E48" s="88">
        <v>6222.22</v>
      </c>
      <c r="F48" s="7"/>
    </row>
    <row r="49" spans="1:6" ht="60">
      <c r="A49" s="85" t="s">
        <v>61</v>
      </c>
      <c r="B49" s="86" t="s">
        <v>7</v>
      </c>
      <c r="C49" s="87" t="s">
        <v>62</v>
      </c>
      <c r="D49" s="88">
        <v>1800000</v>
      </c>
      <c r="E49" s="88">
        <v>273049.5</v>
      </c>
      <c r="F49" s="7"/>
    </row>
    <row r="50" spans="1:6" ht="24">
      <c r="A50" s="85" t="s">
        <v>63</v>
      </c>
      <c r="B50" s="86" t="s">
        <v>7</v>
      </c>
      <c r="C50" s="87" t="s">
        <v>64</v>
      </c>
      <c r="D50" s="88">
        <v>0</v>
      </c>
      <c r="E50" s="88">
        <v>144738.6</v>
      </c>
      <c r="F50" s="7"/>
    </row>
    <row r="51" spans="1:6" ht="24.75">
      <c r="A51" s="59" t="s">
        <v>347</v>
      </c>
      <c r="B51" s="58" t="s">
        <v>7</v>
      </c>
      <c r="C51" s="58" t="s">
        <v>348</v>
      </c>
      <c r="D51" s="89">
        <f>D52+D53+D54+D55</f>
        <v>2500000</v>
      </c>
      <c r="E51" s="89">
        <f>E52+E53+E54+E55</f>
        <v>638505.5900000001</v>
      </c>
      <c r="F51" s="7"/>
    </row>
    <row r="52" spans="1:6" ht="24">
      <c r="A52" s="85" t="s">
        <v>65</v>
      </c>
      <c r="B52" s="86" t="s">
        <v>7</v>
      </c>
      <c r="C52" s="87" t="s">
        <v>66</v>
      </c>
      <c r="D52" s="88">
        <v>1840000</v>
      </c>
      <c r="E52" s="88">
        <v>248803.38</v>
      </c>
      <c r="F52" s="7"/>
    </row>
    <row r="53" spans="1:6" ht="15">
      <c r="A53" s="85" t="s">
        <v>67</v>
      </c>
      <c r="B53" s="86" t="s">
        <v>7</v>
      </c>
      <c r="C53" s="87" t="s">
        <v>68</v>
      </c>
      <c r="D53" s="88">
        <v>150000</v>
      </c>
      <c r="E53" s="88">
        <v>102276.44</v>
      </c>
      <c r="F53" s="7"/>
    </row>
    <row r="54" spans="1:6" ht="15">
      <c r="A54" s="85" t="s">
        <v>69</v>
      </c>
      <c r="B54" s="86" t="s">
        <v>7</v>
      </c>
      <c r="C54" s="87" t="s">
        <v>70</v>
      </c>
      <c r="D54" s="88">
        <v>500000</v>
      </c>
      <c r="E54" s="88">
        <v>287425.77</v>
      </c>
      <c r="F54" s="7"/>
    </row>
    <row r="55" spans="1:6" ht="15">
      <c r="A55" s="85" t="s">
        <v>71</v>
      </c>
      <c r="B55" s="86" t="s">
        <v>7</v>
      </c>
      <c r="C55" s="87" t="s">
        <v>72</v>
      </c>
      <c r="D55" s="88">
        <v>10000</v>
      </c>
      <c r="E55" s="88">
        <v>0</v>
      </c>
      <c r="F55" s="7"/>
    </row>
    <row r="56" spans="1:6" ht="24">
      <c r="A56" s="60" t="s">
        <v>349</v>
      </c>
      <c r="B56" s="58" t="s">
        <v>7</v>
      </c>
      <c r="C56" s="58" t="s">
        <v>350</v>
      </c>
      <c r="D56" s="89">
        <f>D57</f>
        <v>0</v>
      </c>
      <c r="E56" s="89">
        <f>E57</f>
        <v>360835.41</v>
      </c>
      <c r="F56" s="7"/>
    </row>
    <row r="57" spans="1:6" ht="24">
      <c r="A57" s="85" t="s">
        <v>73</v>
      </c>
      <c r="B57" s="86" t="s">
        <v>7</v>
      </c>
      <c r="C57" s="87" t="s">
        <v>74</v>
      </c>
      <c r="D57" s="88">
        <v>0</v>
      </c>
      <c r="E57" s="88">
        <v>360835.41</v>
      </c>
      <c r="F57" s="7"/>
    </row>
    <row r="58" spans="1:6" ht="24.75">
      <c r="A58" s="59" t="s">
        <v>351</v>
      </c>
      <c r="B58" s="58" t="s">
        <v>7</v>
      </c>
      <c r="C58" s="58" t="s">
        <v>352</v>
      </c>
      <c r="D58" s="89">
        <f>D59+D60</f>
        <v>14000000</v>
      </c>
      <c r="E58" s="89">
        <f>E59+E60</f>
        <v>4570809.45</v>
      </c>
      <c r="F58" s="7"/>
    </row>
    <row r="59" spans="1:6" ht="72">
      <c r="A59" s="85" t="s">
        <v>75</v>
      </c>
      <c r="B59" s="86" t="s">
        <v>7</v>
      </c>
      <c r="C59" s="87" t="s">
        <v>76</v>
      </c>
      <c r="D59" s="88">
        <v>0</v>
      </c>
      <c r="E59" s="88">
        <v>118083</v>
      </c>
      <c r="F59" s="7"/>
    </row>
    <row r="60" spans="1:6" ht="48">
      <c r="A60" s="85" t="s">
        <v>77</v>
      </c>
      <c r="B60" s="86" t="s">
        <v>7</v>
      </c>
      <c r="C60" s="87" t="s">
        <v>78</v>
      </c>
      <c r="D60" s="88">
        <v>14000000</v>
      </c>
      <c r="E60" s="88">
        <v>4452726.45</v>
      </c>
      <c r="F60" s="7"/>
    </row>
    <row r="61" spans="1:6" ht="15">
      <c r="A61" s="59" t="s">
        <v>353</v>
      </c>
      <c r="B61" s="58" t="s">
        <v>7</v>
      </c>
      <c r="C61" s="58" t="s">
        <v>354</v>
      </c>
      <c r="D61" s="89">
        <f>D62+D63+D64+D65+D66+D67+D68+D69+D70+D71+D72+D73+D74+D75+D76+D77+D78+D79+D80+D81</f>
        <v>7775000</v>
      </c>
      <c r="E61" s="89">
        <f>E62+E63+E64+E65+E66+E67+E68+E69+E70+E71+E72+E73+E74+E75+E76+E77+E78+E79+E80+E81</f>
        <v>980356.97</v>
      </c>
      <c r="F61" s="7"/>
    </row>
    <row r="62" spans="1:6" ht="60">
      <c r="A62" s="85" t="s">
        <v>79</v>
      </c>
      <c r="B62" s="86" t="s">
        <v>7</v>
      </c>
      <c r="C62" s="87" t="s">
        <v>80</v>
      </c>
      <c r="D62" s="88">
        <v>0</v>
      </c>
      <c r="E62" s="88">
        <v>1250</v>
      </c>
      <c r="F62" s="7"/>
    </row>
    <row r="63" spans="1:6" ht="96">
      <c r="A63" s="85" t="s">
        <v>81</v>
      </c>
      <c r="B63" s="86" t="s">
        <v>7</v>
      </c>
      <c r="C63" s="87" t="s">
        <v>82</v>
      </c>
      <c r="D63" s="88">
        <v>36000</v>
      </c>
      <c r="E63" s="88">
        <v>0</v>
      </c>
      <c r="F63" s="7"/>
    </row>
    <row r="64" spans="1:6" ht="84">
      <c r="A64" s="85" t="s">
        <v>83</v>
      </c>
      <c r="B64" s="86" t="s">
        <v>7</v>
      </c>
      <c r="C64" s="87" t="s">
        <v>84</v>
      </c>
      <c r="D64" s="88">
        <v>790000</v>
      </c>
      <c r="E64" s="88">
        <v>13000</v>
      </c>
      <c r="F64" s="7"/>
    </row>
    <row r="65" spans="1:6" ht="72">
      <c r="A65" s="85" t="s">
        <v>85</v>
      </c>
      <c r="B65" s="86" t="s">
        <v>7</v>
      </c>
      <c r="C65" s="87" t="s">
        <v>86</v>
      </c>
      <c r="D65" s="88">
        <v>30000</v>
      </c>
      <c r="E65" s="88">
        <v>250</v>
      </c>
      <c r="F65" s="7"/>
    </row>
    <row r="66" spans="1:6" ht="60">
      <c r="A66" s="85" t="s">
        <v>87</v>
      </c>
      <c r="B66" s="86" t="s">
        <v>7</v>
      </c>
      <c r="C66" s="87" t="s">
        <v>88</v>
      </c>
      <c r="D66" s="88">
        <v>400000</v>
      </c>
      <c r="E66" s="88">
        <v>0</v>
      </c>
      <c r="F66" s="7"/>
    </row>
    <row r="67" spans="1:6" ht="60">
      <c r="A67" s="85" t="s">
        <v>89</v>
      </c>
      <c r="B67" s="86" t="s">
        <v>7</v>
      </c>
      <c r="C67" s="87" t="s">
        <v>90</v>
      </c>
      <c r="D67" s="88">
        <v>10000</v>
      </c>
      <c r="E67" s="88">
        <v>22405.32</v>
      </c>
      <c r="F67" s="7"/>
    </row>
    <row r="68" spans="1:6" ht="60">
      <c r="A68" s="85" t="s">
        <v>91</v>
      </c>
      <c r="B68" s="86" t="s">
        <v>7</v>
      </c>
      <c r="C68" s="87" t="s">
        <v>92</v>
      </c>
      <c r="D68" s="88">
        <v>0</v>
      </c>
      <c r="E68" s="88">
        <v>1500</v>
      </c>
      <c r="F68" s="7"/>
    </row>
    <row r="69" spans="1:6" ht="84">
      <c r="A69" s="85" t="s">
        <v>93</v>
      </c>
      <c r="B69" s="86" t="s">
        <v>7</v>
      </c>
      <c r="C69" s="87" t="s">
        <v>94</v>
      </c>
      <c r="D69" s="88">
        <v>70000</v>
      </c>
      <c r="E69" s="88">
        <v>250</v>
      </c>
      <c r="F69" s="7"/>
    </row>
    <row r="70" spans="1:6" ht="108">
      <c r="A70" s="85" t="s">
        <v>95</v>
      </c>
      <c r="B70" s="86" t="s">
        <v>7</v>
      </c>
      <c r="C70" s="87" t="s">
        <v>96</v>
      </c>
      <c r="D70" s="88">
        <v>30000</v>
      </c>
      <c r="E70" s="88">
        <v>0</v>
      </c>
      <c r="F70" s="7"/>
    </row>
    <row r="71" spans="1:6" ht="96">
      <c r="A71" s="85" t="s">
        <v>97</v>
      </c>
      <c r="B71" s="86" t="s">
        <v>7</v>
      </c>
      <c r="C71" s="87" t="s">
        <v>98</v>
      </c>
      <c r="D71" s="88">
        <v>0</v>
      </c>
      <c r="E71" s="88">
        <v>150</v>
      </c>
      <c r="F71" s="7"/>
    </row>
    <row r="72" spans="1:6" ht="72">
      <c r="A72" s="85" t="s">
        <v>99</v>
      </c>
      <c r="B72" s="86" t="s">
        <v>7</v>
      </c>
      <c r="C72" s="87" t="s">
        <v>100</v>
      </c>
      <c r="D72" s="88">
        <v>0</v>
      </c>
      <c r="E72" s="88">
        <v>1250</v>
      </c>
      <c r="F72" s="7"/>
    </row>
    <row r="73" spans="1:6" ht="60">
      <c r="A73" s="85" t="s">
        <v>101</v>
      </c>
      <c r="B73" s="86" t="s">
        <v>7</v>
      </c>
      <c r="C73" s="87" t="s">
        <v>102</v>
      </c>
      <c r="D73" s="88">
        <v>0</v>
      </c>
      <c r="E73" s="88">
        <v>3750</v>
      </c>
      <c r="F73" s="7"/>
    </row>
    <row r="74" spans="1:6" ht="72">
      <c r="A74" s="85" t="s">
        <v>103</v>
      </c>
      <c r="B74" s="86" t="s">
        <v>7</v>
      </c>
      <c r="C74" s="87" t="s">
        <v>104</v>
      </c>
      <c r="D74" s="88">
        <v>1610000</v>
      </c>
      <c r="E74" s="88">
        <v>43910</v>
      </c>
      <c r="F74" s="7"/>
    </row>
    <row r="75" spans="1:6" ht="24">
      <c r="A75" s="85" t="s">
        <v>105</v>
      </c>
      <c r="B75" s="86" t="s">
        <v>7</v>
      </c>
      <c r="C75" s="87" t="s">
        <v>106</v>
      </c>
      <c r="D75" s="88">
        <v>160000</v>
      </c>
      <c r="E75" s="88">
        <v>0</v>
      </c>
      <c r="F75" s="7"/>
    </row>
    <row r="76" spans="1:6" ht="60">
      <c r="A76" s="85" t="s">
        <v>107</v>
      </c>
      <c r="B76" s="86" t="s">
        <v>7</v>
      </c>
      <c r="C76" s="87" t="s">
        <v>108</v>
      </c>
      <c r="D76" s="88">
        <v>3862000</v>
      </c>
      <c r="E76" s="88">
        <v>3239.01</v>
      </c>
      <c r="F76" s="7"/>
    </row>
    <row r="77" spans="1:6" ht="60">
      <c r="A77" s="85" t="s">
        <v>109</v>
      </c>
      <c r="B77" s="86" t="s">
        <v>7</v>
      </c>
      <c r="C77" s="87" t="s">
        <v>110</v>
      </c>
      <c r="D77" s="88">
        <v>177000</v>
      </c>
      <c r="E77" s="88">
        <v>0</v>
      </c>
      <c r="F77" s="7"/>
    </row>
    <row r="78" spans="1:6" ht="48">
      <c r="A78" s="85" t="s">
        <v>111</v>
      </c>
      <c r="B78" s="86" t="s">
        <v>7</v>
      </c>
      <c r="C78" s="87" t="s">
        <v>112</v>
      </c>
      <c r="D78" s="88">
        <v>600000</v>
      </c>
      <c r="E78" s="88">
        <v>0</v>
      </c>
      <c r="F78" s="7"/>
    </row>
    <row r="79" spans="1:6" ht="48">
      <c r="A79" s="85" t="s">
        <v>113</v>
      </c>
      <c r="B79" s="86" t="s">
        <v>7</v>
      </c>
      <c r="C79" s="87" t="s">
        <v>114</v>
      </c>
      <c r="D79" s="88">
        <v>0</v>
      </c>
      <c r="E79" s="88">
        <v>799089.78</v>
      </c>
      <c r="F79" s="7"/>
    </row>
    <row r="80" spans="1:6" ht="60">
      <c r="A80" s="85" t="s">
        <v>115</v>
      </c>
      <c r="B80" s="86" t="s">
        <v>7</v>
      </c>
      <c r="C80" s="87" t="s">
        <v>116</v>
      </c>
      <c r="D80" s="88">
        <v>0</v>
      </c>
      <c r="E80" s="88">
        <v>30194.28</v>
      </c>
      <c r="F80" s="7"/>
    </row>
    <row r="81" spans="1:6" ht="72">
      <c r="A81" s="85" t="s">
        <v>117</v>
      </c>
      <c r="B81" s="86" t="s">
        <v>7</v>
      </c>
      <c r="C81" s="87" t="s">
        <v>118</v>
      </c>
      <c r="D81" s="88">
        <v>0</v>
      </c>
      <c r="E81" s="88">
        <v>60118.58</v>
      </c>
      <c r="F81" s="7"/>
    </row>
    <row r="82" spans="1:6" ht="15">
      <c r="A82" s="61" t="s">
        <v>355</v>
      </c>
      <c r="B82" s="58" t="s">
        <v>7</v>
      </c>
      <c r="C82" s="58" t="s">
        <v>356</v>
      </c>
      <c r="D82" s="90">
        <f>D83+D84</f>
        <v>0</v>
      </c>
      <c r="E82" s="90">
        <f>E83+E84</f>
        <v>-22985.800000000003</v>
      </c>
      <c r="F82" s="7"/>
    </row>
    <row r="83" spans="1:6" ht="24">
      <c r="A83" s="85" t="s">
        <v>119</v>
      </c>
      <c r="B83" s="86" t="s">
        <v>7</v>
      </c>
      <c r="C83" s="87" t="s">
        <v>120</v>
      </c>
      <c r="D83" s="88">
        <v>0</v>
      </c>
      <c r="E83" s="88">
        <v>-75730.8</v>
      </c>
      <c r="F83" s="7"/>
    </row>
    <row r="84" spans="1:6" ht="24">
      <c r="A84" s="85" t="s">
        <v>121</v>
      </c>
      <c r="B84" s="86" t="s">
        <v>7</v>
      </c>
      <c r="C84" s="87" t="s">
        <v>122</v>
      </c>
      <c r="D84" s="88">
        <v>0</v>
      </c>
      <c r="E84" s="88">
        <v>52745</v>
      </c>
      <c r="F84" s="7"/>
    </row>
    <row r="85" spans="1:6" ht="15">
      <c r="A85" s="62" t="s">
        <v>357</v>
      </c>
      <c r="B85" s="63" t="s">
        <v>7</v>
      </c>
      <c r="C85" s="63" t="s">
        <v>358</v>
      </c>
      <c r="D85" s="91">
        <f>D86+D114+D116</f>
        <v>956975795.0400001</v>
      </c>
      <c r="E85" s="91">
        <f>E86+E114+E116</f>
        <v>26155687.119999975</v>
      </c>
      <c r="F85" s="7"/>
    </row>
    <row r="86" spans="1:6" ht="36.75">
      <c r="A86" s="59" t="s">
        <v>359</v>
      </c>
      <c r="B86" s="58" t="s">
        <v>7</v>
      </c>
      <c r="C86" s="58" t="s">
        <v>360</v>
      </c>
      <c r="D86" s="89">
        <f>D87+D90+D101+D110</f>
        <v>1077087916.45</v>
      </c>
      <c r="E86" s="89">
        <f>E87+E90+E101+E110</f>
        <v>146283128.11999997</v>
      </c>
      <c r="F86" s="7"/>
    </row>
    <row r="87" spans="1:6" ht="15">
      <c r="A87" s="62" t="s">
        <v>361</v>
      </c>
      <c r="B87" s="63" t="s">
        <v>7</v>
      </c>
      <c r="C87" s="63" t="s">
        <v>362</v>
      </c>
      <c r="D87" s="92">
        <f>D88+D89</f>
        <v>4835400</v>
      </c>
      <c r="E87" s="92">
        <f>E88+E89</f>
        <v>1209000</v>
      </c>
      <c r="F87" s="7"/>
    </row>
    <row r="88" spans="1:6" ht="36">
      <c r="A88" s="85" t="s">
        <v>123</v>
      </c>
      <c r="B88" s="86" t="s">
        <v>7</v>
      </c>
      <c r="C88" s="87" t="s">
        <v>124</v>
      </c>
      <c r="D88" s="88">
        <v>1499600</v>
      </c>
      <c r="E88" s="88">
        <v>375000</v>
      </c>
      <c r="F88" s="7"/>
    </row>
    <row r="89" spans="1:6" ht="24">
      <c r="A89" s="85" t="s">
        <v>125</v>
      </c>
      <c r="B89" s="86" t="s">
        <v>7</v>
      </c>
      <c r="C89" s="87" t="s">
        <v>126</v>
      </c>
      <c r="D89" s="88">
        <v>3335800</v>
      </c>
      <c r="E89" s="88">
        <v>834000</v>
      </c>
      <c r="F89" s="7"/>
    </row>
    <row r="90" spans="1:6" ht="24.75">
      <c r="A90" s="62" t="s">
        <v>363</v>
      </c>
      <c r="B90" s="63" t="s">
        <v>7</v>
      </c>
      <c r="C90" s="63" t="s">
        <v>364</v>
      </c>
      <c r="D90" s="92">
        <f>D91+D92+D93+D94+D95+D96+D97+D98+D99+D100</f>
        <v>445546276.45</v>
      </c>
      <c r="E90" s="92">
        <f>E91+E92+E93+E94+E95+E96+E97+E98+E99+E100</f>
        <v>4003500</v>
      </c>
      <c r="F90" s="7"/>
    </row>
    <row r="91" spans="1:6" ht="72">
      <c r="A91" s="85" t="s">
        <v>127</v>
      </c>
      <c r="B91" s="86" t="s">
        <v>7</v>
      </c>
      <c r="C91" s="87" t="s">
        <v>128</v>
      </c>
      <c r="D91" s="88">
        <v>22215900</v>
      </c>
      <c r="E91" s="88">
        <v>0</v>
      </c>
      <c r="F91" s="7"/>
    </row>
    <row r="92" spans="1:6" ht="48">
      <c r="A92" s="85" t="s">
        <v>129</v>
      </c>
      <c r="B92" s="86" t="s">
        <v>7</v>
      </c>
      <c r="C92" s="87" t="s">
        <v>130</v>
      </c>
      <c r="D92" s="88">
        <v>3882300</v>
      </c>
      <c r="E92" s="88">
        <v>0</v>
      </c>
      <c r="F92" s="7"/>
    </row>
    <row r="93" spans="1:6" ht="48">
      <c r="A93" s="85" t="s">
        <v>131</v>
      </c>
      <c r="B93" s="86" t="s">
        <v>7</v>
      </c>
      <c r="C93" s="87" t="s">
        <v>132</v>
      </c>
      <c r="D93" s="88">
        <v>20962500</v>
      </c>
      <c r="E93" s="88">
        <v>0</v>
      </c>
      <c r="F93" s="7"/>
    </row>
    <row r="94" spans="1:6" ht="24">
      <c r="A94" s="85" t="s">
        <v>133</v>
      </c>
      <c r="B94" s="86" t="s">
        <v>7</v>
      </c>
      <c r="C94" s="87" t="s">
        <v>134</v>
      </c>
      <c r="D94" s="88">
        <v>19259000.36</v>
      </c>
      <c r="E94" s="88">
        <v>0</v>
      </c>
      <c r="F94" s="7"/>
    </row>
    <row r="95" spans="1:6" ht="36">
      <c r="A95" s="85" t="s">
        <v>135</v>
      </c>
      <c r="B95" s="86" t="s">
        <v>7</v>
      </c>
      <c r="C95" s="87" t="s">
        <v>136</v>
      </c>
      <c r="D95" s="88">
        <v>3000000</v>
      </c>
      <c r="E95" s="88">
        <v>0</v>
      </c>
      <c r="F95" s="7"/>
    </row>
    <row r="96" spans="1:6" ht="24">
      <c r="A96" s="85" t="s">
        <v>137</v>
      </c>
      <c r="B96" s="86" t="s">
        <v>7</v>
      </c>
      <c r="C96" s="87" t="s">
        <v>138</v>
      </c>
      <c r="D96" s="88">
        <v>26511264.64</v>
      </c>
      <c r="E96" s="88">
        <v>0</v>
      </c>
      <c r="F96" s="7"/>
    </row>
    <row r="97" spans="1:6" ht="24">
      <c r="A97" s="85" t="s">
        <v>139</v>
      </c>
      <c r="B97" s="86" t="s">
        <v>7</v>
      </c>
      <c r="C97" s="87" t="s">
        <v>140</v>
      </c>
      <c r="D97" s="88">
        <v>18620896.54</v>
      </c>
      <c r="E97" s="88">
        <v>0</v>
      </c>
      <c r="F97" s="7"/>
    </row>
    <row r="98" spans="1:6" ht="24">
      <c r="A98" s="85" t="s">
        <v>141</v>
      </c>
      <c r="B98" s="86" t="s">
        <v>7</v>
      </c>
      <c r="C98" s="87" t="s">
        <v>142</v>
      </c>
      <c r="D98" s="88">
        <v>17231569.7</v>
      </c>
      <c r="E98" s="88">
        <v>0</v>
      </c>
      <c r="F98" s="7"/>
    </row>
    <row r="99" spans="1:6" ht="36">
      <c r="A99" s="85" t="s">
        <v>143</v>
      </c>
      <c r="B99" s="86" t="s">
        <v>7</v>
      </c>
      <c r="C99" s="87" t="s">
        <v>144</v>
      </c>
      <c r="D99" s="88">
        <v>29760000</v>
      </c>
      <c r="E99" s="88">
        <v>0</v>
      </c>
      <c r="F99" s="7"/>
    </row>
    <row r="100" spans="1:6" ht="15">
      <c r="A100" s="85" t="s">
        <v>145</v>
      </c>
      <c r="B100" s="86" t="s">
        <v>7</v>
      </c>
      <c r="C100" s="87" t="s">
        <v>146</v>
      </c>
      <c r="D100" s="88">
        <v>284102845.21</v>
      </c>
      <c r="E100" s="88">
        <v>4003500</v>
      </c>
      <c r="F100" s="7"/>
    </row>
    <row r="101" spans="1:6" ht="24.75">
      <c r="A101" s="62" t="s">
        <v>365</v>
      </c>
      <c r="B101" s="63" t="s">
        <v>7</v>
      </c>
      <c r="C101" s="63" t="s">
        <v>366</v>
      </c>
      <c r="D101" s="92">
        <f>D102+D103+D104+D105+D106+D107+D108+D109</f>
        <v>596474252</v>
      </c>
      <c r="E101" s="92">
        <f>E102+E103+E104+E105+E106+E107+E108+E109</f>
        <v>136586538.51999998</v>
      </c>
      <c r="F101" s="7"/>
    </row>
    <row r="102" spans="1:6" ht="24">
      <c r="A102" s="85" t="s">
        <v>147</v>
      </c>
      <c r="B102" s="86" t="s">
        <v>7</v>
      </c>
      <c r="C102" s="87" t="s">
        <v>148</v>
      </c>
      <c r="D102" s="88">
        <v>575350582</v>
      </c>
      <c r="E102" s="88">
        <v>128008762.05</v>
      </c>
      <c r="F102" s="7"/>
    </row>
    <row r="103" spans="1:6" ht="60">
      <c r="A103" s="85" t="s">
        <v>149</v>
      </c>
      <c r="B103" s="86" t="s">
        <v>7</v>
      </c>
      <c r="C103" s="87" t="s">
        <v>150</v>
      </c>
      <c r="D103" s="88">
        <v>1240400</v>
      </c>
      <c r="E103" s="88">
        <v>129620.22</v>
      </c>
      <c r="F103" s="7"/>
    </row>
    <row r="104" spans="1:6" ht="48">
      <c r="A104" s="85" t="s">
        <v>151</v>
      </c>
      <c r="B104" s="86" t="s">
        <v>7</v>
      </c>
      <c r="C104" s="87" t="s">
        <v>152</v>
      </c>
      <c r="D104" s="88">
        <v>13183170</v>
      </c>
      <c r="E104" s="88">
        <v>7073277.75</v>
      </c>
      <c r="F104" s="7"/>
    </row>
    <row r="105" spans="1:6" ht="36">
      <c r="A105" s="85" t="s">
        <v>153</v>
      </c>
      <c r="B105" s="86" t="s">
        <v>7</v>
      </c>
      <c r="C105" s="87" t="s">
        <v>154</v>
      </c>
      <c r="D105" s="88">
        <v>2710200</v>
      </c>
      <c r="E105" s="88">
        <v>672000</v>
      </c>
      <c r="F105" s="7"/>
    </row>
    <row r="106" spans="1:6" ht="48">
      <c r="A106" s="85" t="s">
        <v>155</v>
      </c>
      <c r="B106" s="86" t="s">
        <v>7</v>
      </c>
      <c r="C106" s="87" t="s">
        <v>156</v>
      </c>
      <c r="D106" s="88">
        <v>22500</v>
      </c>
      <c r="E106" s="88">
        <v>0</v>
      </c>
      <c r="F106" s="7"/>
    </row>
    <row r="107" spans="1:6" ht="36">
      <c r="A107" s="85" t="s">
        <v>157</v>
      </c>
      <c r="B107" s="86" t="s">
        <v>7</v>
      </c>
      <c r="C107" s="87" t="s">
        <v>158</v>
      </c>
      <c r="D107" s="88">
        <v>335600</v>
      </c>
      <c r="E107" s="88">
        <v>158890.74</v>
      </c>
      <c r="F107" s="7"/>
    </row>
    <row r="108" spans="1:6" ht="24">
      <c r="A108" s="85" t="s">
        <v>159</v>
      </c>
      <c r="B108" s="86" t="s">
        <v>7</v>
      </c>
      <c r="C108" s="87" t="s">
        <v>160</v>
      </c>
      <c r="D108" s="88">
        <v>1130500</v>
      </c>
      <c r="E108" s="88">
        <v>0</v>
      </c>
      <c r="F108" s="7"/>
    </row>
    <row r="109" spans="1:6" ht="36">
      <c r="A109" s="85" t="s">
        <v>161</v>
      </c>
      <c r="B109" s="86" t="s">
        <v>7</v>
      </c>
      <c r="C109" s="87" t="s">
        <v>162</v>
      </c>
      <c r="D109" s="88">
        <v>2501300</v>
      </c>
      <c r="E109" s="88">
        <v>543987.76</v>
      </c>
      <c r="F109" s="7"/>
    </row>
    <row r="110" spans="1:6" ht="15">
      <c r="A110" s="62" t="s">
        <v>236</v>
      </c>
      <c r="B110" s="63" t="s">
        <v>7</v>
      </c>
      <c r="C110" s="63" t="s">
        <v>367</v>
      </c>
      <c r="D110" s="92">
        <f>D111+D112+D113</f>
        <v>30231988</v>
      </c>
      <c r="E110" s="92">
        <f>E111+E112+E113</f>
        <v>4484089.6</v>
      </c>
      <c r="F110" s="7"/>
    </row>
    <row r="111" spans="1:6" ht="60">
      <c r="A111" s="85" t="s">
        <v>163</v>
      </c>
      <c r="B111" s="86" t="s">
        <v>7</v>
      </c>
      <c r="C111" s="87" t="s">
        <v>164</v>
      </c>
      <c r="D111" s="88">
        <v>16664788</v>
      </c>
      <c r="E111" s="88">
        <v>3738832.76</v>
      </c>
      <c r="F111" s="7"/>
    </row>
    <row r="112" spans="1:6" ht="36">
      <c r="A112" s="85" t="s">
        <v>165</v>
      </c>
      <c r="B112" s="86" t="s">
        <v>7</v>
      </c>
      <c r="C112" s="87" t="s">
        <v>166</v>
      </c>
      <c r="D112" s="88">
        <v>5000000</v>
      </c>
      <c r="E112" s="88">
        <v>745256.84</v>
      </c>
      <c r="F112" s="7"/>
    </row>
    <row r="113" spans="1:6" ht="24">
      <c r="A113" s="85" t="s">
        <v>167</v>
      </c>
      <c r="B113" s="86" t="s">
        <v>7</v>
      </c>
      <c r="C113" s="87" t="s">
        <v>168</v>
      </c>
      <c r="D113" s="88">
        <v>8567200</v>
      </c>
      <c r="E113" s="88">
        <v>0</v>
      </c>
      <c r="F113" s="7"/>
    </row>
    <row r="114" spans="1:6" ht="72">
      <c r="A114" s="64" t="s">
        <v>368</v>
      </c>
      <c r="B114" s="63" t="s">
        <v>7</v>
      </c>
      <c r="C114" s="63" t="s">
        <v>369</v>
      </c>
      <c r="D114" s="92">
        <f>D115</f>
        <v>55817</v>
      </c>
      <c r="E114" s="92">
        <f>E115</f>
        <v>55817</v>
      </c>
      <c r="F114" s="7"/>
    </row>
    <row r="115" spans="1:6" ht="36">
      <c r="A115" s="85" t="s">
        <v>169</v>
      </c>
      <c r="B115" s="86" t="s">
        <v>7</v>
      </c>
      <c r="C115" s="87" t="s">
        <v>170</v>
      </c>
      <c r="D115" s="88">
        <v>55817</v>
      </c>
      <c r="E115" s="88">
        <v>55817</v>
      </c>
      <c r="F115" s="7"/>
    </row>
    <row r="116" spans="1:6" ht="36">
      <c r="A116" s="64" t="s">
        <v>370</v>
      </c>
      <c r="B116" s="63" t="s">
        <v>7</v>
      </c>
      <c r="C116" s="63" t="s">
        <v>371</v>
      </c>
      <c r="D116" s="92">
        <f>D117</f>
        <v>-120167938.41</v>
      </c>
      <c r="E116" s="92">
        <f>E117</f>
        <v>-120183258</v>
      </c>
      <c r="F116" s="7"/>
    </row>
    <row r="117" spans="1:6" ht="36">
      <c r="A117" s="85" t="s">
        <v>171</v>
      </c>
      <c r="B117" s="86" t="s">
        <v>7</v>
      </c>
      <c r="C117" s="87" t="s">
        <v>172</v>
      </c>
      <c r="D117" s="88">
        <v>-120167938.41</v>
      </c>
      <c r="E117" s="88">
        <v>-120183258</v>
      </c>
      <c r="F117" s="7"/>
    </row>
    <row r="118" spans="1:6" ht="9" customHeight="1">
      <c r="A118" s="12"/>
      <c r="B118" s="81"/>
      <c r="C118" s="81"/>
      <c r="D118" s="81"/>
      <c r="E118" s="81"/>
      <c r="F118" s="7"/>
    </row>
    <row r="119" spans="1:6" ht="101.25" customHeight="1">
      <c r="A119" s="17"/>
      <c r="B119" s="18"/>
      <c r="C119" s="18"/>
      <c r="D119" s="18"/>
      <c r="E119" s="14"/>
      <c r="F119" s="7"/>
    </row>
  </sheetData>
  <sheetProtection/>
  <mergeCells count="9">
    <mergeCell ref="A119:D119"/>
    <mergeCell ref="D1:E1"/>
    <mergeCell ref="A3:E5"/>
    <mergeCell ref="A8:E8"/>
    <mergeCell ref="A11:A12"/>
    <mergeCell ref="B11:B12"/>
    <mergeCell ref="C11:C12"/>
    <mergeCell ref="D11:D12"/>
    <mergeCell ref="E11:E12"/>
  </mergeCells>
  <printOptions/>
  <pageMargins left="0.3937007874015748" right="0.1968503937007874" top="0.1968503937007874" bottom="0.1968503937007874" header="0.1968503937007874" footer="0.31496062992125984"/>
  <pageSetup fitToHeight="1000" fitToWidth="1" horizontalDpi="600" verticalDpi="600" orientation="portrait" paperSize="9" scale="85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view="pageBreakPreview" zoomScaleSheetLayoutView="100" workbookViewId="0" topLeftCell="A1">
      <selection activeCell="D136" sqref="D136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5" width="15.00390625" style="1" customWidth="1"/>
    <col min="6" max="6" width="9.140625" style="1" customWidth="1"/>
    <col min="7" max="16384" width="9.140625" style="1" customWidth="1"/>
  </cols>
  <sheetData>
    <row r="1" spans="1:6" ht="15.75" customHeight="1">
      <c r="A1" s="33" t="s">
        <v>173</v>
      </c>
      <c r="B1" s="33"/>
      <c r="C1" s="33"/>
      <c r="D1" s="33"/>
      <c r="E1" s="33"/>
      <c r="F1" s="15"/>
    </row>
    <row r="2" spans="1:6" ht="9" customHeight="1">
      <c r="A2" s="23"/>
      <c r="B2" s="23"/>
      <c r="C2" s="23"/>
      <c r="D2" s="23"/>
      <c r="E2" s="34"/>
      <c r="F2" s="15"/>
    </row>
    <row r="3" spans="1:6" ht="18.75" customHeight="1">
      <c r="A3" s="35" t="s">
        <v>1</v>
      </c>
      <c r="B3" s="35" t="s">
        <v>2</v>
      </c>
      <c r="C3" s="35" t="s">
        <v>175</v>
      </c>
      <c r="D3" s="35" t="s">
        <v>4</v>
      </c>
      <c r="E3" s="35" t="s">
        <v>5</v>
      </c>
      <c r="F3" s="15"/>
    </row>
    <row r="4" spans="1:6" ht="109.5" customHeight="1">
      <c r="A4" s="36"/>
      <c r="B4" s="36"/>
      <c r="C4" s="36"/>
      <c r="D4" s="36"/>
      <c r="E4" s="36"/>
      <c r="F4" s="15"/>
    </row>
    <row r="5" spans="1:6" ht="14.25" customHeight="1">
      <c r="A5" s="36"/>
      <c r="B5" s="36"/>
      <c r="C5" s="36"/>
      <c r="D5" s="36"/>
      <c r="E5" s="36"/>
      <c r="F5" s="15"/>
    </row>
    <row r="6" spans="1:6" ht="1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7"/>
    </row>
    <row r="7" spans="1:6" ht="24">
      <c r="A7" s="65" t="s">
        <v>176</v>
      </c>
      <c r="B7" s="66" t="s">
        <v>177</v>
      </c>
      <c r="C7" s="67" t="s">
        <v>8</v>
      </c>
      <c r="D7" s="68">
        <v>1470726249</v>
      </c>
      <c r="E7" s="68">
        <v>225361441.94</v>
      </c>
      <c r="F7" s="7"/>
    </row>
    <row r="8" spans="1:6" ht="36.75">
      <c r="A8" s="57" t="s">
        <v>372</v>
      </c>
      <c r="B8" s="58" t="s">
        <v>177</v>
      </c>
      <c r="C8" s="58" t="s">
        <v>373</v>
      </c>
      <c r="D8" s="93">
        <f>D9+D10+D11+D12+D13+D14+D15+D16</f>
        <v>30487300</v>
      </c>
      <c r="E8" s="93">
        <f>E9+E10+E11+E12+E13+E14+E15+E16</f>
        <v>6187030.36</v>
      </c>
      <c r="F8" s="7"/>
    </row>
    <row r="9" spans="1:6" ht="24">
      <c r="A9" s="8" t="s">
        <v>178</v>
      </c>
      <c r="B9" s="9" t="s">
        <v>177</v>
      </c>
      <c r="C9" s="10" t="s">
        <v>179</v>
      </c>
      <c r="D9" s="11">
        <v>19025300</v>
      </c>
      <c r="E9" s="11">
        <v>4565263.76</v>
      </c>
      <c r="F9" s="7"/>
    </row>
    <row r="10" spans="1:6" ht="36">
      <c r="A10" s="8" t="s">
        <v>180</v>
      </c>
      <c r="B10" s="9" t="s">
        <v>177</v>
      </c>
      <c r="C10" s="10" t="s">
        <v>181</v>
      </c>
      <c r="D10" s="11">
        <v>5745590</v>
      </c>
      <c r="E10" s="11">
        <v>853833.65</v>
      </c>
      <c r="F10" s="7"/>
    </row>
    <row r="11" spans="1:6" ht="24">
      <c r="A11" s="8" t="s">
        <v>182</v>
      </c>
      <c r="B11" s="9" t="s">
        <v>177</v>
      </c>
      <c r="C11" s="10" t="s">
        <v>183</v>
      </c>
      <c r="D11" s="11">
        <v>1294800</v>
      </c>
      <c r="E11" s="11">
        <v>47065</v>
      </c>
      <c r="F11" s="7"/>
    </row>
    <row r="12" spans="1:6" ht="15">
      <c r="A12" s="8" t="s">
        <v>184</v>
      </c>
      <c r="B12" s="9" t="s">
        <v>177</v>
      </c>
      <c r="C12" s="10" t="s">
        <v>185</v>
      </c>
      <c r="D12" s="11">
        <v>4217010</v>
      </c>
      <c r="E12" s="11">
        <v>709942.95</v>
      </c>
      <c r="F12" s="7"/>
    </row>
    <row r="13" spans="1:6" ht="15">
      <c r="A13" s="8" t="s">
        <v>186</v>
      </c>
      <c r="B13" s="9" t="s">
        <v>177</v>
      </c>
      <c r="C13" s="10" t="s">
        <v>187</v>
      </c>
      <c r="D13" s="11">
        <v>4600</v>
      </c>
      <c r="E13" s="11">
        <v>1125</v>
      </c>
      <c r="F13" s="7"/>
    </row>
    <row r="14" spans="1:6" ht="24">
      <c r="A14" s="8" t="s">
        <v>188</v>
      </c>
      <c r="B14" s="9" t="s">
        <v>177</v>
      </c>
      <c r="C14" s="10" t="s">
        <v>189</v>
      </c>
      <c r="D14" s="11">
        <v>100000</v>
      </c>
      <c r="E14" s="11">
        <v>0</v>
      </c>
      <c r="F14" s="7"/>
    </row>
    <row r="15" spans="1:6" ht="15">
      <c r="A15" s="8" t="s">
        <v>190</v>
      </c>
      <c r="B15" s="9" t="s">
        <v>177</v>
      </c>
      <c r="C15" s="10" t="s">
        <v>191</v>
      </c>
      <c r="D15" s="11">
        <v>25000</v>
      </c>
      <c r="E15" s="11">
        <v>9800</v>
      </c>
      <c r="F15" s="7"/>
    </row>
    <row r="16" spans="1:6" ht="15">
      <c r="A16" s="8" t="s">
        <v>192</v>
      </c>
      <c r="B16" s="9" t="s">
        <v>177</v>
      </c>
      <c r="C16" s="10" t="s">
        <v>193</v>
      </c>
      <c r="D16" s="11">
        <v>75000</v>
      </c>
      <c r="E16" s="11">
        <v>0</v>
      </c>
      <c r="F16" s="7"/>
    </row>
    <row r="17" spans="1:6" ht="15">
      <c r="A17" s="69" t="s">
        <v>374</v>
      </c>
      <c r="B17" s="58" t="s">
        <v>177</v>
      </c>
      <c r="C17" s="58" t="s">
        <v>375</v>
      </c>
      <c r="D17" s="79">
        <f>D18</f>
        <v>22500</v>
      </c>
      <c r="E17" s="79">
        <f>E18</f>
        <v>0</v>
      </c>
      <c r="F17" s="7"/>
    </row>
    <row r="18" spans="1:6" ht="15">
      <c r="A18" s="8" t="s">
        <v>184</v>
      </c>
      <c r="B18" s="9" t="s">
        <v>177</v>
      </c>
      <c r="C18" s="10" t="s">
        <v>194</v>
      </c>
      <c r="D18" s="11">
        <v>22500</v>
      </c>
      <c r="E18" s="11">
        <v>0</v>
      </c>
      <c r="F18" s="7"/>
    </row>
    <row r="19" spans="1:6" ht="36.75">
      <c r="A19" s="70" t="s">
        <v>376</v>
      </c>
      <c r="B19" s="58" t="s">
        <v>177</v>
      </c>
      <c r="C19" s="58" t="s">
        <v>377</v>
      </c>
      <c r="D19" s="80">
        <f>D20+D21+D22+D23</f>
        <v>6988272</v>
      </c>
      <c r="E19" s="80">
        <f>E20+E21+E22+E23</f>
        <v>1606564.06</v>
      </c>
      <c r="F19" s="7"/>
    </row>
    <row r="20" spans="1:6" ht="24">
      <c r="A20" s="8" t="s">
        <v>178</v>
      </c>
      <c r="B20" s="9" t="s">
        <v>177</v>
      </c>
      <c r="C20" s="10" t="s">
        <v>195</v>
      </c>
      <c r="D20" s="11">
        <v>5103950</v>
      </c>
      <c r="E20" s="11">
        <v>1247816.74</v>
      </c>
      <c r="F20" s="7"/>
    </row>
    <row r="21" spans="1:6" ht="36">
      <c r="A21" s="8" t="s">
        <v>180</v>
      </c>
      <c r="B21" s="9" t="s">
        <v>177</v>
      </c>
      <c r="C21" s="10" t="s">
        <v>196</v>
      </c>
      <c r="D21" s="11">
        <v>1541422</v>
      </c>
      <c r="E21" s="11">
        <v>346037.7</v>
      </c>
      <c r="F21" s="7"/>
    </row>
    <row r="22" spans="1:6" ht="24">
      <c r="A22" s="8" t="s">
        <v>182</v>
      </c>
      <c r="B22" s="9" t="s">
        <v>177</v>
      </c>
      <c r="C22" s="10" t="s">
        <v>197</v>
      </c>
      <c r="D22" s="11">
        <v>279300</v>
      </c>
      <c r="E22" s="11">
        <v>11845.8</v>
      </c>
      <c r="F22" s="7"/>
    </row>
    <row r="23" spans="1:6" ht="15">
      <c r="A23" s="8" t="s">
        <v>184</v>
      </c>
      <c r="B23" s="9" t="s">
        <v>177</v>
      </c>
      <c r="C23" s="10" t="s">
        <v>198</v>
      </c>
      <c r="D23" s="11">
        <v>63600</v>
      </c>
      <c r="E23" s="11">
        <v>863.82</v>
      </c>
      <c r="F23" s="7"/>
    </row>
    <row r="24" spans="1:6" ht="15">
      <c r="A24" s="72" t="s">
        <v>383</v>
      </c>
      <c r="B24" s="58" t="s">
        <v>177</v>
      </c>
      <c r="C24" s="58" t="s">
        <v>378</v>
      </c>
      <c r="D24" s="79">
        <f>D25</f>
        <v>1055000</v>
      </c>
      <c r="E24" s="79">
        <f>E25</f>
        <v>0</v>
      </c>
      <c r="F24" s="7"/>
    </row>
    <row r="25" spans="1:6" ht="15">
      <c r="A25" s="8" t="s">
        <v>199</v>
      </c>
      <c r="B25" s="9" t="s">
        <v>177</v>
      </c>
      <c r="C25" s="10" t="s">
        <v>200</v>
      </c>
      <c r="D25" s="11">
        <v>1055000</v>
      </c>
      <c r="E25" s="11">
        <v>0</v>
      </c>
      <c r="F25" s="7"/>
    </row>
    <row r="26" spans="1:6" ht="15">
      <c r="A26" s="71" t="s">
        <v>379</v>
      </c>
      <c r="B26" s="58" t="s">
        <v>177</v>
      </c>
      <c r="C26" s="58" t="s">
        <v>380</v>
      </c>
      <c r="D26" s="79">
        <f>D27</f>
        <v>500000</v>
      </c>
      <c r="E26" s="79">
        <f>E27</f>
        <v>0</v>
      </c>
      <c r="F26" s="7"/>
    </row>
    <row r="27" spans="1:6" ht="15">
      <c r="A27" s="8" t="s">
        <v>201</v>
      </c>
      <c r="B27" s="9" t="s">
        <v>177</v>
      </c>
      <c r="C27" s="10" t="s">
        <v>202</v>
      </c>
      <c r="D27" s="11">
        <v>500000</v>
      </c>
      <c r="E27" s="11">
        <v>0</v>
      </c>
      <c r="F27" s="7"/>
    </row>
    <row r="28" spans="1:6" ht="15">
      <c r="A28" s="71" t="s">
        <v>381</v>
      </c>
      <c r="B28" s="58" t="s">
        <v>177</v>
      </c>
      <c r="C28" s="58" t="s">
        <v>382</v>
      </c>
      <c r="D28" s="79">
        <f>D29+D30+D31+D32+D33+D34+D35</f>
        <v>23291153.36</v>
      </c>
      <c r="E28" s="79">
        <f>E29+E30+E31+E32+E33+E34+E35</f>
        <v>5265276.74</v>
      </c>
      <c r="F28" s="7"/>
    </row>
    <row r="29" spans="1:6" ht="24">
      <c r="A29" s="8" t="s">
        <v>182</v>
      </c>
      <c r="B29" s="9" t="s">
        <v>177</v>
      </c>
      <c r="C29" s="10" t="s">
        <v>203</v>
      </c>
      <c r="D29" s="11">
        <v>435214.93</v>
      </c>
      <c r="E29" s="11">
        <v>300148</v>
      </c>
      <c r="F29" s="7"/>
    </row>
    <row r="30" spans="1:6" ht="15">
      <c r="A30" s="8" t="s">
        <v>184</v>
      </c>
      <c r="B30" s="9" t="s">
        <v>177</v>
      </c>
      <c r="C30" s="10" t="s">
        <v>204</v>
      </c>
      <c r="D30" s="11">
        <v>3106038.43</v>
      </c>
      <c r="E30" s="11">
        <v>107358.73</v>
      </c>
      <c r="F30" s="7"/>
    </row>
    <row r="31" spans="1:6" ht="15">
      <c r="A31" s="8" t="s">
        <v>205</v>
      </c>
      <c r="B31" s="9" t="s">
        <v>177</v>
      </c>
      <c r="C31" s="10" t="s">
        <v>206</v>
      </c>
      <c r="D31" s="11">
        <v>35000</v>
      </c>
      <c r="E31" s="11">
        <v>0</v>
      </c>
      <c r="F31" s="7"/>
    </row>
    <row r="32" spans="1:6" ht="48">
      <c r="A32" s="8" t="s">
        <v>207</v>
      </c>
      <c r="B32" s="9" t="s">
        <v>177</v>
      </c>
      <c r="C32" s="10" t="s">
        <v>208</v>
      </c>
      <c r="D32" s="11">
        <v>15428900</v>
      </c>
      <c r="E32" s="11">
        <v>3857220</v>
      </c>
      <c r="F32" s="7"/>
    </row>
    <row r="33" spans="1:6" ht="48">
      <c r="A33" s="8" t="s">
        <v>209</v>
      </c>
      <c r="B33" s="9" t="s">
        <v>177</v>
      </c>
      <c r="C33" s="10" t="s">
        <v>210</v>
      </c>
      <c r="D33" s="11">
        <v>4002200</v>
      </c>
      <c r="E33" s="11">
        <v>1000550.01</v>
      </c>
      <c r="F33" s="7"/>
    </row>
    <row r="34" spans="1:6" ht="24">
      <c r="A34" s="8" t="s">
        <v>211</v>
      </c>
      <c r="B34" s="9" t="s">
        <v>177</v>
      </c>
      <c r="C34" s="10" t="s">
        <v>212</v>
      </c>
      <c r="D34" s="11">
        <v>170000</v>
      </c>
      <c r="E34" s="11">
        <v>0</v>
      </c>
      <c r="F34" s="7"/>
    </row>
    <row r="35" spans="1:6" ht="15">
      <c r="A35" s="8" t="s">
        <v>192</v>
      </c>
      <c r="B35" s="9" t="s">
        <v>177</v>
      </c>
      <c r="C35" s="10" t="s">
        <v>213</v>
      </c>
      <c r="D35" s="11">
        <v>113800</v>
      </c>
      <c r="E35" s="11">
        <v>0</v>
      </c>
      <c r="F35" s="7"/>
    </row>
    <row r="36" spans="1:6" ht="15">
      <c r="A36" s="71" t="s">
        <v>384</v>
      </c>
      <c r="B36" s="58" t="s">
        <v>177</v>
      </c>
      <c r="C36" s="58" t="s">
        <v>385</v>
      </c>
      <c r="D36" s="79">
        <f>D37</f>
        <v>2710200</v>
      </c>
      <c r="E36" s="79">
        <f>E37</f>
        <v>672000</v>
      </c>
      <c r="F36" s="7"/>
    </row>
    <row r="37" spans="1:6" ht="15">
      <c r="A37" s="8" t="s">
        <v>186</v>
      </c>
      <c r="B37" s="9" t="s">
        <v>177</v>
      </c>
      <c r="C37" s="10" t="s">
        <v>214</v>
      </c>
      <c r="D37" s="11">
        <v>2710200</v>
      </c>
      <c r="E37" s="11">
        <v>672000</v>
      </c>
      <c r="F37" s="7"/>
    </row>
    <row r="38" spans="1:6" ht="15">
      <c r="A38" s="71" t="s">
        <v>386</v>
      </c>
      <c r="B38" s="58" t="s">
        <v>177</v>
      </c>
      <c r="C38" s="58" t="s">
        <v>387</v>
      </c>
      <c r="D38" s="79">
        <f>D39+D40+D41+D42</f>
        <v>2501300</v>
      </c>
      <c r="E38" s="79">
        <f>E39+E40+E41+E42</f>
        <v>543987.76</v>
      </c>
      <c r="F38" s="7"/>
    </row>
    <row r="39" spans="1:6" ht="24">
      <c r="A39" s="8" t="s">
        <v>178</v>
      </c>
      <c r="B39" s="9" t="s">
        <v>177</v>
      </c>
      <c r="C39" s="10" t="s">
        <v>215</v>
      </c>
      <c r="D39" s="11">
        <v>1056400</v>
      </c>
      <c r="E39" s="11">
        <v>229421.28</v>
      </c>
      <c r="F39" s="7"/>
    </row>
    <row r="40" spans="1:6" ht="36">
      <c r="A40" s="8" t="s">
        <v>180</v>
      </c>
      <c r="B40" s="9" t="s">
        <v>177</v>
      </c>
      <c r="C40" s="10" t="s">
        <v>216</v>
      </c>
      <c r="D40" s="11">
        <v>318500</v>
      </c>
      <c r="E40" s="11">
        <v>79625</v>
      </c>
      <c r="F40" s="7"/>
    </row>
    <row r="41" spans="1:6" ht="24">
      <c r="A41" s="8" t="s">
        <v>182</v>
      </c>
      <c r="B41" s="9" t="s">
        <v>177</v>
      </c>
      <c r="C41" s="10" t="s">
        <v>217</v>
      </c>
      <c r="D41" s="11">
        <v>20200</v>
      </c>
      <c r="E41" s="11">
        <v>4860</v>
      </c>
      <c r="F41" s="7"/>
    </row>
    <row r="42" spans="1:6" ht="15">
      <c r="A42" s="8" t="s">
        <v>184</v>
      </c>
      <c r="B42" s="9" t="s">
        <v>177</v>
      </c>
      <c r="C42" s="10" t="s">
        <v>218</v>
      </c>
      <c r="D42" s="11">
        <v>1106200</v>
      </c>
      <c r="E42" s="11">
        <v>230081.48</v>
      </c>
      <c r="F42" s="7"/>
    </row>
    <row r="43" spans="1:6" ht="15">
      <c r="A43" s="73" t="s">
        <v>388</v>
      </c>
      <c r="B43" s="58" t="s">
        <v>177</v>
      </c>
      <c r="C43" s="58" t="s">
        <v>389</v>
      </c>
      <c r="D43" s="79">
        <f>D44+D45+D46+D47</f>
        <v>1727800</v>
      </c>
      <c r="E43" s="79">
        <f>E44+E45+E46+E47</f>
        <v>391202.10000000003</v>
      </c>
      <c r="F43" s="7"/>
    </row>
    <row r="44" spans="1:6" ht="24">
      <c r="A44" s="8" t="s">
        <v>178</v>
      </c>
      <c r="B44" s="9" t="s">
        <v>177</v>
      </c>
      <c r="C44" s="10" t="s">
        <v>219</v>
      </c>
      <c r="D44" s="11">
        <v>1291700</v>
      </c>
      <c r="E44" s="11">
        <v>322449.09</v>
      </c>
      <c r="F44" s="7"/>
    </row>
    <row r="45" spans="1:6" ht="36">
      <c r="A45" s="8" t="s">
        <v>180</v>
      </c>
      <c r="B45" s="9" t="s">
        <v>177</v>
      </c>
      <c r="C45" s="10" t="s">
        <v>220</v>
      </c>
      <c r="D45" s="11">
        <v>390100</v>
      </c>
      <c r="E45" s="11">
        <v>68753.01</v>
      </c>
      <c r="F45" s="7"/>
    </row>
    <row r="46" spans="1:6" ht="24">
      <c r="A46" s="8" t="s">
        <v>182</v>
      </c>
      <c r="B46" s="9" t="s">
        <v>177</v>
      </c>
      <c r="C46" s="10" t="s">
        <v>221</v>
      </c>
      <c r="D46" s="11">
        <v>5000</v>
      </c>
      <c r="E46" s="11">
        <v>0</v>
      </c>
      <c r="F46" s="7"/>
    </row>
    <row r="47" spans="1:6" ht="15">
      <c r="A47" s="8" t="s">
        <v>184</v>
      </c>
      <c r="B47" s="9" t="s">
        <v>177</v>
      </c>
      <c r="C47" s="10" t="s">
        <v>222</v>
      </c>
      <c r="D47" s="11">
        <v>41000</v>
      </c>
      <c r="E47" s="11">
        <v>0</v>
      </c>
      <c r="F47" s="7"/>
    </row>
    <row r="48" spans="1:6" ht="15">
      <c r="A48" s="73" t="s">
        <v>390</v>
      </c>
      <c r="B48" s="58" t="s">
        <v>177</v>
      </c>
      <c r="C48" s="58" t="s">
        <v>391</v>
      </c>
      <c r="D48" s="79">
        <f>D49+D50+D51</f>
        <v>1550000</v>
      </c>
      <c r="E48" s="79">
        <f>E49+E50+E51</f>
        <v>42666.66</v>
      </c>
      <c r="F48" s="7"/>
    </row>
    <row r="49" spans="1:6" ht="24">
      <c r="A49" s="8" t="s">
        <v>182</v>
      </c>
      <c r="B49" s="9" t="s">
        <v>177</v>
      </c>
      <c r="C49" s="10" t="s">
        <v>223</v>
      </c>
      <c r="D49" s="11">
        <v>448300</v>
      </c>
      <c r="E49" s="11">
        <v>34000</v>
      </c>
      <c r="F49" s="7"/>
    </row>
    <row r="50" spans="1:6" ht="15">
      <c r="A50" s="8" t="s">
        <v>184</v>
      </c>
      <c r="B50" s="9" t="s">
        <v>177</v>
      </c>
      <c r="C50" s="10" t="s">
        <v>224</v>
      </c>
      <c r="D50" s="11">
        <v>951700</v>
      </c>
      <c r="E50" s="11">
        <v>8666.66</v>
      </c>
      <c r="F50" s="7"/>
    </row>
    <row r="51" spans="1:6" ht="15">
      <c r="A51" s="8" t="s">
        <v>205</v>
      </c>
      <c r="B51" s="9" t="s">
        <v>177</v>
      </c>
      <c r="C51" s="10" t="s">
        <v>225</v>
      </c>
      <c r="D51" s="11">
        <v>150000</v>
      </c>
      <c r="E51" s="11">
        <v>0</v>
      </c>
      <c r="F51" s="7"/>
    </row>
    <row r="52" spans="1:6" ht="15">
      <c r="A52" s="74" t="s">
        <v>392</v>
      </c>
      <c r="B52" s="58" t="s">
        <v>177</v>
      </c>
      <c r="C52" s="58" t="s">
        <v>393</v>
      </c>
      <c r="D52" s="79">
        <f>D53</f>
        <v>300000</v>
      </c>
      <c r="E52" s="79">
        <f>E53</f>
        <v>0</v>
      </c>
      <c r="F52" s="7"/>
    </row>
    <row r="53" spans="1:6" ht="15">
      <c r="A53" s="8" t="s">
        <v>226</v>
      </c>
      <c r="B53" s="9" t="s">
        <v>177</v>
      </c>
      <c r="C53" s="10" t="s">
        <v>227</v>
      </c>
      <c r="D53" s="11">
        <v>300000</v>
      </c>
      <c r="E53" s="11">
        <v>0</v>
      </c>
      <c r="F53" s="7"/>
    </row>
    <row r="54" spans="1:6" ht="15">
      <c r="A54" s="73" t="s">
        <v>394</v>
      </c>
      <c r="B54" s="58" t="s">
        <v>177</v>
      </c>
      <c r="C54" s="58" t="s">
        <v>395</v>
      </c>
      <c r="D54" s="79">
        <f>D55+D56+D57</f>
        <v>700800</v>
      </c>
      <c r="E54" s="79">
        <f>E55+E56+E57</f>
        <v>0</v>
      </c>
      <c r="F54" s="7"/>
    </row>
    <row r="55" spans="1:6" ht="24">
      <c r="A55" s="8" t="s">
        <v>178</v>
      </c>
      <c r="B55" s="9" t="s">
        <v>177</v>
      </c>
      <c r="C55" s="10" t="s">
        <v>228</v>
      </c>
      <c r="D55" s="11">
        <v>691</v>
      </c>
      <c r="E55" s="11">
        <v>0</v>
      </c>
      <c r="F55" s="7"/>
    </row>
    <row r="56" spans="1:6" ht="36">
      <c r="A56" s="8" t="s">
        <v>180</v>
      </c>
      <c r="B56" s="9" t="s">
        <v>177</v>
      </c>
      <c r="C56" s="10" t="s">
        <v>229</v>
      </c>
      <c r="D56" s="11">
        <v>209</v>
      </c>
      <c r="E56" s="11">
        <v>0</v>
      </c>
      <c r="F56" s="7"/>
    </row>
    <row r="57" spans="1:6" ht="15">
      <c r="A57" s="8" t="s">
        <v>186</v>
      </c>
      <c r="B57" s="9" t="s">
        <v>177</v>
      </c>
      <c r="C57" s="10" t="s">
        <v>230</v>
      </c>
      <c r="D57" s="11">
        <v>699900</v>
      </c>
      <c r="E57" s="11">
        <v>0</v>
      </c>
      <c r="F57" s="7"/>
    </row>
    <row r="58" spans="1:6" ht="15">
      <c r="A58" s="73" t="s">
        <v>396</v>
      </c>
      <c r="B58" s="58" t="s">
        <v>177</v>
      </c>
      <c r="C58" s="58" t="s">
        <v>397</v>
      </c>
      <c r="D58" s="79">
        <f>D59+D60+D61+D62</f>
        <v>119746565</v>
      </c>
      <c r="E58" s="79">
        <f>E59+E60+E61+E62</f>
        <v>10882291.37</v>
      </c>
      <c r="F58" s="7"/>
    </row>
    <row r="59" spans="1:6" ht="15">
      <c r="A59" s="8" t="s">
        <v>184</v>
      </c>
      <c r="B59" s="9" t="s">
        <v>177</v>
      </c>
      <c r="C59" s="10" t="s">
        <v>231</v>
      </c>
      <c r="D59" s="11">
        <v>84489465</v>
      </c>
      <c r="E59" s="11">
        <v>9078791.37</v>
      </c>
      <c r="F59" s="7"/>
    </row>
    <row r="60" spans="1:6" ht="36">
      <c r="A60" s="8" t="s">
        <v>232</v>
      </c>
      <c r="B60" s="9" t="s">
        <v>177</v>
      </c>
      <c r="C60" s="10" t="s">
        <v>233</v>
      </c>
      <c r="D60" s="11">
        <v>25186200</v>
      </c>
      <c r="E60" s="11">
        <v>1803500</v>
      </c>
      <c r="F60" s="7"/>
    </row>
    <row r="61" spans="1:6" ht="15">
      <c r="A61" s="8" t="s">
        <v>234</v>
      </c>
      <c r="B61" s="9" t="s">
        <v>177</v>
      </c>
      <c r="C61" s="10" t="s">
        <v>235</v>
      </c>
      <c r="D61" s="11">
        <v>3070900</v>
      </c>
      <c r="E61" s="11">
        <v>0</v>
      </c>
      <c r="F61" s="7"/>
    </row>
    <row r="62" spans="1:6" ht="15">
      <c r="A62" s="8" t="s">
        <v>236</v>
      </c>
      <c r="B62" s="9" t="s">
        <v>177</v>
      </c>
      <c r="C62" s="10" t="s">
        <v>237</v>
      </c>
      <c r="D62" s="11">
        <v>7000000</v>
      </c>
      <c r="E62" s="11">
        <v>0</v>
      </c>
      <c r="F62" s="7"/>
    </row>
    <row r="63" spans="1:6" ht="15">
      <c r="A63" s="73" t="s">
        <v>398</v>
      </c>
      <c r="B63" s="58" t="s">
        <v>177</v>
      </c>
      <c r="C63" s="58" t="s">
        <v>399</v>
      </c>
      <c r="D63" s="79">
        <f>D64+D65</f>
        <v>4543400</v>
      </c>
      <c r="E63" s="79">
        <f>E64+E65</f>
        <v>100331.73</v>
      </c>
      <c r="F63" s="7"/>
    </row>
    <row r="64" spans="1:6" ht="15">
      <c r="A64" s="8" t="s">
        <v>184</v>
      </c>
      <c r="B64" s="9" t="s">
        <v>177</v>
      </c>
      <c r="C64" s="10" t="s">
        <v>238</v>
      </c>
      <c r="D64" s="11">
        <v>1200000</v>
      </c>
      <c r="E64" s="11">
        <v>100331.73</v>
      </c>
      <c r="F64" s="7"/>
    </row>
    <row r="65" spans="1:6" ht="36">
      <c r="A65" s="8" t="s">
        <v>232</v>
      </c>
      <c r="B65" s="9" t="s">
        <v>177</v>
      </c>
      <c r="C65" s="10" t="s">
        <v>239</v>
      </c>
      <c r="D65" s="11">
        <v>3343400</v>
      </c>
      <c r="E65" s="11">
        <v>0</v>
      </c>
      <c r="F65" s="7"/>
    </row>
    <row r="66" spans="1:6" ht="15">
      <c r="A66" s="75" t="s">
        <v>400</v>
      </c>
      <c r="B66" s="58" t="s">
        <v>177</v>
      </c>
      <c r="C66" s="58" t="s">
        <v>401</v>
      </c>
      <c r="D66" s="79">
        <f>D67+D68</f>
        <v>1569682</v>
      </c>
      <c r="E66" s="79">
        <f>E67+E68</f>
        <v>0</v>
      </c>
      <c r="F66" s="7"/>
    </row>
    <row r="67" spans="1:6" ht="15">
      <c r="A67" s="8" t="s">
        <v>184</v>
      </c>
      <c r="B67" s="9" t="s">
        <v>177</v>
      </c>
      <c r="C67" s="10" t="s">
        <v>240</v>
      </c>
      <c r="D67" s="11">
        <v>236000</v>
      </c>
      <c r="E67" s="11">
        <v>0</v>
      </c>
      <c r="F67" s="7"/>
    </row>
    <row r="68" spans="1:6" ht="15">
      <c r="A68" s="8" t="s">
        <v>186</v>
      </c>
      <c r="B68" s="9" t="s">
        <v>177</v>
      </c>
      <c r="C68" s="10" t="s">
        <v>241</v>
      </c>
      <c r="D68" s="11">
        <v>1333682</v>
      </c>
      <c r="E68" s="11">
        <v>0</v>
      </c>
      <c r="F68" s="7"/>
    </row>
    <row r="69" spans="1:6" ht="15">
      <c r="A69" s="71" t="s">
        <v>402</v>
      </c>
      <c r="B69" s="58" t="s">
        <v>177</v>
      </c>
      <c r="C69" s="58" t="s">
        <v>403</v>
      </c>
      <c r="D69" s="79">
        <f>D70+D71+D72+D73</f>
        <v>41207653</v>
      </c>
      <c r="E69" s="79">
        <f>E70+E71+E72+E73</f>
        <v>0</v>
      </c>
      <c r="F69" s="7"/>
    </row>
    <row r="70" spans="1:6" ht="15">
      <c r="A70" s="8" t="s">
        <v>184</v>
      </c>
      <c r="B70" s="9" t="s">
        <v>177</v>
      </c>
      <c r="C70" s="10" t="s">
        <v>242</v>
      </c>
      <c r="D70" s="11">
        <v>3719343</v>
      </c>
      <c r="E70" s="11">
        <v>0</v>
      </c>
      <c r="F70" s="7"/>
    </row>
    <row r="71" spans="1:6" ht="36">
      <c r="A71" s="8" t="s">
        <v>243</v>
      </c>
      <c r="B71" s="9" t="s">
        <v>177</v>
      </c>
      <c r="C71" s="10" t="s">
        <v>244</v>
      </c>
      <c r="D71" s="11">
        <v>20489910</v>
      </c>
      <c r="E71" s="11">
        <v>0</v>
      </c>
      <c r="F71" s="7"/>
    </row>
    <row r="72" spans="1:6" ht="24">
      <c r="A72" s="8" t="s">
        <v>245</v>
      </c>
      <c r="B72" s="9" t="s">
        <v>177</v>
      </c>
      <c r="C72" s="10" t="s">
        <v>246</v>
      </c>
      <c r="D72" s="11">
        <v>8798400</v>
      </c>
      <c r="E72" s="11">
        <v>0</v>
      </c>
      <c r="F72" s="7"/>
    </row>
    <row r="73" spans="1:6" ht="15">
      <c r="A73" s="8" t="s">
        <v>236</v>
      </c>
      <c r="B73" s="9" t="s">
        <v>177</v>
      </c>
      <c r="C73" s="10" t="s">
        <v>247</v>
      </c>
      <c r="D73" s="11">
        <v>8200000</v>
      </c>
      <c r="E73" s="11">
        <v>0</v>
      </c>
      <c r="F73" s="7"/>
    </row>
    <row r="74" spans="1:6" ht="15">
      <c r="A74" s="71" t="s">
        <v>404</v>
      </c>
      <c r="B74" s="58" t="s">
        <v>177</v>
      </c>
      <c r="C74" s="58" t="s">
        <v>405</v>
      </c>
      <c r="D74" s="79">
        <f>D75</f>
        <v>125946072.54</v>
      </c>
      <c r="E74" s="79">
        <f>E75</f>
        <v>0</v>
      </c>
      <c r="F74" s="7"/>
    </row>
    <row r="75" spans="1:6" ht="15">
      <c r="A75" s="8" t="s">
        <v>234</v>
      </c>
      <c r="B75" s="9" t="s">
        <v>177</v>
      </c>
      <c r="C75" s="10" t="s">
        <v>248</v>
      </c>
      <c r="D75" s="11">
        <v>125946072.54</v>
      </c>
      <c r="E75" s="11">
        <v>0</v>
      </c>
      <c r="F75" s="7"/>
    </row>
    <row r="76" spans="1:6" ht="24">
      <c r="A76" s="74" t="s">
        <v>406</v>
      </c>
      <c r="B76" s="58" t="s">
        <v>177</v>
      </c>
      <c r="C76" s="58" t="s">
        <v>407</v>
      </c>
      <c r="D76" s="80">
        <f>D77</f>
        <v>500000</v>
      </c>
      <c r="E76" s="80">
        <f>E77</f>
        <v>0</v>
      </c>
      <c r="F76" s="7"/>
    </row>
    <row r="77" spans="1:6" ht="15">
      <c r="A77" s="8" t="s">
        <v>236</v>
      </c>
      <c r="B77" s="9" t="s">
        <v>177</v>
      </c>
      <c r="C77" s="10" t="s">
        <v>249</v>
      </c>
      <c r="D77" s="11">
        <v>500000</v>
      </c>
      <c r="E77" s="11">
        <v>0</v>
      </c>
      <c r="F77" s="7"/>
    </row>
    <row r="78" spans="1:6" ht="15">
      <c r="A78" s="76" t="s">
        <v>408</v>
      </c>
      <c r="B78" s="58" t="s">
        <v>177</v>
      </c>
      <c r="C78" s="58" t="s">
        <v>409</v>
      </c>
      <c r="D78" s="79">
        <f>D79</f>
        <v>300000</v>
      </c>
      <c r="E78" s="79">
        <f>E79</f>
        <v>0</v>
      </c>
      <c r="F78" s="7"/>
    </row>
    <row r="79" spans="1:6" ht="15">
      <c r="A79" s="8" t="s">
        <v>184</v>
      </c>
      <c r="B79" s="9" t="s">
        <v>177</v>
      </c>
      <c r="C79" s="10" t="s">
        <v>250</v>
      </c>
      <c r="D79" s="11">
        <v>300000</v>
      </c>
      <c r="E79" s="11">
        <v>0</v>
      </c>
      <c r="F79" s="7"/>
    </row>
    <row r="80" spans="1:6" ht="15">
      <c r="A80" s="75" t="s">
        <v>410</v>
      </c>
      <c r="B80" s="58" t="s">
        <v>177</v>
      </c>
      <c r="C80" s="58" t="s">
        <v>411</v>
      </c>
      <c r="D80" s="79">
        <f>D81+D82+D83+D84+D85+D86+D87+D88</f>
        <v>252333013</v>
      </c>
      <c r="E80" s="79">
        <f>E81+E82+E83+E84+E85+E86+E87+E88</f>
        <v>43532617</v>
      </c>
      <c r="F80" s="7"/>
    </row>
    <row r="81" spans="1:6" ht="24">
      <c r="A81" s="8" t="s">
        <v>182</v>
      </c>
      <c r="B81" s="9" t="s">
        <v>177</v>
      </c>
      <c r="C81" s="10" t="s">
        <v>251</v>
      </c>
      <c r="D81" s="11">
        <v>2000</v>
      </c>
      <c r="E81" s="11">
        <v>0</v>
      </c>
      <c r="F81" s="7"/>
    </row>
    <row r="82" spans="1:6" ht="15">
      <c r="A82" s="8" t="s">
        <v>184</v>
      </c>
      <c r="B82" s="9" t="s">
        <v>177</v>
      </c>
      <c r="C82" s="10" t="s">
        <v>252</v>
      </c>
      <c r="D82" s="11">
        <v>842700</v>
      </c>
      <c r="E82" s="11">
        <v>0</v>
      </c>
      <c r="F82" s="7"/>
    </row>
    <row r="83" spans="1:6" ht="36">
      <c r="A83" s="8" t="s">
        <v>243</v>
      </c>
      <c r="B83" s="9" t="s">
        <v>177</v>
      </c>
      <c r="C83" s="10" t="s">
        <v>253</v>
      </c>
      <c r="D83" s="11">
        <v>1891177</v>
      </c>
      <c r="E83" s="11">
        <v>0</v>
      </c>
      <c r="F83" s="7"/>
    </row>
    <row r="84" spans="1:6" ht="36">
      <c r="A84" s="8" t="s">
        <v>254</v>
      </c>
      <c r="B84" s="9" t="s">
        <v>177</v>
      </c>
      <c r="C84" s="10" t="s">
        <v>255</v>
      </c>
      <c r="D84" s="11">
        <v>9308629</v>
      </c>
      <c r="E84" s="11">
        <v>0</v>
      </c>
      <c r="F84" s="7"/>
    </row>
    <row r="85" spans="1:6" ht="48">
      <c r="A85" s="8" t="s">
        <v>207</v>
      </c>
      <c r="B85" s="9" t="s">
        <v>177</v>
      </c>
      <c r="C85" s="10" t="s">
        <v>256</v>
      </c>
      <c r="D85" s="11">
        <v>178435442</v>
      </c>
      <c r="E85" s="11">
        <v>37755749</v>
      </c>
      <c r="F85" s="7"/>
    </row>
    <row r="86" spans="1:6" ht="15">
      <c r="A86" s="8" t="s">
        <v>226</v>
      </c>
      <c r="B86" s="9" t="s">
        <v>177</v>
      </c>
      <c r="C86" s="10" t="s">
        <v>257</v>
      </c>
      <c r="D86" s="11">
        <v>31510127</v>
      </c>
      <c r="E86" s="11">
        <v>314901</v>
      </c>
      <c r="F86" s="7"/>
    </row>
    <row r="87" spans="1:6" ht="48">
      <c r="A87" s="8" t="s">
        <v>209</v>
      </c>
      <c r="B87" s="9" t="s">
        <v>177</v>
      </c>
      <c r="C87" s="10" t="s">
        <v>258</v>
      </c>
      <c r="D87" s="11">
        <v>27357258</v>
      </c>
      <c r="E87" s="11">
        <v>5461967</v>
      </c>
      <c r="F87" s="7"/>
    </row>
    <row r="88" spans="1:6" ht="15">
      <c r="A88" s="8" t="s">
        <v>259</v>
      </c>
      <c r="B88" s="9" t="s">
        <v>177</v>
      </c>
      <c r="C88" s="10" t="s">
        <v>260</v>
      </c>
      <c r="D88" s="11">
        <v>2985680</v>
      </c>
      <c r="E88" s="11">
        <v>0</v>
      </c>
      <c r="F88" s="7"/>
    </row>
    <row r="89" spans="1:6" ht="15">
      <c r="A89" s="71" t="s">
        <v>412</v>
      </c>
      <c r="B89" s="58" t="s">
        <v>177</v>
      </c>
      <c r="C89" s="58" t="s">
        <v>413</v>
      </c>
      <c r="D89" s="79">
        <f>D90+D91+D92+D93</f>
        <v>466543377</v>
      </c>
      <c r="E89" s="79">
        <f>E90+E91+E92+E93</f>
        <v>97311090</v>
      </c>
      <c r="F89" s="7"/>
    </row>
    <row r="90" spans="1:6" ht="36">
      <c r="A90" s="8" t="s">
        <v>243</v>
      </c>
      <c r="B90" s="9" t="s">
        <v>177</v>
      </c>
      <c r="C90" s="10" t="s">
        <v>261</v>
      </c>
      <c r="D90" s="11">
        <v>3432000</v>
      </c>
      <c r="E90" s="11">
        <v>0</v>
      </c>
      <c r="F90" s="7"/>
    </row>
    <row r="91" spans="1:6" ht="36">
      <c r="A91" s="8" t="s">
        <v>254</v>
      </c>
      <c r="B91" s="9" t="s">
        <v>177</v>
      </c>
      <c r="C91" s="10" t="s">
        <v>262</v>
      </c>
      <c r="D91" s="11">
        <v>3956100</v>
      </c>
      <c r="E91" s="11">
        <v>0</v>
      </c>
      <c r="F91" s="7"/>
    </row>
    <row r="92" spans="1:6" ht="48">
      <c r="A92" s="8" t="s">
        <v>207</v>
      </c>
      <c r="B92" s="9" t="s">
        <v>177</v>
      </c>
      <c r="C92" s="10" t="s">
        <v>263</v>
      </c>
      <c r="D92" s="11">
        <v>418348143</v>
      </c>
      <c r="E92" s="11">
        <v>96839370</v>
      </c>
      <c r="F92" s="7"/>
    </row>
    <row r="93" spans="1:6" ht="15">
      <c r="A93" s="8" t="s">
        <v>226</v>
      </c>
      <c r="B93" s="9" t="s">
        <v>177</v>
      </c>
      <c r="C93" s="10" t="s">
        <v>264</v>
      </c>
      <c r="D93" s="11">
        <v>40807134</v>
      </c>
      <c r="E93" s="11">
        <v>471720</v>
      </c>
      <c r="F93" s="7"/>
    </row>
    <row r="94" spans="1:6" ht="15">
      <c r="A94" s="69" t="s">
        <v>414</v>
      </c>
      <c r="B94" s="58" t="s">
        <v>177</v>
      </c>
      <c r="C94" s="58" t="s">
        <v>415</v>
      </c>
      <c r="D94" s="79">
        <f>D95+D96+D97+D98</f>
        <v>54879109.68</v>
      </c>
      <c r="E94" s="79">
        <f>E95+E96+E97+E98</f>
        <v>13621580</v>
      </c>
      <c r="F94" s="7"/>
    </row>
    <row r="95" spans="1:6" ht="48">
      <c r="A95" s="8" t="s">
        <v>207</v>
      </c>
      <c r="B95" s="9" t="s">
        <v>177</v>
      </c>
      <c r="C95" s="10" t="s">
        <v>265</v>
      </c>
      <c r="D95" s="11">
        <v>16934704</v>
      </c>
      <c r="E95" s="11">
        <v>4508580</v>
      </c>
      <c r="F95" s="7"/>
    </row>
    <row r="96" spans="1:6" ht="15">
      <c r="A96" s="8" t="s">
        <v>226</v>
      </c>
      <c r="B96" s="9" t="s">
        <v>177</v>
      </c>
      <c r="C96" s="10" t="s">
        <v>266</v>
      </c>
      <c r="D96" s="11">
        <v>4953709.68</v>
      </c>
      <c r="E96" s="11">
        <v>112900</v>
      </c>
      <c r="F96" s="7"/>
    </row>
    <row r="97" spans="1:6" ht="48">
      <c r="A97" s="8" t="s">
        <v>209</v>
      </c>
      <c r="B97" s="9" t="s">
        <v>177</v>
      </c>
      <c r="C97" s="10" t="s">
        <v>267</v>
      </c>
      <c r="D97" s="11">
        <v>22390696</v>
      </c>
      <c r="E97" s="11">
        <v>6500100</v>
      </c>
      <c r="F97" s="7"/>
    </row>
    <row r="98" spans="1:6" ht="15">
      <c r="A98" s="8" t="s">
        <v>259</v>
      </c>
      <c r="B98" s="9" t="s">
        <v>177</v>
      </c>
      <c r="C98" s="10" t="s">
        <v>268</v>
      </c>
      <c r="D98" s="11">
        <v>10600000</v>
      </c>
      <c r="E98" s="11">
        <v>2500000</v>
      </c>
      <c r="F98" s="7"/>
    </row>
    <row r="99" spans="1:6" ht="15">
      <c r="A99" s="73" t="s">
        <v>416</v>
      </c>
      <c r="B99" s="58" t="s">
        <v>177</v>
      </c>
      <c r="C99" s="58" t="s">
        <v>417</v>
      </c>
      <c r="D99" s="79">
        <f>D100+D101+D102</f>
        <v>6560000</v>
      </c>
      <c r="E99" s="79">
        <f>E100+E101+E102</f>
        <v>0</v>
      </c>
      <c r="F99" s="7"/>
    </row>
    <row r="100" spans="1:6" ht="15">
      <c r="A100" s="8" t="s">
        <v>184</v>
      </c>
      <c r="B100" s="9" t="s">
        <v>177</v>
      </c>
      <c r="C100" s="10" t="s">
        <v>269</v>
      </c>
      <c r="D100" s="11">
        <v>160000</v>
      </c>
      <c r="E100" s="11">
        <v>0</v>
      </c>
      <c r="F100" s="7"/>
    </row>
    <row r="101" spans="1:6" ht="24">
      <c r="A101" s="8" t="s">
        <v>270</v>
      </c>
      <c r="B101" s="9" t="s">
        <v>177</v>
      </c>
      <c r="C101" s="10" t="s">
        <v>271</v>
      </c>
      <c r="D101" s="11">
        <v>3500000</v>
      </c>
      <c r="E101" s="11">
        <v>0</v>
      </c>
      <c r="F101" s="7"/>
    </row>
    <row r="102" spans="1:6" ht="15">
      <c r="A102" s="8" t="s">
        <v>226</v>
      </c>
      <c r="B102" s="9" t="s">
        <v>177</v>
      </c>
      <c r="C102" s="10" t="s">
        <v>272</v>
      </c>
      <c r="D102" s="11">
        <v>2900000</v>
      </c>
      <c r="E102" s="11">
        <v>0</v>
      </c>
      <c r="F102" s="7"/>
    </row>
    <row r="103" spans="1:6" ht="15">
      <c r="A103" s="71" t="s">
        <v>418</v>
      </c>
      <c r="B103" s="58" t="s">
        <v>177</v>
      </c>
      <c r="C103" s="58" t="s">
        <v>419</v>
      </c>
      <c r="D103" s="79">
        <f>D104+D105+D106+D107+D108+D109</f>
        <v>5512728</v>
      </c>
      <c r="E103" s="79">
        <f>E104+E105+E106+E107+E108+E109</f>
        <v>913733.69</v>
      </c>
      <c r="F103" s="7"/>
    </row>
    <row r="104" spans="1:6" ht="24">
      <c r="A104" s="8" t="s">
        <v>178</v>
      </c>
      <c r="B104" s="9" t="s">
        <v>177</v>
      </c>
      <c r="C104" s="10" t="s">
        <v>273</v>
      </c>
      <c r="D104" s="11">
        <v>3597050</v>
      </c>
      <c r="E104" s="11">
        <v>687086.35</v>
      </c>
      <c r="F104" s="7"/>
    </row>
    <row r="105" spans="1:6" ht="36">
      <c r="A105" s="8" t="s">
        <v>180</v>
      </c>
      <c r="B105" s="9" t="s">
        <v>177</v>
      </c>
      <c r="C105" s="10" t="s">
        <v>274</v>
      </c>
      <c r="D105" s="11">
        <v>1086278</v>
      </c>
      <c r="E105" s="11">
        <v>165631.36</v>
      </c>
      <c r="F105" s="7"/>
    </row>
    <row r="106" spans="1:6" ht="24">
      <c r="A106" s="8" t="s">
        <v>182</v>
      </c>
      <c r="B106" s="9" t="s">
        <v>177</v>
      </c>
      <c r="C106" s="10" t="s">
        <v>275</v>
      </c>
      <c r="D106" s="11">
        <v>150000</v>
      </c>
      <c r="E106" s="11">
        <v>37408.23</v>
      </c>
      <c r="F106" s="7"/>
    </row>
    <row r="107" spans="1:6" ht="15">
      <c r="A107" s="8" t="s">
        <v>184</v>
      </c>
      <c r="B107" s="9" t="s">
        <v>177</v>
      </c>
      <c r="C107" s="10" t="s">
        <v>276</v>
      </c>
      <c r="D107" s="11">
        <v>424400</v>
      </c>
      <c r="E107" s="11">
        <v>23607.75</v>
      </c>
      <c r="F107" s="7"/>
    </row>
    <row r="108" spans="1:6" ht="15">
      <c r="A108" s="8" t="s">
        <v>277</v>
      </c>
      <c r="B108" s="9" t="s">
        <v>177</v>
      </c>
      <c r="C108" s="10" t="s">
        <v>278</v>
      </c>
      <c r="D108" s="11">
        <v>250000</v>
      </c>
      <c r="E108" s="11">
        <v>0</v>
      </c>
      <c r="F108" s="7"/>
    </row>
    <row r="109" spans="1:6" ht="15">
      <c r="A109" s="8" t="s">
        <v>190</v>
      </c>
      <c r="B109" s="9" t="s">
        <v>177</v>
      </c>
      <c r="C109" s="10" t="s">
        <v>279</v>
      </c>
      <c r="D109" s="11">
        <v>5000</v>
      </c>
      <c r="E109" s="11">
        <v>0</v>
      </c>
      <c r="F109" s="7"/>
    </row>
    <row r="110" spans="1:6" ht="15">
      <c r="A110" s="71" t="s">
        <v>420</v>
      </c>
      <c r="B110" s="58" t="s">
        <v>177</v>
      </c>
      <c r="C110" s="58" t="s">
        <v>421</v>
      </c>
      <c r="D110" s="79">
        <f>D111+D112+D113+D114+D115</f>
        <v>119273176.36</v>
      </c>
      <c r="E110" s="79">
        <f>E111+E112+E113+E114+E115</f>
        <v>15032856.84</v>
      </c>
      <c r="F110" s="7"/>
    </row>
    <row r="111" spans="1:6" ht="15">
      <c r="A111" s="8" t="s">
        <v>184</v>
      </c>
      <c r="B111" s="9" t="s">
        <v>177</v>
      </c>
      <c r="C111" s="10" t="s">
        <v>280</v>
      </c>
      <c r="D111" s="11">
        <v>300000</v>
      </c>
      <c r="E111" s="11">
        <v>0</v>
      </c>
      <c r="F111" s="7"/>
    </row>
    <row r="112" spans="1:6" ht="36">
      <c r="A112" s="8" t="s">
        <v>232</v>
      </c>
      <c r="B112" s="9" t="s">
        <v>177</v>
      </c>
      <c r="C112" s="10" t="s">
        <v>281</v>
      </c>
      <c r="D112" s="11">
        <v>14536200</v>
      </c>
      <c r="E112" s="11">
        <v>0</v>
      </c>
      <c r="F112" s="7"/>
    </row>
    <row r="113" spans="1:6" ht="24">
      <c r="A113" s="8" t="s">
        <v>245</v>
      </c>
      <c r="B113" s="9" t="s">
        <v>177</v>
      </c>
      <c r="C113" s="10" t="s">
        <v>282</v>
      </c>
      <c r="D113" s="11">
        <v>29303430.36</v>
      </c>
      <c r="E113" s="11">
        <v>0</v>
      </c>
      <c r="F113" s="7"/>
    </row>
    <row r="114" spans="1:6" ht="48">
      <c r="A114" s="8" t="s">
        <v>207</v>
      </c>
      <c r="B114" s="9" t="s">
        <v>177</v>
      </c>
      <c r="C114" s="10" t="s">
        <v>283</v>
      </c>
      <c r="D114" s="11">
        <v>58502800</v>
      </c>
      <c r="E114" s="11">
        <v>11600000</v>
      </c>
      <c r="F114" s="7"/>
    </row>
    <row r="115" spans="1:6" ht="15">
      <c r="A115" s="8" t="s">
        <v>226</v>
      </c>
      <c r="B115" s="9" t="s">
        <v>177</v>
      </c>
      <c r="C115" s="10" t="s">
        <v>284</v>
      </c>
      <c r="D115" s="11">
        <v>16630746</v>
      </c>
      <c r="E115" s="11">
        <v>3432856.84</v>
      </c>
      <c r="F115" s="7"/>
    </row>
    <row r="116" spans="1:6" ht="15">
      <c r="A116" s="71" t="s">
        <v>422</v>
      </c>
      <c r="B116" s="58" t="s">
        <v>177</v>
      </c>
      <c r="C116" s="58" t="s">
        <v>423</v>
      </c>
      <c r="D116" s="79">
        <f>D117+D118+D119+D120</f>
        <v>2543900</v>
      </c>
      <c r="E116" s="79">
        <f>E117+E118+E119+E120</f>
        <v>424145.86</v>
      </c>
      <c r="F116" s="7"/>
    </row>
    <row r="117" spans="1:6" ht="24">
      <c r="A117" s="8" t="s">
        <v>178</v>
      </c>
      <c r="B117" s="9" t="s">
        <v>177</v>
      </c>
      <c r="C117" s="10" t="s">
        <v>285</v>
      </c>
      <c r="D117" s="11">
        <v>1491900</v>
      </c>
      <c r="E117" s="11">
        <v>273562.96</v>
      </c>
      <c r="F117" s="7"/>
    </row>
    <row r="118" spans="1:6" ht="36">
      <c r="A118" s="8" t="s">
        <v>180</v>
      </c>
      <c r="B118" s="9" t="s">
        <v>177</v>
      </c>
      <c r="C118" s="10" t="s">
        <v>286</v>
      </c>
      <c r="D118" s="11">
        <v>450600</v>
      </c>
      <c r="E118" s="11">
        <v>99943.11</v>
      </c>
      <c r="F118" s="7"/>
    </row>
    <row r="119" spans="1:6" ht="24">
      <c r="A119" s="8" t="s">
        <v>182</v>
      </c>
      <c r="B119" s="9" t="s">
        <v>177</v>
      </c>
      <c r="C119" s="10" t="s">
        <v>287</v>
      </c>
      <c r="D119" s="11">
        <v>28400</v>
      </c>
      <c r="E119" s="11">
        <v>1626.79</v>
      </c>
      <c r="F119" s="7"/>
    </row>
    <row r="120" spans="1:6" ht="15">
      <c r="A120" s="8" t="s">
        <v>184</v>
      </c>
      <c r="B120" s="9" t="s">
        <v>177</v>
      </c>
      <c r="C120" s="10" t="s">
        <v>288</v>
      </c>
      <c r="D120" s="11">
        <v>573000</v>
      </c>
      <c r="E120" s="11">
        <v>49013</v>
      </c>
      <c r="F120" s="7"/>
    </row>
    <row r="121" spans="1:6" ht="15">
      <c r="A121" s="71" t="s">
        <v>424</v>
      </c>
      <c r="B121" s="58" t="s">
        <v>177</v>
      </c>
      <c r="C121" s="58" t="s">
        <v>425</v>
      </c>
      <c r="D121" s="79">
        <f>D122</f>
        <v>345000</v>
      </c>
      <c r="E121" s="79">
        <f>E122</f>
        <v>84368.91</v>
      </c>
      <c r="F121" s="7"/>
    </row>
    <row r="122" spans="1:6" ht="24">
      <c r="A122" s="8" t="s">
        <v>289</v>
      </c>
      <c r="B122" s="9" t="s">
        <v>177</v>
      </c>
      <c r="C122" s="10" t="s">
        <v>290</v>
      </c>
      <c r="D122" s="11">
        <v>345000</v>
      </c>
      <c r="E122" s="11">
        <v>84368.91</v>
      </c>
      <c r="F122" s="7"/>
    </row>
    <row r="123" spans="1:6" ht="15">
      <c r="A123" s="73" t="s">
        <v>426</v>
      </c>
      <c r="B123" s="58" t="s">
        <v>177</v>
      </c>
      <c r="C123" s="58" t="s">
        <v>427</v>
      </c>
      <c r="D123" s="79">
        <f>D124+D125+D126</f>
        <v>14204840.7</v>
      </c>
      <c r="E123" s="79">
        <f>E124+E125+E126</f>
        <v>1588522.25</v>
      </c>
      <c r="F123" s="7"/>
    </row>
    <row r="124" spans="1:6" ht="24">
      <c r="A124" s="8" t="s">
        <v>289</v>
      </c>
      <c r="B124" s="9" t="s">
        <v>177</v>
      </c>
      <c r="C124" s="10" t="s">
        <v>291</v>
      </c>
      <c r="D124" s="11">
        <v>11092965</v>
      </c>
      <c r="E124" s="11">
        <v>1580609.75</v>
      </c>
      <c r="F124" s="7"/>
    </row>
    <row r="125" spans="1:6" ht="15">
      <c r="A125" s="8" t="s">
        <v>292</v>
      </c>
      <c r="B125" s="9" t="s">
        <v>177</v>
      </c>
      <c r="C125" s="10" t="s">
        <v>293</v>
      </c>
      <c r="D125" s="11">
        <v>3051740.7</v>
      </c>
      <c r="E125" s="11">
        <v>0</v>
      </c>
      <c r="F125" s="7"/>
    </row>
    <row r="126" spans="1:6" ht="15">
      <c r="A126" s="8" t="s">
        <v>186</v>
      </c>
      <c r="B126" s="9" t="s">
        <v>177</v>
      </c>
      <c r="C126" s="10" t="s">
        <v>294</v>
      </c>
      <c r="D126" s="11">
        <v>60135</v>
      </c>
      <c r="E126" s="11">
        <v>7912.5</v>
      </c>
      <c r="F126" s="7"/>
    </row>
    <row r="127" spans="1:6" ht="15">
      <c r="A127" s="71" t="s">
        <v>428</v>
      </c>
      <c r="B127" s="58" t="s">
        <v>177</v>
      </c>
      <c r="C127" s="58" t="s">
        <v>429</v>
      </c>
      <c r="D127" s="79">
        <f>D128+D129+D130+D131</f>
        <v>37118170.36</v>
      </c>
      <c r="E127" s="79">
        <f>E128+E129+E130+E131</f>
        <v>7358989.4</v>
      </c>
      <c r="F127" s="7"/>
    </row>
    <row r="128" spans="1:6" ht="15">
      <c r="A128" s="8" t="s">
        <v>184</v>
      </c>
      <c r="B128" s="9" t="s">
        <v>177</v>
      </c>
      <c r="C128" s="10" t="s">
        <v>295</v>
      </c>
      <c r="D128" s="11">
        <v>12200</v>
      </c>
      <c r="E128" s="11">
        <v>860.06</v>
      </c>
      <c r="F128" s="7"/>
    </row>
    <row r="129" spans="1:6" ht="24">
      <c r="A129" s="8" t="s">
        <v>289</v>
      </c>
      <c r="B129" s="9" t="s">
        <v>177</v>
      </c>
      <c r="C129" s="10" t="s">
        <v>296</v>
      </c>
      <c r="D129" s="11">
        <v>1563800</v>
      </c>
      <c r="E129" s="11">
        <v>284851.59</v>
      </c>
      <c r="F129" s="7"/>
    </row>
    <row r="130" spans="1:6" ht="15">
      <c r="A130" s="8" t="s">
        <v>292</v>
      </c>
      <c r="B130" s="9" t="s">
        <v>177</v>
      </c>
      <c r="C130" s="10" t="s">
        <v>297</v>
      </c>
      <c r="D130" s="11">
        <v>22359000.36</v>
      </c>
      <c r="E130" s="11">
        <v>0</v>
      </c>
      <c r="F130" s="7"/>
    </row>
    <row r="131" spans="1:6" ht="36">
      <c r="A131" s="8" t="s">
        <v>298</v>
      </c>
      <c r="B131" s="9" t="s">
        <v>177</v>
      </c>
      <c r="C131" s="10" t="s">
        <v>299</v>
      </c>
      <c r="D131" s="11">
        <v>13183170</v>
      </c>
      <c r="E131" s="11">
        <v>7073277.75</v>
      </c>
      <c r="F131" s="7"/>
    </row>
    <row r="132" spans="1:6" ht="15">
      <c r="A132" s="75" t="s">
        <v>430</v>
      </c>
      <c r="B132" s="58" t="s">
        <v>177</v>
      </c>
      <c r="C132" s="58" t="s">
        <v>431</v>
      </c>
      <c r="D132" s="79">
        <f>D133+D134+D135</f>
        <v>86100</v>
      </c>
      <c r="E132" s="79">
        <f>E133+E134+E135</f>
        <v>19113.21</v>
      </c>
      <c r="F132" s="7"/>
    </row>
    <row r="133" spans="1:6" ht="24">
      <c r="A133" s="8" t="s">
        <v>178</v>
      </c>
      <c r="B133" s="9" t="s">
        <v>177</v>
      </c>
      <c r="C133" s="10" t="s">
        <v>300</v>
      </c>
      <c r="D133" s="11">
        <v>63640</v>
      </c>
      <c r="E133" s="11">
        <v>15909.99</v>
      </c>
      <c r="F133" s="7"/>
    </row>
    <row r="134" spans="1:6" ht="36">
      <c r="A134" s="8" t="s">
        <v>180</v>
      </c>
      <c r="B134" s="9" t="s">
        <v>177</v>
      </c>
      <c r="C134" s="10" t="s">
        <v>301</v>
      </c>
      <c r="D134" s="11">
        <v>19220</v>
      </c>
      <c r="E134" s="11">
        <v>3203.22</v>
      </c>
      <c r="F134" s="7"/>
    </row>
    <row r="135" spans="1:6" ht="15">
      <c r="A135" s="8" t="s">
        <v>184</v>
      </c>
      <c r="B135" s="9" t="s">
        <v>177</v>
      </c>
      <c r="C135" s="10" t="s">
        <v>302</v>
      </c>
      <c r="D135" s="11">
        <v>3240</v>
      </c>
      <c r="E135" s="11">
        <v>0</v>
      </c>
      <c r="F135" s="7"/>
    </row>
    <row r="136" spans="1:6" ht="15">
      <c r="A136" s="73" t="s">
        <v>432</v>
      </c>
      <c r="B136" s="58" t="s">
        <v>177</v>
      </c>
      <c r="C136" s="58" t="s">
        <v>433</v>
      </c>
      <c r="D136" s="79">
        <f>D137</f>
        <v>464000</v>
      </c>
      <c r="E136" s="79">
        <f>E137</f>
        <v>170000</v>
      </c>
      <c r="F136" s="7"/>
    </row>
    <row r="137" spans="1:6" ht="15">
      <c r="A137" s="8" t="s">
        <v>259</v>
      </c>
      <c r="B137" s="9" t="s">
        <v>177</v>
      </c>
      <c r="C137" s="10" t="s">
        <v>303</v>
      </c>
      <c r="D137" s="11">
        <v>464000</v>
      </c>
      <c r="E137" s="11">
        <v>170000</v>
      </c>
      <c r="F137" s="7"/>
    </row>
    <row r="138" spans="1:6" ht="15">
      <c r="A138" s="71" t="s">
        <v>434</v>
      </c>
      <c r="B138" s="58" t="s">
        <v>177</v>
      </c>
      <c r="C138" s="58" t="s">
        <v>435</v>
      </c>
      <c r="D138" s="79">
        <f>D139+D140</f>
        <v>46568236</v>
      </c>
      <c r="E138" s="79">
        <f>E139+E140</f>
        <v>184200</v>
      </c>
      <c r="F138" s="7"/>
    </row>
    <row r="139" spans="1:6" ht="36">
      <c r="A139" s="8" t="s">
        <v>243</v>
      </c>
      <c r="B139" s="9" t="s">
        <v>177</v>
      </c>
      <c r="C139" s="10" t="s">
        <v>304</v>
      </c>
      <c r="D139" s="11">
        <v>34386000</v>
      </c>
      <c r="E139" s="11">
        <v>0</v>
      </c>
      <c r="F139" s="7"/>
    </row>
    <row r="140" spans="1:6" ht="15">
      <c r="A140" s="8" t="s">
        <v>259</v>
      </c>
      <c r="B140" s="9" t="s">
        <v>177</v>
      </c>
      <c r="C140" s="10" t="s">
        <v>305</v>
      </c>
      <c r="D140" s="11">
        <v>12182236</v>
      </c>
      <c r="E140" s="11">
        <v>184200</v>
      </c>
      <c r="F140" s="7"/>
    </row>
    <row r="141" spans="1:6" ht="36">
      <c r="A141" s="71" t="s">
        <v>436</v>
      </c>
      <c r="B141" s="58" t="s">
        <v>177</v>
      </c>
      <c r="C141" s="58" t="s">
        <v>437</v>
      </c>
      <c r="D141" s="80">
        <f>D142</f>
        <v>55715900</v>
      </c>
      <c r="E141" s="80">
        <f>E142</f>
        <v>13928874</v>
      </c>
      <c r="F141" s="7"/>
    </row>
    <row r="142" spans="1:6" ht="15">
      <c r="A142" s="8" t="s">
        <v>306</v>
      </c>
      <c r="B142" s="9" t="s">
        <v>177</v>
      </c>
      <c r="C142" s="10" t="s">
        <v>307</v>
      </c>
      <c r="D142" s="11">
        <v>55715900</v>
      </c>
      <c r="E142" s="11">
        <v>13928874</v>
      </c>
      <c r="F142" s="7"/>
    </row>
    <row r="143" spans="1:6" ht="15">
      <c r="A143" s="71" t="s">
        <v>308</v>
      </c>
      <c r="B143" s="58" t="s">
        <v>177</v>
      </c>
      <c r="C143" s="58" t="s">
        <v>438</v>
      </c>
      <c r="D143" s="79">
        <f>D144</f>
        <v>33000000</v>
      </c>
      <c r="E143" s="79">
        <f>E144</f>
        <v>5500000</v>
      </c>
      <c r="F143" s="7"/>
    </row>
    <row r="144" spans="1:6" ht="15">
      <c r="A144" s="8" t="s">
        <v>308</v>
      </c>
      <c r="B144" s="9" t="s">
        <v>177</v>
      </c>
      <c r="C144" s="10" t="s">
        <v>309</v>
      </c>
      <c r="D144" s="11">
        <v>33000000</v>
      </c>
      <c r="E144" s="11">
        <v>5500000</v>
      </c>
      <c r="F144" s="7"/>
    </row>
    <row r="145" spans="1:6" ht="15">
      <c r="A145" s="71" t="s">
        <v>439</v>
      </c>
      <c r="B145" s="58" t="s">
        <v>177</v>
      </c>
      <c r="C145" s="58" t="s">
        <v>440</v>
      </c>
      <c r="D145" s="79">
        <f>D146+D147</f>
        <v>9931000</v>
      </c>
      <c r="E145" s="79">
        <f>E146+E147</f>
        <v>0</v>
      </c>
      <c r="F145" s="7"/>
    </row>
    <row r="146" spans="1:6" ht="15">
      <c r="A146" s="8" t="s">
        <v>234</v>
      </c>
      <c r="B146" s="9" t="s">
        <v>177</v>
      </c>
      <c r="C146" s="10" t="s">
        <v>310</v>
      </c>
      <c r="D146" s="11">
        <v>4931000</v>
      </c>
      <c r="E146" s="11">
        <v>0</v>
      </c>
      <c r="F146" s="7"/>
    </row>
    <row r="147" spans="1:6" ht="15">
      <c r="A147" s="8" t="s">
        <v>236</v>
      </c>
      <c r="B147" s="9" t="s">
        <v>177</v>
      </c>
      <c r="C147" s="10" t="s">
        <v>311</v>
      </c>
      <c r="D147" s="11">
        <v>5000000</v>
      </c>
      <c r="E147" s="11">
        <v>0</v>
      </c>
      <c r="F147" s="7"/>
    </row>
    <row r="148" spans="1:6" ht="15.75" thickBot="1">
      <c r="A148" s="3" t="s">
        <v>312</v>
      </c>
      <c r="B148" s="4" t="s">
        <v>313</v>
      </c>
      <c r="C148" s="5" t="s">
        <v>8</v>
      </c>
      <c r="D148" s="6">
        <v>-134385453.96</v>
      </c>
      <c r="E148" s="6">
        <v>-108536689.45</v>
      </c>
      <c r="F148" s="7"/>
    </row>
    <row r="149" spans="1:6" ht="9" customHeight="1">
      <c r="A149" s="12"/>
      <c r="B149" s="13"/>
      <c r="C149" s="13"/>
      <c r="D149" s="13"/>
      <c r="E149" s="13"/>
      <c r="F149" s="7"/>
    </row>
    <row r="150" spans="1:6" ht="101.25" customHeight="1">
      <c r="A150" s="17"/>
      <c r="B150" s="18"/>
      <c r="C150" s="18"/>
      <c r="D150" s="18"/>
      <c r="E150" s="14"/>
      <c r="F150" s="7"/>
    </row>
  </sheetData>
  <sheetProtection/>
  <mergeCells count="7">
    <mergeCell ref="A150:D150"/>
    <mergeCell ref="A1:E1"/>
    <mergeCell ref="A3:A5"/>
    <mergeCell ref="B3:B5"/>
    <mergeCell ref="C3:C5"/>
    <mergeCell ref="D3:D5"/>
    <mergeCell ref="E3:E5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9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view="pageBreakPreview" zoomScaleSheetLayoutView="100" workbookViewId="0" topLeftCell="A4">
      <selection activeCell="F15" sqref="F15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4" width="16.8515625" style="1" customWidth="1"/>
    <col min="5" max="5" width="16.421875" style="1" customWidth="1"/>
    <col min="6" max="6" width="9.140625" style="1" customWidth="1"/>
    <col min="7" max="16384" width="9.140625" style="1" customWidth="1"/>
  </cols>
  <sheetData>
    <row r="1" spans="1:5" ht="15">
      <c r="A1" s="38" t="s">
        <v>314</v>
      </c>
      <c r="B1" s="38"/>
      <c r="C1" s="38"/>
      <c r="D1" s="38"/>
      <c r="E1" s="38"/>
    </row>
    <row r="2" spans="1:5" ht="15">
      <c r="A2" s="39"/>
      <c r="B2" s="39"/>
      <c r="C2" s="39"/>
      <c r="D2" s="39"/>
      <c r="E2" s="39"/>
    </row>
    <row r="3" spans="1:5" ht="15">
      <c r="A3" s="40"/>
      <c r="B3" s="40"/>
      <c r="C3" s="40"/>
      <c r="D3" s="40"/>
      <c r="E3" s="40"/>
    </row>
    <row r="4" spans="1:5" ht="15">
      <c r="A4" s="40"/>
      <c r="B4" s="40"/>
      <c r="C4" s="40"/>
      <c r="D4" s="40"/>
      <c r="E4" s="40"/>
    </row>
    <row r="5" spans="1:5" ht="15">
      <c r="A5" s="41" t="s">
        <v>1</v>
      </c>
      <c r="B5" s="42" t="s">
        <v>2</v>
      </c>
      <c r="C5" s="41" t="s">
        <v>330</v>
      </c>
      <c r="D5" s="41" t="s">
        <v>4</v>
      </c>
      <c r="E5" s="41" t="s">
        <v>5</v>
      </c>
    </row>
    <row r="6" spans="1:5" ht="15">
      <c r="A6" s="43"/>
      <c r="B6" s="44"/>
      <c r="C6" s="43"/>
      <c r="D6" s="43"/>
      <c r="E6" s="43"/>
    </row>
    <row r="7" spans="1:6" ht="14.25" customHeight="1">
      <c r="A7" s="43"/>
      <c r="B7" s="44"/>
      <c r="C7" s="43"/>
      <c r="D7" s="43"/>
      <c r="E7" s="43"/>
      <c r="F7" s="15"/>
    </row>
    <row r="8" spans="1:6" ht="9" customHeight="1">
      <c r="A8" s="43"/>
      <c r="B8" s="44"/>
      <c r="C8" s="43"/>
      <c r="D8" s="43"/>
      <c r="E8" s="43"/>
      <c r="F8" s="15"/>
    </row>
    <row r="9" spans="1:6" ht="20.25" customHeight="1">
      <c r="A9" s="43"/>
      <c r="B9" s="44"/>
      <c r="C9" s="43"/>
      <c r="D9" s="43"/>
      <c r="E9" s="43"/>
      <c r="F9" s="15"/>
    </row>
    <row r="10" spans="1:6" ht="13.5" customHeight="1">
      <c r="A10" s="45">
        <v>1</v>
      </c>
      <c r="B10" s="46">
        <v>2</v>
      </c>
      <c r="C10" s="45">
        <v>3</v>
      </c>
      <c r="D10" s="45">
        <v>4</v>
      </c>
      <c r="E10" s="45">
        <v>5</v>
      </c>
      <c r="F10" s="15"/>
    </row>
    <row r="11" spans="1:6" ht="15">
      <c r="A11" s="53" t="s">
        <v>315</v>
      </c>
      <c r="B11" s="47" t="s">
        <v>316</v>
      </c>
      <c r="C11" s="48" t="s">
        <v>8</v>
      </c>
      <c r="D11" s="49">
        <f>D12</f>
        <v>134385453.96</v>
      </c>
      <c r="E11" s="49">
        <v>108536689.45</v>
      </c>
      <c r="F11" s="16"/>
    </row>
    <row r="12" spans="1:6" ht="15">
      <c r="A12" s="54" t="s">
        <v>317</v>
      </c>
      <c r="B12" s="50" t="s">
        <v>318</v>
      </c>
      <c r="C12" s="51"/>
      <c r="D12" s="52">
        <v>134385453.96</v>
      </c>
      <c r="E12" s="52">
        <f>E13+E15</f>
        <v>108536689.45</v>
      </c>
      <c r="F12" s="16"/>
    </row>
    <row r="13" spans="1:6" ht="24">
      <c r="A13" s="55" t="s">
        <v>319</v>
      </c>
      <c r="B13" s="4" t="s">
        <v>320</v>
      </c>
      <c r="C13" s="5"/>
      <c r="D13" s="6">
        <v>-1336340795.04</v>
      </c>
      <c r="E13" s="77">
        <v>-116824752.49</v>
      </c>
      <c r="F13" s="16"/>
    </row>
    <row r="14" spans="1:6" ht="24">
      <c r="A14" s="56" t="s">
        <v>321</v>
      </c>
      <c r="B14" s="9" t="s">
        <v>320</v>
      </c>
      <c r="C14" s="10" t="s">
        <v>322</v>
      </c>
      <c r="D14" s="11">
        <v>-1336340795.04</v>
      </c>
      <c r="E14" s="11">
        <v>-116824752.49</v>
      </c>
      <c r="F14" s="16"/>
    </row>
    <row r="15" spans="1:6" ht="24">
      <c r="A15" s="55" t="s">
        <v>323</v>
      </c>
      <c r="B15" s="4" t="s">
        <v>324</v>
      </c>
      <c r="C15" s="5"/>
      <c r="D15" s="6">
        <f>D16</f>
        <v>1470726249</v>
      </c>
      <c r="E15" s="6">
        <v>225361441.94</v>
      </c>
      <c r="F15" s="16"/>
    </row>
    <row r="16" spans="1:6" ht="24.75" thickBot="1">
      <c r="A16" s="56" t="s">
        <v>325</v>
      </c>
      <c r="B16" s="9" t="s">
        <v>324</v>
      </c>
      <c r="C16" s="10" t="s">
        <v>326</v>
      </c>
      <c r="D16" s="11">
        <v>1470726249</v>
      </c>
      <c r="E16" s="78">
        <v>225361441.94</v>
      </c>
      <c r="F16" s="16"/>
    </row>
    <row r="17" spans="1:6" ht="9" customHeight="1">
      <c r="A17" s="12"/>
      <c r="B17" s="13"/>
      <c r="C17" s="13"/>
      <c r="D17" s="13"/>
      <c r="E17" s="13"/>
      <c r="F17" s="16"/>
    </row>
    <row r="18" spans="1:6" ht="101.25" customHeight="1">
      <c r="A18" s="17"/>
      <c r="B18" s="18"/>
      <c r="C18" s="18"/>
      <c r="D18" s="18"/>
      <c r="E18" s="12"/>
      <c r="F18" s="16"/>
    </row>
  </sheetData>
  <sheetProtection/>
  <mergeCells count="7">
    <mergeCell ref="A1:E2"/>
    <mergeCell ref="A5:A9"/>
    <mergeCell ref="B5:B9"/>
    <mergeCell ref="C5:C9"/>
    <mergeCell ref="D5:D9"/>
    <mergeCell ref="E5:E9"/>
    <mergeCell ref="A18:D18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7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Синина Н.А..</dc:creator>
  <cp:keywords/>
  <dc:description/>
  <cp:lastModifiedBy>chfin01</cp:lastModifiedBy>
  <cp:lastPrinted>2020-04-10T07:48:45Z</cp:lastPrinted>
  <dcterms:created xsi:type="dcterms:W3CDTF">2020-04-09T12:48:40Z</dcterms:created>
  <dcterms:modified xsi:type="dcterms:W3CDTF">2020-04-10T07:49:03Z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(0503317) Отчет об исполнении консолидированного бюджета субъекта РФ(3).xlsx</vt:lpwstr>
  </property>
  <property fmtid="{D5CDD505-2E9C-101B-9397-08002B2CF9AE}" pid="3" name="Название отчета">
    <vt:lpwstr>(0503317) Отчет об исполнении консолидированного бюджета субъекта РФ(3).xlsx</vt:lpwstr>
  </property>
  <property fmtid="{D5CDD505-2E9C-101B-9397-08002B2CF9AE}" pid="4" name="Версия клиента">
    <vt:lpwstr>19.2.39.2140</vt:lpwstr>
  </property>
  <property fmtid="{D5CDD505-2E9C-101B-9397-08002B2CF9AE}" pid="5" name="Версия базы">
    <vt:lpwstr>19.2.2804.1001366439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fo16_budg5</vt:lpwstr>
  </property>
  <property fmtid="{D5CDD505-2E9C-101B-9397-08002B2CF9AE}" pid="10" name="Шаблон">
    <vt:lpwstr>v_72N317_item.xlt</vt:lpwstr>
  </property>
  <property fmtid="{D5CDD505-2E9C-101B-9397-08002B2CF9AE}" pid="11" name="Локальная база">
    <vt:lpwstr>используется</vt:lpwstr>
  </property>
</Properties>
</file>