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5" firstSheet="2" activeTab="3"/>
  </bookViews>
  <sheets>
    <sheet name="2007 г." sheetId="1" r:id="rId1"/>
    <sheet name="2008 г." sheetId="2" r:id="rId2"/>
    <sheet name="Опекуны" sheetId="3" r:id="rId3"/>
    <sheet name="Размер пособия 2012 г." sheetId="4" r:id="rId4"/>
  </sheets>
  <definedNames>
    <definedName name="_xlnm.Print_Area" localSheetId="2">'Опекуны'!#REF!</definedName>
    <definedName name="_xlnm.Print_Area" localSheetId="3">'Размер пособия 2012 г.'!$A$1:$V$45</definedName>
  </definedNames>
  <calcPr fullCalcOnLoad="1"/>
</workbook>
</file>

<file path=xl/sharedStrings.xml><?xml version="1.0" encoding="utf-8"?>
<sst xmlns="http://schemas.openxmlformats.org/spreadsheetml/2006/main" count="175" uniqueCount="37">
  <si>
    <t>Контингент получателей</t>
  </si>
  <si>
    <t>Размер пособия на одного ребенка в семьях со среднедушевым доходом, не превышающим 150 % величины прожиточного минимума</t>
  </si>
  <si>
    <t>Дети одиноких матерей</t>
  </si>
  <si>
    <t>Дети из неполных семей</t>
  </si>
  <si>
    <t>Дети из обычных семей</t>
  </si>
  <si>
    <t>Дети военносл. и ДРР</t>
  </si>
  <si>
    <t>Размер пособия на одного ребенка в семьях со среднедушевым доходом,  превышающим 150 % величины прожиточного минимума</t>
  </si>
  <si>
    <t>до 2 лет</t>
  </si>
  <si>
    <t>Наименование льготы</t>
  </si>
  <si>
    <t xml:space="preserve">базовый размер </t>
  </si>
  <si>
    <t>молочные смеси</t>
  </si>
  <si>
    <t>Размер пособия</t>
  </si>
  <si>
    <t xml:space="preserve">от 2 до 18 лет </t>
  </si>
  <si>
    <t>Семьи, имеющие 1 ребенка в возрасте:</t>
  </si>
  <si>
    <t>Семьи, имеющие 2 детей в возрасте:</t>
  </si>
  <si>
    <t xml:space="preserve">Семьи, имеющие 3 детей в возрасте: </t>
  </si>
  <si>
    <t>лекарство</t>
  </si>
  <si>
    <t>ЖКУ</t>
  </si>
  <si>
    <t xml:space="preserve">от 2 до 7 лет </t>
  </si>
  <si>
    <t>от 7 до 18 лет</t>
  </si>
  <si>
    <t>проезд</t>
  </si>
  <si>
    <t>бесплатное питание</t>
  </si>
  <si>
    <t>школьная форма</t>
  </si>
  <si>
    <t>Семьи, имеющие 4 детей и более в возрасте</t>
  </si>
  <si>
    <t>Размеры ежемесячного пособия в 2007 г.</t>
  </si>
  <si>
    <t>Исполнитель                                                                                                               И.А.Дроздова</t>
  </si>
  <si>
    <t>Дети в возрасте до 2 лет</t>
  </si>
  <si>
    <t>Дети в возрасте от 2 до 7 лет</t>
  </si>
  <si>
    <t>Дети в возрасте от 7 до 18 лет</t>
  </si>
  <si>
    <r>
      <t>Размеры ежемесячного пособия на ребенка в 2008 г. (с учетом индекса)</t>
    </r>
    <r>
      <rPr>
        <b/>
        <sz val="10"/>
        <color indexed="10"/>
        <rFont val="Arial Cyr"/>
        <family val="0"/>
      </rPr>
      <t>(не согласованы с Минфином)</t>
    </r>
  </si>
  <si>
    <t>с 1 апреля 2009 г.</t>
  </si>
  <si>
    <t xml:space="preserve">Размер пособия на одного ребенка в семьях со среднедушевым доходом, не превышающим 150% величины прожиточного минимума, установленной в Чувашской Республике </t>
  </si>
  <si>
    <t>Размер пособия на одного ребенка в семьях со среднедушевым доходом,  не превышающим 100% величины прожиточного минимума, установленной в Чувашской Республике</t>
  </si>
  <si>
    <t>Размер пособия на одного ребенка в семьях со среднедушевым доходом,  превышающим 100% величины прожиточного минимума, установленной в Чувашской Республике</t>
  </si>
  <si>
    <t>Размеры пособия на детей, воспитывающихся в семьях опекунов (попечителей), приемных семьях (Закон Чувашской Республики от 24 ноября 2004 г. № 46 "О государственных пособиях гражданам, имеющим детей" )                                                               с 1 июля 2017 г.</t>
  </si>
  <si>
    <t>ребенок инвалид</t>
  </si>
  <si>
    <t>Размеры ежемесячного пособия на ребенка (Закон Чувашской Республики от 24 ноября 2004 г. № 46                                        "О государственных пособиях гражданам, имеющим детей" ) с 1 января 2020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</si>
</sst>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b/>
      <i/>
      <sz val="10"/>
      <color indexed="57"/>
      <name val="Arial Cyr"/>
      <family val="0"/>
    </font>
    <font>
      <b/>
      <sz val="10"/>
      <color indexed="12"/>
      <name val="Arial"/>
      <family val="2"/>
    </font>
    <font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" fontId="5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8" fontId="0" fillId="0" borderId="1" xfId="0" applyNumberFormat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1" fontId="6" fillId="0" borderId="1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/>
    </xf>
    <xf numFmtId="1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10" fillId="0" borderId="4" xfId="0" applyFont="1" applyBorder="1" applyAlignment="1">
      <alignment vertical="center" wrapText="1"/>
    </xf>
    <xf numFmtId="168" fontId="10" fillId="0" borderId="1" xfId="0" applyNumberFormat="1" applyFont="1" applyBorder="1" applyAlignment="1">
      <alignment/>
    </xf>
    <xf numFmtId="1" fontId="10" fillId="0" borderId="1" xfId="0" applyNumberFormat="1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1">
      <selection activeCell="C39" sqref="C39"/>
    </sheetView>
  </sheetViews>
  <sheetFormatPr defaultColWidth="9.00390625" defaultRowHeight="12.75"/>
  <cols>
    <col min="1" max="1" width="21.125" style="0" customWidth="1"/>
    <col min="2" max="2" width="12.75390625" style="0" customWidth="1"/>
    <col min="3" max="3" width="13.875" style="0" customWidth="1"/>
    <col min="4" max="4" width="12.00390625" style="0" customWidth="1"/>
    <col min="5" max="5" width="12.25390625" style="0" customWidth="1"/>
    <col min="6" max="6" width="13.125" style="0" customWidth="1"/>
    <col min="7" max="7" width="13.75390625" style="0" customWidth="1"/>
    <col min="8" max="8" width="14.125" style="0" customWidth="1"/>
  </cols>
  <sheetData>
    <row r="1" spans="1:8" ht="12.75">
      <c r="A1" s="47" t="s">
        <v>24</v>
      </c>
      <c r="B1" s="48"/>
      <c r="C1" s="48"/>
      <c r="D1" s="48"/>
      <c r="E1" s="48"/>
      <c r="F1" s="48"/>
      <c r="G1" s="48"/>
      <c r="H1" s="48"/>
    </row>
    <row r="2" spans="1:8" ht="75.75" customHeight="1">
      <c r="A2" s="49" t="s">
        <v>0</v>
      </c>
      <c r="B2" s="49" t="s">
        <v>8</v>
      </c>
      <c r="C2" s="49" t="s">
        <v>1</v>
      </c>
      <c r="D2" s="49"/>
      <c r="E2" s="49"/>
      <c r="F2" s="49"/>
      <c r="G2" s="49" t="s">
        <v>6</v>
      </c>
      <c r="H2" s="49"/>
    </row>
    <row r="3" spans="1:8" ht="38.25">
      <c r="A3" s="49"/>
      <c r="B3" s="49"/>
      <c r="C3" s="3" t="s">
        <v>2</v>
      </c>
      <c r="D3" s="3" t="s">
        <v>5</v>
      </c>
      <c r="E3" s="3" t="s">
        <v>3</v>
      </c>
      <c r="F3" s="3" t="s">
        <v>4</v>
      </c>
      <c r="G3" s="3" t="s">
        <v>3</v>
      </c>
      <c r="H3" s="3" t="s">
        <v>4</v>
      </c>
    </row>
    <row r="4" spans="1:8" ht="27.75" customHeight="1">
      <c r="A4" s="3" t="s">
        <v>13</v>
      </c>
      <c r="B4" s="4"/>
      <c r="C4" s="50"/>
      <c r="D4" s="50"/>
      <c r="E4" s="50"/>
      <c r="F4" s="50"/>
      <c r="G4" s="50"/>
      <c r="H4" s="50"/>
    </row>
    <row r="5" spans="1:8" s="1" customFormat="1" ht="25.5">
      <c r="A5" s="51" t="s">
        <v>7</v>
      </c>
      <c r="B5" s="4" t="s">
        <v>9</v>
      </c>
      <c r="C5" s="6">
        <f>F5*2</f>
        <v>216</v>
      </c>
      <c r="D5" s="6">
        <f>F5*1.5</f>
        <v>162</v>
      </c>
      <c r="E5" s="6">
        <v>108</v>
      </c>
      <c r="F5" s="6">
        <v>108</v>
      </c>
      <c r="G5" s="6">
        <v>0</v>
      </c>
      <c r="H5" s="6">
        <v>0</v>
      </c>
    </row>
    <row r="6" spans="1:8" s="2" customFormat="1" ht="25.5">
      <c r="A6" s="51"/>
      <c r="B6" s="4" t="s">
        <v>10</v>
      </c>
      <c r="C6" s="7">
        <f>F6</f>
        <v>486</v>
      </c>
      <c r="D6" s="8">
        <f>F6</f>
        <v>486</v>
      </c>
      <c r="E6" s="8">
        <f>F6</f>
        <v>486</v>
      </c>
      <c r="F6" s="8">
        <v>486</v>
      </c>
      <c r="G6" s="8">
        <f>H6</f>
        <v>216</v>
      </c>
      <c r="H6" s="8">
        <v>216</v>
      </c>
    </row>
    <row r="7" spans="1:8" s="2" customFormat="1" ht="25.5">
      <c r="A7" s="51"/>
      <c r="B7" s="3" t="s">
        <v>11</v>
      </c>
      <c r="C7" s="9">
        <f>C5+C6</f>
        <v>702</v>
      </c>
      <c r="D7" s="10">
        <f>D5+D6</f>
        <v>648</v>
      </c>
      <c r="E7" s="10">
        <f>E5+E6</f>
        <v>594</v>
      </c>
      <c r="F7" s="10">
        <f>SUM(F5:F6)</f>
        <v>594</v>
      </c>
      <c r="G7" s="10">
        <f>SUM(G5:G6)</f>
        <v>216</v>
      </c>
      <c r="H7" s="10">
        <f>SUM(H5:H6)</f>
        <v>216</v>
      </c>
    </row>
    <row r="8" spans="1:8" ht="25.5">
      <c r="A8" s="5" t="s">
        <v>12</v>
      </c>
      <c r="B8" s="3" t="s">
        <v>11</v>
      </c>
      <c r="C8" s="9">
        <f>F8*2</f>
        <v>216</v>
      </c>
      <c r="D8" s="9">
        <f>F8*1.5</f>
        <v>162</v>
      </c>
      <c r="E8" s="9">
        <f>F8</f>
        <v>108</v>
      </c>
      <c r="F8" s="9">
        <v>108</v>
      </c>
      <c r="G8" s="11">
        <v>0</v>
      </c>
      <c r="H8" s="11">
        <v>0</v>
      </c>
    </row>
    <row r="9" spans="1:8" ht="33.75" customHeight="1">
      <c r="A9" s="3" t="s">
        <v>14</v>
      </c>
      <c r="B9" s="52"/>
      <c r="C9" s="52"/>
      <c r="D9" s="52"/>
      <c r="E9" s="52"/>
      <c r="F9" s="52"/>
      <c r="G9" s="52"/>
      <c r="H9" s="52"/>
    </row>
    <row r="10" spans="1:8" ht="25.5">
      <c r="A10" s="53" t="s">
        <v>7</v>
      </c>
      <c r="B10" s="4" t="s">
        <v>9</v>
      </c>
      <c r="C10" s="7">
        <f>F10*2</f>
        <v>270</v>
      </c>
      <c r="D10" s="12">
        <f>E10*1.5</f>
        <v>202.5</v>
      </c>
      <c r="E10" s="7">
        <f>F10</f>
        <v>135</v>
      </c>
      <c r="F10" s="7">
        <v>135</v>
      </c>
      <c r="G10" s="7">
        <v>0</v>
      </c>
      <c r="H10" s="7">
        <v>0</v>
      </c>
    </row>
    <row r="11" spans="1:8" ht="25.5">
      <c r="A11" s="53"/>
      <c r="B11" s="4" t="s">
        <v>10</v>
      </c>
      <c r="C11" s="7">
        <f>F11</f>
        <v>486</v>
      </c>
      <c r="D11" s="7">
        <f>F11</f>
        <v>486</v>
      </c>
      <c r="E11" s="7">
        <f>F11</f>
        <v>486</v>
      </c>
      <c r="F11" s="7">
        <f>F6</f>
        <v>486</v>
      </c>
      <c r="G11" s="7">
        <f>H11</f>
        <v>216</v>
      </c>
      <c r="H11" s="7">
        <f>H6</f>
        <v>216</v>
      </c>
    </row>
    <row r="12" spans="1:8" ht="25.5">
      <c r="A12" s="53"/>
      <c r="B12" s="3" t="s">
        <v>11</v>
      </c>
      <c r="C12" s="9">
        <f aca="true" t="shared" si="0" ref="C12:H12">SUM(C10:C11)</f>
        <v>756</v>
      </c>
      <c r="D12" s="13">
        <f t="shared" si="0"/>
        <v>688.5</v>
      </c>
      <c r="E12" s="9">
        <f t="shared" si="0"/>
        <v>621</v>
      </c>
      <c r="F12" s="9">
        <f t="shared" si="0"/>
        <v>621</v>
      </c>
      <c r="G12" s="9">
        <f t="shared" si="0"/>
        <v>216</v>
      </c>
      <c r="H12" s="9">
        <f t="shared" si="0"/>
        <v>216</v>
      </c>
    </row>
    <row r="13" spans="1:8" ht="27.75" customHeight="1">
      <c r="A13" s="5" t="s">
        <v>12</v>
      </c>
      <c r="B13" s="3" t="s">
        <v>11</v>
      </c>
      <c r="C13" s="9">
        <f>F13*2</f>
        <v>270</v>
      </c>
      <c r="D13" s="13">
        <f>F13*1.5</f>
        <v>202.5</v>
      </c>
      <c r="E13" s="9">
        <f>F13</f>
        <v>135</v>
      </c>
      <c r="F13" s="9">
        <v>135</v>
      </c>
      <c r="G13" s="7">
        <v>0</v>
      </c>
      <c r="H13" s="7">
        <v>0</v>
      </c>
    </row>
    <row r="14" spans="1:8" ht="31.5" customHeight="1">
      <c r="A14" s="3" t="s">
        <v>15</v>
      </c>
      <c r="B14" s="50"/>
      <c r="C14" s="50"/>
      <c r="D14" s="50"/>
      <c r="E14" s="50"/>
      <c r="F14" s="50"/>
      <c r="G14" s="50"/>
      <c r="H14" s="50"/>
    </row>
    <row r="15" spans="1:8" ht="25.5">
      <c r="A15" s="51" t="s">
        <v>7</v>
      </c>
      <c r="B15" s="4" t="s">
        <v>9</v>
      </c>
      <c r="C15" s="7">
        <f>F15*2</f>
        <v>302</v>
      </c>
      <c r="D15" s="12">
        <f>F15*1.5</f>
        <v>226.5</v>
      </c>
      <c r="E15" s="7">
        <f>F15</f>
        <v>151</v>
      </c>
      <c r="F15" s="7">
        <v>151</v>
      </c>
      <c r="G15" s="7">
        <v>0</v>
      </c>
      <c r="H15" s="7">
        <v>0</v>
      </c>
    </row>
    <row r="16" spans="1:8" ht="25.5">
      <c r="A16" s="51"/>
      <c r="B16" s="4" t="s">
        <v>10</v>
      </c>
      <c r="C16" s="7">
        <f>F16</f>
        <v>486</v>
      </c>
      <c r="D16" s="7">
        <f>F16</f>
        <v>486</v>
      </c>
      <c r="E16" s="7">
        <f>F16</f>
        <v>486</v>
      </c>
      <c r="F16" s="7">
        <f>F6</f>
        <v>486</v>
      </c>
      <c r="G16" s="7">
        <f>H16</f>
        <v>216</v>
      </c>
      <c r="H16" s="7">
        <f>H6</f>
        <v>216</v>
      </c>
    </row>
    <row r="17" spans="1:8" ht="12.75">
      <c r="A17" s="51"/>
      <c r="B17" s="4" t="s">
        <v>16</v>
      </c>
      <c r="C17" s="7">
        <f>F17</f>
        <v>54</v>
      </c>
      <c r="D17" s="7">
        <f>F17</f>
        <v>54</v>
      </c>
      <c r="E17" s="7">
        <f>F17</f>
        <v>54</v>
      </c>
      <c r="F17" s="7">
        <v>54</v>
      </c>
      <c r="G17" s="7">
        <f>H17</f>
        <v>54</v>
      </c>
      <c r="H17" s="7">
        <f>F17</f>
        <v>54</v>
      </c>
    </row>
    <row r="18" spans="1:8" ht="12.75">
      <c r="A18" s="51"/>
      <c r="B18" s="4" t="s">
        <v>17</v>
      </c>
      <c r="C18" s="7">
        <f>E18</f>
        <v>236</v>
      </c>
      <c r="D18" s="7">
        <v>0</v>
      </c>
      <c r="E18" s="7">
        <v>236</v>
      </c>
      <c r="F18" s="7">
        <v>0</v>
      </c>
      <c r="G18" s="7">
        <f>E18</f>
        <v>236</v>
      </c>
      <c r="H18" s="7">
        <v>0</v>
      </c>
    </row>
    <row r="19" spans="1:8" ht="25.5">
      <c r="A19" s="51"/>
      <c r="B19" s="3" t="s">
        <v>11</v>
      </c>
      <c r="C19" s="9">
        <f aca="true" t="shared" si="1" ref="C19:H19">SUM(C15:C18)</f>
        <v>1078</v>
      </c>
      <c r="D19" s="13">
        <f t="shared" si="1"/>
        <v>766.5</v>
      </c>
      <c r="E19" s="9">
        <f t="shared" si="1"/>
        <v>927</v>
      </c>
      <c r="F19" s="9">
        <f t="shared" si="1"/>
        <v>691</v>
      </c>
      <c r="G19" s="9">
        <f t="shared" si="1"/>
        <v>506</v>
      </c>
      <c r="H19" s="9">
        <f t="shared" si="1"/>
        <v>270</v>
      </c>
    </row>
    <row r="20" spans="1:8" ht="25.5">
      <c r="A20" s="51" t="s">
        <v>18</v>
      </c>
      <c r="B20" s="4" t="s">
        <v>9</v>
      </c>
      <c r="C20" s="7">
        <f>C15</f>
        <v>302</v>
      </c>
      <c r="D20" s="12">
        <f>D15</f>
        <v>226.5</v>
      </c>
      <c r="E20" s="7">
        <f>F20</f>
        <v>151</v>
      </c>
      <c r="F20" s="7">
        <f>F15</f>
        <v>151</v>
      </c>
      <c r="G20" s="7">
        <v>0</v>
      </c>
      <c r="H20" s="7">
        <v>0</v>
      </c>
    </row>
    <row r="21" spans="1:8" ht="12.75">
      <c r="A21" s="51"/>
      <c r="B21" s="4" t="s">
        <v>16</v>
      </c>
      <c r="C21" s="7">
        <f>F21</f>
        <v>54</v>
      </c>
      <c r="D21" s="7">
        <f>F21</f>
        <v>54</v>
      </c>
      <c r="E21" s="7">
        <f>F21</f>
        <v>54</v>
      </c>
      <c r="F21" s="7">
        <f>F17</f>
        <v>54</v>
      </c>
      <c r="G21" s="7">
        <f>H21</f>
        <v>54</v>
      </c>
      <c r="H21" s="7">
        <f>H17</f>
        <v>54</v>
      </c>
    </row>
    <row r="22" spans="1:8" ht="12.75">
      <c r="A22" s="51"/>
      <c r="B22" s="14" t="s">
        <v>17</v>
      </c>
      <c r="C22" s="7">
        <f>E22</f>
        <v>236</v>
      </c>
      <c r="D22" s="7">
        <v>0</v>
      </c>
      <c r="E22" s="7">
        <f>E18</f>
        <v>236</v>
      </c>
      <c r="F22" s="7">
        <f>0</f>
        <v>0</v>
      </c>
      <c r="G22" s="7">
        <f>G18</f>
        <v>236</v>
      </c>
      <c r="H22" s="7">
        <v>0</v>
      </c>
    </row>
    <row r="23" spans="1:8" ht="25.5">
      <c r="A23" s="51"/>
      <c r="B23" s="3" t="s">
        <v>11</v>
      </c>
      <c r="C23" s="9">
        <f aca="true" t="shared" si="2" ref="C23:H23">SUM(C20:C22)</f>
        <v>592</v>
      </c>
      <c r="D23" s="13">
        <f t="shared" si="2"/>
        <v>280.5</v>
      </c>
      <c r="E23" s="9">
        <f t="shared" si="2"/>
        <v>441</v>
      </c>
      <c r="F23" s="9">
        <f t="shared" si="2"/>
        <v>205</v>
      </c>
      <c r="G23" s="9">
        <f t="shared" si="2"/>
        <v>290</v>
      </c>
      <c r="H23" s="9">
        <f t="shared" si="2"/>
        <v>54</v>
      </c>
    </row>
    <row r="24" spans="1:8" ht="25.5">
      <c r="A24" s="51" t="s">
        <v>19</v>
      </c>
      <c r="B24" s="14" t="s">
        <v>9</v>
      </c>
      <c r="C24" s="7">
        <f>C15</f>
        <v>302</v>
      </c>
      <c r="D24" s="12">
        <f>D15</f>
        <v>226.5</v>
      </c>
      <c r="E24" s="7">
        <f>E15</f>
        <v>151</v>
      </c>
      <c r="F24" s="7">
        <f>F15</f>
        <v>151</v>
      </c>
      <c r="G24" s="7">
        <v>0</v>
      </c>
      <c r="H24" s="7">
        <v>0</v>
      </c>
    </row>
    <row r="25" spans="1:8" ht="12.75">
      <c r="A25" s="51"/>
      <c r="B25" s="14" t="s">
        <v>20</v>
      </c>
      <c r="C25" s="7">
        <f>F25</f>
        <v>120</v>
      </c>
      <c r="D25" s="7">
        <f>F25</f>
        <v>120</v>
      </c>
      <c r="E25" s="7">
        <f>F25</f>
        <v>120</v>
      </c>
      <c r="F25" s="7">
        <v>120</v>
      </c>
      <c r="G25" s="7">
        <f>F25</f>
        <v>120</v>
      </c>
      <c r="H25" s="7">
        <f>F25</f>
        <v>120</v>
      </c>
    </row>
    <row r="26" spans="1:8" ht="12.75">
      <c r="A26" s="51"/>
      <c r="B26" s="14" t="s">
        <v>17</v>
      </c>
      <c r="C26" s="7">
        <f>E26</f>
        <v>236</v>
      </c>
      <c r="D26" s="7">
        <v>0</v>
      </c>
      <c r="E26" s="7">
        <f>E22</f>
        <v>236</v>
      </c>
      <c r="F26" s="7">
        <v>0</v>
      </c>
      <c r="G26" s="7">
        <f>E26</f>
        <v>236</v>
      </c>
      <c r="H26" s="7">
        <v>0</v>
      </c>
    </row>
    <row r="27" spans="1:8" ht="25.5">
      <c r="A27" s="51"/>
      <c r="B27" s="14" t="s">
        <v>21</v>
      </c>
      <c r="C27" s="7">
        <f>E27</f>
        <v>203</v>
      </c>
      <c r="D27" s="7">
        <v>0</v>
      </c>
      <c r="E27" s="7">
        <v>203</v>
      </c>
      <c r="F27" s="7">
        <v>0</v>
      </c>
      <c r="G27" s="7">
        <f>E27</f>
        <v>203</v>
      </c>
      <c r="H27" s="7">
        <v>0</v>
      </c>
    </row>
    <row r="28" spans="1:8" ht="25.5">
      <c r="A28" s="51"/>
      <c r="B28" s="14" t="s">
        <v>22</v>
      </c>
      <c r="C28" s="7">
        <f>E28</f>
        <v>54</v>
      </c>
      <c r="D28" s="7">
        <v>0</v>
      </c>
      <c r="E28" s="7">
        <v>54</v>
      </c>
      <c r="F28" s="7">
        <v>0</v>
      </c>
      <c r="G28" s="7">
        <f>E28</f>
        <v>54</v>
      </c>
      <c r="H28" s="7">
        <v>0</v>
      </c>
    </row>
    <row r="29" spans="1:8" ht="25.5">
      <c r="A29" s="51"/>
      <c r="B29" s="3" t="s">
        <v>11</v>
      </c>
      <c r="C29" s="9">
        <f aca="true" t="shared" si="3" ref="C29:H29">SUM(C24:C28)</f>
        <v>915</v>
      </c>
      <c r="D29" s="13">
        <f t="shared" si="3"/>
        <v>346.5</v>
      </c>
      <c r="E29" s="9">
        <f t="shared" si="3"/>
        <v>764</v>
      </c>
      <c r="F29" s="9">
        <f t="shared" si="3"/>
        <v>271</v>
      </c>
      <c r="G29" s="9">
        <f t="shared" si="3"/>
        <v>613</v>
      </c>
      <c r="H29" s="9">
        <f t="shared" si="3"/>
        <v>120</v>
      </c>
    </row>
    <row r="30" spans="1:8" ht="38.25">
      <c r="A30" s="3" t="s">
        <v>23</v>
      </c>
      <c r="B30" s="50"/>
      <c r="C30" s="50"/>
      <c r="D30" s="50"/>
      <c r="E30" s="50"/>
      <c r="F30" s="50"/>
      <c r="G30" s="50"/>
      <c r="H30" s="50"/>
    </row>
    <row r="31" spans="1:8" ht="25.5">
      <c r="A31" s="51" t="s">
        <v>7</v>
      </c>
      <c r="B31" s="15" t="s">
        <v>9</v>
      </c>
      <c r="C31" s="7">
        <f>C24</f>
        <v>302</v>
      </c>
      <c r="D31" s="12">
        <f>D20</f>
        <v>226.5</v>
      </c>
      <c r="E31" s="7">
        <f>E20</f>
        <v>151</v>
      </c>
      <c r="F31" s="7">
        <f>F20</f>
        <v>151</v>
      </c>
      <c r="G31" s="7">
        <v>0</v>
      </c>
      <c r="H31" s="7">
        <v>0</v>
      </c>
    </row>
    <row r="32" spans="1:8" ht="25.5">
      <c r="A32" s="51"/>
      <c r="B32" s="15" t="s">
        <v>10</v>
      </c>
      <c r="C32" s="16">
        <f>F32</f>
        <v>486</v>
      </c>
      <c r="D32" s="7">
        <f>F32</f>
        <v>486</v>
      </c>
      <c r="E32" s="7">
        <f>F32</f>
        <v>486</v>
      </c>
      <c r="F32" s="7">
        <f>F16</f>
        <v>486</v>
      </c>
      <c r="G32" s="7">
        <f>H32</f>
        <v>216</v>
      </c>
      <c r="H32" s="7">
        <f>H16</f>
        <v>216</v>
      </c>
    </row>
    <row r="33" spans="1:8" ht="12.75">
      <c r="A33" s="51"/>
      <c r="B33" s="15" t="s">
        <v>16</v>
      </c>
      <c r="C33" s="7">
        <f>C21</f>
        <v>54</v>
      </c>
      <c r="D33" s="7">
        <f>D21</f>
        <v>54</v>
      </c>
      <c r="E33" s="7">
        <f>E21</f>
        <v>54</v>
      </c>
      <c r="F33" s="7">
        <f>E21</f>
        <v>54</v>
      </c>
      <c r="G33" s="7">
        <f>F21</f>
        <v>54</v>
      </c>
      <c r="H33" s="7">
        <f>F21</f>
        <v>54</v>
      </c>
    </row>
    <row r="34" spans="1:8" ht="12.75">
      <c r="A34" s="51"/>
      <c r="B34" s="15" t="s">
        <v>17</v>
      </c>
      <c r="C34" s="7">
        <f>H34</f>
        <v>236</v>
      </c>
      <c r="D34" s="7">
        <f>H34</f>
        <v>236</v>
      </c>
      <c r="E34" s="7">
        <f>H34</f>
        <v>236</v>
      </c>
      <c r="F34" s="7">
        <f>G34</f>
        <v>236</v>
      </c>
      <c r="G34" s="7">
        <f>H34</f>
        <v>236</v>
      </c>
      <c r="H34" s="7">
        <f>E22</f>
        <v>236</v>
      </c>
    </row>
    <row r="35" spans="1:8" ht="25.5">
      <c r="A35" s="51"/>
      <c r="B35" s="17" t="s">
        <v>11</v>
      </c>
      <c r="C35" s="9">
        <f aca="true" t="shared" si="4" ref="C35:H35">SUM(C31:C34)</f>
        <v>1078</v>
      </c>
      <c r="D35" s="13">
        <f t="shared" si="4"/>
        <v>1002.5</v>
      </c>
      <c r="E35" s="9">
        <f t="shared" si="4"/>
        <v>927</v>
      </c>
      <c r="F35" s="9">
        <f t="shared" si="4"/>
        <v>927</v>
      </c>
      <c r="G35" s="9">
        <f t="shared" si="4"/>
        <v>506</v>
      </c>
      <c r="H35" s="9">
        <f t="shared" si="4"/>
        <v>506</v>
      </c>
    </row>
    <row r="36" spans="1:8" ht="25.5">
      <c r="A36" s="51" t="s">
        <v>18</v>
      </c>
      <c r="B36" s="15" t="s">
        <v>9</v>
      </c>
      <c r="C36" s="7">
        <f>C31</f>
        <v>302</v>
      </c>
      <c r="D36" s="12">
        <f>D31</f>
        <v>226.5</v>
      </c>
      <c r="E36" s="7">
        <f>E31</f>
        <v>151</v>
      </c>
      <c r="F36" s="7">
        <f>F31</f>
        <v>151</v>
      </c>
      <c r="G36" s="7">
        <v>0</v>
      </c>
      <c r="H36" s="7">
        <v>0</v>
      </c>
    </row>
    <row r="37" spans="1:8" ht="12.75">
      <c r="A37" s="51"/>
      <c r="B37" s="15" t="s">
        <v>16</v>
      </c>
      <c r="C37" s="7">
        <f>C33</f>
        <v>54</v>
      </c>
      <c r="D37" s="7">
        <f aca="true" t="shared" si="5" ref="D37:H38">C37</f>
        <v>54</v>
      </c>
      <c r="E37" s="7">
        <f t="shared" si="5"/>
        <v>54</v>
      </c>
      <c r="F37" s="7">
        <f t="shared" si="5"/>
        <v>54</v>
      </c>
      <c r="G37" s="7">
        <f t="shared" si="5"/>
        <v>54</v>
      </c>
      <c r="H37" s="7">
        <f t="shared" si="5"/>
        <v>54</v>
      </c>
    </row>
    <row r="38" spans="1:8" ht="12.75">
      <c r="A38" s="51"/>
      <c r="B38" s="15" t="s">
        <v>17</v>
      </c>
      <c r="C38" s="7">
        <f>C34</f>
        <v>236</v>
      </c>
      <c r="D38" s="7">
        <f t="shared" si="5"/>
        <v>236</v>
      </c>
      <c r="E38" s="7">
        <f t="shared" si="5"/>
        <v>236</v>
      </c>
      <c r="F38" s="7">
        <f t="shared" si="5"/>
        <v>236</v>
      </c>
      <c r="G38" s="7">
        <f t="shared" si="5"/>
        <v>236</v>
      </c>
      <c r="H38" s="7">
        <f t="shared" si="5"/>
        <v>236</v>
      </c>
    </row>
    <row r="39" spans="1:8" ht="25.5">
      <c r="A39" s="51"/>
      <c r="B39" s="17" t="s">
        <v>11</v>
      </c>
      <c r="C39" s="9">
        <f aca="true" t="shared" si="6" ref="C39:H39">SUM(C36:C38)</f>
        <v>592</v>
      </c>
      <c r="D39" s="13">
        <f t="shared" si="6"/>
        <v>516.5</v>
      </c>
      <c r="E39" s="9">
        <f t="shared" si="6"/>
        <v>441</v>
      </c>
      <c r="F39" s="9">
        <f t="shared" si="6"/>
        <v>441</v>
      </c>
      <c r="G39" s="9">
        <f t="shared" si="6"/>
        <v>290</v>
      </c>
      <c r="H39" s="9">
        <f t="shared" si="6"/>
        <v>290</v>
      </c>
    </row>
    <row r="40" spans="1:8" ht="25.5">
      <c r="A40" s="51" t="s">
        <v>19</v>
      </c>
      <c r="B40" s="15" t="s">
        <v>9</v>
      </c>
      <c r="C40" s="7">
        <f>C31</f>
        <v>302</v>
      </c>
      <c r="D40" s="12">
        <f>D31</f>
        <v>226.5</v>
      </c>
      <c r="E40" s="7">
        <f>E31</f>
        <v>151</v>
      </c>
      <c r="F40" s="7">
        <f>F31</f>
        <v>151</v>
      </c>
      <c r="G40" s="7">
        <v>0</v>
      </c>
      <c r="H40" s="7">
        <v>0</v>
      </c>
    </row>
    <row r="41" spans="1:8" ht="12.75">
      <c r="A41" s="51"/>
      <c r="B41" s="15" t="s">
        <v>20</v>
      </c>
      <c r="C41" s="7">
        <f>C25</f>
        <v>120</v>
      </c>
      <c r="D41" s="7">
        <f aca="true" t="shared" si="7" ref="D41:H44">C41</f>
        <v>120</v>
      </c>
      <c r="E41" s="7">
        <f t="shared" si="7"/>
        <v>120</v>
      </c>
      <c r="F41" s="7">
        <f t="shared" si="7"/>
        <v>120</v>
      </c>
      <c r="G41" s="7">
        <f t="shared" si="7"/>
        <v>120</v>
      </c>
      <c r="H41" s="7">
        <f t="shared" si="7"/>
        <v>120</v>
      </c>
    </row>
    <row r="42" spans="1:8" ht="12.75">
      <c r="A42" s="51"/>
      <c r="B42" s="15" t="s">
        <v>17</v>
      </c>
      <c r="C42" s="7">
        <f>C34</f>
        <v>236</v>
      </c>
      <c r="D42" s="7">
        <f t="shared" si="7"/>
        <v>236</v>
      </c>
      <c r="E42" s="7">
        <f t="shared" si="7"/>
        <v>236</v>
      </c>
      <c r="F42" s="7">
        <f t="shared" si="7"/>
        <v>236</v>
      </c>
      <c r="G42" s="7">
        <f t="shared" si="7"/>
        <v>236</v>
      </c>
      <c r="H42" s="7">
        <f t="shared" si="7"/>
        <v>236</v>
      </c>
    </row>
    <row r="43" spans="1:8" ht="25.5">
      <c r="A43" s="51"/>
      <c r="B43" s="15" t="s">
        <v>21</v>
      </c>
      <c r="C43" s="7">
        <f>C27</f>
        <v>203</v>
      </c>
      <c r="D43" s="7">
        <f t="shared" si="7"/>
        <v>203</v>
      </c>
      <c r="E43" s="7">
        <f t="shared" si="7"/>
        <v>203</v>
      </c>
      <c r="F43" s="7">
        <f t="shared" si="7"/>
        <v>203</v>
      </c>
      <c r="G43" s="7">
        <f t="shared" si="7"/>
        <v>203</v>
      </c>
      <c r="H43" s="7">
        <f t="shared" si="7"/>
        <v>203</v>
      </c>
    </row>
    <row r="44" spans="1:8" ht="25.5">
      <c r="A44" s="51"/>
      <c r="B44" s="15" t="s">
        <v>22</v>
      </c>
      <c r="C44" s="7">
        <f>C28</f>
        <v>54</v>
      </c>
      <c r="D44" s="7">
        <f t="shared" si="7"/>
        <v>54</v>
      </c>
      <c r="E44" s="7">
        <f t="shared" si="7"/>
        <v>54</v>
      </c>
      <c r="F44" s="7">
        <f t="shared" si="7"/>
        <v>54</v>
      </c>
      <c r="G44" s="7">
        <f t="shared" si="7"/>
        <v>54</v>
      </c>
      <c r="H44" s="7">
        <f t="shared" si="7"/>
        <v>54</v>
      </c>
    </row>
    <row r="45" spans="1:8" ht="25.5">
      <c r="A45" s="51"/>
      <c r="B45" s="17" t="s">
        <v>11</v>
      </c>
      <c r="C45" s="9">
        <f aca="true" t="shared" si="8" ref="C45:H45">SUM(C40:C44)</f>
        <v>915</v>
      </c>
      <c r="D45" s="13">
        <f t="shared" si="8"/>
        <v>839.5</v>
      </c>
      <c r="E45" s="9">
        <f t="shared" si="8"/>
        <v>764</v>
      </c>
      <c r="F45" s="9">
        <f t="shared" si="8"/>
        <v>764</v>
      </c>
      <c r="G45" s="9">
        <f t="shared" si="8"/>
        <v>613</v>
      </c>
      <c r="H45" s="9">
        <f t="shared" si="8"/>
        <v>613</v>
      </c>
    </row>
  </sheetData>
  <mergeCells count="17">
    <mergeCell ref="A31:A35"/>
    <mergeCell ref="A36:A39"/>
    <mergeCell ref="A40:A45"/>
    <mergeCell ref="A15:A19"/>
    <mergeCell ref="A20:A23"/>
    <mergeCell ref="A24:A29"/>
    <mergeCell ref="C4:H4"/>
    <mergeCell ref="B2:B3"/>
    <mergeCell ref="B30:H30"/>
    <mergeCell ref="A5:A7"/>
    <mergeCell ref="B9:H9"/>
    <mergeCell ref="A10:A12"/>
    <mergeCell ref="B14:H14"/>
    <mergeCell ref="A1:H1"/>
    <mergeCell ref="A2:A3"/>
    <mergeCell ref="C2:F2"/>
    <mergeCell ref="G2:H2"/>
  </mergeCells>
  <printOptions/>
  <pageMargins left="0.984251968503937" right="0.3937007874015748" top="0.5905511811023623" bottom="0.3937007874015748" header="0" footer="0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J2" sqref="J2"/>
    </sheetView>
  </sheetViews>
  <sheetFormatPr defaultColWidth="9.00390625" defaultRowHeight="12.75"/>
  <cols>
    <col min="1" max="1" width="21.125" style="0" customWidth="1"/>
    <col min="2" max="2" width="12.75390625" style="0" customWidth="1"/>
    <col min="3" max="3" width="13.875" style="0" customWidth="1"/>
    <col min="4" max="4" width="12.00390625" style="0" customWidth="1"/>
    <col min="5" max="5" width="12.25390625" style="0" customWidth="1"/>
    <col min="6" max="6" width="13.125" style="0" customWidth="1"/>
    <col min="7" max="7" width="13.75390625" style="0" customWidth="1"/>
    <col min="8" max="8" width="14.125" style="0" customWidth="1"/>
  </cols>
  <sheetData>
    <row r="1" spans="1:8" ht="20.25" customHeight="1">
      <c r="A1" s="47" t="s">
        <v>29</v>
      </c>
      <c r="B1" s="48"/>
      <c r="C1" s="48"/>
      <c r="D1" s="48"/>
      <c r="E1" s="48"/>
      <c r="F1" s="48"/>
      <c r="G1" s="48"/>
      <c r="H1" s="48"/>
    </row>
    <row r="2" spans="1:8" ht="75.75" customHeight="1">
      <c r="A2" s="49" t="s">
        <v>0</v>
      </c>
      <c r="B2" s="49" t="s">
        <v>8</v>
      </c>
      <c r="C2" s="49" t="s">
        <v>1</v>
      </c>
      <c r="D2" s="49"/>
      <c r="E2" s="49"/>
      <c r="F2" s="49"/>
      <c r="G2" s="49" t="s">
        <v>6</v>
      </c>
      <c r="H2" s="49"/>
    </row>
    <row r="3" spans="1:8" ht="38.25">
      <c r="A3" s="49"/>
      <c r="B3" s="49"/>
      <c r="C3" s="3" t="s">
        <v>2</v>
      </c>
      <c r="D3" s="3" t="s">
        <v>5</v>
      </c>
      <c r="E3" s="3" t="s">
        <v>3</v>
      </c>
      <c r="F3" s="3" t="s">
        <v>4</v>
      </c>
      <c r="G3" s="3" t="s">
        <v>3</v>
      </c>
      <c r="H3" s="3" t="s">
        <v>4</v>
      </c>
    </row>
    <row r="4" spans="1:8" ht="27.75" customHeight="1">
      <c r="A4" s="3" t="s">
        <v>13</v>
      </c>
      <c r="B4" s="4"/>
      <c r="C4" s="50"/>
      <c r="D4" s="50"/>
      <c r="E4" s="50"/>
      <c r="F4" s="50"/>
      <c r="G4" s="50"/>
      <c r="H4" s="50"/>
    </row>
    <row r="5" spans="1:8" s="1" customFormat="1" ht="25.5">
      <c r="A5" s="51" t="s">
        <v>7</v>
      </c>
      <c r="B5" s="4" t="s">
        <v>9</v>
      </c>
      <c r="C5" s="6">
        <f>F5*2</f>
        <v>234</v>
      </c>
      <c r="D5" s="18">
        <f>F5*1.5</f>
        <v>175.5</v>
      </c>
      <c r="E5" s="6">
        <f>F5</f>
        <v>117</v>
      </c>
      <c r="F5" s="6">
        <v>117</v>
      </c>
      <c r="G5" s="6">
        <v>0</v>
      </c>
      <c r="H5" s="6">
        <v>0</v>
      </c>
    </row>
    <row r="6" spans="1:8" s="2" customFormat="1" ht="25.5">
      <c r="A6" s="51"/>
      <c r="B6" s="4" t="s">
        <v>10</v>
      </c>
      <c r="C6" s="7">
        <f>F6</f>
        <v>527.3</v>
      </c>
      <c r="D6" s="8">
        <f>F6</f>
        <v>527.3</v>
      </c>
      <c r="E6" s="8">
        <f>F6</f>
        <v>527.3</v>
      </c>
      <c r="F6" s="8">
        <v>527.3</v>
      </c>
      <c r="G6" s="8">
        <f>H6</f>
        <v>234</v>
      </c>
      <c r="H6" s="8">
        <v>234</v>
      </c>
    </row>
    <row r="7" spans="1:8" s="2" customFormat="1" ht="25.5">
      <c r="A7" s="51"/>
      <c r="B7" s="3" t="s">
        <v>11</v>
      </c>
      <c r="C7" s="9">
        <f>C5+C6</f>
        <v>761.3</v>
      </c>
      <c r="D7" s="19">
        <f>D5+D6</f>
        <v>702.8</v>
      </c>
      <c r="E7" s="10">
        <f>E5+E6</f>
        <v>644.3</v>
      </c>
      <c r="F7" s="10">
        <f>SUM(F5:F6)</f>
        <v>644.3</v>
      </c>
      <c r="G7" s="10">
        <f>SUM(G5:G6)</f>
        <v>234</v>
      </c>
      <c r="H7" s="10">
        <f>SUM(H5:H6)</f>
        <v>234</v>
      </c>
    </row>
    <row r="8" spans="1:8" ht="25.5">
      <c r="A8" s="5" t="s">
        <v>12</v>
      </c>
      <c r="B8" s="3" t="s">
        <v>11</v>
      </c>
      <c r="C8" s="9">
        <f>F8*2</f>
        <v>234</v>
      </c>
      <c r="D8" s="13">
        <f>F8*1.5</f>
        <v>175.5</v>
      </c>
      <c r="E8" s="9">
        <f>F8</f>
        <v>117</v>
      </c>
      <c r="F8" s="9">
        <f>F5</f>
        <v>117</v>
      </c>
      <c r="G8" s="11">
        <v>0</v>
      </c>
      <c r="H8" s="11">
        <v>0</v>
      </c>
    </row>
    <row r="9" spans="1:8" ht="33.75" customHeight="1">
      <c r="A9" s="3" t="s">
        <v>14</v>
      </c>
      <c r="B9" s="52"/>
      <c r="C9" s="52"/>
      <c r="D9" s="52"/>
      <c r="E9" s="52"/>
      <c r="F9" s="52"/>
      <c r="G9" s="52"/>
      <c r="H9" s="52"/>
    </row>
    <row r="10" spans="1:8" ht="25.5">
      <c r="A10" s="53" t="s">
        <v>7</v>
      </c>
      <c r="B10" s="4" t="s">
        <v>9</v>
      </c>
      <c r="C10" s="7">
        <f>F10*2</f>
        <v>294</v>
      </c>
      <c r="D10" s="16">
        <f>E10*1.5</f>
        <v>220.5</v>
      </c>
      <c r="E10" s="7">
        <f>F10</f>
        <v>147</v>
      </c>
      <c r="F10" s="7">
        <v>147</v>
      </c>
      <c r="G10" s="7">
        <v>0</v>
      </c>
      <c r="H10" s="7">
        <v>0</v>
      </c>
    </row>
    <row r="11" spans="1:8" ht="25.5">
      <c r="A11" s="53"/>
      <c r="B11" s="4" t="s">
        <v>10</v>
      </c>
      <c r="C11" s="7">
        <f>F11</f>
        <v>527.3</v>
      </c>
      <c r="D11" s="12">
        <f>F11</f>
        <v>527.3</v>
      </c>
      <c r="E11" s="12">
        <f>F11</f>
        <v>527.3</v>
      </c>
      <c r="F11" s="12">
        <f>F6</f>
        <v>527.3</v>
      </c>
      <c r="G11" s="7">
        <f>H11</f>
        <v>234</v>
      </c>
      <c r="H11" s="7">
        <f>H6</f>
        <v>234</v>
      </c>
    </row>
    <row r="12" spans="1:8" ht="25.5">
      <c r="A12" s="53"/>
      <c r="B12" s="3" t="s">
        <v>11</v>
      </c>
      <c r="C12" s="13">
        <f aca="true" t="shared" si="0" ref="C12:H12">SUM(C10:C11)</f>
        <v>821.3</v>
      </c>
      <c r="D12" s="13">
        <f t="shared" si="0"/>
        <v>747.8</v>
      </c>
      <c r="E12" s="13">
        <f t="shared" si="0"/>
        <v>674.3</v>
      </c>
      <c r="F12" s="13">
        <f t="shared" si="0"/>
        <v>674.3</v>
      </c>
      <c r="G12" s="9">
        <f t="shared" si="0"/>
        <v>234</v>
      </c>
      <c r="H12" s="9">
        <f t="shared" si="0"/>
        <v>234</v>
      </c>
    </row>
    <row r="13" spans="1:8" ht="27.75" customHeight="1">
      <c r="A13" s="5" t="s">
        <v>12</v>
      </c>
      <c r="B13" s="3" t="s">
        <v>11</v>
      </c>
      <c r="C13" s="13">
        <f>F13*2</f>
        <v>294</v>
      </c>
      <c r="D13" s="13">
        <f>F13*1.5</f>
        <v>220.5</v>
      </c>
      <c r="E13" s="13">
        <f>F13</f>
        <v>147</v>
      </c>
      <c r="F13" s="13">
        <f>F10</f>
        <v>147</v>
      </c>
      <c r="G13" s="7">
        <v>0</v>
      </c>
      <c r="H13" s="7">
        <v>0</v>
      </c>
    </row>
    <row r="14" spans="1:8" ht="31.5" customHeight="1">
      <c r="A14" s="3" t="s">
        <v>15</v>
      </c>
      <c r="B14" s="50"/>
      <c r="C14" s="50"/>
      <c r="D14" s="50"/>
      <c r="E14" s="50"/>
      <c r="F14" s="50"/>
      <c r="G14" s="50"/>
      <c r="H14" s="50"/>
    </row>
    <row r="15" spans="1:8" ht="25.5">
      <c r="A15" s="51" t="s">
        <v>7</v>
      </c>
      <c r="B15" s="4" t="s">
        <v>9</v>
      </c>
      <c r="C15" s="7">
        <f>F15*2</f>
        <v>328</v>
      </c>
      <c r="D15" s="12">
        <f>F15*1.5</f>
        <v>246</v>
      </c>
      <c r="E15" s="7">
        <f>F15</f>
        <v>164</v>
      </c>
      <c r="F15" s="7">
        <v>164</v>
      </c>
      <c r="G15" s="7">
        <v>0</v>
      </c>
      <c r="H15" s="7">
        <v>0</v>
      </c>
    </row>
    <row r="16" spans="1:8" ht="25.5">
      <c r="A16" s="51"/>
      <c r="B16" s="4" t="s">
        <v>10</v>
      </c>
      <c r="C16" s="7">
        <f>F16</f>
        <v>527.3</v>
      </c>
      <c r="D16" s="7">
        <f>F16</f>
        <v>527.3</v>
      </c>
      <c r="E16" s="7">
        <f>F16</f>
        <v>527.3</v>
      </c>
      <c r="F16" s="7">
        <f>F6</f>
        <v>527.3</v>
      </c>
      <c r="G16" s="7">
        <f>H16</f>
        <v>234</v>
      </c>
      <c r="H16" s="7">
        <f>H6</f>
        <v>234</v>
      </c>
    </row>
    <row r="17" spans="1:8" ht="12.75">
      <c r="A17" s="51"/>
      <c r="B17" s="4" t="s">
        <v>16</v>
      </c>
      <c r="C17" s="7">
        <f>F17</f>
        <v>59</v>
      </c>
      <c r="D17" s="7">
        <f>F17</f>
        <v>59</v>
      </c>
      <c r="E17" s="7">
        <f>F17</f>
        <v>59</v>
      </c>
      <c r="F17" s="7">
        <v>59</v>
      </c>
      <c r="G17" s="7">
        <f>H17</f>
        <v>59</v>
      </c>
      <c r="H17" s="7">
        <f>F17</f>
        <v>59</v>
      </c>
    </row>
    <row r="18" spans="1:8" ht="12.75">
      <c r="A18" s="51"/>
      <c r="B18" s="4" t="s">
        <v>17</v>
      </c>
      <c r="C18" s="7">
        <f>E18</f>
        <v>271</v>
      </c>
      <c r="D18" s="7">
        <v>0</v>
      </c>
      <c r="E18" s="7">
        <v>271</v>
      </c>
      <c r="F18" s="7">
        <v>0</v>
      </c>
      <c r="G18" s="7">
        <f>E18</f>
        <v>271</v>
      </c>
      <c r="H18" s="7">
        <v>0</v>
      </c>
    </row>
    <row r="19" spans="1:8" ht="25.5">
      <c r="A19" s="51"/>
      <c r="B19" s="3" t="s">
        <v>11</v>
      </c>
      <c r="C19" s="9">
        <f aca="true" t="shared" si="1" ref="C19:H19">SUM(C15:C18)</f>
        <v>1185.3</v>
      </c>
      <c r="D19" s="13">
        <f t="shared" si="1"/>
        <v>832.3</v>
      </c>
      <c r="E19" s="9">
        <f t="shared" si="1"/>
        <v>1021.3</v>
      </c>
      <c r="F19" s="9">
        <f t="shared" si="1"/>
        <v>750.3</v>
      </c>
      <c r="G19" s="9">
        <f t="shared" si="1"/>
        <v>564</v>
      </c>
      <c r="H19" s="9">
        <f t="shared" si="1"/>
        <v>293</v>
      </c>
    </row>
    <row r="20" spans="1:8" ht="25.5">
      <c r="A20" s="51" t="s">
        <v>18</v>
      </c>
      <c r="B20" s="4" t="s">
        <v>9</v>
      </c>
      <c r="C20" s="7">
        <f>C15</f>
        <v>328</v>
      </c>
      <c r="D20" s="12">
        <f>D15</f>
        <v>246</v>
      </c>
      <c r="E20" s="7">
        <f>F20</f>
        <v>164</v>
      </c>
      <c r="F20" s="7">
        <f>F15</f>
        <v>164</v>
      </c>
      <c r="G20" s="7">
        <v>0</v>
      </c>
      <c r="H20" s="7">
        <v>0</v>
      </c>
    </row>
    <row r="21" spans="1:8" ht="12.75">
      <c r="A21" s="51"/>
      <c r="B21" s="4" t="s">
        <v>16</v>
      </c>
      <c r="C21" s="7">
        <f>F21</f>
        <v>59</v>
      </c>
      <c r="D21" s="7">
        <f>F21</f>
        <v>59</v>
      </c>
      <c r="E21" s="7">
        <f>F21</f>
        <v>59</v>
      </c>
      <c r="F21" s="7">
        <f>F17</f>
        <v>59</v>
      </c>
      <c r="G21" s="7">
        <f>H21</f>
        <v>59</v>
      </c>
      <c r="H21" s="7">
        <f>H17</f>
        <v>59</v>
      </c>
    </row>
    <row r="22" spans="1:8" ht="12.75">
      <c r="A22" s="51"/>
      <c r="B22" s="14" t="s">
        <v>17</v>
      </c>
      <c r="C22" s="7">
        <f>E22</f>
        <v>271</v>
      </c>
      <c r="D22" s="7">
        <v>0</v>
      </c>
      <c r="E22" s="7">
        <f>E18</f>
        <v>271</v>
      </c>
      <c r="F22" s="7">
        <f>0</f>
        <v>0</v>
      </c>
      <c r="G22" s="7">
        <f>G18</f>
        <v>271</v>
      </c>
      <c r="H22" s="7">
        <v>0</v>
      </c>
    </row>
    <row r="23" spans="1:8" ht="25.5">
      <c r="A23" s="51"/>
      <c r="B23" s="3" t="s">
        <v>11</v>
      </c>
      <c r="C23" s="9">
        <f aca="true" t="shared" si="2" ref="C23:H23">SUM(C20:C22)</f>
        <v>658</v>
      </c>
      <c r="D23" s="13">
        <f t="shared" si="2"/>
        <v>305</v>
      </c>
      <c r="E23" s="9">
        <f t="shared" si="2"/>
        <v>494</v>
      </c>
      <c r="F23" s="9">
        <f t="shared" si="2"/>
        <v>223</v>
      </c>
      <c r="G23" s="9">
        <f t="shared" si="2"/>
        <v>330</v>
      </c>
      <c r="H23" s="9">
        <f t="shared" si="2"/>
        <v>59</v>
      </c>
    </row>
    <row r="24" spans="1:8" ht="25.5">
      <c r="A24" s="51" t="s">
        <v>19</v>
      </c>
      <c r="B24" s="14" t="s">
        <v>9</v>
      </c>
      <c r="C24" s="7">
        <f>C15</f>
        <v>328</v>
      </c>
      <c r="D24" s="12">
        <f>D15</f>
        <v>246</v>
      </c>
      <c r="E24" s="7">
        <f>E15</f>
        <v>164</v>
      </c>
      <c r="F24" s="7">
        <f>F15</f>
        <v>164</v>
      </c>
      <c r="G24" s="7">
        <v>0</v>
      </c>
      <c r="H24" s="7">
        <v>0</v>
      </c>
    </row>
    <row r="25" spans="1:8" ht="12.75">
      <c r="A25" s="51"/>
      <c r="B25" s="14" t="s">
        <v>20</v>
      </c>
      <c r="C25" s="7">
        <f>F25</f>
        <v>130</v>
      </c>
      <c r="D25" s="7">
        <f>F25</f>
        <v>130</v>
      </c>
      <c r="E25" s="7">
        <f>F25</f>
        <v>130</v>
      </c>
      <c r="F25" s="7">
        <v>130</v>
      </c>
      <c r="G25" s="7">
        <f>F25</f>
        <v>130</v>
      </c>
      <c r="H25" s="7">
        <f>F25</f>
        <v>130</v>
      </c>
    </row>
    <row r="26" spans="1:8" ht="12.75">
      <c r="A26" s="51"/>
      <c r="B26" s="14" t="s">
        <v>17</v>
      </c>
      <c r="C26" s="7">
        <f>E26</f>
        <v>271</v>
      </c>
      <c r="D26" s="7">
        <v>0</v>
      </c>
      <c r="E26" s="7">
        <f>E22</f>
        <v>271</v>
      </c>
      <c r="F26" s="7">
        <v>0</v>
      </c>
      <c r="G26" s="7">
        <f>E26</f>
        <v>271</v>
      </c>
      <c r="H26" s="7">
        <v>0</v>
      </c>
    </row>
    <row r="27" spans="1:8" ht="25.5">
      <c r="A27" s="51"/>
      <c r="B27" s="14" t="s">
        <v>21</v>
      </c>
      <c r="C27" s="7">
        <f>E27</f>
        <v>220</v>
      </c>
      <c r="D27" s="7">
        <v>0</v>
      </c>
      <c r="E27" s="7">
        <v>220</v>
      </c>
      <c r="F27" s="7">
        <v>0</v>
      </c>
      <c r="G27" s="7">
        <f>E27</f>
        <v>220</v>
      </c>
      <c r="H27" s="7">
        <v>0</v>
      </c>
    </row>
    <row r="28" spans="1:8" ht="25.5">
      <c r="A28" s="51"/>
      <c r="B28" s="14" t="s">
        <v>22</v>
      </c>
      <c r="C28" s="7">
        <f>E28</f>
        <v>59</v>
      </c>
      <c r="D28" s="7">
        <v>0</v>
      </c>
      <c r="E28" s="7">
        <v>59</v>
      </c>
      <c r="F28" s="7">
        <v>0</v>
      </c>
      <c r="G28" s="7">
        <f>E28</f>
        <v>59</v>
      </c>
      <c r="H28" s="7">
        <v>0</v>
      </c>
    </row>
    <row r="29" spans="1:8" ht="25.5">
      <c r="A29" s="51"/>
      <c r="B29" s="3" t="s">
        <v>11</v>
      </c>
      <c r="C29" s="9">
        <f aca="true" t="shared" si="3" ref="C29:H29">SUM(C24:C28)</f>
        <v>1008</v>
      </c>
      <c r="D29" s="13">
        <f t="shared" si="3"/>
        <v>376</v>
      </c>
      <c r="E29" s="9">
        <f t="shared" si="3"/>
        <v>844</v>
      </c>
      <c r="F29" s="9">
        <f t="shared" si="3"/>
        <v>294</v>
      </c>
      <c r="G29" s="9">
        <f t="shared" si="3"/>
        <v>680</v>
      </c>
      <c r="H29" s="9">
        <f t="shared" si="3"/>
        <v>130</v>
      </c>
    </row>
    <row r="30" spans="1:8" ht="38.25">
      <c r="A30" s="3" t="s">
        <v>23</v>
      </c>
      <c r="B30" s="50"/>
      <c r="C30" s="50"/>
      <c r="D30" s="50"/>
      <c r="E30" s="50"/>
      <c r="F30" s="50"/>
      <c r="G30" s="50"/>
      <c r="H30" s="50"/>
    </row>
    <row r="31" spans="1:8" ht="25.5">
      <c r="A31" s="51" t="s">
        <v>7</v>
      </c>
      <c r="B31" s="15" t="s">
        <v>9</v>
      </c>
      <c r="C31" s="7">
        <f>C24</f>
        <v>328</v>
      </c>
      <c r="D31" s="12">
        <f>D20</f>
        <v>246</v>
      </c>
      <c r="E31" s="7">
        <f>E20</f>
        <v>164</v>
      </c>
      <c r="F31" s="7">
        <f>F20</f>
        <v>164</v>
      </c>
      <c r="G31" s="7">
        <v>0</v>
      </c>
      <c r="H31" s="7">
        <v>0</v>
      </c>
    </row>
    <row r="32" spans="1:8" ht="25.5">
      <c r="A32" s="51"/>
      <c r="B32" s="15" t="s">
        <v>10</v>
      </c>
      <c r="C32" s="12">
        <f>F32</f>
        <v>527.3</v>
      </c>
      <c r="D32" s="7">
        <f>F32</f>
        <v>527.3</v>
      </c>
      <c r="E32" s="7">
        <f>F32</f>
        <v>527.3</v>
      </c>
      <c r="F32" s="7">
        <f>F16</f>
        <v>527.3</v>
      </c>
      <c r="G32" s="7">
        <f>H32</f>
        <v>234</v>
      </c>
      <c r="H32" s="7">
        <f>H16</f>
        <v>234</v>
      </c>
    </row>
    <row r="33" spans="1:8" ht="12.75">
      <c r="A33" s="51"/>
      <c r="B33" s="15" t="s">
        <v>16</v>
      </c>
      <c r="C33" s="7">
        <f>C21</f>
        <v>59</v>
      </c>
      <c r="D33" s="7">
        <f>D21</f>
        <v>59</v>
      </c>
      <c r="E33" s="7">
        <f>E21</f>
        <v>59</v>
      </c>
      <c r="F33" s="7">
        <f>E21</f>
        <v>59</v>
      </c>
      <c r="G33" s="7">
        <f>F21</f>
        <v>59</v>
      </c>
      <c r="H33" s="7">
        <f>F21</f>
        <v>59</v>
      </c>
    </row>
    <row r="34" spans="1:8" ht="12.75">
      <c r="A34" s="51"/>
      <c r="B34" s="15" t="s">
        <v>17</v>
      </c>
      <c r="C34" s="7">
        <f>H34</f>
        <v>271</v>
      </c>
      <c r="D34" s="7">
        <f>H34</f>
        <v>271</v>
      </c>
      <c r="E34" s="7">
        <f>H34</f>
        <v>271</v>
      </c>
      <c r="F34" s="7">
        <f>G34</f>
        <v>271</v>
      </c>
      <c r="G34" s="7">
        <f>H34</f>
        <v>271</v>
      </c>
      <c r="H34" s="7">
        <f>E22</f>
        <v>271</v>
      </c>
    </row>
    <row r="35" spans="1:8" ht="25.5">
      <c r="A35" s="51"/>
      <c r="B35" s="17" t="s">
        <v>11</v>
      </c>
      <c r="C35" s="9">
        <f aca="true" t="shared" si="4" ref="C35:H35">SUM(C31:C34)</f>
        <v>1185.3</v>
      </c>
      <c r="D35" s="13">
        <f t="shared" si="4"/>
        <v>1103.3</v>
      </c>
      <c r="E35" s="9">
        <f t="shared" si="4"/>
        <v>1021.3</v>
      </c>
      <c r="F35" s="9">
        <f t="shared" si="4"/>
        <v>1021.3</v>
      </c>
      <c r="G35" s="9">
        <f t="shared" si="4"/>
        <v>564</v>
      </c>
      <c r="H35" s="9">
        <f t="shared" si="4"/>
        <v>564</v>
      </c>
    </row>
    <row r="36" spans="1:8" ht="25.5">
      <c r="A36" s="51" t="s">
        <v>18</v>
      </c>
      <c r="B36" s="15" t="s">
        <v>9</v>
      </c>
      <c r="C36" s="7">
        <f>C31</f>
        <v>328</v>
      </c>
      <c r="D36" s="12">
        <f>D31</f>
        <v>246</v>
      </c>
      <c r="E36" s="7">
        <f>E31</f>
        <v>164</v>
      </c>
      <c r="F36" s="7">
        <f>F31</f>
        <v>164</v>
      </c>
      <c r="G36" s="7">
        <v>0</v>
      </c>
      <c r="H36" s="7">
        <v>0</v>
      </c>
    </row>
    <row r="37" spans="1:8" ht="12.75">
      <c r="A37" s="51"/>
      <c r="B37" s="15" t="s">
        <v>16</v>
      </c>
      <c r="C37" s="7">
        <f>C33</f>
        <v>59</v>
      </c>
      <c r="D37" s="7">
        <f aca="true" t="shared" si="5" ref="D37:H38">C37</f>
        <v>59</v>
      </c>
      <c r="E37" s="7">
        <f t="shared" si="5"/>
        <v>59</v>
      </c>
      <c r="F37" s="7">
        <f t="shared" si="5"/>
        <v>59</v>
      </c>
      <c r="G37" s="7">
        <f t="shared" si="5"/>
        <v>59</v>
      </c>
      <c r="H37" s="7">
        <f t="shared" si="5"/>
        <v>59</v>
      </c>
    </row>
    <row r="38" spans="1:8" ht="12.75">
      <c r="A38" s="51"/>
      <c r="B38" s="15" t="s">
        <v>17</v>
      </c>
      <c r="C38" s="7">
        <f>C34</f>
        <v>271</v>
      </c>
      <c r="D38" s="7">
        <f t="shared" si="5"/>
        <v>271</v>
      </c>
      <c r="E38" s="7">
        <f t="shared" si="5"/>
        <v>271</v>
      </c>
      <c r="F38" s="7">
        <f t="shared" si="5"/>
        <v>271</v>
      </c>
      <c r="G38" s="7">
        <f t="shared" si="5"/>
        <v>271</v>
      </c>
      <c r="H38" s="7">
        <f t="shared" si="5"/>
        <v>271</v>
      </c>
    </row>
    <row r="39" spans="1:8" ht="25.5">
      <c r="A39" s="51"/>
      <c r="B39" s="17" t="s">
        <v>11</v>
      </c>
      <c r="C39" s="9">
        <f aca="true" t="shared" si="6" ref="C39:H39">SUM(C36:C38)</f>
        <v>658</v>
      </c>
      <c r="D39" s="13">
        <f t="shared" si="6"/>
        <v>576</v>
      </c>
      <c r="E39" s="9">
        <f t="shared" si="6"/>
        <v>494</v>
      </c>
      <c r="F39" s="9">
        <f t="shared" si="6"/>
        <v>494</v>
      </c>
      <c r="G39" s="9">
        <f t="shared" si="6"/>
        <v>330</v>
      </c>
      <c r="H39" s="9">
        <f t="shared" si="6"/>
        <v>330</v>
      </c>
    </row>
    <row r="40" spans="1:8" ht="25.5">
      <c r="A40" s="51" t="s">
        <v>19</v>
      </c>
      <c r="B40" s="15" t="s">
        <v>9</v>
      </c>
      <c r="C40" s="7">
        <f>C31</f>
        <v>328</v>
      </c>
      <c r="D40" s="12">
        <f>D31</f>
        <v>246</v>
      </c>
      <c r="E40" s="7">
        <f>E31</f>
        <v>164</v>
      </c>
      <c r="F40" s="7">
        <f>F31</f>
        <v>164</v>
      </c>
      <c r="G40" s="7">
        <v>0</v>
      </c>
      <c r="H40" s="7">
        <v>0</v>
      </c>
    </row>
    <row r="41" spans="1:8" ht="12.75">
      <c r="A41" s="51"/>
      <c r="B41" s="15" t="s">
        <v>20</v>
      </c>
      <c r="C41" s="7">
        <f>C25</f>
        <v>130</v>
      </c>
      <c r="D41" s="7">
        <f aca="true" t="shared" si="7" ref="D41:H44">C41</f>
        <v>130</v>
      </c>
      <c r="E41" s="7">
        <f t="shared" si="7"/>
        <v>130</v>
      </c>
      <c r="F41" s="7">
        <f t="shared" si="7"/>
        <v>130</v>
      </c>
      <c r="G41" s="7">
        <f t="shared" si="7"/>
        <v>130</v>
      </c>
      <c r="H41" s="7">
        <f t="shared" si="7"/>
        <v>130</v>
      </c>
    </row>
    <row r="42" spans="1:8" ht="12.75">
      <c r="A42" s="51"/>
      <c r="B42" s="15" t="s">
        <v>17</v>
      </c>
      <c r="C42" s="7">
        <f>C34</f>
        <v>271</v>
      </c>
      <c r="D42" s="7">
        <f t="shared" si="7"/>
        <v>271</v>
      </c>
      <c r="E42" s="7">
        <f t="shared" si="7"/>
        <v>271</v>
      </c>
      <c r="F42" s="7">
        <f t="shared" si="7"/>
        <v>271</v>
      </c>
      <c r="G42" s="7">
        <f t="shared" si="7"/>
        <v>271</v>
      </c>
      <c r="H42" s="7">
        <f t="shared" si="7"/>
        <v>271</v>
      </c>
    </row>
    <row r="43" spans="1:8" ht="25.5">
      <c r="A43" s="51"/>
      <c r="B43" s="15" t="s">
        <v>21</v>
      </c>
      <c r="C43" s="7">
        <f>C27</f>
        <v>220</v>
      </c>
      <c r="D43" s="7">
        <f t="shared" si="7"/>
        <v>220</v>
      </c>
      <c r="E43" s="7">
        <f t="shared" si="7"/>
        <v>220</v>
      </c>
      <c r="F43" s="7">
        <f t="shared" si="7"/>
        <v>220</v>
      </c>
      <c r="G43" s="7">
        <f t="shared" si="7"/>
        <v>220</v>
      </c>
      <c r="H43" s="7">
        <f t="shared" si="7"/>
        <v>220</v>
      </c>
    </row>
    <row r="44" spans="1:8" ht="25.5">
      <c r="A44" s="51"/>
      <c r="B44" s="15" t="s">
        <v>22</v>
      </c>
      <c r="C44" s="7">
        <f>C28</f>
        <v>59</v>
      </c>
      <c r="D44" s="7">
        <f t="shared" si="7"/>
        <v>59</v>
      </c>
      <c r="E44" s="7">
        <f t="shared" si="7"/>
        <v>59</v>
      </c>
      <c r="F44" s="7">
        <f t="shared" si="7"/>
        <v>59</v>
      </c>
      <c r="G44" s="7">
        <f t="shared" si="7"/>
        <v>59</v>
      </c>
      <c r="H44" s="7">
        <f t="shared" si="7"/>
        <v>59</v>
      </c>
    </row>
    <row r="45" spans="1:8" ht="25.5">
      <c r="A45" s="51"/>
      <c r="B45" s="17" t="s">
        <v>11</v>
      </c>
      <c r="C45" s="9">
        <f aca="true" t="shared" si="8" ref="C45:H45">SUM(C40:C44)</f>
        <v>1008</v>
      </c>
      <c r="D45" s="13">
        <f t="shared" si="8"/>
        <v>926</v>
      </c>
      <c r="E45" s="9">
        <f t="shared" si="8"/>
        <v>844</v>
      </c>
      <c r="F45" s="9">
        <f t="shared" si="8"/>
        <v>844</v>
      </c>
      <c r="G45" s="9">
        <f t="shared" si="8"/>
        <v>680</v>
      </c>
      <c r="H45" s="9">
        <f t="shared" si="8"/>
        <v>680</v>
      </c>
    </row>
    <row r="47" spans="1:8" ht="15.75" customHeight="1">
      <c r="A47" s="54" t="s">
        <v>25</v>
      </c>
      <c r="B47" s="54"/>
      <c r="C47" s="54"/>
      <c r="D47" s="54"/>
      <c r="E47" s="54"/>
      <c r="F47" s="54"/>
      <c r="G47" s="54"/>
      <c r="H47" s="54"/>
    </row>
  </sheetData>
  <mergeCells count="18">
    <mergeCell ref="C4:H4"/>
    <mergeCell ref="A1:H1"/>
    <mergeCell ref="A2:A3"/>
    <mergeCell ref="C2:F2"/>
    <mergeCell ref="G2:H2"/>
    <mergeCell ref="B2:B3"/>
    <mergeCell ref="A47:H47"/>
    <mergeCell ref="A31:A35"/>
    <mergeCell ref="A36:A39"/>
    <mergeCell ref="A40:A45"/>
    <mergeCell ref="B30:H30"/>
    <mergeCell ref="A5:A7"/>
    <mergeCell ref="B9:H9"/>
    <mergeCell ref="A10:A12"/>
    <mergeCell ref="B14:H14"/>
    <mergeCell ref="A15:A19"/>
    <mergeCell ref="A20:A23"/>
    <mergeCell ref="A24:A29"/>
  </mergeCells>
  <printOptions/>
  <pageMargins left="0.984251968503937" right="0.3937007874015748" top="0.5905511811023623" bottom="0.3937007874015748" header="0" footer="0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workbookViewId="0" topLeftCell="A1">
      <selection activeCell="F4" sqref="F4"/>
    </sheetView>
  </sheetViews>
  <sheetFormatPr defaultColWidth="9.00390625" defaultRowHeight="12.75"/>
  <cols>
    <col min="1" max="1" width="37.875" style="0" customWidth="1"/>
    <col min="2" max="2" width="12.75390625" style="0" hidden="1" customWidth="1"/>
    <col min="3" max="3" width="7.25390625" style="0" hidden="1" customWidth="1"/>
    <col min="4" max="4" width="9.625" style="0" hidden="1" customWidth="1"/>
    <col min="5" max="5" width="21.00390625" style="0" customWidth="1"/>
    <col min="6" max="6" width="18.25390625" style="0" customWidth="1"/>
    <col min="7" max="8" width="9.00390625" style="0" customWidth="1"/>
    <col min="9" max="9" width="8.25390625" style="0" customWidth="1"/>
    <col min="10" max="10" width="8.875" style="0" customWidth="1"/>
    <col min="13" max="13" width="14.125" style="0" customWidth="1"/>
  </cols>
  <sheetData>
    <row r="1" spans="1:12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7:12" ht="58.5" customHeight="1">
      <c r="G2" s="21"/>
      <c r="H2" s="21"/>
      <c r="I2" s="21"/>
      <c r="J2" s="21"/>
      <c r="K2" s="21"/>
      <c r="L2" s="21"/>
    </row>
    <row r="3" spans="7:13" ht="15" customHeight="1">
      <c r="G3" s="22"/>
      <c r="H3" s="22"/>
      <c r="I3" s="22"/>
      <c r="J3" s="22"/>
      <c r="K3" s="22"/>
      <c r="L3" s="22"/>
      <c r="M3" s="20"/>
    </row>
    <row r="4" spans="1:5" ht="51" customHeight="1">
      <c r="A4" s="55" t="s">
        <v>34</v>
      </c>
      <c r="B4" s="55"/>
      <c r="C4" s="55"/>
      <c r="D4" s="55"/>
      <c r="E4" s="55"/>
    </row>
    <row r="5" spans="1:5" ht="9" customHeight="1">
      <c r="A5" s="22"/>
      <c r="B5" s="22"/>
      <c r="C5" s="22"/>
      <c r="D5" s="22"/>
      <c r="E5" s="22"/>
    </row>
    <row r="6" spans="1:6" ht="21" customHeight="1">
      <c r="A6" s="56" t="s">
        <v>0</v>
      </c>
      <c r="B6" s="45"/>
      <c r="C6" s="58" t="s">
        <v>30</v>
      </c>
      <c r="D6" s="58"/>
      <c r="E6" s="58" t="s">
        <v>35</v>
      </c>
      <c r="F6" s="58" t="s">
        <v>35</v>
      </c>
    </row>
    <row r="7" spans="1:6" ht="10.5" customHeight="1">
      <c r="A7" s="57"/>
      <c r="B7" s="45"/>
      <c r="C7" s="58"/>
      <c r="D7" s="58"/>
      <c r="E7" s="58"/>
      <c r="F7" s="58"/>
    </row>
    <row r="8" spans="1:6" ht="30.75" customHeight="1">
      <c r="A8" s="46" t="s">
        <v>26</v>
      </c>
      <c r="B8" s="28"/>
      <c r="C8" s="59">
        <v>4600</v>
      </c>
      <c r="D8" s="59"/>
      <c r="E8" s="28">
        <v>7459</v>
      </c>
      <c r="F8" s="28">
        <v>6780</v>
      </c>
    </row>
    <row r="9" spans="1:6" ht="25.5" customHeight="1">
      <c r="A9" s="46" t="s">
        <v>27</v>
      </c>
      <c r="B9" s="28"/>
      <c r="C9" s="59">
        <v>4785</v>
      </c>
      <c r="D9" s="59"/>
      <c r="E9" s="28">
        <v>7758</v>
      </c>
      <c r="F9" s="28">
        <v>7053</v>
      </c>
    </row>
    <row r="10" spans="1:6" ht="29.25" customHeight="1">
      <c r="A10" s="46" t="s">
        <v>28</v>
      </c>
      <c r="B10" s="28"/>
      <c r="C10" s="59">
        <v>5255</v>
      </c>
      <c r="D10" s="59"/>
      <c r="E10" s="28">
        <v>8520</v>
      </c>
      <c r="F10" s="28">
        <v>7746</v>
      </c>
    </row>
    <row r="11" ht="48.75" customHeight="1"/>
    <row r="15" ht="20.25" customHeight="1"/>
    <row r="16" ht="21" customHeight="1"/>
    <row r="17" ht="22.5" customHeight="1"/>
  </sheetData>
  <mergeCells count="8">
    <mergeCell ref="C8:D8"/>
    <mergeCell ref="C9:D9"/>
    <mergeCell ref="C10:D10"/>
    <mergeCell ref="F6:F7"/>
    <mergeCell ref="A4:E4"/>
    <mergeCell ref="A6:A7"/>
    <mergeCell ref="C6:D7"/>
    <mergeCell ref="E6:E7"/>
  </mergeCells>
  <printOptions horizontalCentered="1"/>
  <pageMargins left="0.984251968503937" right="0.3937007874015748" top="0.5905511811023623" bottom="0.3937007874015748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workbookViewId="0" topLeftCell="A14">
      <selection activeCell="S49" sqref="S49"/>
    </sheetView>
  </sheetViews>
  <sheetFormatPr defaultColWidth="9.00390625" defaultRowHeight="12.75"/>
  <cols>
    <col min="1" max="1" width="21.125" style="0" customWidth="1"/>
    <col min="2" max="2" width="12.875" style="0" hidden="1" customWidth="1"/>
    <col min="3" max="5" width="13.875" style="0" hidden="1" customWidth="1"/>
    <col min="6" max="6" width="12.00390625" style="0" hidden="1" customWidth="1"/>
    <col min="7" max="7" width="12.00390625" style="0" customWidth="1"/>
    <col min="8" max="9" width="12.00390625" style="0" hidden="1" customWidth="1"/>
    <col min="10" max="10" width="12.25390625" style="0" hidden="1" customWidth="1"/>
    <col min="11" max="11" width="12.25390625" style="0" customWidth="1"/>
    <col min="12" max="12" width="12.25390625" style="0" hidden="1" customWidth="1"/>
    <col min="13" max="14" width="12.25390625" style="0" customWidth="1"/>
    <col min="15" max="15" width="12.25390625" style="0" hidden="1" customWidth="1"/>
    <col min="16" max="17" width="13.125" style="0" hidden="1" customWidth="1"/>
    <col min="18" max="18" width="13.75390625" style="0" hidden="1" customWidth="1"/>
    <col min="19" max="19" width="18.25390625" style="0" customWidth="1"/>
    <col min="20" max="20" width="18.125" style="0" customWidth="1"/>
    <col min="21" max="21" width="13.75390625" style="0" hidden="1" customWidth="1"/>
    <col min="22" max="22" width="14.125" style="0" hidden="1" customWidth="1"/>
  </cols>
  <sheetData>
    <row r="1" spans="1:22" ht="34.5" customHeight="1">
      <c r="A1" s="47" t="s">
        <v>36</v>
      </c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75.75" customHeight="1">
      <c r="A2" s="56" t="s">
        <v>0</v>
      </c>
      <c r="B2" s="30" t="s">
        <v>31</v>
      </c>
      <c r="C2" s="35"/>
      <c r="D2" s="56" t="s">
        <v>32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36"/>
      <c r="P2" s="37"/>
      <c r="Q2" s="61" t="s">
        <v>33</v>
      </c>
      <c r="R2" s="62"/>
      <c r="S2" s="62"/>
      <c r="T2" s="63"/>
      <c r="U2" s="3"/>
      <c r="V2" s="3"/>
    </row>
    <row r="3" spans="1:22" ht="38.25">
      <c r="A3" s="56"/>
      <c r="B3" s="3" t="s">
        <v>2</v>
      </c>
      <c r="C3" s="3" t="s">
        <v>2</v>
      </c>
      <c r="D3" s="38" t="s">
        <v>2</v>
      </c>
      <c r="E3" s="38" t="s">
        <v>5</v>
      </c>
      <c r="F3" s="38" t="s">
        <v>5</v>
      </c>
      <c r="G3" s="38" t="s">
        <v>2</v>
      </c>
      <c r="H3" s="38" t="s">
        <v>5</v>
      </c>
      <c r="I3" s="38" t="s">
        <v>3</v>
      </c>
      <c r="J3" s="38" t="s">
        <v>3</v>
      </c>
      <c r="K3" s="38" t="s">
        <v>5</v>
      </c>
      <c r="L3" s="38" t="s">
        <v>3</v>
      </c>
      <c r="M3" s="38" t="s">
        <v>3</v>
      </c>
      <c r="N3" s="38" t="s">
        <v>4</v>
      </c>
      <c r="O3" s="38" t="s">
        <v>4</v>
      </c>
      <c r="P3" s="38" t="s">
        <v>4</v>
      </c>
      <c r="Q3" s="38" t="s">
        <v>3</v>
      </c>
      <c r="R3" s="38" t="s">
        <v>3</v>
      </c>
      <c r="S3" s="38" t="s">
        <v>3</v>
      </c>
      <c r="T3" s="38" t="s">
        <v>4</v>
      </c>
      <c r="U3" s="3" t="s">
        <v>4</v>
      </c>
      <c r="V3" s="3" t="s">
        <v>4</v>
      </c>
    </row>
    <row r="4" spans="1:22" ht="27.75" customHeight="1">
      <c r="A4" s="38" t="s">
        <v>13</v>
      </c>
      <c r="B4" s="3"/>
      <c r="C4" s="29"/>
      <c r="D4" s="64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6"/>
      <c r="U4" s="29"/>
      <c r="V4" s="29"/>
    </row>
    <row r="5" spans="1:22" s="1" customFormat="1" ht="12.75" hidden="1">
      <c r="A5" s="67" t="s">
        <v>7</v>
      </c>
      <c r="B5" s="5"/>
      <c r="C5" s="6">
        <f>P5*2</f>
        <v>234</v>
      </c>
      <c r="D5" s="6"/>
      <c r="E5" s="6"/>
      <c r="F5" s="18">
        <f>P5*1.5</f>
        <v>175.5</v>
      </c>
      <c r="G5" s="18"/>
      <c r="H5" s="18"/>
      <c r="I5" s="18"/>
      <c r="J5" s="6">
        <f>P5</f>
        <v>117</v>
      </c>
      <c r="K5" s="6"/>
      <c r="L5" s="6"/>
      <c r="M5" s="6"/>
      <c r="N5" s="6"/>
      <c r="O5" s="6"/>
      <c r="P5" s="6">
        <v>117</v>
      </c>
      <c r="Q5" s="6"/>
      <c r="R5" s="6">
        <v>0</v>
      </c>
      <c r="S5" s="6"/>
      <c r="T5" s="6"/>
      <c r="U5" s="6"/>
      <c r="V5" s="6">
        <v>0</v>
      </c>
    </row>
    <row r="6" spans="1:22" s="2" customFormat="1" ht="12.75" hidden="1">
      <c r="A6" s="67"/>
      <c r="B6" s="5"/>
      <c r="C6" s="7">
        <f>P6</f>
        <v>527.3</v>
      </c>
      <c r="D6" s="7"/>
      <c r="E6" s="7"/>
      <c r="F6" s="8">
        <f>P6</f>
        <v>527.3</v>
      </c>
      <c r="G6" s="8"/>
      <c r="H6" s="8"/>
      <c r="I6" s="8"/>
      <c r="J6" s="8">
        <f>P6</f>
        <v>527.3</v>
      </c>
      <c r="K6" s="8"/>
      <c r="L6" s="8"/>
      <c r="M6" s="8"/>
      <c r="N6" s="8"/>
      <c r="O6" s="8"/>
      <c r="P6" s="8">
        <v>527.3</v>
      </c>
      <c r="Q6" s="8"/>
      <c r="R6" s="8">
        <f>V6</f>
        <v>234</v>
      </c>
      <c r="S6" s="8"/>
      <c r="T6" s="8"/>
      <c r="U6" s="8"/>
      <c r="V6" s="8">
        <v>234</v>
      </c>
    </row>
    <row r="7" spans="1:22" s="2" customFormat="1" ht="12.75">
      <c r="A7" s="67"/>
      <c r="B7" s="23">
        <f aca="true" t="shared" si="0" ref="B7:B45">C7*1.06</f>
        <v>807.72</v>
      </c>
      <c r="C7" s="9">
        <v>762</v>
      </c>
      <c r="D7" s="40">
        <f>ROUND(B7*1.06,0)</f>
        <v>856</v>
      </c>
      <c r="E7" s="31">
        <f aca="true" t="shared" si="1" ref="E7:E45">F7*1.06</f>
        <v>744.968</v>
      </c>
      <c r="F7" s="32">
        <f>F5+F6</f>
        <v>702.8</v>
      </c>
      <c r="G7" s="32">
        <v>1191</v>
      </c>
      <c r="H7" s="32">
        <f>ROUND(E7*1.06,0)</f>
        <v>790</v>
      </c>
      <c r="I7" s="32">
        <f aca="true" t="shared" si="2" ref="I7:I45">J7*1.06</f>
        <v>682.64</v>
      </c>
      <c r="J7" s="33">
        <v>644</v>
      </c>
      <c r="K7" s="33">
        <v>1097</v>
      </c>
      <c r="L7" s="33">
        <f>ROUND(I7*1.06,0)</f>
        <v>724</v>
      </c>
      <c r="M7" s="33">
        <v>1006</v>
      </c>
      <c r="N7" s="33">
        <v>1006</v>
      </c>
      <c r="O7" s="32">
        <f aca="true" t="shared" si="3" ref="O7:O45">P7*1.06</f>
        <v>682.64</v>
      </c>
      <c r="P7" s="33">
        <v>644</v>
      </c>
      <c r="Q7" s="32">
        <f aca="true" t="shared" si="4" ref="Q7:Q45">R7*1.06</f>
        <v>248.04000000000002</v>
      </c>
      <c r="R7" s="33">
        <f>SUM(R5:R6)</f>
        <v>234</v>
      </c>
      <c r="S7" s="33">
        <v>365</v>
      </c>
      <c r="T7" s="33">
        <v>365</v>
      </c>
      <c r="U7" s="19">
        <f aca="true" t="shared" si="5" ref="U7:U45">V7*1.06</f>
        <v>248.04000000000002</v>
      </c>
      <c r="V7" s="10">
        <f>SUM(V5:V6)</f>
        <v>234</v>
      </c>
    </row>
    <row r="8" spans="1:22" ht="12.75">
      <c r="A8" s="39" t="s">
        <v>12</v>
      </c>
      <c r="B8" s="23">
        <f t="shared" si="0"/>
        <v>248.04000000000002</v>
      </c>
      <c r="C8" s="9">
        <f>P8*2</f>
        <v>234</v>
      </c>
      <c r="D8" s="40">
        <f aca="true" t="shared" si="6" ref="D8:D45">ROUND(B8*1.06,0)</f>
        <v>263</v>
      </c>
      <c r="E8" s="31">
        <f t="shared" si="1"/>
        <v>186.03</v>
      </c>
      <c r="F8" s="31">
        <f>P8*1.5</f>
        <v>175.5</v>
      </c>
      <c r="G8" s="32">
        <v>365</v>
      </c>
      <c r="H8" s="32">
        <f aca="true" t="shared" si="7" ref="H8:H45">ROUND(E8*1.06,0)</f>
        <v>197</v>
      </c>
      <c r="I8" s="32">
        <f t="shared" si="2"/>
        <v>124.02000000000001</v>
      </c>
      <c r="J8" s="40">
        <f>P8</f>
        <v>117</v>
      </c>
      <c r="K8" s="33">
        <v>275</v>
      </c>
      <c r="L8" s="33">
        <f aca="true" t="shared" si="8" ref="L8:L44">ROUND(I8*1.06,0)</f>
        <v>131</v>
      </c>
      <c r="M8" s="33">
        <v>183</v>
      </c>
      <c r="N8" s="33">
        <v>183</v>
      </c>
      <c r="O8" s="32">
        <f t="shared" si="3"/>
        <v>124.02000000000001</v>
      </c>
      <c r="P8" s="40">
        <f>P5</f>
        <v>117</v>
      </c>
      <c r="Q8" s="32">
        <f t="shared" si="4"/>
        <v>0</v>
      </c>
      <c r="R8" s="34">
        <v>0</v>
      </c>
      <c r="S8" s="33">
        <f aca="true" t="shared" si="9" ref="S8:S44">ROUND(Q8*1.06,0)</f>
        <v>0</v>
      </c>
      <c r="T8" s="33">
        <f aca="true" t="shared" si="10" ref="T8:T44">ROUND(U8*1.06,0)</f>
        <v>0</v>
      </c>
      <c r="U8" s="19">
        <f t="shared" si="5"/>
        <v>0</v>
      </c>
      <c r="V8" s="11">
        <v>0</v>
      </c>
    </row>
    <row r="9" spans="1:22" ht="33.75" customHeight="1">
      <c r="A9" s="38" t="s">
        <v>14</v>
      </c>
      <c r="B9" s="23">
        <f t="shared" si="0"/>
        <v>0</v>
      </c>
      <c r="C9" s="24"/>
      <c r="D9" s="40">
        <f t="shared" si="6"/>
        <v>0</v>
      </c>
      <c r="E9" s="31">
        <f t="shared" si="1"/>
        <v>0</v>
      </c>
      <c r="F9" s="41"/>
      <c r="G9" s="32">
        <f aca="true" t="shared" si="11" ref="G9:G44">ROUND(D9*1.065,0)</f>
        <v>0</v>
      </c>
      <c r="H9" s="32">
        <f t="shared" si="7"/>
        <v>0</v>
      </c>
      <c r="I9" s="32">
        <f t="shared" si="2"/>
        <v>0</v>
      </c>
      <c r="J9" s="41"/>
      <c r="K9" s="33">
        <f aca="true" t="shared" si="12" ref="K9:K44">ROUND(H9*1.065,0)</f>
        <v>0</v>
      </c>
      <c r="L9" s="33">
        <f t="shared" si="8"/>
        <v>0</v>
      </c>
      <c r="M9" s="33">
        <f aca="true" t="shared" si="13" ref="M9:N11">ROUND(L9*1.065,0)</f>
        <v>0</v>
      </c>
      <c r="N9" s="33">
        <f t="shared" si="13"/>
        <v>0</v>
      </c>
      <c r="O9" s="32">
        <f t="shared" si="3"/>
        <v>0</v>
      </c>
      <c r="P9" s="41"/>
      <c r="Q9" s="32">
        <f t="shared" si="4"/>
        <v>0</v>
      </c>
      <c r="R9" s="41"/>
      <c r="S9" s="33">
        <f t="shared" si="9"/>
        <v>0</v>
      </c>
      <c r="T9" s="33">
        <f t="shared" si="10"/>
        <v>0</v>
      </c>
      <c r="U9" s="19">
        <f t="shared" si="5"/>
        <v>0</v>
      </c>
      <c r="V9" s="25"/>
    </row>
    <row r="10" spans="1:22" ht="12.75" hidden="1">
      <c r="A10" s="68" t="s">
        <v>7</v>
      </c>
      <c r="B10" s="23">
        <f t="shared" si="0"/>
        <v>311.64000000000004</v>
      </c>
      <c r="C10" s="7">
        <f>P10*2</f>
        <v>294</v>
      </c>
      <c r="D10" s="40">
        <f t="shared" si="6"/>
        <v>330</v>
      </c>
      <c r="E10" s="31">
        <f t="shared" si="1"/>
        <v>233.73000000000002</v>
      </c>
      <c r="F10" s="42">
        <f>J10*1.5</f>
        <v>220.5</v>
      </c>
      <c r="G10" s="32">
        <f t="shared" si="11"/>
        <v>351</v>
      </c>
      <c r="H10" s="32">
        <f t="shared" si="7"/>
        <v>248</v>
      </c>
      <c r="I10" s="32">
        <f t="shared" si="2"/>
        <v>155.82000000000002</v>
      </c>
      <c r="J10" s="34">
        <f>P10</f>
        <v>147</v>
      </c>
      <c r="K10" s="33">
        <f t="shared" si="12"/>
        <v>264</v>
      </c>
      <c r="L10" s="33">
        <f t="shared" si="8"/>
        <v>165</v>
      </c>
      <c r="M10" s="33">
        <f t="shared" si="13"/>
        <v>176</v>
      </c>
      <c r="N10" s="33">
        <f t="shared" si="13"/>
        <v>187</v>
      </c>
      <c r="O10" s="32">
        <f t="shared" si="3"/>
        <v>155.82000000000002</v>
      </c>
      <c r="P10" s="34">
        <v>147</v>
      </c>
      <c r="Q10" s="32">
        <f t="shared" si="4"/>
        <v>0</v>
      </c>
      <c r="R10" s="34">
        <v>0</v>
      </c>
      <c r="S10" s="33">
        <f t="shared" si="9"/>
        <v>0</v>
      </c>
      <c r="T10" s="33">
        <f t="shared" si="10"/>
        <v>0</v>
      </c>
      <c r="U10" s="19">
        <f t="shared" si="5"/>
        <v>0</v>
      </c>
      <c r="V10" s="7">
        <v>0</v>
      </c>
    </row>
    <row r="11" spans="1:22" ht="12.75" hidden="1">
      <c r="A11" s="68"/>
      <c r="B11" s="23">
        <f t="shared" si="0"/>
        <v>558.938</v>
      </c>
      <c r="C11" s="7">
        <f>P11</f>
        <v>527.3</v>
      </c>
      <c r="D11" s="40">
        <f t="shared" si="6"/>
        <v>592</v>
      </c>
      <c r="E11" s="31">
        <f t="shared" si="1"/>
        <v>558.938</v>
      </c>
      <c r="F11" s="43">
        <f>P11</f>
        <v>527.3</v>
      </c>
      <c r="G11" s="32">
        <f t="shared" si="11"/>
        <v>630</v>
      </c>
      <c r="H11" s="32">
        <f t="shared" si="7"/>
        <v>592</v>
      </c>
      <c r="I11" s="32">
        <f t="shared" si="2"/>
        <v>558.938</v>
      </c>
      <c r="J11" s="43">
        <f>P11</f>
        <v>527.3</v>
      </c>
      <c r="K11" s="33">
        <f t="shared" si="12"/>
        <v>630</v>
      </c>
      <c r="L11" s="33">
        <f t="shared" si="8"/>
        <v>592</v>
      </c>
      <c r="M11" s="33">
        <f t="shared" si="13"/>
        <v>630</v>
      </c>
      <c r="N11" s="33">
        <f t="shared" si="13"/>
        <v>671</v>
      </c>
      <c r="O11" s="32">
        <f t="shared" si="3"/>
        <v>558.938</v>
      </c>
      <c r="P11" s="43">
        <f>P6</f>
        <v>527.3</v>
      </c>
      <c r="Q11" s="32">
        <f t="shared" si="4"/>
        <v>248.04000000000002</v>
      </c>
      <c r="R11" s="34">
        <f>V11</f>
        <v>234</v>
      </c>
      <c r="S11" s="33">
        <f t="shared" si="9"/>
        <v>263</v>
      </c>
      <c r="T11" s="33">
        <f t="shared" si="10"/>
        <v>263</v>
      </c>
      <c r="U11" s="19">
        <f t="shared" si="5"/>
        <v>248.04000000000002</v>
      </c>
      <c r="V11" s="7">
        <f>V6</f>
        <v>234</v>
      </c>
    </row>
    <row r="12" spans="1:22" ht="12.75">
      <c r="A12" s="68"/>
      <c r="B12" s="23">
        <f t="shared" si="0"/>
        <v>869.2</v>
      </c>
      <c r="C12" s="13">
        <v>820</v>
      </c>
      <c r="D12" s="40">
        <f t="shared" si="6"/>
        <v>921</v>
      </c>
      <c r="E12" s="31">
        <f t="shared" si="1"/>
        <v>792.668</v>
      </c>
      <c r="F12" s="31">
        <f>SUM(F10:F11)</f>
        <v>747.8</v>
      </c>
      <c r="G12" s="32">
        <v>1281</v>
      </c>
      <c r="H12" s="32">
        <v>841</v>
      </c>
      <c r="I12" s="32">
        <f t="shared" si="2"/>
        <v>714.758</v>
      </c>
      <c r="J12" s="31">
        <f>SUM(J10:J11)</f>
        <v>674.3</v>
      </c>
      <c r="K12" s="33">
        <v>1169</v>
      </c>
      <c r="L12" s="33">
        <f t="shared" si="8"/>
        <v>758</v>
      </c>
      <c r="M12" s="33">
        <v>1053</v>
      </c>
      <c r="N12" s="33">
        <v>1053</v>
      </c>
      <c r="O12" s="32">
        <f t="shared" si="3"/>
        <v>714.758</v>
      </c>
      <c r="P12" s="31">
        <f>SUM(P10:P11)</f>
        <v>674.3</v>
      </c>
      <c r="Q12" s="32">
        <f t="shared" si="4"/>
        <v>248.04000000000002</v>
      </c>
      <c r="R12" s="40">
        <f>SUM(R10:R11)</f>
        <v>234</v>
      </c>
      <c r="S12" s="33">
        <v>365</v>
      </c>
      <c r="T12" s="33">
        <v>365</v>
      </c>
      <c r="U12" s="19">
        <f t="shared" si="5"/>
        <v>248.04000000000002</v>
      </c>
      <c r="V12" s="9">
        <f>SUM(V10:V11)</f>
        <v>234</v>
      </c>
    </row>
    <row r="13" spans="1:22" ht="27.75" customHeight="1">
      <c r="A13" s="39" t="s">
        <v>12</v>
      </c>
      <c r="B13" s="23">
        <f t="shared" si="0"/>
        <v>310.58000000000004</v>
      </c>
      <c r="C13" s="13">
        <v>293</v>
      </c>
      <c r="D13" s="40">
        <v>330</v>
      </c>
      <c r="E13" s="31">
        <f t="shared" si="1"/>
        <v>233.20000000000002</v>
      </c>
      <c r="F13" s="31">
        <v>220</v>
      </c>
      <c r="G13" s="32">
        <v>458</v>
      </c>
      <c r="H13" s="32">
        <f t="shared" si="7"/>
        <v>247</v>
      </c>
      <c r="I13" s="32">
        <f t="shared" si="2"/>
        <v>154.76000000000002</v>
      </c>
      <c r="J13" s="31">
        <v>146</v>
      </c>
      <c r="K13" s="33">
        <v>343</v>
      </c>
      <c r="L13" s="33">
        <f t="shared" si="8"/>
        <v>164</v>
      </c>
      <c r="M13" s="33">
        <v>229</v>
      </c>
      <c r="N13" s="33">
        <v>229</v>
      </c>
      <c r="O13" s="32">
        <f t="shared" si="3"/>
        <v>154.76000000000002</v>
      </c>
      <c r="P13" s="31">
        <v>146</v>
      </c>
      <c r="Q13" s="32">
        <f t="shared" si="4"/>
        <v>0</v>
      </c>
      <c r="R13" s="34">
        <v>0</v>
      </c>
      <c r="S13" s="33">
        <f t="shared" si="9"/>
        <v>0</v>
      </c>
      <c r="T13" s="33">
        <f t="shared" si="10"/>
        <v>0</v>
      </c>
      <c r="U13" s="19">
        <f t="shared" si="5"/>
        <v>0</v>
      </c>
      <c r="V13" s="7">
        <v>0</v>
      </c>
    </row>
    <row r="14" spans="1:22" ht="31.5" customHeight="1">
      <c r="A14" s="38" t="s">
        <v>15</v>
      </c>
      <c r="B14" s="23">
        <f t="shared" si="0"/>
        <v>0</v>
      </c>
      <c r="C14" s="26"/>
      <c r="D14" s="40">
        <f t="shared" si="6"/>
        <v>0</v>
      </c>
      <c r="E14" s="31">
        <f t="shared" si="1"/>
        <v>0</v>
      </c>
      <c r="F14" s="44"/>
      <c r="G14" s="32">
        <f t="shared" si="11"/>
        <v>0</v>
      </c>
      <c r="H14" s="32">
        <f t="shared" si="7"/>
        <v>0</v>
      </c>
      <c r="I14" s="32">
        <f t="shared" si="2"/>
        <v>0</v>
      </c>
      <c r="J14" s="44"/>
      <c r="K14" s="33">
        <v>0</v>
      </c>
      <c r="L14" s="33">
        <f t="shared" si="8"/>
        <v>0</v>
      </c>
      <c r="M14" s="33">
        <f>ROUND(L14*1.065,0)</f>
        <v>0</v>
      </c>
      <c r="N14" s="33">
        <f aca="true" t="shared" si="14" ref="N14:N44">ROUND(O14*1.06,0)</f>
        <v>0</v>
      </c>
      <c r="O14" s="32">
        <f t="shared" si="3"/>
        <v>0</v>
      </c>
      <c r="P14" s="44"/>
      <c r="Q14" s="32">
        <f t="shared" si="4"/>
        <v>0</v>
      </c>
      <c r="R14" s="44"/>
      <c r="S14" s="33">
        <f t="shared" si="9"/>
        <v>0</v>
      </c>
      <c r="T14" s="33">
        <f t="shared" si="10"/>
        <v>0</v>
      </c>
      <c r="U14" s="19">
        <f t="shared" si="5"/>
        <v>0</v>
      </c>
      <c r="V14" s="27"/>
    </row>
    <row r="15" spans="1:22" ht="12.75" hidden="1">
      <c r="A15" s="67" t="s">
        <v>7</v>
      </c>
      <c r="B15" s="23">
        <f t="shared" si="0"/>
        <v>347.68</v>
      </c>
      <c r="C15" s="7">
        <f>P15*2</f>
        <v>328</v>
      </c>
      <c r="D15" s="40">
        <f t="shared" si="6"/>
        <v>369</v>
      </c>
      <c r="E15" s="31">
        <f t="shared" si="1"/>
        <v>260.76</v>
      </c>
      <c r="F15" s="43">
        <f>P15*1.5</f>
        <v>246</v>
      </c>
      <c r="G15" s="32">
        <f t="shared" si="11"/>
        <v>393</v>
      </c>
      <c r="H15" s="32">
        <f t="shared" si="7"/>
        <v>276</v>
      </c>
      <c r="I15" s="32">
        <f t="shared" si="2"/>
        <v>173.84</v>
      </c>
      <c r="J15" s="34">
        <f>P15</f>
        <v>164</v>
      </c>
      <c r="K15" s="33">
        <f t="shared" si="12"/>
        <v>294</v>
      </c>
      <c r="L15" s="33">
        <f t="shared" si="8"/>
        <v>184</v>
      </c>
      <c r="M15" s="33">
        <f>ROUND(L15*1.065,0)</f>
        <v>196</v>
      </c>
      <c r="N15" s="33">
        <f t="shared" si="14"/>
        <v>184</v>
      </c>
      <c r="O15" s="32">
        <f t="shared" si="3"/>
        <v>173.84</v>
      </c>
      <c r="P15" s="34">
        <v>164</v>
      </c>
      <c r="Q15" s="32">
        <f t="shared" si="4"/>
        <v>0</v>
      </c>
      <c r="R15" s="34">
        <v>0</v>
      </c>
      <c r="S15" s="33">
        <f t="shared" si="9"/>
        <v>0</v>
      </c>
      <c r="T15" s="33">
        <f t="shared" si="10"/>
        <v>0</v>
      </c>
      <c r="U15" s="19">
        <f t="shared" si="5"/>
        <v>0</v>
      </c>
      <c r="V15" s="7">
        <v>0</v>
      </c>
    </row>
    <row r="16" spans="1:22" ht="12.75" hidden="1">
      <c r="A16" s="67"/>
      <c r="B16" s="23">
        <f t="shared" si="0"/>
        <v>558.938</v>
      </c>
      <c r="C16" s="7">
        <f>P16</f>
        <v>527.3</v>
      </c>
      <c r="D16" s="40">
        <f t="shared" si="6"/>
        <v>592</v>
      </c>
      <c r="E16" s="31">
        <f t="shared" si="1"/>
        <v>558.938</v>
      </c>
      <c r="F16" s="34">
        <f>P16</f>
        <v>527.3</v>
      </c>
      <c r="G16" s="32">
        <f t="shared" si="11"/>
        <v>630</v>
      </c>
      <c r="H16" s="32">
        <f t="shared" si="7"/>
        <v>592</v>
      </c>
      <c r="I16" s="32">
        <f t="shared" si="2"/>
        <v>558.938</v>
      </c>
      <c r="J16" s="34">
        <f>P16</f>
        <v>527.3</v>
      </c>
      <c r="K16" s="33">
        <f t="shared" si="12"/>
        <v>630</v>
      </c>
      <c r="L16" s="33">
        <f t="shared" si="8"/>
        <v>592</v>
      </c>
      <c r="M16" s="33">
        <f>ROUND(L16*1.065,0)</f>
        <v>630</v>
      </c>
      <c r="N16" s="33">
        <f t="shared" si="14"/>
        <v>592</v>
      </c>
      <c r="O16" s="32">
        <f t="shared" si="3"/>
        <v>558.938</v>
      </c>
      <c r="P16" s="34">
        <f>P6</f>
        <v>527.3</v>
      </c>
      <c r="Q16" s="32">
        <f t="shared" si="4"/>
        <v>248.04000000000002</v>
      </c>
      <c r="R16" s="34">
        <f>V16</f>
        <v>234</v>
      </c>
      <c r="S16" s="33">
        <f t="shared" si="9"/>
        <v>263</v>
      </c>
      <c r="T16" s="33">
        <f t="shared" si="10"/>
        <v>263</v>
      </c>
      <c r="U16" s="19">
        <f t="shared" si="5"/>
        <v>248.04000000000002</v>
      </c>
      <c r="V16" s="7">
        <f>V6</f>
        <v>234</v>
      </c>
    </row>
    <row r="17" spans="1:22" ht="12.75" hidden="1">
      <c r="A17" s="67"/>
      <c r="B17" s="23">
        <f t="shared" si="0"/>
        <v>62.540000000000006</v>
      </c>
      <c r="C17" s="7">
        <f>P17</f>
        <v>59</v>
      </c>
      <c r="D17" s="40">
        <f t="shared" si="6"/>
        <v>66</v>
      </c>
      <c r="E17" s="31">
        <f t="shared" si="1"/>
        <v>62.540000000000006</v>
      </c>
      <c r="F17" s="34">
        <f>P17</f>
        <v>59</v>
      </c>
      <c r="G17" s="32">
        <f t="shared" si="11"/>
        <v>70</v>
      </c>
      <c r="H17" s="32">
        <f t="shared" si="7"/>
        <v>66</v>
      </c>
      <c r="I17" s="32">
        <f t="shared" si="2"/>
        <v>62.540000000000006</v>
      </c>
      <c r="J17" s="34">
        <f>P17</f>
        <v>59</v>
      </c>
      <c r="K17" s="33">
        <f t="shared" si="12"/>
        <v>70</v>
      </c>
      <c r="L17" s="33">
        <f t="shared" si="8"/>
        <v>66</v>
      </c>
      <c r="M17" s="33">
        <f>ROUND(L17*1.065,0)</f>
        <v>70</v>
      </c>
      <c r="N17" s="33">
        <f t="shared" si="14"/>
        <v>66</v>
      </c>
      <c r="O17" s="32">
        <f t="shared" si="3"/>
        <v>62.540000000000006</v>
      </c>
      <c r="P17" s="34">
        <v>59</v>
      </c>
      <c r="Q17" s="32">
        <f t="shared" si="4"/>
        <v>62.540000000000006</v>
      </c>
      <c r="R17" s="34">
        <f>V17</f>
        <v>59</v>
      </c>
      <c r="S17" s="33">
        <f t="shared" si="9"/>
        <v>66</v>
      </c>
      <c r="T17" s="33">
        <f t="shared" si="10"/>
        <v>66</v>
      </c>
      <c r="U17" s="19">
        <f t="shared" si="5"/>
        <v>62.540000000000006</v>
      </c>
      <c r="V17" s="7">
        <f>P17</f>
        <v>59</v>
      </c>
    </row>
    <row r="18" spans="1:22" ht="12.75" hidden="1">
      <c r="A18" s="67"/>
      <c r="B18" s="23">
        <f t="shared" si="0"/>
        <v>287.26</v>
      </c>
      <c r="C18" s="7">
        <f>J18</f>
        <v>271</v>
      </c>
      <c r="D18" s="40">
        <f t="shared" si="6"/>
        <v>304</v>
      </c>
      <c r="E18" s="31">
        <f t="shared" si="1"/>
        <v>0</v>
      </c>
      <c r="F18" s="34">
        <v>0</v>
      </c>
      <c r="G18" s="32">
        <f t="shared" si="11"/>
        <v>324</v>
      </c>
      <c r="H18" s="32">
        <f t="shared" si="7"/>
        <v>0</v>
      </c>
      <c r="I18" s="32">
        <f t="shared" si="2"/>
        <v>287.26</v>
      </c>
      <c r="J18" s="34">
        <v>271</v>
      </c>
      <c r="K18" s="33">
        <f t="shared" si="12"/>
        <v>0</v>
      </c>
      <c r="L18" s="33">
        <f t="shared" si="8"/>
        <v>304</v>
      </c>
      <c r="M18" s="33">
        <f>ROUND(L18*1.065,0)</f>
        <v>324</v>
      </c>
      <c r="N18" s="33">
        <f t="shared" si="14"/>
        <v>0</v>
      </c>
      <c r="O18" s="32">
        <f t="shared" si="3"/>
        <v>0</v>
      </c>
      <c r="P18" s="34">
        <v>0</v>
      </c>
      <c r="Q18" s="32">
        <f t="shared" si="4"/>
        <v>287.26</v>
      </c>
      <c r="R18" s="34">
        <f>J18</f>
        <v>271</v>
      </c>
      <c r="S18" s="33">
        <f t="shared" si="9"/>
        <v>304</v>
      </c>
      <c r="T18" s="33">
        <f t="shared" si="10"/>
        <v>0</v>
      </c>
      <c r="U18" s="19">
        <f t="shared" si="5"/>
        <v>0</v>
      </c>
      <c r="V18" s="7">
        <v>0</v>
      </c>
    </row>
    <row r="19" spans="1:22" ht="12.75">
      <c r="A19" s="67"/>
      <c r="B19" s="23">
        <f t="shared" si="0"/>
        <v>1240.2</v>
      </c>
      <c r="C19" s="9">
        <v>1170</v>
      </c>
      <c r="D19" s="40">
        <v>1314</v>
      </c>
      <c r="E19" s="31">
        <f t="shared" si="1"/>
        <v>882.2379999999999</v>
      </c>
      <c r="F19" s="31">
        <f>SUM(F15:F18)</f>
        <v>832.3</v>
      </c>
      <c r="G19" s="32">
        <v>1827</v>
      </c>
      <c r="H19" s="32">
        <f t="shared" si="7"/>
        <v>935</v>
      </c>
      <c r="I19" s="32">
        <f t="shared" si="2"/>
        <v>1066.3600000000001</v>
      </c>
      <c r="J19" s="40">
        <v>1006</v>
      </c>
      <c r="K19" s="33">
        <v>1301</v>
      </c>
      <c r="L19" s="33">
        <f t="shared" si="8"/>
        <v>1130</v>
      </c>
      <c r="M19" s="33">
        <v>1570</v>
      </c>
      <c r="N19" s="33">
        <v>1171</v>
      </c>
      <c r="O19" s="32">
        <f t="shared" si="3"/>
        <v>795</v>
      </c>
      <c r="P19" s="40">
        <v>750</v>
      </c>
      <c r="Q19" s="32">
        <f t="shared" si="4"/>
        <v>581.94</v>
      </c>
      <c r="R19" s="40">
        <v>549</v>
      </c>
      <c r="S19" s="33">
        <v>858</v>
      </c>
      <c r="T19" s="33">
        <v>458</v>
      </c>
      <c r="U19" s="19">
        <f t="shared" si="5"/>
        <v>310.58000000000004</v>
      </c>
      <c r="V19" s="9">
        <f>SUM(V15:V18)</f>
        <v>293</v>
      </c>
    </row>
    <row r="20" spans="1:22" ht="12.75" hidden="1">
      <c r="A20" s="67" t="s">
        <v>18</v>
      </c>
      <c r="B20" s="23">
        <f t="shared" si="0"/>
        <v>347.68</v>
      </c>
      <c r="C20" s="7">
        <f>C15</f>
        <v>328</v>
      </c>
      <c r="D20" s="40">
        <f t="shared" si="6"/>
        <v>369</v>
      </c>
      <c r="E20" s="31">
        <f t="shared" si="1"/>
        <v>260.76</v>
      </c>
      <c r="F20" s="43">
        <f>F15</f>
        <v>246</v>
      </c>
      <c r="G20" s="32">
        <f t="shared" si="11"/>
        <v>393</v>
      </c>
      <c r="H20" s="32">
        <f t="shared" si="7"/>
        <v>276</v>
      </c>
      <c r="I20" s="32">
        <f t="shared" si="2"/>
        <v>173.84</v>
      </c>
      <c r="J20" s="34">
        <f>P20</f>
        <v>164</v>
      </c>
      <c r="K20" s="33">
        <f t="shared" si="12"/>
        <v>294</v>
      </c>
      <c r="L20" s="33">
        <f t="shared" si="8"/>
        <v>184</v>
      </c>
      <c r="M20" s="33">
        <f>ROUND(L20*1.065,0)</f>
        <v>196</v>
      </c>
      <c r="N20" s="33">
        <f t="shared" si="14"/>
        <v>184</v>
      </c>
      <c r="O20" s="32">
        <f t="shared" si="3"/>
        <v>173.84</v>
      </c>
      <c r="P20" s="34">
        <f>P15</f>
        <v>164</v>
      </c>
      <c r="Q20" s="32">
        <f t="shared" si="4"/>
        <v>0</v>
      </c>
      <c r="R20" s="34">
        <v>0</v>
      </c>
      <c r="S20" s="33">
        <f t="shared" si="9"/>
        <v>0</v>
      </c>
      <c r="T20" s="33">
        <f t="shared" si="10"/>
        <v>0</v>
      </c>
      <c r="U20" s="19">
        <f t="shared" si="5"/>
        <v>0</v>
      </c>
      <c r="V20" s="7">
        <v>0</v>
      </c>
    </row>
    <row r="21" spans="1:22" ht="12.75" hidden="1">
      <c r="A21" s="67"/>
      <c r="B21" s="23">
        <f t="shared" si="0"/>
        <v>62.540000000000006</v>
      </c>
      <c r="C21" s="7">
        <f>P21</f>
        <v>59</v>
      </c>
      <c r="D21" s="40">
        <f t="shared" si="6"/>
        <v>66</v>
      </c>
      <c r="E21" s="31">
        <f t="shared" si="1"/>
        <v>62.540000000000006</v>
      </c>
      <c r="F21" s="34">
        <f>P21</f>
        <v>59</v>
      </c>
      <c r="G21" s="32">
        <f t="shared" si="11"/>
        <v>70</v>
      </c>
      <c r="H21" s="32">
        <f t="shared" si="7"/>
        <v>66</v>
      </c>
      <c r="I21" s="32">
        <f t="shared" si="2"/>
        <v>62.540000000000006</v>
      </c>
      <c r="J21" s="34">
        <f>P21</f>
        <v>59</v>
      </c>
      <c r="K21" s="33">
        <f t="shared" si="12"/>
        <v>70</v>
      </c>
      <c r="L21" s="33">
        <f t="shared" si="8"/>
        <v>66</v>
      </c>
      <c r="M21" s="33">
        <f>ROUND(L21*1.065,0)</f>
        <v>70</v>
      </c>
      <c r="N21" s="33">
        <f t="shared" si="14"/>
        <v>66</v>
      </c>
      <c r="O21" s="32">
        <f t="shared" si="3"/>
        <v>62.540000000000006</v>
      </c>
      <c r="P21" s="34">
        <f>P17</f>
        <v>59</v>
      </c>
      <c r="Q21" s="32">
        <f t="shared" si="4"/>
        <v>62.540000000000006</v>
      </c>
      <c r="R21" s="34">
        <f>V21</f>
        <v>59</v>
      </c>
      <c r="S21" s="33">
        <f t="shared" si="9"/>
        <v>66</v>
      </c>
      <c r="T21" s="33">
        <f t="shared" si="10"/>
        <v>66</v>
      </c>
      <c r="U21" s="19">
        <f t="shared" si="5"/>
        <v>62.540000000000006</v>
      </c>
      <c r="V21" s="7">
        <f>V17</f>
        <v>59</v>
      </c>
    </row>
    <row r="22" spans="1:22" ht="12.75" hidden="1">
      <c r="A22" s="67"/>
      <c r="B22" s="23">
        <f t="shared" si="0"/>
        <v>287.26</v>
      </c>
      <c r="C22" s="7">
        <f>J22</f>
        <v>271</v>
      </c>
      <c r="D22" s="40">
        <f t="shared" si="6"/>
        <v>304</v>
      </c>
      <c r="E22" s="31">
        <f t="shared" si="1"/>
        <v>0</v>
      </c>
      <c r="F22" s="34">
        <v>0</v>
      </c>
      <c r="G22" s="32">
        <f t="shared" si="11"/>
        <v>324</v>
      </c>
      <c r="H22" s="32">
        <f t="shared" si="7"/>
        <v>0</v>
      </c>
      <c r="I22" s="32">
        <f t="shared" si="2"/>
        <v>287.26</v>
      </c>
      <c r="J22" s="34">
        <f>J18</f>
        <v>271</v>
      </c>
      <c r="K22" s="33">
        <f t="shared" si="12"/>
        <v>0</v>
      </c>
      <c r="L22" s="33">
        <f t="shared" si="8"/>
        <v>304</v>
      </c>
      <c r="M22" s="33">
        <f>ROUND(L22*1.065,0)</f>
        <v>324</v>
      </c>
      <c r="N22" s="33">
        <f t="shared" si="14"/>
        <v>0</v>
      </c>
      <c r="O22" s="32">
        <f t="shared" si="3"/>
        <v>0</v>
      </c>
      <c r="P22" s="34">
        <f>0</f>
        <v>0</v>
      </c>
      <c r="Q22" s="32">
        <f t="shared" si="4"/>
        <v>287.26</v>
      </c>
      <c r="R22" s="34">
        <f>R18</f>
        <v>271</v>
      </c>
      <c r="S22" s="33">
        <f t="shared" si="9"/>
        <v>304</v>
      </c>
      <c r="T22" s="33">
        <f t="shared" si="10"/>
        <v>0</v>
      </c>
      <c r="U22" s="19">
        <f t="shared" si="5"/>
        <v>0</v>
      </c>
      <c r="V22" s="7">
        <v>0</v>
      </c>
    </row>
    <row r="23" spans="1:22" ht="12.75">
      <c r="A23" s="67"/>
      <c r="B23" s="23">
        <f t="shared" si="0"/>
        <v>680.52</v>
      </c>
      <c r="C23" s="9">
        <v>642</v>
      </c>
      <c r="D23" s="40">
        <v>722</v>
      </c>
      <c r="E23" s="31">
        <f t="shared" si="1"/>
        <v>323.3</v>
      </c>
      <c r="F23" s="31">
        <f>SUM(F20:F22)</f>
        <v>305</v>
      </c>
      <c r="G23" s="32">
        <v>1004</v>
      </c>
      <c r="H23" s="32">
        <v>342</v>
      </c>
      <c r="I23" s="32">
        <f t="shared" si="2"/>
        <v>506.68</v>
      </c>
      <c r="J23" s="40">
        <v>478</v>
      </c>
      <c r="K23" s="33">
        <v>475</v>
      </c>
      <c r="L23" s="33">
        <f t="shared" si="8"/>
        <v>537</v>
      </c>
      <c r="M23" s="33">
        <v>746</v>
      </c>
      <c r="N23" s="33">
        <v>346</v>
      </c>
      <c r="O23" s="32">
        <f t="shared" si="3"/>
        <v>235.32000000000002</v>
      </c>
      <c r="P23" s="40">
        <v>222</v>
      </c>
      <c r="Q23" s="32">
        <f t="shared" si="4"/>
        <v>333.90000000000003</v>
      </c>
      <c r="R23" s="40">
        <v>315</v>
      </c>
      <c r="S23" s="33">
        <v>492</v>
      </c>
      <c r="T23" s="33">
        <v>92</v>
      </c>
      <c r="U23" s="19">
        <f t="shared" si="5"/>
        <v>62.540000000000006</v>
      </c>
      <c r="V23" s="9">
        <f>SUM(V20:V22)</f>
        <v>59</v>
      </c>
    </row>
    <row r="24" spans="1:22" ht="12.75" hidden="1">
      <c r="A24" s="67" t="s">
        <v>19</v>
      </c>
      <c r="B24" s="23">
        <f t="shared" si="0"/>
        <v>347.68</v>
      </c>
      <c r="C24" s="7">
        <f>C15</f>
        <v>328</v>
      </c>
      <c r="D24" s="40">
        <f t="shared" si="6"/>
        <v>369</v>
      </c>
      <c r="E24" s="31">
        <f t="shared" si="1"/>
        <v>260.76</v>
      </c>
      <c r="F24" s="43">
        <f>F15</f>
        <v>246</v>
      </c>
      <c r="G24" s="32">
        <f t="shared" si="11"/>
        <v>393</v>
      </c>
      <c r="H24" s="32">
        <f t="shared" si="7"/>
        <v>276</v>
      </c>
      <c r="I24" s="32">
        <f t="shared" si="2"/>
        <v>173.84</v>
      </c>
      <c r="J24" s="34">
        <f>J15</f>
        <v>164</v>
      </c>
      <c r="K24" s="33">
        <f t="shared" si="12"/>
        <v>294</v>
      </c>
      <c r="L24" s="33">
        <f t="shared" si="8"/>
        <v>184</v>
      </c>
      <c r="M24" s="33">
        <f>ROUND(L24*1.065,0)</f>
        <v>196</v>
      </c>
      <c r="N24" s="33">
        <f t="shared" si="14"/>
        <v>184</v>
      </c>
      <c r="O24" s="32">
        <f t="shared" si="3"/>
        <v>173.84</v>
      </c>
      <c r="P24" s="34">
        <f>P15</f>
        <v>164</v>
      </c>
      <c r="Q24" s="32">
        <f t="shared" si="4"/>
        <v>0</v>
      </c>
      <c r="R24" s="34">
        <v>0</v>
      </c>
      <c r="S24" s="33">
        <f t="shared" si="9"/>
        <v>0</v>
      </c>
      <c r="T24" s="33">
        <f t="shared" si="10"/>
        <v>0</v>
      </c>
      <c r="U24" s="19">
        <f t="shared" si="5"/>
        <v>0</v>
      </c>
      <c r="V24" s="7">
        <v>0</v>
      </c>
    </row>
    <row r="25" spans="1:22" ht="12.75" hidden="1">
      <c r="A25" s="67"/>
      <c r="B25" s="23">
        <f t="shared" si="0"/>
        <v>137.8</v>
      </c>
      <c r="C25" s="7">
        <f>P25</f>
        <v>130</v>
      </c>
      <c r="D25" s="40">
        <f t="shared" si="6"/>
        <v>146</v>
      </c>
      <c r="E25" s="31">
        <f t="shared" si="1"/>
        <v>137.8</v>
      </c>
      <c r="F25" s="34">
        <f>P25</f>
        <v>130</v>
      </c>
      <c r="G25" s="32">
        <f t="shared" si="11"/>
        <v>155</v>
      </c>
      <c r="H25" s="32">
        <f t="shared" si="7"/>
        <v>146</v>
      </c>
      <c r="I25" s="32">
        <f t="shared" si="2"/>
        <v>137.8</v>
      </c>
      <c r="J25" s="34">
        <f>P25</f>
        <v>130</v>
      </c>
      <c r="K25" s="33">
        <f t="shared" si="12"/>
        <v>155</v>
      </c>
      <c r="L25" s="33">
        <f t="shared" si="8"/>
        <v>146</v>
      </c>
      <c r="M25" s="33">
        <f>ROUND(L25*1.065,0)</f>
        <v>155</v>
      </c>
      <c r="N25" s="33">
        <f t="shared" si="14"/>
        <v>146</v>
      </c>
      <c r="O25" s="32">
        <f t="shared" si="3"/>
        <v>137.8</v>
      </c>
      <c r="P25" s="34">
        <v>130</v>
      </c>
      <c r="Q25" s="32">
        <f t="shared" si="4"/>
        <v>137.8</v>
      </c>
      <c r="R25" s="34">
        <f>P25</f>
        <v>130</v>
      </c>
      <c r="S25" s="33">
        <f t="shared" si="9"/>
        <v>146</v>
      </c>
      <c r="T25" s="33">
        <f t="shared" si="10"/>
        <v>146</v>
      </c>
      <c r="U25" s="19">
        <f t="shared" si="5"/>
        <v>137.8</v>
      </c>
      <c r="V25" s="7">
        <f>P25</f>
        <v>130</v>
      </c>
    </row>
    <row r="26" spans="1:22" ht="12.75" hidden="1">
      <c r="A26" s="67"/>
      <c r="B26" s="23">
        <f t="shared" si="0"/>
        <v>287.26</v>
      </c>
      <c r="C26" s="7">
        <f>J26</f>
        <v>271</v>
      </c>
      <c r="D26" s="40">
        <f t="shared" si="6"/>
        <v>304</v>
      </c>
      <c r="E26" s="31">
        <f t="shared" si="1"/>
        <v>0</v>
      </c>
      <c r="F26" s="34">
        <v>0</v>
      </c>
      <c r="G26" s="32">
        <f t="shared" si="11"/>
        <v>324</v>
      </c>
      <c r="H26" s="32">
        <f t="shared" si="7"/>
        <v>0</v>
      </c>
      <c r="I26" s="32">
        <f t="shared" si="2"/>
        <v>287.26</v>
      </c>
      <c r="J26" s="34">
        <f>J22</f>
        <v>271</v>
      </c>
      <c r="K26" s="33">
        <f t="shared" si="12"/>
        <v>0</v>
      </c>
      <c r="L26" s="33">
        <f t="shared" si="8"/>
        <v>304</v>
      </c>
      <c r="M26" s="33">
        <f>ROUND(L26*1.065,0)</f>
        <v>324</v>
      </c>
      <c r="N26" s="33">
        <f t="shared" si="14"/>
        <v>0</v>
      </c>
      <c r="O26" s="32">
        <f t="shared" si="3"/>
        <v>0</v>
      </c>
      <c r="P26" s="34">
        <v>0</v>
      </c>
      <c r="Q26" s="32">
        <f t="shared" si="4"/>
        <v>287.26</v>
      </c>
      <c r="R26" s="34">
        <f>J26</f>
        <v>271</v>
      </c>
      <c r="S26" s="33">
        <f t="shared" si="9"/>
        <v>304</v>
      </c>
      <c r="T26" s="33">
        <f t="shared" si="10"/>
        <v>0</v>
      </c>
      <c r="U26" s="19">
        <f t="shared" si="5"/>
        <v>0</v>
      </c>
      <c r="V26" s="7">
        <v>0</v>
      </c>
    </row>
    <row r="27" spans="1:22" ht="12.75" hidden="1">
      <c r="A27" s="67"/>
      <c r="B27" s="23">
        <f t="shared" si="0"/>
        <v>233.20000000000002</v>
      </c>
      <c r="C27" s="7">
        <f>J27</f>
        <v>220</v>
      </c>
      <c r="D27" s="40">
        <f t="shared" si="6"/>
        <v>247</v>
      </c>
      <c r="E27" s="31">
        <f t="shared" si="1"/>
        <v>0</v>
      </c>
      <c r="F27" s="34">
        <v>0</v>
      </c>
      <c r="G27" s="32">
        <f t="shared" si="11"/>
        <v>263</v>
      </c>
      <c r="H27" s="32">
        <f t="shared" si="7"/>
        <v>0</v>
      </c>
      <c r="I27" s="32">
        <f t="shared" si="2"/>
        <v>233.20000000000002</v>
      </c>
      <c r="J27" s="34">
        <v>220</v>
      </c>
      <c r="K27" s="33">
        <f t="shared" si="12"/>
        <v>0</v>
      </c>
      <c r="L27" s="33">
        <f t="shared" si="8"/>
        <v>247</v>
      </c>
      <c r="M27" s="33">
        <f>ROUND(L27*1.065,0)</f>
        <v>263</v>
      </c>
      <c r="N27" s="33">
        <f t="shared" si="14"/>
        <v>0</v>
      </c>
      <c r="O27" s="32">
        <f t="shared" si="3"/>
        <v>0</v>
      </c>
      <c r="P27" s="34">
        <v>0</v>
      </c>
      <c r="Q27" s="32">
        <f t="shared" si="4"/>
        <v>233.20000000000002</v>
      </c>
      <c r="R27" s="34">
        <f>J27</f>
        <v>220</v>
      </c>
      <c r="S27" s="33">
        <f t="shared" si="9"/>
        <v>247</v>
      </c>
      <c r="T27" s="33">
        <f t="shared" si="10"/>
        <v>0</v>
      </c>
      <c r="U27" s="19">
        <f t="shared" si="5"/>
        <v>0</v>
      </c>
      <c r="V27" s="7">
        <v>0</v>
      </c>
    </row>
    <row r="28" spans="1:22" ht="12.75" hidden="1">
      <c r="A28" s="67"/>
      <c r="B28" s="23">
        <f t="shared" si="0"/>
        <v>62.540000000000006</v>
      </c>
      <c r="C28" s="7">
        <f>J28</f>
        <v>59</v>
      </c>
      <c r="D28" s="40">
        <f t="shared" si="6"/>
        <v>66</v>
      </c>
      <c r="E28" s="31">
        <f t="shared" si="1"/>
        <v>0</v>
      </c>
      <c r="F28" s="34">
        <v>0</v>
      </c>
      <c r="G28" s="32">
        <f t="shared" si="11"/>
        <v>70</v>
      </c>
      <c r="H28" s="32">
        <f t="shared" si="7"/>
        <v>0</v>
      </c>
      <c r="I28" s="32">
        <f t="shared" si="2"/>
        <v>62.540000000000006</v>
      </c>
      <c r="J28" s="34">
        <v>59</v>
      </c>
      <c r="K28" s="33">
        <f t="shared" si="12"/>
        <v>0</v>
      </c>
      <c r="L28" s="33">
        <f t="shared" si="8"/>
        <v>66</v>
      </c>
      <c r="M28" s="33">
        <f>ROUND(L28*1.065,0)</f>
        <v>70</v>
      </c>
      <c r="N28" s="33">
        <f t="shared" si="14"/>
        <v>0</v>
      </c>
      <c r="O28" s="32">
        <f t="shared" si="3"/>
        <v>0</v>
      </c>
      <c r="P28" s="34">
        <v>0</v>
      </c>
      <c r="Q28" s="32">
        <f t="shared" si="4"/>
        <v>62.540000000000006</v>
      </c>
      <c r="R28" s="34">
        <f>J28</f>
        <v>59</v>
      </c>
      <c r="S28" s="33">
        <f t="shared" si="9"/>
        <v>66</v>
      </c>
      <c r="T28" s="33">
        <f t="shared" si="10"/>
        <v>0</v>
      </c>
      <c r="U28" s="19">
        <f t="shared" si="5"/>
        <v>0</v>
      </c>
      <c r="V28" s="7">
        <v>0</v>
      </c>
    </row>
    <row r="29" spans="1:22" ht="12.75">
      <c r="A29" s="67"/>
      <c r="B29" s="23">
        <f t="shared" si="0"/>
        <v>1052.5800000000002</v>
      </c>
      <c r="C29" s="9">
        <v>993</v>
      </c>
      <c r="D29" s="40">
        <f t="shared" si="6"/>
        <v>1116</v>
      </c>
      <c r="E29" s="31">
        <f t="shared" si="1"/>
        <v>398.56</v>
      </c>
      <c r="F29" s="31">
        <f>SUM(F24:F28)</f>
        <v>376</v>
      </c>
      <c r="G29" s="32">
        <v>1551</v>
      </c>
      <c r="H29" s="32">
        <v>423</v>
      </c>
      <c r="I29" s="32">
        <f t="shared" si="2"/>
        <v>878.74</v>
      </c>
      <c r="J29" s="40">
        <v>829</v>
      </c>
      <c r="K29" s="33">
        <v>587</v>
      </c>
      <c r="L29" s="33">
        <v>932</v>
      </c>
      <c r="M29" s="33">
        <v>1297</v>
      </c>
      <c r="N29" s="33">
        <v>462</v>
      </c>
      <c r="O29" s="32">
        <f t="shared" si="3"/>
        <v>311.64000000000004</v>
      </c>
      <c r="P29" s="40">
        <f>SUM(P24:P28)</f>
        <v>294</v>
      </c>
      <c r="Q29" s="32">
        <f t="shared" si="4"/>
        <v>704.9000000000001</v>
      </c>
      <c r="R29" s="40">
        <v>665</v>
      </c>
      <c r="S29" s="33">
        <v>1040</v>
      </c>
      <c r="T29" s="33">
        <v>202</v>
      </c>
      <c r="U29" s="19">
        <f t="shared" si="5"/>
        <v>137.8</v>
      </c>
      <c r="V29" s="9">
        <f>SUM(V24:V28)</f>
        <v>130</v>
      </c>
    </row>
    <row r="30" spans="1:22" ht="38.25">
      <c r="A30" s="38" t="s">
        <v>23</v>
      </c>
      <c r="B30" s="23">
        <f t="shared" si="0"/>
        <v>0</v>
      </c>
      <c r="C30" s="26"/>
      <c r="D30" s="40">
        <f t="shared" si="6"/>
        <v>0</v>
      </c>
      <c r="E30" s="31">
        <f t="shared" si="1"/>
        <v>0</v>
      </c>
      <c r="F30" s="44"/>
      <c r="G30" s="32">
        <f t="shared" si="11"/>
        <v>0</v>
      </c>
      <c r="H30" s="32">
        <f t="shared" si="7"/>
        <v>0</v>
      </c>
      <c r="I30" s="32">
        <f t="shared" si="2"/>
        <v>0</v>
      </c>
      <c r="J30" s="44"/>
      <c r="K30" s="33">
        <f t="shared" si="12"/>
        <v>0</v>
      </c>
      <c r="L30" s="33">
        <f t="shared" si="8"/>
        <v>0</v>
      </c>
      <c r="M30" s="33">
        <f>ROUND(L30*1.065,0)</f>
        <v>0</v>
      </c>
      <c r="N30" s="33">
        <f t="shared" si="14"/>
        <v>0</v>
      </c>
      <c r="O30" s="32">
        <f t="shared" si="3"/>
        <v>0</v>
      </c>
      <c r="P30" s="44"/>
      <c r="Q30" s="32">
        <f t="shared" si="4"/>
        <v>0</v>
      </c>
      <c r="R30" s="44"/>
      <c r="S30" s="33">
        <f t="shared" si="9"/>
        <v>0</v>
      </c>
      <c r="T30" s="33">
        <f t="shared" si="10"/>
        <v>0</v>
      </c>
      <c r="U30" s="19">
        <f t="shared" si="5"/>
        <v>0</v>
      </c>
      <c r="V30" s="27"/>
    </row>
    <row r="31" spans="1:22" ht="12.75" hidden="1">
      <c r="A31" s="67" t="s">
        <v>7</v>
      </c>
      <c r="B31" s="23">
        <f t="shared" si="0"/>
        <v>347.68</v>
      </c>
      <c r="C31" s="7">
        <f>C24</f>
        <v>328</v>
      </c>
      <c r="D31" s="40">
        <f t="shared" si="6"/>
        <v>369</v>
      </c>
      <c r="E31" s="31">
        <f t="shared" si="1"/>
        <v>260.76</v>
      </c>
      <c r="F31" s="43">
        <f>F20</f>
        <v>246</v>
      </c>
      <c r="G31" s="32">
        <f t="shared" si="11"/>
        <v>393</v>
      </c>
      <c r="H31" s="32">
        <f t="shared" si="7"/>
        <v>276</v>
      </c>
      <c r="I31" s="32">
        <f t="shared" si="2"/>
        <v>173.84</v>
      </c>
      <c r="J31" s="34">
        <f>J20</f>
        <v>164</v>
      </c>
      <c r="K31" s="33">
        <f t="shared" si="12"/>
        <v>294</v>
      </c>
      <c r="L31" s="33">
        <f t="shared" si="8"/>
        <v>184</v>
      </c>
      <c r="M31" s="33">
        <f>ROUND(L31*1.065,0)</f>
        <v>196</v>
      </c>
      <c r="N31" s="33">
        <f t="shared" si="14"/>
        <v>184</v>
      </c>
      <c r="O31" s="32">
        <f t="shared" si="3"/>
        <v>173.84</v>
      </c>
      <c r="P31" s="34">
        <f>P20</f>
        <v>164</v>
      </c>
      <c r="Q31" s="32">
        <f t="shared" si="4"/>
        <v>0</v>
      </c>
      <c r="R31" s="34">
        <v>0</v>
      </c>
      <c r="S31" s="33">
        <f t="shared" si="9"/>
        <v>0</v>
      </c>
      <c r="T31" s="33">
        <f t="shared" si="10"/>
        <v>0</v>
      </c>
      <c r="U31" s="19">
        <f t="shared" si="5"/>
        <v>0</v>
      </c>
      <c r="V31" s="7">
        <v>0</v>
      </c>
    </row>
    <row r="32" spans="1:22" ht="12.75" hidden="1">
      <c r="A32" s="67"/>
      <c r="B32" s="23">
        <f t="shared" si="0"/>
        <v>558.938</v>
      </c>
      <c r="C32" s="12">
        <f>P32</f>
        <v>527.3</v>
      </c>
      <c r="D32" s="40">
        <f t="shared" si="6"/>
        <v>592</v>
      </c>
      <c r="E32" s="31">
        <f t="shared" si="1"/>
        <v>558.938</v>
      </c>
      <c r="F32" s="34">
        <f>P32</f>
        <v>527.3</v>
      </c>
      <c r="G32" s="32">
        <f t="shared" si="11"/>
        <v>630</v>
      </c>
      <c r="H32" s="32">
        <f t="shared" si="7"/>
        <v>592</v>
      </c>
      <c r="I32" s="32">
        <f t="shared" si="2"/>
        <v>558.938</v>
      </c>
      <c r="J32" s="34">
        <f>P32</f>
        <v>527.3</v>
      </c>
      <c r="K32" s="33">
        <f t="shared" si="12"/>
        <v>630</v>
      </c>
      <c r="L32" s="33">
        <f t="shared" si="8"/>
        <v>592</v>
      </c>
      <c r="M32" s="33">
        <f>ROUND(L32*1.065,0)</f>
        <v>630</v>
      </c>
      <c r="N32" s="33">
        <f t="shared" si="14"/>
        <v>592</v>
      </c>
      <c r="O32" s="32">
        <f t="shared" si="3"/>
        <v>558.938</v>
      </c>
      <c r="P32" s="34">
        <f>P16</f>
        <v>527.3</v>
      </c>
      <c r="Q32" s="32">
        <f t="shared" si="4"/>
        <v>248.04000000000002</v>
      </c>
      <c r="R32" s="34">
        <f>V32</f>
        <v>234</v>
      </c>
      <c r="S32" s="33">
        <f t="shared" si="9"/>
        <v>263</v>
      </c>
      <c r="T32" s="33">
        <f t="shared" si="10"/>
        <v>263</v>
      </c>
      <c r="U32" s="19">
        <f t="shared" si="5"/>
        <v>248.04000000000002</v>
      </c>
      <c r="V32" s="7">
        <f>V16</f>
        <v>234</v>
      </c>
    </row>
    <row r="33" spans="1:22" ht="12.75" hidden="1">
      <c r="A33" s="67"/>
      <c r="B33" s="23">
        <f t="shared" si="0"/>
        <v>62.540000000000006</v>
      </c>
      <c r="C33" s="7">
        <f>C21</f>
        <v>59</v>
      </c>
      <c r="D33" s="40">
        <f t="shared" si="6"/>
        <v>66</v>
      </c>
      <c r="E33" s="31">
        <f t="shared" si="1"/>
        <v>62.540000000000006</v>
      </c>
      <c r="F33" s="34">
        <f>F21</f>
        <v>59</v>
      </c>
      <c r="G33" s="32">
        <f t="shared" si="11"/>
        <v>70</v>
      </c>
      <c r="H33" s="32">
        <f t="shared" si="7"/>
        <v>66</v>
      </c>
      <c r="I33" s="32">
        <f t="shared" si="2"/>
        <v>62.540000000000006</v>
      </c>
      <c r="J33" s="34">
        <f>J21</f>
        <v>59</v>
      </c>
      <c r="K33" s="33">
        <f t="shared" si="12"/>
        <v>70</v>
      </c>
      <c r="L33" s="33">
        <f t="shared" si="8"/>
        <v>66</v>
      </c>
      <c r="M33" s="33">
        <f>ROUND(L33*1.065,0)</f>
        <v>70</v>
      </c>
      <c r="N33" s="33">
        <f t="shared" si="14"/>
        <v>66</v>
      </c>
      <c r="O33" s="32">
        <f t="shared" si="3"/>
        <v>62.540000000000006</v>
      </c>
      <c r="P33" s="34">
        <f>J21</f>
        <v>59</v>
      </c>
      <c r="Q33" s="32">
        <f t="shared" si="4"/>
        <v>62.540000000000006</v>
      </c>
      <c r="R33" s="34">
        <f>P21</f>
        <v>59</v>
      </c>
      <c r="S33" s="33">
        <f t="shared" si="9"/>
        <v>66</v>
      </c>
      <c r="T33" s="33">
        <f t="shared" si="10"/>
        <v>66</v>
      </c>
      <c r="U33" s="19">
        <f t="shared" si="5"/>
        <v>62.540000000000006</v>
      </c>
      <c r="V33" s="7">
        <f>P21</f>
        <v>59</v>
      </c>
    </row>
    <row r="34" spans="1:22" ht="12.75" hidden="1">
      <c r="A34" s="67"/>
      <c r="B34" s="23">
        <f t="shared" si="0"/>
        <v>287.26</v>
      </c>
      <c r="C34" s="7">
        <f>V34</f>
        <v>271</v>
      </c>
      <c r="D34" s="40">
        <f t="shared" si="6"/>
        <v>304</v>
      </c>
      <c r="E34" s="31">
        <f t="shared" si="1"/>
        <v>287.26</v>
      </c>
      <c r="F34" s="34">
        <f>V34</f>
        <v>271</v>
      </c>
      <c r="G34" s="32">
        <f t="shared" si="11"/>
        <v>324</v>
      </c>
      <c r="H34" s="32">
        <f t="shared" si="7"/>
        <v>304</v>
      </c>
      <c r="I34" s="32">
        <f t="shared" si="2"/>
        <v>287.26</v>
      </c>
      <c r="J34" s="34">
        <f>V34</f>
        <v>271</v>
      </c>
      <c r="K34" s="33">
        <f t="shared" si="12"/>
        <v>324</v>
      </c>
      <c r="L34" s="33">
        <f t="shared" si="8"/>
        <v>304</v>
      </c>
      <c r="M34" s="33">
        <f>ROUND(L34*1.065,0)</f>
        <v>324</v>
      </c>
      <c r="N34" s="33">
        <f t="shared" si="14"/>
        <v>304</v>
      </c>
      <c r="O34" s="32">
        <f t="shared" si="3"/>
        <v>287.26</v>
      </c>
      <c r="P34" s="34">
        <f>R34</f>
        <v>271</v>
      </c>
      <c r="Q34" s="32">
        <f t="shared" si="4"/>
        <v>287.26</v>
      </c>
      <c r="R34" s="34">
        <f>V34</f>
        <v>271</v>
      </c>
      <c r="S34" s="33">
        <f t="shared" si="9"/>
        <v>304</v>
      </c>
      <c r="T34" s="33">
        <f t="shared" si="10"/>
        <v>304</v>
      </c>
      <c r="U34" s="19">
        <f t="shared" si="5"/>
        <v>287.26</v>
      </c>
      <c r="V34" s="7">
        <f>J22</f>
        <v>271</v>
      </c>
    </row>
    <row r="35" spans="1:22" ht="12.75">
      <c r="A35" s="67"/>
      <c r="B35" s="23">
        <f t="shared" si="0"/>
        <v>1240.2</v>
      </c>
      <c r="C35" s="9">
        <v>1170</v>
      </c>
      <c r="D35" s="40">
        <v>1314</v>
      </c>
      <c r="E35" s="31">
        <f t="shared" si="1"/>
        <v>1153.28</v>
      </c>
      <c r="F35" s="31">
        <v>1088</v>
      </c>
      <c r="G35" s="32">
        <v>1827</v>
      </c>
      <c r="H35" s="32">
        <f t="shared" si="7"/>
        <v>1222</v>
      </c>
      <c r="I35" s="32">
        <f t="shared" si="2"/>
        <v>1066.3600000000001</v>
      </c>
      <c r="J35" s="40">
        <v>1006</v>
      </c>
      <c r="K35" s="33">
        <v>1699</v>
      </c>
      <c r="L35" s="33">
        <f t="shared" si="8"/>
        <v>1130</v>
      </c>
      <c r="M35" s="33">
        <v>1570</v>
      </c>
      <c r="N35" s="33">
        <v>1570</v>
      </c>
      <c r="O35" s="32">
        <f t="shared" si="3"/>
        <v>1066.3600000000001</v>
      </c>
      <c r="P35" s="40">
        <v>1006</v>
      </c>
      <c r="Q35" s="32">
        <f t="shared" si="4"/>
        <v>581.94</v>
      </c>
      <c r="R35" s="40">
        <v>549</v>
      </c>
      <c r="S35" s="33">
        <v>858</v>
      </c>
      <c r="T35" s="33">
        <v>858</v>
      </c>
      <c r="U35" s="19">
        <f t="shared" si="5"/>
        <v>581.94</v>
      </c>
      <c r="V35" s="9">
        <v>549</v>
      </c>
    </row>
    <row r="36" spans="1:22" ht="12.75" hidden="1">
      <c r="A36" s="67" t="s">
        <v>18</v>
      </c>
      <c r="B36" s="23">
        <f t="shared" si="0"/>
        <v>347.68</v>
      </c>
      <c r="C36" s="7">
        <f>C31</f>
        <v>328</v>
      </c>
      <c r="D36" s="40">
        <f t="shared" si="6"/>
        <v>369</v>
      </c>
      <c r="E36" s="31">
        <f t="shared" si="1"/>
        <v>260.76</v>
      </c>
      <c r="F36" s="43">
        <f>F31</f>
        <v>246</v>
      </c>
      <c r="G36" s="32">
        <f t="shared" si="11"/>
        <v>393</v>
      </c>
      <c r="H36" s="32">
        <f t="shared" si="7"/>
        <v>276</v>
      </c>
      <c r="I36" s="32">
        <f t="shared" si="2"/>
        <v>173.84</v>
      </c>
      <c r="J36" s="34">
        <f>J31</f>
        <v>164</v>
      </c>
      <c r="K36" s="33">
        <f t="shared" si="12"/>
        <v>294</v>
      </c>
      <c r="L36" s="33">
        <f t="shared" si="8"/>
        <v>184</v>
      </c>
      <c r="M36" s="33">
        <f>ROUND(L36*1.065,0)</f>
        <v>196</v>
      </c>
      <c r="N36" s="33">
        <f t="shared" si="14"/>
        <v>184</v>
      </c>
      <c r="O36" s="32">
        <f t="shared" si="3"/>
        <v>173.84</v>
      </c>
      <c r="P36" s="34">
        <f>P31</f>
        <v>164</v>
      </c>
      <c r="Q36" s="32">
        <f t="shared" si="4"/>
        <v>0</v>
      </c>
      <c r="R36" s="34">
        <v>0</v>
      </c>
      <c r="S36" s="33">
        <f t="shared" si="9"/>
        <v>0</v>
      </c>
      <c r="T36" s="33">
        <f t="shared" si="10"/>
        <v>0</v>
      </c>
      <c r="U36" s="19">
        <f t="shared" si="5"/>
        <v>0</v>
      </c>
      <c r="V36" s="7">
        <v>0</v>
      </c>
    </row>
    <row r="37" spans="1:22" ht="12.75" hidden="1">
      <c r="A37" s="67"/>
      <c r="B37" s="23">
        <f t="shared" si="0"/>
        <v>62.540000000000006</v>
      </c>
      <c r="C37" s="7">
        <f>C33</f>
        <v>59</v>
      </c>
      <c r="D37" s="40">
        <f t="shared" si="6"/>
        <v>66</v>
      </c>
      <c r="E37" s="31">
        <f t="shared" si="1"/>
        <v>62.540000000000006</v>
      </c>
      <c r="F37" s="34">
        <f>C37</f>
        <v>59</v>
      </c>
      <c r="G37" s="32">
        <f t="shared" si="11"/>
        <v>70</v>
      </c>
      <c r="H37" s="32">
        <f t="shared" si="7"/>
        <v>66</v>
      </c>
      <c r="I37" s="32">
        <f t="shared" si="2"/>
        <v>62.540000000000006</v>
      </c>
      <c r="J37" s="34">
        <f>F37</f>
        <v>59</v>
      </c>
      <c r="K37" s="33">
        <f t="shared" si="12"/>
        <v>70</v>
      </c>
      <c r="L37" s="33">
        <f t="shared" si="8"/>
        <v>66</v>
      </c>
      <c r="M37" s="33">
        <f>ROUND(L37*1.065,0)</f>
        <v>70</v>
      </c>
      <c r="N37" s="33">
        <f t="shared" si="14"/>
        <v>66</v>
      </c>
      <c r="O37" s="32">
        <f t="shared" si="3"/>
        <v>62.540000000000006</v>
      </c>
      <c r="P37" s="34">
        <f>J37</f>
        <v>59</v>
      </c>
      <c r="Q37" s="32">
        <f t="shared" si="4"/>
        <v>62.540000000000006</v>
      </c>
      <c r="R37" s="34">
        <f>P37</f>
        <v>59</v>
      </c>
      <c r="S37" s="33">
        <f t="shared" si="9"/>
        <v>66</v>
      </c>
      <c r="T37" s="33">
        <f t="shared" si="10"/>
        <v>66</v>
      </c>
      <c r="U37" s="19">
        <f t="shared" si="5"/>
        <v>62.540000000000006</v>
      </c>
      <c r="V37" s="7">
        <f>R37</f>
        <v>59</v>
      </c>
    </row>
    <row r="38" spans="1:22" ht="12.75" hidden="1">
      <c r="A38" s="67"/>
      <c r="B38" s="23">
        <f t="shared" si="0"/>
        <v>287.26</v>
      </c>
      <c r="C38" s="7">
        <f>C34</f>
        <v>271</v>
      </c>
      <c r="D38" s="40">
        <f t="shared" si="6"/>
        <v>304</v>
      </c>
      <c r="E38" s="31">
        <f t="shared" si="1"/>
        <v>287.26</v>
      </c>
      <c r="F38" s="34">
        <f>C38</f>
        <v>271</v>
      </c>
      <c r="G38" s="32">
        <f t="shared" si="11"/>
        <v>324</v>
      </c>
      <c r="H38" s="32">
        <f t="shared" si="7"/>
        <v>304</v>
      </c>
      <c r="I38" s="32">
        <f t="shared" si="2"/>
        <v>287.26</v>
      </c>
      <c r="J38" s="34">
        <f>F38</f>
        <v>271</v>
      </c>
      <c r="K38" s="33">
        <f t="shared" si="12"/>
        <v>324</v>
      </c>
      <c r="L38" s="33">
        <f t="shared" si="8"/>
        <v>304</v>
      </c>
      <c r="M38" s="33">
        <f>ROUND(L38*1.065,0)</f>
        <v>324</v>
      </c>
      <c r="N38" s="33">
        <f t="shared" si="14"/>
        <v>304</v>
      </c>
      <c r="O38" s="32">
        <f t="shared" si="3"/>
        <v>287.26</v>
      </c>
      <c r="P38" s="34">
        <f>J38</f>
        <v>271</v>
      </c>
      <c r="Q38" s="32">
        <f t="shared" si="4"/>
        <v>287.26</v>
      </c>
      <c r="R38" s="34">
        <f>P38</f>
        <v>271</v>
      </c>
      <c r="S38" s="33">
        <f t="shared" si="9"/>
        <v>304</v>
      </c>
      <c r="T38" s="33">
        <f t="shared" si="10"/>
        <v>304</v>
      </c>
      <c r="U38" s="19">
        <f t="shared" si="5"/>
        <v>287.26</v>
      </c>
      <c r="V38" s="7">
        <f>R38</f>
        <v>271</v>
      </c>
    </row>
    <row r="39" spans="1:22" ht="12.75">
      <c r="A39" s="67"/>
      <c r="B39" s="23">
        <f t="shared" si="0"/>
        <v>680.52</v>
      </c>
      <c r="C39" s="9">
        <v>642</v>
      </c>
      <c r="D39" s="40">
        <v>722</v>
      </c>
      <c r="E39" s="31">
        <f t="shared" si="1"/>
        <v>594.6600000000001</v>
      </c>
      <c r="F39" s="31">
        <v>561</v>
      </c>
      <c r="G39" s="32">
        <v>1004</v>
      </c>
      <c r="H39" s="32">
        <v>631</v>
      </c>
      <c r="I39" s="32">
        <f t="shared" si="2"/>
        <v>506.68</v>
      </c>
      <c r="J39" s="40">
        <v>478</v>
      </c>
      <c r="K39" s="33">
        <v>877</v>
      </c>
      <c r="L39" s="33">
        <f t="shared" si="8"/>
        <v>537</v>
      </c>
      <c r="M39" s="33">
        <v>746</v>
      </c>
      <c r="N39" s="33">
        <v>746</v>
      </c>
      <c r="O39" s="32">
        <f t="shared" si="3"/>
        <v>506.68</v>
      </c>
      <c r="P39" s="40">
        <v>478</v>
      </c>
      <c r="Q39" s="32">
        <f t="shared" si="4"/>
        <v>333.90000000000003</v>
      </c>
      <c r="R39" s="40">
        <v>315</v>
      </c>
      <c r="S39" s="33">
        <v>492</v>
      </c>
      <c r="T39" s="33">
        <v>492</v>
      </c>
      <c r="U39" s="19">
        <f t="shared" si="5"/>
        <v>333.90000000000003</v>
      </c>
      <c r="V39" s="9">
        <v>315</v>
      </c>
    </row>
    <row r="40" spans="1:22" ht="12.75" hidden="1">
      <c r="A40" s="67" t="s">
        <v>19</v>
      </c>
      <c r="B40" s="23">
        <f t="shared" si="0"/>
        <v>347.68</v>
      </c>
      <c r="C40" s="7">
        <f>C31</f>
        <v>328</v>
      </c>
      <c r="D40" s="40">
        <f t="shared" si="6"/>
        <v>369</v>
      </c>
      <c r="E40" s="31">
        <f t="shared" si="1"/>
        <v>260.76</v>
      </c>
      <c r="F40" s="43">
        <f>F31</f>
        <v>246</v>
      </c>
      <c r="G40" s="32">
        <f t="shared" si="11"/>
        <v>393</v>
      </c>
      <c r="H40" s="32">
        <f t="shared" si="7"/>
        <v>276</v>
      </c>
      <c r="I40" s="32">
        <f t="shared" si="2"/>
        <v>173.84</v>
      </c>
      <c r="J40" s="34">
        <f>J31</f>
        <v>164</v>
      </c>
      <c r="K40" s="33">
        <f t="shared" si="12"/>
        <v>294</v>
      </c>
      <c r="L40" s="33">
        <f t="shared" si="8"/>
        <v>184</v>
      </c>
      <c r="M40" s="33">
        <f>ROUND(L40*1.065,0)</f>
        <v>196</v>
      </c>
      <c r="N40" s="33">
        <f t="shared" si="14"/>
        <v>184</v>
      </c>
      <c r="O40" s="32">
        <f t="shared" si="3"/>
        <v>173.84</v>
      </c>
      <c r="P40" s="34">
        <f>P31</f>
        <v>164</v>
      </c>
      <c r="Q40" s="32">
        <f t="shared" si="4"/>
        <v>0</v>
      </c>
      <c r="R40" s="34">
        <v>0</v>
      </c>
      <c r="S40" s="33">
        <f t="shared" si="9"/>
        <v>0</v>
      </c>
      <c r="T40" s="33">
        <f t="shared" si="10"/>
        <v>0</v>
      </c>
      <c r="U40" s="19">
        <f t="shared" si="5"/>
        <v>0</v>
      </c>
      <c r="V40" s="7">
        <v>0</v>
      </c>
    </row>
    <row r="41" spans="1:22" ht="12.75" hidden="1">
      <c r="A41" s="67"/>
      <c r="B41" s="23">
        <f t="shared" si="0"/>
        <v>137.8</v>
      </c>
      <c r="C41" s="7">
        <f>C25</f>
        <v>130</v>
      </c>
      <c r="D41" s="40">
        <f t="shared" si="6"/>
        <v>146</v>
      </c>
      <c r="E41" s="31">
        <f t="shared" si="1"/>
        <v>137.8</v>
      </c>
      <c r="F41" s="34">
        <f>C41</f>
        <v>130</v>
      </c>
      <c r="G41" s="32">
        <f t="shared" si="11"/>
        <v>155</v>
      </c>
      <c r="H41" s="32">
        <f t="shared" si="7"/>
        <v>146</v>
      </c>
      <c r="I41" s="32">
        <f t="shared" si="2"/>
        <v>137.8</v>
      </c>
      <c r="J41" s="34">
        <f>F41</f>
        <v>130</v>
      </c>
      <c r="K41" s="33">
        <f t="shared" si="12"/>
        <v>155</v>
      </c>
      <c r="L41" s="33">
        <f t="shared" si="8"/>
        <v>146</v>
      </c>
      <c r="M41" s="33">
        <f>ROUND(L41*1.065,0)</f>
        <v>155</v>
      </c>
      <c r="N41" s="33">
        <f t="shared" si="14"/>
        <v>146</v>
      </c>
      <c r="O41" s="32">
        <f t="shared" si="3"/>
        <v>137.8</v>
      </c>
      <c r="P41" s="34">
        <f>J41</f>
        <v>130</v>
      </c>
      <c r="Q41" s="32">
        <f t="shared" si="4"/>
        <v>137.8</v>
      </c>
      <c r="R41" s="34">
        <f>P41</f>
        <v>130</v>
      </c>
      <c r="S41" s="33">
        <f t="shared" si="9"/>
        <v>146</v>
      </c>
      <c r="T41" s="33">
        <f t="shared" si="10"/>
        <v>146</v>
      </c>
      <c r="U41" s="19">
        <f t="shared" si="5"/>
        <v>137.8</v>
      </c>
      <c r="V41" s="7">
        <f>R41</f>
        <v>130</v>
      </c>
    </row>
    <row r="42" spans="1:22" ht="12.75" hidden="1">
      <c r="A42" s="67"/>
      <c r="B42" s="23">
        <f t="shared" si="0"/>
        <v>287.26</v>
      </c>
      <c r="C42" s="7">
        <f>C34</f>
        <v>271</v>
      </c>
      <c r="D42" s="40">
        <f t="shared" si="6"/>
        <v>304</v>
      </c>
      <c r="E42" s="31">
        <f t="shared" si="1"/>
        <v>287.26</v>
      </c>
      <c r="F42" s="34">
        <f>C42</f>
        <v>271</v>
      </c>
      <c r="G42" s="32">
        <f t="shared" si="11"/>
        <v>324</v>
      </c>
      <c r="H42" s="32">
        <f t="shared" si="7"/>
        <v>304</v>
      </c>
      <c r="I42" s="32">
        <f t="shared" si="2"/>
        <v>287.26</v>
      </c>
      <c r="J42" s="34">
        <f>F42</f>
        <v>271</v>
      </c>
      <c r="K42" s="33">
        <f t="shared" si="12"/>
        <v>324</v>
      </c>
      <c r="L42" s="33">
        <f t="shared" si="8"/>
        <v>304</v>
      </c>
      <c r="M42" s="33">
        <f>ROUND(L42*1.065,0)</f>
        <v>324</v>
      </c>
      <c r="N42" s="33">
        <f t="shared" si="14"/>
        <v>304</v>
      </c>
      <c r="O42" s="32">
        <f t="shared" si="3"/>
        <v>287.26</v>
      </c>
      <c r="P42" s="34">
        <f>J42</f>
        <v>271</v>
      </c>
      <c r="Q42" s="32">
        <f t="shared" si="4"/>
        <v>287.26</v>
      </c>
      <c r="R42" s="34">
        <f>P42</f>
        <v>271</v>
      </c>
      <c r="S42" s="33">
        <f t="shared" si="9"/>
        <v>304</v>
      </c>
      <c r="T42" s="33">
        <f t="shared" si="10"/>
        <v>304</v>
      </c>
      <c r="U42" s="19">
        <f t="shared" si="5"/>
        <v>287.26</v>
      </c>
      <c r="V42" s="7">
        <f>R42</f>
        <v>271</v>
      </c>
    </row>
    <row r="43" spans="1:22" ht="12.75" hidden="1">
      <c r="A43" s="67"/>
      <c r="B43" s="23">
        <f t="shared" si="0"/>
        <v>233.20000000000002</v>
      </c>
      <c r="C43" s="7">
        <f>C27</f>
        <v>220</v>
      </c>
      <c r="D43" s="40">
        <f t="shared" si="6"/>
        <v>247</v>
      </c>
      <c r="E43" s="31">
        <f t="shared" si="1"/>
        <v>233.20000000000002</v>
      </c>
      <c r="F43" s="34">
        <f>C43</f>
        <v>220</v>
      </c>
      <c r="G43" s="32">
        <f t="shared" si="11"/>
        <v>263</v>
      </c>
      <c r="H43" s="32">
        <f t="shared" si="7"/>
        <v>247</v>
      </c>
      <c r="I43" s="32">
        <f t="shared" si="2"/>
        <v>233.20000000000002</v>
      </c>
      <c r="J43" s="34">
        <f>F43</f>
        <v>220</v>
      </c>
      <c r="K43" s="33">
        <f t="shared" si="12"/>
        <v>263</v>
      </c>
      <c r="L43" s="33">
        <f t="shared" si="8"/>
        <v>247</v>
      </c>
      <c r="M43" s="33">
        <f>ROUND(L43*1.065,0)</f>
        <v>263</v>
      </c>
      <c r="N43" s="33">
        <f t="shared" si="14"/>
        <v>247</v>
      </c>
      <c r="O43" s="32">
        <f t="shared" si="3"/>
        <v>233.20000000000002</v>
      </c>
      <c r="P43" s="34">
        <f>J43</f>
        <v>220</v>
      </c>
      <c r="Q43" s="32">
        <f t="shared" si="4"/>
        <v>233.20000000000002</v>
      </c>
      <c r="R43" s="34">
        <f>P43</f>
        <v>220</v>
      </c>
      <c r="S43" s="33">
        <f t="shared" si="9"/>
        <v>247</v>
      </c>
      <c r="T43" s="33">
        <f t="shared" si="10"/>
        <v>247</v>
      </c>
      <c r="U43" s="19">
        <f t="shared" si="5"/>
        <v>233.20000000000002</v>
      </c>
      <c r="V43" s="7">
        <f>R43</f>
        <v>220</v>
      </c>
    </row>
    <row r="44" spans="1:22" ht="12.75" hidden="1">
      <c r="A44" s="67"/>
      <c r="B44" s="23">
        <f t="shared" si="0"/>
        <v>62.540000000000006</v>
      </c>
      <c r="C44" s="7">
        <f>C28</f>
        <v>59</v>
      </c>
      <c r="D44" s="40">
        <f t="shared" si="6"/>
        <v>66</v>
      </c>
      <c r="E44" s="31">
        <f t="shared" si="1"/>
        <v>62.540000000000006</v>
      </c>
      <c r="F44" s="34">
        <f>C44</f>
        <v>59</v>
      </c>
      <c r="G44" s="32">
        <f t="shared" si="11"/>
        <v>70</v>
      </c>
      <c r="H44" s="32">
        <f t="shared" si="7"/>
        <v>66</v>
      </c>
      <c r="I44" s="32">
        <f t="shared" si="2"/>
        <v>62.540000000000006</v>
      </c>
      <c r="J44" s="34">
        <f>F44</f>
        <v>59</v>
      </c>
      <c r="K44" s="33">
        <f t="shared" si="12"/>
        <v>70</v>
      </c>
      <c r="L44" s="33">
        <f t="shared" si="8"/>
        <v>66</v>
      </c>
      <c r="M44" s="33">
        <f>ROUND(L44*1.065,0)</f>
        <v>70</v>
      </c>
      <c r="N44" s="33">
        <f t="shared" si="14"/>
        <v>66</v>
      </c>
      <c r="O44" s="32">
        <f t="shared" si="3"/>
        <v>62.540000000000006</v>
      </c>
      <c r="P44" s="34">
        <f>J44</f>
        <v>59</v>
      </c>
      <c r="Q44" s="32">
        <f t="shared" si="4"/>
        <v>62.540000000000006</v>
      </c>
      <c r="R44" s="34">
        <f>P44</f>
        <v>59</v>
      </c>
      <c r="S44" s="33">
        <f t="shared" si="9"/>
        <v>66</v>
      </c>
      <c r="T44" s="33">
        <f t="shared" si="10"/>
        <v>66</v>
      </c>
      <c r="U44" s="19">
        <f t="shared" si="5"/>
        <v>62.540000000000006</v>
      </c>
      <c r="V44" s="7">
        <f>R44</f>
        <v>59</v>
      </c>
    </row>
    <row r="45" spans="1:22" ht="12.75">
      <c r="A45" s="67"/>
      <c r="B45" s="23">
        <f t="shared" si="0"/>
        <v>1052.5800000000002</v>
      </c>
      <c r="C45" s="9">
        <v>993</v>
      </c>
      <c r="D45" s="40">
        <f t="shared" si="6"/>
        <v>1116</v>
      </c>
      <c r="E45" s="31">
        <f t="shared" si="1"/>
        <v>965.6600000000001</v>
      </c>
      <c r="F45" s="31">
        <v>911</v>
      </c>
      <c r="G45" s="32">
        <v>1551</v>
      </c>
      <c r="H45" s="32">
        <f t="shared" si="7"/>
        <v>1024</v>
      </c>
      <c r="I45" s="32">
        <f t="shared" si="2"/>
        <v>878.74</v>
      </c>
      <c r="J45" s="40">
        <v>829</v>
      </c>
      <c r="K45" s="33">
        <v>1424</v>
      </c>
      <c r="L45" s="33">
        <v>932</v>
      </c>
      <c r="M45" s="33">
        <v>1297</v>
      </c>
      <c r="N45" s="33">
        <v>1297</v>
      </c>
      <c r="O45" s="32">
        <f t="shared" si="3"/>
        <v>878.74</v>
      </c>
      <c r="P45" s="40">
        <v>829</v>
      </c>
      <c r="Q45" s="32">
        <f t="shared" si="4"/>
        <v>704.9000000000001</v>
      </c>
      <c r="R45" s="40">
        <v>665</v>
      </c>
      <c r="S45" s="33">
        <v>1040</v>
      </c>
      <c r="T45" s="33">
        <v>1040</v>
      </c>
      <c r="U45" s="19">
        <f t="shared" si="5"/>
        <v>704.9000000000001</v>
      </c>
      <c r="V45" s="9">
        <v>665</v>
      </c>
    </row>
    <row r="47" spans="1:22" ht="15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</row>
  </sheetData>
  <mergeCells count="14">
    <mergeCell ref="D4:T4"/>
    <mergeCell ref="A47:V47"/>
    <mergeCell ref="A31:A35"/>
    <mergeCell ref="A36:A39"/>
    <mergeCell ref="A40:A45"/>
    <mergeCell ref="A24:A29"/>
    <mergeCell ref="A5:A7"/>
    <mergeCell ref="A10:A12"/>
    <mergeCell ref="A15:A19"/>
    <mergeCell ref="A20:A23"/>
    <mergeCell ref="A1:V1"/>
    <mergeCell ref="A2:A3"/>
    <mergeCell ref="D2:N2"/>
    <mergeCell ref="Q2:T2"/>
  </mergeCells>
  <printOptions horizontalCentered="1" verticalCentered="1"/>
  <pageMargins left="0.984251968503937" right="0.3937007874015748" top="0.5905511811023623" bottom="0.3937007874015748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soc26</dc:creator>
  <cp:keywords/>
  <dc:description/>
  <cp:lastModifiedBy>user</cp:lastModifiedBy>
  <cp:lastPrinted>2020-04-07T07:15:09Z</cp:lastPrinted>
  <dcterms:created xsi:type="dcterms:W3CDTF">2007-09-17T07:52:08Z</dcterms:created>
  <dcterms:modified xsi:type="dcterms:W3CDTF">2020-04-07T10:40:37Z</dcterms:modified>
  <cp:category/>
  <cp:version/>
  <cp:contentType/>
  <cp:contentStatus/>
</cp:coreProperties>
</file>