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028" windowWidth="7512" windowHeight="4740"/>
  </bookViews>
  <sheets>
    <sheet name="за 01.04.2020г. (руб)" sheetId="333" r:id="rId1"/>
  </sheets>
  <definedNames>
    <definedName name="_xlnm.Print_Titles" localSheetId="0">'за 01.04.2020г. (руб)'!$5:$8</definedName>
    <definedName name="_xlnm.Print_Area" localSheetId="0">'за 01.04.2020г. (руб)'!$A$1:$K$310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I78" i="333" l="1"/>
  <c r="H78" i="333"/>
  <c r="G78" i="333"/>
  <c r="D78" i="333"/>
  <c r="E78" i="333"/>
  <c r="C78" i="333"/>
  <c r="B106" i="333"/>
  <c r="J106" i="333"/>
  <c r="B105" i="333"/>
  <c r="J105" i="333"/>
  <c r="F104" i="333"/>
  <c r="B104" i="333"/>
  <c r="K104" i="333"/>
  <c r="J104" i="333"/>
  <c r="F103" i="333"/>
  <c r="B103" i="333"/>
  <c r="K103" i="333"/>
  <c r="J103" i="333"/>
  <c r="B102" i="333"/>
  <c r="F102" i="333"/>
  <c r="J102" i="333"/>
  <c r="G101" i="333"/>
  <c r="H101" i="333"/>
  <c r="I101" i="333"/>
  <c r="F101" i="333"/>
  <c r="C101" i="333"/>
  <c r="D101" i="333"/>
  <c r="E101" i="333"/>
  <c r="B101" i="333"/>
  <c r="K101" i="333"/>
  <c r="J101" i="333"/>
  <c r="B100" i="333"/>
  <c r="J100" i="333"/>
  <c r="B99" i="333"/>
  <c r="J99" i="333"/>
  <c r="F98" i="333"/>
  <c r="B98" i="333"/>
  <c r="K98" i="333"/>
  <c r="J98" i="333"/>
  <c r="F97" i="333"/>
  <c r="B97" i="333"/>
  <c r="K97" i="333"/>
  <c r="J97" i="333"/>
  <c r="B96" i="333"/>
  <c r="F96" i="333"/>
  <c r="J96" i="333"/>
  <c r="G95" i="333"/>
  <c r="H95" i="333"/>
  <c r="I95" i="333"/>
  <c r="F95" i="333"/>
  <c r="C95" i="333"/>
  <c r="D95" i="333"/>
  <c r="E95" i="333"/>
  <c r="B95" i="333"/>
  <c r="K95" i="333"/>
  <c r="J95" i="333"/>
  <c r="F88" i="333"/>
  <c r="B88" i="333"/>
  <c r="K88" i="333"/>
  <c r="J88" i="333"/>
  <c r="F87" i="333"/>
  <c r="B87" i="333"/>
  <c r="K87" i="333"/>
  <c r="J87" i="333"/>
  <c r="B86" i="333"/>
  <c r="F86" i="333"/>
  <c r="J86" i="333"/>
  <c r="G85" i="333"/>
  <c r="H85" i="333"/>
  <c r="I85" i="333"/>
  <c r="F85" i="333"/>
  <c r="C85" i="333"/>
  <c r="D85" i="333"/>
  <c r="E85" i="333"/>
  <c r="B85" i="333"/>
  <c r="K85" i="333"/>
  <c r="J85" i="333"/>
  <c r="H220" i="333"/>
  <c r="H226" i="333"/>
  <c r="H232" i="333"/>
  <c r="H238" i="333"/>
  <c r="H244" i="333"/>
  <c r="H250" i="333"/>
  <c r="H219" i="333"/>
  <c r="I220" i="333"/>
  <c r="I226" i="333"/>
  <c r="I232" i="333"/>
  <c r="I238" i="333"/>
  <c r="I244" i="333"/>
  <c r="I250" i="333"/>
  <c r="I219" i="333"/>
  <c r="G220" i="333"/>
  <c r="G226" i="333"/>
  <c r="G232" i="333"/>
  <c r="G238" i="333"/>
  <c r="G244" i="333"/>
  <c r="G250" i="333"/>
  <c r="G219" i="333"/>
  <c r="D220" i="333"/>
  <c r="D226" i="333"/>
  <c r="D232" i="333"/>
  <c r="D238" i="333"/>
  <c r="D244" i="333"/>
  <c r="D250" i="333"/>
  <c r="D219" i="333"/>
  <c r="E226" i="333"/>
  <c r="E220" i="333"/>
  <c r="E232" i="333"/>
  <c r="E238" i="333"/>
  <c r="E244" i="333"/>
  <c r="E250" i="333"/>
  <c r="E219" i="333"/>
  <c r="C220" i="333"/>
  <c r="C226" i="333"/>
  <c r="C232" i="333"/>
  <c r="C238" i="333"/>
  <c r="C244" i="333"/>
  <c r="C250" i="333"/>
  <c r="C219" i="333"/>
  <c r="H126" i="333"/>
  <c r="I126" i="333"/>
  <c r="G126" i="333"/>
  <c r="D126" i="333"/>
  <c r="E126" i="333"/>
  <c r="C126" i="333"/>
  <c r="E131" i="333"/>
  <c r="E129" i="333"/>
  <c r="E125" i="333"/>
  <c r="E124" i="333"/>
  <c r="E136" i="333"/>
  <c r="E140" i="333"/>
  <c r="E144" i="333"/>
  <c r="E135" i="333"/>
  <c r="E148" i="333"/>
  <c r="E151" i="333"/>
  <c r="E155" i="333"/>
  <c r="E158" i="333"/>
  <c r="E161" i="333"/>
  <c r="E164" i="333"/>
  <c r="E167" i="333"/>
  <c r="E147" i="333"/>
  <c r="E134" i="333"/>
  <c r="E174" i="333"/>
  <c r="E177" i="333"/>
  <c r="E180" i="333"/>
  <c r="E173" i="333"/>
  <c r="E185" i="333"/>
  <c r="E184" i="333"/>
  <c r="E172" i="333"/>
  <c r="E123" i="333"/>
  <c r="C136" i="333"/>
  <c r="C140" i="333"/>
  <c r="C144" i="333"/>
  <c r="C135" i="333"/>
  <c r="C148" i="333"/>
  <c r="C151" i="333"/>
  <c r="C155" i="333"/>
  <c r="C158" i="333"/>
  <c r="C161" i="333"/>
  <c r="C164" i="333"/>
  <c r="C167" i="333"/>
  <c r="C147" i="333"/>
  <c r="C134" i="333"/>
  <c r="D79" i="333"/>
  <c r="D82" i="333"/>
  <c r="D89" i="333"/>
  <c r="E79" i="333"/>
  <c r="E82" i="333"/>
  <c r="E89" i="333"/>
  <c r="C79" i="333"/>
  <c r="C82" i="333"/>
  <c r="C89" i="333"/>
  <c r="D12" i="333"/>
  <c r="D20" i="333"/>
  <c r="D27" i="333"/>
  <c r="D32" i="333"/>
  <c r="D36" i="333"/>
  <c r="D39" i="333"/>
  <c r="D42" i="333"/>
  <c r="D45" i="333"/>
  <c r="D48" i="333"/>
  <c r="D51" i="333"/>
  <c r="D54" i="333"/>
  <c r="D57" i="333"/>
  <c r="D61" i="333"/>
  <c r="D64" i="333"/>
  <c r="D67" i="333"/>
  <c r="D71" i="333"/>
  <c r="D75" i="333"/>
  <c r="D11" i="333"/>
  <c r="E27" i="333"/>
  <c r="E12" i="333"/>
  <c r="E20" i="333"/>
  <c r="E32" i="333"/>
  <c r="E36" i="333"/>
  <c r="E39" i="333"/>
  <c r="E42" i="333"/>
  <c r="E45" i="333"/>
  <c r="E48" i="333"/>
  <c r="E51" i="333"/>
  <c r="E54" i="333"/>
  <c r="E57" i="333"/>
  <c r="E61" i="333"/>
  <c r="E64" i="333"/>
  <c r="E67" i="333"/>
  <c r="E71" i="333"/>
  <c r="E75" i="333"/>
  <c r="E11" i="333"/>
  <c r="H277" i="333"/>
  <c r="I277" i="333"/>
  <c r="G277" i="333"/>
  <c r="D277" i="333"/>
  <c r="E277" i="333"/>
  <c r="C277" i="333"/>
  <c r="G191" i="333"/>
  <c r="G198" i="333"/>
  <c r="G205" i="333"/>
  <c r="G208" i="333"/>
  <c r="G211" i="333"/>
  <c r="G214" i="333"/>
  <c r="G190" i="333"/>
  <c r="H191" i="333"/>
  <c r="H198" i="333"/>
  <c r="H205" i="333"/>
  <c r="H208" i="333"/>
  <c r="H211" i="333"/>
  <c r="H214" i="333"/>
  <c r="H190" i="333"/>
  <c r="I191" i="333"/>
  <c r="I198" i="333"/>
  <c r="I205" i="333"/>
  <c r="I208" i="333"/>
  <c r="I211" i="333"/>
  <c r="I214" i="333"/>
  <c r="I190" i="333"/>
  <c r="F190" i="333"/>
  <c r="C191" i="333"/>
  <c r="C198" i="333"/>
  <c r="C205" i="333"/>
  <c r="C208" i="333"/>
  <c r="C211" i="333"/>
  <c r="C214" i="333"/>
  <c r="C190" i="333"/>
  <c r="D191" i="333"/>
  <c r="D198" i="333"/>
  <c r="D205" i="333"/>
  <c r="D208" i="333"/>
  <c r="D211" i="333"/>
  <c r="D214" i="333"/>
  <c r="D190" i="333"/>
  <c r="E191" i="333"/>
  <c r="E198" i="333"/>
  <c r="E205" i="333"/>
  <c r="E208" i="333"/>
  <c r="E211" i="333"/>
  <c r="E214" i="333"/>
  <c r="E190" i="333"/>
  <c r="B190" i="333"/>
  <c r="K190" i="333"/>
  <c r="C189" i="333"/>
  <c r="D189" i="333"/>
  <c r="E189" i="333"/>
  <c r="B189" i="333"/>
  <c r="G189" i="333"/>
  <c r="H189" i="333"/>
  <c r="I189" i="333"/>
  <c r="F189" i="333"/>
  <c r="J189" i="333"/>
  <c r="J190" i="333"/>
  <c r="C12" i="333"/>
  <c r="C20" i="333"/>
  <c r="C27" i="333"/>
  <c r="C32" i="333"/>
  <c r="C36" i="333"/>
  <c r="C39" i="333"/>
  <c r="C42" i="333"/>
  <c r="C45" i="333"/>
  <c r="C48" i="333"/>
  <c r="C51" i="333"/>
  <c r="C54" i="333"/>
  <c r="C57" i="333"/>
  <c r="C61" i="333"/>
  <c r="C64" i="333"/>
  <c r="C67" i="333"/>
  <c r="C71" i="333"/>
  <c r="C75" i="333"/>
  <c r="C11" i="333"/>
  <c r="C10" i="333"/>
  <c r="C109" i="333"/>
  <c r="C108" i="333"/>
  <c r="C113" i="333"/>
  <c r="C120" i="333"/>
  <c r="C112" i="333"/>
  <c r="C107" i="333"/>
  <c r="C9" i="333"/>
  <c r="C131" i="333"/>
  <c r="C129" i="333"/>
  <c r="C125" i="333"/>
  <c r="C124" i="333"/>
  <c r="C174" i="333"/>
  <c r="C177" i="333"/>
  <c r="C180" i="333"/>
  <c r="C173" i="333"/>
  <c r="C185" i="333"/>
  <c r="C184" i="333"/>
  <c r="C172" i="333"/>
  <c r="C123" i="333"/>
  <c r="C188" i="333"/>
  <c r="C218" i="333"/>
  <c r="C260" i="333"/>
  <c r="C258" i="333"/>
  <c r="C257" i="333"/>
  <c r="C264" i="333"/>
  <c r="C274" i="333"/>
  <c r="C263" i="333"/>
  <c r="C256" i="333"/>
  <c r="C217" i="333"/>
  <c r="C285" i="333"/>
  <c r="C284" i="333"/>
  <c r="C283" i="333"/>
  <c r="C282" i="333"/>
  <c r="C291" i="333"/>
  <c r="C290" i="333"/>
  <c r="C289" i="333"/>
  <c r="C288" i="333"/>
  <c r="C296" i="333"/>
  <c r="D10" i="333"/>
  <c r="D109" i="333"/>
  <c r="D108" i="333"/>
  <c r="D113" i="333"/>
  <c r="D120" i="333"/>
  <c r="D112" i="333"/>
  <c r="D107" i="333"/>
  <c r="D9" i="333"/>
  <c r="D131" i="333"/>
  <c r="D129" i="333"/>
  <c r="D125" i="333"/>
  <c r="D124" i="333"/>
  <c r="D136" i="333"/>
  <c r="D140" i="333"/>
  <c r="D144" i="333"/>
  <c r="D135" i="333"/>
  <c r="D148" i="333"/>
  <c r="D151" i="333"/>
  <c r="D155" i="333"/>
  <c r="D158" i="333"/>
  <c r="D161" i="333"/>
  <c r="D164" i="333"/>
  <c r="D167" i="333"/>
  <c r="D147" i="333"/>
  <c r="D134" i="333"/>
  <c r="D174" i="333"/>
  <c r="D177" i="333"/>
  <c r="D180" i="333"/>
  <c r="D173" i="333"/>
  <c r="D185" i="333"/>
  <c r="D184" i="333"/>
  <c r="D172" i="333"/>
  <c r="D123" i="333"/>
  <c r="D188" i="333"/>
  <c r="D218" i="333"/>
  <c r="D260" i="333"/>
  <c r="D258" i="333"/>
  <c r="D257" i="333"/>
  <c r="D264" i="333"/>
  <c r="D274" i="333"/>
  <c r="D263" i="333"/>
  <c r="D256" i="333"/>
  <c r="D217" i="333"/>
  <c r="D285" i="333"/>
  <c r="D284" i="333"/>
  <c r="D283" i="333"/>
  <c r="D282" i="333"/>
  <c r="D291" i="333"/>
  <c r="D290" i="333"/>
  <c r="D289" i="333"/>
  <c r="D288" i="333"/>
  <c r="D296" i="333"/>
  <c r="E10" i="333"/>
  <c r="E109" i="333"/>
  <c r="E108" i="333"/>
  <c r="E113" i="333"/>
  <c r="E120" i="333"/>
  <c r="E112" i="333"/>
  <c r="E107" i="333"/>
  <c r="E9" i="333"/>
  <c r="E188" i="333"/>
  <c r="E218" i="333"/>
  <c r="E260" i="333"/>
  <c r="E258" i="333"/>
  <c r="E257" i="333"/>
  <c r="E264" i="333"/>
  <c r="E274" i="333"/>
  <c r="E263" i="333"/>
  <c r="E256" i="333"/>
  <c r="E217" i="333"/>
  <c r="E285" i="333"/>
  <c r="E284" i="333"/>
  <c r="E283" i="333"/>
  <c r="E282" i="333"/>
  <c r="E291" i="333"/>
  <c r="E290" i="333"/>
  <c r="E289" i="333"/>
  <c r="E288" i="333"/>
  <c r="E296" i="333"/>
  <c r="G12" i="333"/>
  <c r="G20" i="333"/>
  <c r="G27" i="333"/>
  <c r="G32" i="333"/>
  <c r="G36" i="333"/>
  <c r="G39" i="333"/>
  <c r="G42" i="333"/>
  <c r="G45" i="333"/>
  <c r="G48" i="333"/>
  <c r="G51" i="333"/>
  <c r="G54" i="333"/>
  <c r="G57" i="333"/>
  <c r="G61" i="333"/>
  <c r="G64" i="333"/>
  <c r="G67" i="333"/>
  <c r="G71" i="333"/>
  <c r="G75" i="333"/>
  <c r="G11" i="333"/>
  <c r="G79" i="333"/>
  <c r="G82" i="333"/>
  <c r="G89" i="333"/>
  <c r="G10" i="333"/>
  <c r="H12" i="333"/>
  <c r="H20" i="333"/>
  <c r="H27" i="333"/>
  <c r="H32" i="333"/>
  <c r="H36" i="333"/>
  <c r="H39" i="333"/>
  <c r="H42" i="333"/>
  <c r="H45" i="333"/>
  <c r="H48" i="333"/>
  <c r="H51" i="333"/>
  <c r="H54" i="333"/>
  <c r="H57" i="333"/>
  <c r="H61" i="333"/>
  <c r="H64" i="333"/>
  <c r="H67" i="333"/>
  <c r="H71" i="333"/>
  <c r="H75" i="333"/>
  <c r="H11" i="333"/>
  <c r="H79" i="333"/>
  <c r="H82" i="333"/>
  <c r="H89" i="333"/>
  <c r="H10" i="333"/>
  <c r="I12" i="333"/>
  <c r="I20" i="333"/>
  <c r="I27" i="333"/>
  <c r="I32" i="333"/>
  <c r="I36" i="333"/>
  <c r="I39" i="333"/>
  <c r="I42" i="333"/>
  <c r="I45" i="333"/>
  <c r="I48" i="333"/>
  <c r="I51" i="333"/>
  <c r="I54" i="333"/>
  <c r="I57" i="333"/>
  <c r="I61" i="333"/>
  <c r="I64" i="333"/>
  <c r="I67" i="333"/>
  <c r="I71" i="333"/>
  <c r="I75" i="333"/>
  <c r="I11" i="333"/>
  <c r="I79" i="333"/>
  <c r="I82" i="333"/>
  <c r="I89" i="333"/>
  <c r="I10" i="333"/>
  <c r="F10" i="333"/>
  <c r="G109" i="333"/>
  <c r="G108" i="333"/>
  <c r="G113" i="333"/>
  <c r="G120" i="333"/>
  <c r="G112" i="333"/>
  <c r="G107" i="333"/>
  <c r="H109" i="333"/>
  <c r="H108" i="333"/>
  <c r="H113" i="333"/>
  <c r="H120" i="333"/>
  <c r="H112" i="333"/>
  <c r="H107" i="333"/>
  <c r="I109" i="333"/>
  <c r="I108" i="333"/>
  <c r="I113" i="333"/>
  <c r="I120" i="333"/>
  <c r="I112" i="333"/>
  <c r="I107" i="333"/>
  <c r="F107" i="333"/>
  <c r="F9" i="333"/>
  <c r="G131" i="333"/>
  <c r="G129" i="333"/>
  <c r="G125" i="333"/>
  <c r="G124" i="333"/>
  <c r="H131" i="333"/>
  <c r="H129" i="333"/>
  <c r="H125" i="333"/>
  <c r="H124" i="333"/>
  <c r="I131" i="333"/>
  <c r="I129" i="333"/>
  <c r="I125" i="333"/>
  <c r="I124" i="333"/>
  <c r="F124" i="333"/>
  <c r="G136" i="333"/>
  <c r="G142" i="333"/>
  <c r="G140" i="333"/>
  <c r="G144" i="333"/>
  <c r="G135" i="333"/>
  <c r="G148" i="333"/>
  <c r="G151" i="333"/>
  <c r="G155" i="333"/>
  <c r="G158" i="333"/>
  <c r="G161" i="333"/>
  <c r="G164" i="333"/>
  <c r="G167" i="333"/>
  <c r="G147" i="333"/>
  <c r="G134" i="333"/>
  <c r="H136" i="333"/>
  <c r="H140" i="333"/>
  <c r="H144" i="333"/>
  <c r="H135" i="333"/>
  <c r="H148" i="333"/>
  <c r="H151" i="333"/>
  <c r="H155" i="333"/>
  <c r="H158" i="333"/>
  <c r="H161" i="333"/>
  <c r="H164" i="333"/>
  <c r="H167" i="333"/>
  <c r="H147" i="333"/>
  <c r="H134" i="333"/>
  <c r="I136" i="333"/>
  <c r="I140" i="333"/>
  <c r="I144" i="333"/>
  <c r="I135" i="333"/>
  <c r="I148" i="333"/>
  <c r="I151" i="333"/>
  <c r="I155" i="333"/>
  <c r="I158" i="333"/>
  <c r="I161" i="333"/>
  <c r="I164" i="333"/>
  <c r="I167" i="333"/>
  <c r="I147" i="333"/>
  <c r="I134" i="333"/>
  <c r="F134" i="333"/>
  <c r="G174" i="333"/>
  <c r="G177" i="333"/>
  <c r="G180" i="333"/>
  <c r="G173" i="333"/>
  <c r="G185" i="333"/>
  <c r="G184" i="333"/>
  <c r="G172" i="333"/>
  <c r="H174" i="333"/>
  <c r="H177" i="333"/>
  <c r="H180" i="333"/>
  <c r="H173" i="333"/>
  <c r="H185" i="333"/>
  <c r="H184" i="333"/>
  <c r="H172" i="333"/>
  <c r="I174" i="333"/>
  <c r="I177" i="333"/>
  <c r="I180" i="333"/>
  <c r="I173" i="333"/>
  <c r="I185" i="333"/>
  <c r="I184" i="333"/>
  <c r="I172" i="333"/>
  <c r="F172" i="333"/>
  <c r="F123" i="333"/>
  <c r="F188" i="333"/>
  <c r="G218" i="333"/>
  <c r="H218" i="333"/>
  <c r="I218" i="333"/>
  <c r="F218" i="333"/>
  <c r="G260" i="333"/>
  <c r="G258" i="333"/>
  <c r="G257" i="333"/>
  <c r="G264" i="333"/>
  <c r="G274" i="333"/>
  <c r="G263" i="333"/>
  <c r="G256" i="333"/>
  <c r="H260" i="333"/>
  <c r="H258" i="333"/>
  <c r="H257" i="333"/>
  <c r="H264" i="333"/>
  <c r="H274" i="333"/>
  <c r="H263" i="333"/>
  <c r="H256" i="333"/>
  <c r="I260" i="333"/>
  <c r="I258" i="333"/>
  <c r="I257" i="333"/>
  <c r="I264" i="333"/>
  <c r="I274" i="333"/>
  <c r="I263" i="333"/>
  <c r="I256" i="333"/>
  <c r="F256" i="333"/>
  <c r="F217" i="333"/>
  <c r="G285" i="333"/>
  <c r="G284" i="333"/>
  <c r="G283" i="333"/>
  <c r="G282" i="333"/>
  <c r="H285" i="333"/>
  <c r="H284" i="333"/>
  <c r="H283" i="333"/>
  <c r="H282" i="333"/>
  <c r="I285" i="333"/>
  <c r="I284" i="333"/>
  <c r="I283" i="333"/>
  <c r="I282" i="333"/>
  <c r="F282" i="333"/>
  <c r="G291" i="333"/>
  <c r="G290" i="333"/>
  <c r="G289" i="333"/>
  <c r="G288" i="333"/>
  <c r="H291" i="333"/>
  <c r="H290" i="333"/>
  <c r="H289" i="333"/>
  <c r="H288" i="333"/>
  <c r="I291" i="333"/>
  <c r="I290" i="333"/>
  <c r="I289" i="333"/>
  <c r="I288" i="333"/>
  <c r="F288" i="333"/>
  <c r="F296" i="333"/>
  <c r="G9" i="333"/>
  <c r="G123" i="333"/>
  <c r="G188" i="333"/>
  <c r="G217" i="333"/>
  <c r="G296" i="333"/>
  <c r="H9" i="333"/>
  <c r="H123" i="333"/>
  <c r="H188" i="333"/>
  <c r="H217" i="333"/>
  <c r="H296" i="333"/>
  <c r="I9" i="333"/>
  <c r="I123" i="333"/>
  <c r="I188" i="333"/>
  <c r="I217" i="333"/>
  <c r="I296" i="333"/>
  <c r="B10" i="333"/>
  <c r="B107" i="333"/>
  <c r="B9" i="333"/>
  <c r="B124" i="333"/>
  <c r="B134" i="333"/>
  <c r="B172" i="333"/>
  <c r="B123" i="333"/>
  <c r="B188" i="333"/>
  <c r="B218" i="333"/>
  <c r="B256" i="333"/>
  <c r="B217" i="333"/>
  <c r="B282" i="333"/>
  <c r="B288" i="333"/>
  <c r="B296" i="333"/>
  <c r="B29" i="333"/>
  <c r="F29" i="333"/>
  <c r="J29" i="333"/>
  <c r="F201" i="333"/>
  <c r="B201" i="333"/>
  <c r="K201" i="333"/>
  <c r="J201" i="333"/>
  <c r="B183" i="333"/>
  <c r="K183" i="333"/>
  <c r="J183" i="333"/>
  <c r="F182" i="333"/>
  <c r="B182" i="333"/>
  <c r="K182" i="333"/>
  <c r="J182" i="333"/>
  <c r="B181" i="333"/>
  <c r="F181" i="333"/>
  <c r="J181" i="333"/>
  <c r="F180" i="333"/>
  <c r="B180" i="333"/>
  <c r="K180" i="333"/>
  <c r="J180" i="333"/>
  <c r="B169" i="333"/>
  <c r="F169" i="333"/>
  <c r="J169" i="333"/>
  <c r="B166" i="333"/>
  <c r="F166" i="333"/>
  <c r="J166" i="333"/>
  <c r="B165" i="333"/>
  <c r="F165" i="333"/>
  <c r="J165" i="333"/>
  <c r="B164" i="333"/>
  <c r="F164" i="333"/>
  <c r="J164" i="333"/>
  <c r="B163" i="333"/>
  <c r="F163" i="333"/>
  <c r="J163" i="333"/>
  <c r="B162" i="333"/>
  <c r="F162" i="333"/>
  <c r="J162" i="333"/>
  <c r="B161" i="333"/>
  <c r="F161" i="333"/>
  <c r="J161" i="333"/>
  <c r="F160" i="333"/>
  <c r="B160" i="333"/>
  <c r="K160" i="333"/>
  <c r="J160" i="333"/>
  <c r="B159" i="333"/>
  <c r="F159" i="333"/>
  <c r="J159" i="333"/>
  <c r="F158" i="333"/>
  <c r="B158" i="333"/>
  <c r="K158" i="333"/>
  <c r="J158" i="333"/>
  <c r="F157" i="333"/>
  <c r="B157" i="333"/>
  <c r="K157" i="333"/>
  <c r="J157" i="333"/>
  <c r="B156" i="333"/>
  <c r="F156" i="333"/>
  <c r="J156" i="333"/>
  <c r="F155" i="333"/>
  <c r="B155" i="333"/>
  <c r="K155" i="333"/>
  <c r="J155" i="333"/>
  <c r="F66" i="333"/>
  <c r="B66" i="333"/>
  <c r="K66" i="333"/>
  <c r="J66" i="333"/>
  <c r="B65" i="333"/>
  <c r="F65" i="333"/>
  <c r="J65" i="333"/>
  <c r="F64" i="333"/>
  <c r="B64" i="333"/>
  <c r="K64" i="333"/>
  <c r="J64" i="333"/>
  <c r="F63" i="333"/>
  <c r="B63" i="333"/>
  <c r="K63" i="333"/>
  <c r="J63" i="333"/>
  <c r="B62" i="333"/>
  <c r="F62" i="333"/>
  <c r="J62" i="333"/>
  <c r="F61" i="333"/>
  <c r="B61" i="333"/>
  <c r="K61" i="333"/>
  <c r="J61" i="333"/>
  <c r="F38" i="333"/>
  <c r="B38" i="333"/>
  <c r="K38" i="333"/>
  <c r="J38" i="333"/>
  <c r="F37" i="333"/>
  <c r="J37" i="333"/>
  <c r="F36" i="333"/>
  <c r="B36" i="333"/>
  <c r="K36" i="333"/>
  <c r="J36" i="333"/>
  <c r="B16" i="333"/>
  <c r="F16" i="333"/>
  <c r="K16" i="333"/>
  <c r="J16" i="333"/>
  <c r="F60" i="333"/>
  <c r="B60" i="333"/>
  <c r="K60" i="333"/>
  <c r="J60" i="333"/>
  <c r="F59" i="333"/>
  <c r="B59" i="333"/>
  <c r="K59" i="333"/>
  <c r="J59" i="333"/>
  <c r="B58" i="333"/>
  <c r="F58" i="333"/>
  <c r="J58" i="333"/>
  <c r="F57" i="333"/>
  <c r="B57" i="333"/>
  <c r="K57" i="333"/>
  <c r="J57" i="333"/>
  <c r="F56" i="333"/>
  <c r="B56" i="333"/>
  <c r="K56" i="333"/>
  <c r="J56" i="333"/>
  <c r="B171" i="333"/>
  <c r="K171" i="333"/>
  <c r="J171" i="333"/>
  <c r="F170" i="333"/>
  <c r="B170" i="333"/>
  <c r="K170" i="333"/>
  <c r="J170" i="333"/>
  <c r="B168" i="333"/>
  <c r="F168" i="333"/>
  <c r="J168" i="333"/>
  <c r="F167" i="333"/>
  <c r="B167" i="333"/>
  <c r="K167" i="333"/>
  <c r="J167" i="333"/>
  <c r="B152" i="333"/>
  <c r="B153" i="333"/>
  <c r="B154" i="333"/>
  <c r="F153" i="333"/>
  <c r="K153" i="333"/>
  <c r="K154" i="333"/>
  <c r="F152" i="333"/>
  <c r="J152" i="333"/>
  <c r="J153" i="333"/>
  <c r="J154" i="333"/>
  <c r="F151" i="333"/>
  <c r="B151" i="333"/>
  <c r="K151" i="333"/>
  <c r="J151" i="333"/>
  <c r="B31" i="333"/>
  <c r="F31" i="333"/>
  <c r="J31" i="333"/>
  <c r="B30" i="333"/>
  <c r="F30" i="333"/>
  <c r="J30" i="333"/>
  <c r="B28" i="333"/>
  <c r="F28" i="333"/>
  <c r="J28" i="333"/>
  <c r="B27" i="333"/>
  <c r="F27" i="333"/>
  <c r="J27" i="333"/>
  <c r="F23" i="333"/>
  <c r="B23" i="333"/>
  <c r="K23" i="333"/>
  <c r="J23" i="333"/>
  <c r="F22" i="333"/>
  <c r="B22" i="333"/>
  <c r="K22" i="333"/>
  <c r="J22" i="333"/>
  <c r="B25" i="333"/>
  <c r="F25" i="333"/>
  <c r="K25" i="333"/>
  <c r="B26" i="333"/>
  <c r="F26" i="333"/>
  <c r="K26" i="333"/>
  <c r="J25" i="333"/>
  <c r="J26" i="333"/>
  <c r="F24" i="333"/>
  <c r="B24" i="333"/>
  <c r="K24" i="333"/>
  <c r="J24" i="333"/>
  <c r="B21" i="333"/>
  <c r="F21" i="333"/>
  <c r="J21" i="333"/>
  <c r="F20" i="333"/>
  <c r="B20" i="333"/>
  <c r="K20" i="333"/>
  <c r="J20" i="333"/>
  <c r="F200" i="333"/>
  <c r="B200" i="333"/>
  <c r="K200" i="333"/>
  <c r="J200" i="333"/>
  <c r="B295" i="333"/>
  <c r="J295" i="333"/>
  <c r="B294" i="333"/>
  <c r="F294" i="333"/>
  <c r="J294" i="333"/>
  <c r="B293" i="333"/>
  <c r="F293" i="333"/>
  <c r="J293" i="333"/>
  <c r="B292" i="333"/>
  <c r="F292" i="333"/>
  <c r="J292" i="333"/>
  <c r="B291" i="333"/>
  <c r="F291" i="333"/>
  <c r="J291" i="333"/>
  <c r="B290" i="333"/>
  <c r="F290" i="333"/>
  <c r="J290" i="333"/>
  <c r="B289" i="333"/>
  <c r="F289" i="333"/>
  <c r="J289" i="333"/>
  <c r="J288" i="333"/>
  <c r="J282" i="333"/>
  <c r="B283" i="333"/>
  <c r="F283" i="333"/>
  <c r="J283" i="333"/>
  <c r="B284" i="333"/>
  <c r="F284" i="333"/>
  <c r="J284" i="333"/>
  <c r="B285" i="333"/>
  <c r="F285" i="333"/>
  <c r="J285" i="333"/>
  <c r="B287" i="333"/>
  <c r="F287" i="333"/>
  <c r="J287" i="333"/>
  <c r="B286" i="333"/>
  <c r="F286" i="333"/>
  <c r="J286" i="333"/>
  <c r="F252" i="333"/>
  <c r="B252" i="333"/>
  <c r="K252" i="333"/>
  <c r="J252" i="333"/>
  <c r="F133" i="333"/>
  <c r="B133" i="333"/>
  <c r="K133" i="333"/>
  <c r="J133" i="333"/>
  <c r="F132" i="333"/>
  <c r="B132" i="333"/>
  <c r="J132" i="333"/>
  <c r="F131" i="333"/>
  <c r="B131" i="333"/>
  <c r="K131" i="333"/>
  <c r="J131" i="333"/>
  <c r="F130" i="333"/>
  <c r="B130" i="333"/>
  <c r="J130" i="333"/>
  <c r="F129" i="333"/>
  <c r="B129" i="333"/>
  <c r="K129" i="333"/>
  <c r="J129" i="333"/>
  <c r="B108" i="333"/>
  <c r="F108" i="333"/>
  <c r="J108" i="333"/>
  <c r="F111" i="333"/>
  <c r="B111" i="333"/>
  <c r="K111" i="333"/>
  <c r="J111" i="333"/>
  <c r="B110" i="333"/>
  <c r="J110" i="333"/>
  <c r="F109" i="333"/>
  <c r="B109" i="333"/>
  <c r="K109" i="333"/>
  <c r="J109" i="333"/>
  <c r="F91" i="333"/>
  <c r="B91" i="333"/>
  <c r="K91" i="333"/>
  <c r="J91" i="333"/>
  <c r="F81" i="333"/>
  <c r="B81" i="333"/>
  <c r="K81" i="333"/>
  <c r="J81" i="333"/>
  <c r="B80" i="333"/>
  <c r="F80" i="333"/>
  <c r="J80" i="333"/>
  <c r="F79" i="333"/>
  <c r="B79" i="333"/>
  <c r="K79" i="333"/>
  <c r="J79" i="333"/>
  <c r="B281" i="333"/>
  <c r="F281" i="333"/>
  <c r="J281" i="333"/>
  <c r="B271" i="333"/>
  <c r="F271" i="333"/>
  <c r="J271" i="333"/>
  <c r="B270" i="333"/>
  <c r="F270" i="333"/>
  <c r="J270" i="333"/>
  <c r="F255" i="333"/>
  <c r="B255" i="333"/>
  <c r="K255" i="333"/>
  <c r="J255" i="333"/>
  <c r="F254" i="333"/>
  <c r="B254" i="333"/>
  <c r="K254" i="333"/>
  <c r="J254" i="333"/>
  <c r="F253" i="333"/>
  <c r="B253" i="333"/>
  <c r="K253" i="333"/>
  <c r="J253" i="333"/>
  <c r="B251" i="333"/>
  <c r="F251" i="333"/>
  <c r="J251" i="333"/>
  <c r="F250" i="333"/>
  <c r="B250" i="333"/>
  <c r="K250" i="333"/>
  <c r="J250" i="333"/>
  <c r="F249" i="333"/>
  <c r="B249" i="333"/>
  <c r="K249" i="333"/>
  <c r="J249" i="333"/>
  <c r="F248" i="333"/>
  <c r="B248" i="333"/>
  <c r="K248" i="333"/>
  <c r="J248" i="333"/>
  <c r="F247" i="333"/>
  <c r="B247" i="333"/>
  <c r="K247" i="333"/>
  <c r="J247" i="333"/>
  <c r="F243" i="333"/>
  <c r="B243" i="333"/>
  <c r="K243" i="333"/>
  <c r="J243" i="333"/>
  <c r="F242" i="333"/>
  <c r="B242" i="333"/>
  <c r="K242" i="333"/>
  <c r="J242" i="333"/>
  <c r="F241" i="333"/>
  <c r="B241" i="333"/>
  <c r="K241" i="333"/>
  <c r="J241" i="333"/>
  <c r="F93" i="333"/>
  <c r="B93" i="333"/>
  <c r="K93" i="333"/>
  <c r="F94" i="333"/>
  <c r="B94" i="333"/>
  <c r="K94" i="333"/>
  <c r="J93" i="333"/>
  <c r="J94" i="333"/>
  <c r="F258" i="333"/>
  <c r="B258" i="333"/>
  <c r="K258" i="333"/>
  <c r="J258" i="333"/>
  <c r="F257" i="333"/>
  <c r="B257" i="333"/>
  <c r="K257" i="333"/>
  <c r="J257" i="333"/>
  <c r="F262" i="333"/>
  <c r="B262" i="333"/>
  <c r="K262" i="333"/>
  <c r="J262" i="333"/>
  <c r="F261" i="333"/>
  <c r="B261" i="333"/>
  <c r="K261" i="333"/>
  <c r="J261" i="333"/>
  <c r="F260" i="333"/>
  <c r="B260" i="333"/>
  <c r="K260" i="333"/>
  <c r="J260" i="333"/>
  <c r="F321" i="333"/>
  <c r="B321" i="333"/>
  <c r="F320" i="333"/>
  <c r="B320" i="333"/>
  <c r="F319" i="333"/>
  <c r="B319" i="333"/>
  <c r="F318" i="333"/>
  <c r="B318" i="333"/>
  <c r="D305" i="333"/>
  <c r="C305" i="333"/>
  <c r="F305" i="333"/>
  <c r="E305" i="333"/>
  <c r="D304" i="333"/>
  <c r="C304" i="333"/>
  <c r="F304" i="333"/>
  <c r="E304" i="333"/>
  <c r="D303" i="333"/>
  <c r="D301" i="333"/>
  <c r="B280" i="333"/>
  <c r="F280" i="333"/>
  <c r="J280" i="333"/>
  <c r="B279" i="333"/>
  <c r="F279" i="333"/>
  <c r="J279" i="333"/>
  <c r="B278" i="333"/>
  <c r="F278" i="333"/>
  <c r="J278" i="333"/>
  <c r="B277" i="333"/>
  <c r="F277" i="333"/>
  <c r="J277" i="333"/>
  <c r="F276" i="333"/>
  <c r="B276" i="333"/>
  <c r="K276" i="333"/>
  <c r="J276" i="333"/>
  <c r="B275" i="333"/>
  <c r="F275" i="333"/>
  <c r="J275" i="333"/>
  <c r="F274" i="333"/>
  <c r="B274" i="333"/>
  <c r="K274" i="333"/>
  <c r="J274" i="333"/>
  <c r="B273" i="333"/>
  <c r="F273" i="333"/>
  <c r="J273" i="333"/>
  <c r="B272" i="333"/>
  <c r="F272" i="333"/>
  <c r="J272" i="333"/>
  <c r="F269" i="333"/>
  <c r="B269" i="333"/>
  <c r="K269" i="333"/>
  <c r="J269" i="333"/>
  <c r="F268" i="333"/>
  <c r="B268" i="333"/>
  <c r="K268" i="333"/>
  <c r="J268" i="333"/>
  <c r="F267" i="333"/>
  <c r="B267" i="333"/>
  <c r="K267" i="333"/>
  <c r="J267" i="333"/>
  <c r="F266" i="333"/>
  <c r="B266" i="333"/>
  <c r="K266" i="333"/>
  <c r="J266" i="333"/>
  <c r="B265" i="333"/>
  <c r="F265" i="333"/>
  <c r="J265" i="333"/>
  <c r="F264" i="333"/>
  <c r="B264" i="333"/>
  <c r="K264" i="333"/>
  <c r="J264" i="333"/>
  <c r="F263" i="333"/>
  <c r="B263" i="333"/>
  <c r="K256" i="333"/>
  <c r="J256" i="333"/>
  <c r="F246" i="333"/>
  <c r="B246" i="333"/>
  <c r="K246" i="333"/>
  <c r="J246" i="333"/>
  <c r="B245" i="333"/>
  <c r="F245" i="333"/>
  <c r="J245" i="333"/>
  <c r="F244" i="333"/>
  <c r="B244" i="333"/>
  <c r="K244" i="333"/>
  <c r="J244" i="333"/>
  <c r="F240" i="333"/>
  <c r="B240" i="333"/>
  <c r="K240" i="333"/>
  <c r="J240" i="333"/>
  <c r="B239" i="333"/>
  <c r="F239" i="333"/>
  <c r="J239" i="333"/>
  <c r="F238" i="333"/>
  <c r="B238" i="333"/>
  <c r="K238" i="333"/>
  <c r="J238" i="333"/>
  <c r="F237" i="333"/>
  <c r="B237" i="333"/>
  <c r="K237" i="333"/>
  <c r="J237" i="333"/>
  <c r="F236" i="333"/>
  <c r="B236" i="333"/>
  <c r="K236" i="333"/>
  <c r="J236" i="333"/>
  <c r="F235" i="333"/>
  <c r="B235" i="333"/>
  <c r="K235" i="333"/>
  <c r="J235" i="333"/>
  <c r="F234" i="333"/>
  <c r="B234" i="333"/>
  <c r="K234" i="333"/>
  <c r="J234" i="333"/>
  <c r="B233" i="333"/>
  <c r="F233" i="333"/>
  <c r="J233" i="333"/>
  <c r="F232" i="333"/>
  <c r="B232" i="333"/>
  <c r="K232" i="333"/>
  <c r="J232" i="333"/>
  <c r="F231" i="333"/>
  <c r="B231" i="333"/>
  <c r="K231" i="333"/>
  <c r="J231" i="333"/>
  <c r="F230" i="333"/>
  <c r="B230" i="333"/>
  <c r="K230" i="333"/>
  <c r="J230" i="333"/>
  <c r="F229" i="333"/>
  <c r="B229" i="333"/>
  <c r="K229" i="333"/>
  <c r="J229" i="333"/>
  <c r="F228" i="333"/>
  <c r="B228" i="333"/>
  <c r="K228" i="333"/>
  <c r="J228" i="333"/>
  <c r="B227" i="333"/>
  <c r="F227" i="333"/>
  <c r="J227" i="333"/>
  <c r="F226" i="333"/>
  <c r="B226" i="333"/>
  <c r="K226" i="333"/>
  <c r="J226" i="333"/>
  <c r="F225" i="333"/>
  <c r="B225" i="333"/>
  <c r="K225" i="333"/>
  <c r="J225" i="333"/>
  <c r="F224" i="333"/>
  <c r="B224" i="333"/>
  <c r="K224" i="333"/>
  <c r="J224" i="333"/>
  <c r="F223" i="333"/>
  <c r="B223" i="333"/>
  <c r="K223" i="333"/>
  <c r="J223" i="333"/>
  <c r="F222" i="333"/>
  <c r="B222" i="333"/>
  <c r="K222" i="333"/>
  <c r="J222" i="333"/>
  <c r="B221" i="333"/>
  <c r="F221" i="333"/>
  <c r="J221" i="333"/>
  <c r="F220" i="333"/>
  <c r="B220" i="333"/>
  <c r="K220" i="333"/>
  <c r="J220" i="333"/>
  <c r="F219" i="333"/>
  <c r="B219" i="333"/>
  <c r="K219" i="333"/>
  <c r="J219" i="333"/>
  <c r="K218" i="333"/>
  <c r="J218" i="333"/>
  <c r="K217" i="333"/>
  <c r="J217" i="333"/>
  <c r="B216" i="333"/>
  <c r="F216" i="333"/>
  <c r="J216" i="333"/>
  <c r="B215" i="333"/>
  <c r="F215" i="333"/>
  <c r="J215" i="333"/>
  <c r="B214" i="333"/>
  <c r="F214" i="333"/>
  <c r="J214" i="333"/>
  <c r="B213" i="333"/>
  <c r="F213" i="333"/>
  <c r="J213" i="333"/>
  <c r="B212" i="333"/>
  <c r="F212" i="333"/>
  <c r="J212" i="333"/>
  <c r="B211" i="333"/>
  <c r="F211" i="333"/>
  <c r="J211" i="333"/>
  <c r="B210" i="333"/>
  <c r="F210" i="333"/>
  <c r="J210" i="333"/>
  <c r="B209" i="333"/>
  <c r="F209" i="333"/>
  <c r="J209" i="333"/>
  <c r="B208" i="333"/>
  <c r="F208" i="333"/>
  <c r="J208" i="333"/>
  <c r="B207" i="333"/>
  <c r="F207" i="333"/>
  <c r="J207" i="333"/>
  <c r="B206" i="333"/>
  <c r="F206" i="333"/>
  <c r="J206" i="333"/>
  <c r="B205" i="333"/>
  <c r="F205" i="333"/>
  <c r="J205" i="333"/>
  <c r="F204" i="333"/>
  <c r="B204" i="333"/>
  <c r="K204" i="333"/>
  <c r="J204" i="333"/>
  <c r="F203" i="333"/>
  <c r="B203" i="333"/>
  <c r="K203" i="333"/>
  <c r="J203" i="333"/>
  <c r="F202" i="333"/>
  <c r="B202" i="333"/>
  <c r="K202" i="333"/>
  <c r="J202" i="333"/>
  <c r="J199" i="333"/>
  <c r="F198" i="333"/>
  <c r="B198" i="333"/>
  <c r="K198" i="333"/>
  <c r="J198" i="333"/>
  <c r="F197" i="333"/>
  <c r="B197" i="333"/>
  <c r="K197" i="333"/>
  <c r="J197" i="333"/>
  <c r="F196" i="333"/>
  <c r="B196" i="333"/>
  <c r="K196" i="333"/>
  <c r="J196" i="333"/>
  <c r="F195" i="333"/>
  <c r="B195" i="333"/>
  <c r="K195" i="333"/>
  <c r="J195" i="333"/>
  <c r="F194" i="333"/>
  <c r="B194" i="333"/>
  <c r="K194" i="333"/>
  <c r="J194" i="333"/>
  <c r="F193" i="333"/>
  <c r="B193" i="333"/>
  <c r="K193" i="333"/>
  <c r="J193" i="333"/>
  <c r="F192" i="333"/>
  <c r="F191" i="333"/>
  <c r="B191" i="333"/>
  <c r="K191" i="333"/>
  <c r="J191" i="333"/>
  <c r="K189" i="333"/>
  <c r="K188" i="333"/>
  <c r="J188" i="333"/>
  <c r="B187" i="333"/>
  <c r="F187" i="333"/>
  <c r="J187" i="333"/>
  <c r="B186" i="333"/>
  <c r="F186" i="333"/>
  <c r="J186" i="333"/>
  <c r="B185" i="333"/>
  <c r="F185" i="333"/>
  <c r="J185" i="333"/>
  <c r="F184" i="333"/>
  <c r="B184" i="333"/>
  <c r="F179" i="333"/>
  <c r="B179" i="333"/>
  <c r="K179" i="333"/>
  <c r="J179" i="333"/>
  <c r="B178" i="333"/>
  <c r="F178" i="333"/>
  <c r="J178" i="333"/>
  <c r="F177" i="333"/>
  <c r="B177" i="333"/>
  <c r="K177" i="333"/>
  <c r="J177" i="333"/>
  <c r="F176" i="333"/>
  <c r="B176" i="333"/>
  <c r="K176" i="333"/>
  <c r="J176" i="333"/>
  <c r="B175" i="333"/>
  <c r="F175" i="333"/>
  <c r="J175" i="333"/>
  <c r="F174" i="333"/>
  <c r="B174" i="333"/>
  <c r="K174" i="333"/>
  <c r="J174" i="333"/>
  <c r="B173" i="333"/>
  <c r="F173" i="333"/>
  <c r="J173" i="333"/>
  <c r="B150" i="333"/>
  <c r="F150" i="333"/>
  <c r="J150" i="333"/>
  <c r="B149" i="333"/>
  <c r="F149" i="333"/>
  <c r="J149" i="333"/>
  <c r="F148" i="333"/>
  <c r="B148" i="333"/>
  <c r="K148" i="333"/>
  <c r="J148" i="333"/>
  <c r="F147" i="333"/>
  <c r="B147" i="333"/>
  <c r="F146" i="333"/>
  <c r="B146" i="333"/>
  <c r="K146" i="333"/>
  <c r="J146" i="333"/>
  <c r="B145" i="333"/>
  <c r="F145" i="333"/>
  <c r="J145" i="333"/>
  <c r="F144" i="333"/>
  <c r="B144" i="333"/>
  <c r="K144" i="333"/>
  <c r="J144" i="333"/>
  <c r="F143" i="333"/>
  <c r="B143" i="333"/>
  <c r="K143" i="333"/>
  <c r="J143" i="333"/>
  <c r="F142" i="333"/>
  <c r="B142" i="333"/>
  <c r="K142" i="333"/>
  <c r="J142" i="333"/>
  <c r="B141" i="333"/>
  <c r="F141" i="333"/>
  <c r="J141" i="333"/>
  <c r="F140" i="333"/>
  <c r="B140" i="333"/>
  <c r="K140" i="333"/>
  <c r="J140" i="333"/>
  <c r="F139" i="333"/>
  <c r="B139" i="333"/>
  <c r="K139" i="333"/>
  <c r="J139" i="333"/>
  <c r="B138" i="333"/>
  <c r="F138" i="333"/>
  <c r="J138" i="333"/>
  <c r="B137" i="333"/>
  <c r="F137" i="333"/>
  <c r="J137" i="333"/>
  <c r="F136" i="333"/>
  <c r="B136" i="333"/>
  <c r="K136" i="333"/>
  <c r="J136" i="333"/>
  <c r="F135" i="333"/>
  <c r="B135" i="333"/>
  <c r="K135" i="333"/>
  <c r="J135" i="333"/>
  <c r="K134" i="333"/>
  <c r="J134" i="333"/>
  <c r="F128" i="333"/>
  <c r="B128" i="333"/>
  <c r="J128" i="333"/>
  <c r="B127" i="333"/>
  <c r="F127" i="333"/>
  <c r="J127" i="333"/>
  <c r="F126" i="333"/>
  <c r="B126" i="333"/>
  <c r="K126" i="333"/>
  <c r="J126" i="333"/>
  <c r="F125" i="333"/>
  <c r="B125" i="333"/>
  <c r="K125" i="333"/>
  <c r="J125" i="333"/>
  <c r="K124" i="333"/>
  <c r="J124" i="333"/>
  <c r="F122" i="333"/>
  <c r="B122" i="333"/>
  <c r="K122" i="333"/>
  <c r="J122" i="333"/>
  <c r="F121" i="333"/>
  <c r="J121" i="333"/>
  <c r="F120" i="333"/>
  <c r="B120" i="333"/>
  <c r="K120" i="333"/>
  <c r="J120" i="333"/>
  <c r="F119" i="333"/>
  <c r="B119" i="333"/>
  <c r="K119" i="333"/>
  <c r="J119" i="333"/>
  <c r="F118" i="333"/>
  <c r="B118" i="333"/>
  <c r="K118" i="333"/>
  <c r="J118" i="333"/>
  <c r="F117" i="333"/>
  <c r="B117" i="333"/>
  <c r="K117" i="333"/>
  <c r="J117" i="333"/>
  <c r="F116" i="333"/>
  <c r="B116" i="333"/>
  <c r="K116" i="333"/>
  <c r="J116" i="333"/>
  <c r="F115" i="333"/>
  <c r="B115" i="333"/>
  <c r="K115" i="333"/>
  <c r="J115" i="333"/>
  <c r="B114" i="333"/>
  <c r="J114" i="333"/>
  <c r="F113" i="333"/>
  <c r="B113" i="333"/>
  <c r="K113" i="333"/>
  <c r="J113" i="333"/>
  <c r="F112" i="333"/>
  <c r="B112" i="333"/>
  <c r="K112" i="333"/>
  <c r="J112" i="333"/>
  <c r="K107" i="333"/>
  <c r="J107" i="333"/>
  <c r="F92" i="333"/>
  <c r="B92" i="333"/>
  <c r="K92" i="333"/>
  <c r="J92" i="333"/>
  <c r="B90" i="333"/>
  <c r="F90" i="333"/>
  <c r="J90" i="333"/>
  <c r="F89" i="333"/>
  <c r="B89" i="333"/>
  <c r="K89" i="333"/>
  <c r="J89" i="333"/>
  <c r="F84" i="333"/>
  <c r="B84" i="333"/>
  <c r="K84" i="333"/>
  <c r="J84" i="333"/>
  <c r="B83" i="333"/>
  <c r="F83" i="333"/>
  <c r="J83" i="333"/>
  <c r="F82" i="333"/>
  <c r="B82" i="333"/>
  <c r="K82" i="333"/>
  <c r="J82" i="333"/>
  <c r="F78" i="333"/>
  <c r="B78" i="333"/>
  <c r="K78" i="333"/>
  <c r="J78" i="333"/>
  <c r="F77" i="333"/>
  <c r="B77" i="333"/>
  <c r="K77" i="333"/>
  <c r="J77" i="333"/>
  <c r="B76" i="333"/>
  <c r="F76" i="333"/>
  <c r="J76" i="333"/>
  <c r="F75" i="333"/>
  <c r="B75" i="333"/>
  <c r="K75" i="333"/>
  <c r="J75" i="333"/>
  <c r="F74" i="333"/>
  <c r="B74" i="333"/>
  <c r="K74" i="333"/>
  <c r="J74" i="333"/>
  <c r="F73" i="333"/>
  <c r="B73" i="333"/>
  <c r="K73" i="333"/>
  <c r="J73" i="333"/>
  <c r="B72" i="333"/>
  <c r="F72" i="333"/>
  <c r="J72" i="333"/>
  <c r="F71" i="333"/>
  <c r="B71" i="333"/>
  <c r="K71" i="333"/>
  <c r="J71" i="333"/>
  <c r="F70" i="333"/>
  <c r="B70" i="333"/>
  <c r="K70" i="333"/>
  <c r="J70" i="333"/>
  <c r="F69" i="333"/>
  <c r="B69" i="333"/>
  <c r="K69" i="333"/>
  <c r="J69" i="333"/>
  <c r="B68" i="333"/>
  <c r="F68" i="333"/>
  <c r="J68" i="333"/>
  <c r="F67" i="333"/>
  <c r="B67" i="333"/>
  <c r="K67" i="333"/>
  <c r="J67" i="333"/>
  <c r="B55" i="333"/>
  <c r="F55" i="333"/>
  <c r="J55" i="333"/>
  <c r="F54" i="333"/>
  <c r="B54" i="333"/>
  <c r="K54" i="333"/>
  <c r="J54" i="333"/>
  <c r="F53" i="333"/>
  <c r="B53" i="333"/>
  <c r="K53" i="333"/>
  <c r="J53" i="333"/>
  <c r="B52" i="333"/>
  <c r="F52" i="333"/>
  <c r="J52" i="333"/>
  <c r="F51" i="333"/>
  <c r="B51" i="333"/>
  <c r="K51" i="333"/>
  <c r="J51" i="333"/>
  <c r="F50" i="333"/>
  <c r="B50" i="333"/>
  <c r="K50" i="333"/>
  <c r="J50" i="333"/>
  <c r="B49" i="333"/>
  <c r="J49" i="333"/>
  <c r="F48" i="333"/>
  <c r="B48" i="333"/>
  <c r="K48" i="333"/>
  <c r="J48" i="333"/>
  <c r="F47" i="333"/>
  <c r="B47" i="333"/>
  <c r="K47" i="333"/>
  <c r="J47" i="333"/>
  <c r="B46" i="333"/>
  <c r="F46" i="333"/>
  <c r="J46" i="333"/>
  <c r="F45" i="333"/>
  <c r="B45" i="333"/>
  <c r="K45" i="333"/>
  <c r="J45" i="333"/>
  <c r="F44" i="333"/>
  <c r="B44" i="333"/>
  <c r="K44" i="333"/>
  <c r="J44" i="333"/>
  <c r="B43" i="333"/>
  <c r="J43" i="333"/>
  <c r="F42" i="333"/>
  <c r="B42" i="333"/>
  <c r="K42" i="333"/>
  <c r="J42" i="333"/>
  <c r="F41" i="333"/>
  <c r="B41" i="333"/>
  <c r="K41" i="333"/>
  <c r="J41" i="333"/>
  <c r="F40" i="333"/>
  <c r="J40" i="333"/>
  <c r="F39" i="333"/>
  <c r="B39" i="333"/>
  <c r="K39" i="333"/>
  <c r="J39" i="333"/>
  <c r="F35" i="333"/>
  <c r="B35" i="333"/>
  <c r="K35" i="333"/>
  <c r="J35" i="333"/>
  <c r="F34" i="333"/>
  <c r="B34" i="333"/>
  <c r="K34" i="333"/>
  <c r="J34" i="333"/>
  <c r="B33" i="333"/>
  <c r="F33" i="333"/>
  <c r="J33" i="333"/>
  <c r="F32" i="333"/>
  <c r="B32" i="333"/>
  <c r="K32" i="333"/>
  <c r="J32" i="333"/>
  <c r="K27" i="333"/>
  <c r="B19" i="333"/>
  <c r="K19" i="333"/>
  <c r="J19" i="333"/>
  <c r="F18" i="333"/>
  <c r="B18" i="333"/>
  <c r="K18" i="333"/>
  <c r="J18" i="333"/>
  <c r="F17" i="333"/>
  <c r="B17" i="333"/>
  <c r="K17" i="333"/>
  <c r="J17" i="333"/>
  <c r="F15" i="333"/>
  <c r="B15" i="333"/>
  <c r="K15" i="333"/>
  <c r="J15" i="333"/>
  <c r="F14" i="333"/>
  <c r="B14" i="333"/>
  <c r="K14" i="333"/>
  <c r="J14" i="333"/>
  <c r="J13" i="333"/>
  <c r="F12" i="333"/>
  <c r="B12" i="333"/>
  <c r="K12" i="333"/>
  <c r="J12" i="333"/>
  <c r="B11" i="333"/>
  <c r="F11" i="333"/>
  <c r="J11" i="333"/>
  <c r="K10" i="333"/>
  <c r="J10" i="333"/>
  <c r="K9" i="333"/>
  <c r="J9" i="333"/>
  <c r="C303" i="333"/>
  <c r="F303" i="333"/>
  <c r="E303" i="333"/>
  <c r="C301" i="333"/>
  <c r="F301" i="333"/>
  <c r="E301" i="333"/>
  <c r="K296" i="333"/>
  <c r="J296" i="333"/>
  <c r="K172" i="333"/>
  <c r="J172" i="333"/>
  <c r="K123" i="333"/>
  <c r="J123" i="333"/>
</calcChain>
</file>

<file path=xl/sharedStrings.xml><?xml version="1.0" encoding="utf-8"?>
<sst xmlns="http://schemas.openxmlformats.org/spreadsheetml/2006/main" count="319" uniqueCount="236">
  <si>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</si>
  <si>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</si>
  <si>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</si>
  <si>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</si>
  <si>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</si>
  <si>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</si>
  <si>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</si>
  <si>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</si>
  <si>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</si>
  <si>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 xml:space="preserve">Начальник                                                                            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</si>
  <si>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</si>
  <si>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</si>
  <si>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</si>
  <si>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</si>
  <si>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</si>
  <si>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</si>
  <si>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</si>
  <si>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</si>
  <si>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</si>
  <si>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</si>
  <si>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</si>
  <si>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</si>
  <si>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</si>
  <si>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</si>
  <si>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</si>
  <si>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</si>
  <si>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</si>
  <si>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</si>
  <si>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</si>
  <si>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</si>
  <si>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</si>
  <si>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</si>
  <si>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</si>
  <si>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</si>
  <si>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</si>
  <si>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</si>
  <si>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</si>
  <si>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</si>
  <si>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</si>
  <si>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</si>
  <si>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</si>
  <si>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</si>
  <si>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</si>
  <si>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</si>
  <si>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Строительство очистных сооружений водовыпусков на малых реках города Чебоксары</t>
  </si>
  <si>
    <t>Приобретение жилья для граждан по решению судов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</si>
  <si>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</si>
  <si>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Реконструкция Лапсарского проезда со строительством подъеза к д. 65 по Лапсарскому проезду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</si>
  <si>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</si>
  <si>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</si>
  <si>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</si>
  <si>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</si>
  <si>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</si>
  <si>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</si>
  <si>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</si>
  <si>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</si>
  <si>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</si>
  <si>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</si>
  <si>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</si>
  <si>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</si>
  <si>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</si>
  <si>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</si>
  <si>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</si>
  <si>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</si>
  <si>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</si>
  <si>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Стрительство ливневых очистных соорудений в районе Калининского микрорайона "Грязевская стрелка"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</si>
  <si>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</si>
  <si>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</si>
  <si>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</si>
  <si>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</si>
  <si>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</si>
  <si>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</si>
  <si>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</si>
  <si>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</si>
  <si>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</si>
  <si>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</si>
  <si>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</si>
  <si>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</si>
  <si>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</si>
  <si>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</si>
  <si>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</si>
  <si>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</si>
  <si>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</si>
  <si>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</si>
  <si>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909 04 09 А21F15021В 414 310 (20-Г52-69314) (L)</t>
  </si>
  <si>
    <t>909 04 09 А21F15021В 414 310 (20-Г52-69314) (И163)</t>
  </si>
  <si>
    <t>909 04 09 А21F15021В 414 310 (20-Г52-69314)</t>
  </si>
  <si>
    <t>909 04 09 А21F15021Г 414 310 (20-Г52-69314) (L)</t>
  </si>
  <si>
    <t>909 04 09 А21F15021Г 414 310 (20-Г52-69314) (И164)</t>
  </si>
  <si>
    <t>909 04 09 А21F15021Г 414 310 (20-Г52-69314)</t>
  </si>
  <si>
    <t>проектные и изыскательские работы                         909 04 09  Ч210374220 414 228 (S119)</t>
  </si>
  <si>
    <t>909 04 09  Ч210374220 414 310 (S123)</t>
  </si>
  <si>
    <r>
      <t xml:space="preserve">Реконструкция Чебоксарского Залива и Красной площади </t>
    </r>
    <r>
      <rPr>
        <b/>
        <i/>
        <sz val="20"/>
        <rFont val="Times New Roman"/>
        <family val="1"/>
        <charset val="204"/>
      </rPr>
      <t xml:space="preserve"> 932 04 12 Ц4403L3840 414 310 (20-53840-06189-00000)  (L)</t>
    </r>
  </si>
  <si>
    <t>осуществление технического надзора                                                                                       932 04 12 Ц440371109 414 228</t>
  </si>
  <si>
    <t>932 04 12 Ц4403L3840 414 310 (20-53840-06189-00000) (И131)</t>
  </si>
  <si>
    <t xml:space="preserve">932 04 12 Ц4403L3840 414 310 (20-53840-06189-00000) </t>
  </si>
  <si>
    <t>909 05 01 А210372960 412 310 (S13)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</si>
  <si>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</si>
  <si>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</si>
  <si>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</si>
  <si>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</si>
  <si>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</si>
  <si>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</si>
  <si>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</si>
  <si>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</si>
  <si>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</si>
  <si>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Ч370170136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</si>
  <si>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</si>
  <si>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</si>
  <si>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</si>
  <si>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</si>
  <si>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</si>
  <si>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</si>
  <si>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</si>
  <si>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</si>
  <si>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</si>
  <si>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</si>
  <si>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</si>
  <si>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</si>
  <si>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</si>
  <si>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Реконструкция автомобильной дороги по пр. И. Яковлева от Канашского шоссе до кольца пр. 9-ой Пятилетки г. Чебоксары - 4 этап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</si>
  <si>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</si>
  <si>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</si>
  <si>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909 07 01 Ц71Р2523D 414 310 (20-52320-00000-00004) (L)</t>
  </si>
  <si>
    <t>909 07 01 Ц71Р2523D 414 310 (20-52320-00000-0004) (И161)</t>
  </si>
  <si>
    <t xml:space="preserve">909 307 01 Ц71Р2523D 414 310 (20-52320-00000-00004) </t>
  </si>
  <si>
    <t>909 07 01 Ц71Р2523G 414 310 (20-52320-00000-00006) (L)</t>
  </si>
  <si>
    <t>909 07 01 Ц71Р2523G 414 310 (20-52320-00000-0006) (И182)</t>
  </si>
  <si>
    <t xml:space="preserve">909 07 01 Ц71Р2523G 414 310 (20-52320-00000-00006) </t>
  </si>
  <si>
    <t>909 07 01 Ц71Р2523I 414 310 (20-52320-00000-00007) (L)</t>
  </si>
  <si>
    <t>909 07 01 Ц71Р2523I 414 310 (20-52320-00000-0007) (И183)</t>
  </si>
  <si>
    <t xml:space="preserve">909 07 01 Ц71Р2523I 414 310 (20-52320-00000-00007) </t>
  </si>
  <si>
    <t xml:space="preserve">909 07 02 Ц74Е15520А 414 310 (20-55200-00000-00003) </t>
  </si>
  <si>
    <t>909 07 02 Ц74Е15520А 414 310 (20-55200-00000-00003) (L)</t>
  </si>
  <si>
    <t>909 07 02 Ц74Е15520А 414 310 (20-55200-00000-00003) (И137)</t>
  </si>
  <si>
    <t>переустройство наружного газопровода 909 04 09  Ч210374220 414 310 (S126)</t>
  </si>
  <si>
    <t>об исполнении инвестиционной программы г.Чебоксары на 01.04.2020 года</t>
  </si>
  <si>
    <t>Кассовые расходы за январь-март 2020 года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</si>
  <si>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</si>
  <si>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</si>
  <si>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974 07 02 Ц74Е15520А 414 310 (И137S)</t>
  </si>
  <si>
    <t>974 07 02 Ц74Е15520А 414 310 (И137)</t>
  </si>
  <si>
    <t>909 04 09  A21F15021Б 414 310 (И123)</t>
  </si>
  <si>
    <t>909 04 09  A21F15021Б 414 310 (И123S)</t>
  </si>
  <si>
    <t>909 05 02 А13G552431 414 310 (20-52430-89303-0000) (И141)</t>
  </si>
  <si>
    <t>909 05 02 А13G552431 414 310 (20-52430-89303-0000) (L)</t>
  </si>
  <si>
    <t>909 07 01 Ц71Р2523В 414 310 (20-52320-00000-00000) (L)</t>
  </si>
  <si>
    <t>909 07 01 Ц71Р2523В 414 310 (20-52320-00000-00000)</t>
  </si>
  <si>
    <t>909 07 01 Ц71Р2523С 414 310 (20-52320-00000-00000) (L)</t>
  </si>
  <si>
    <t>909 07 01 Ц71Р2523С 414 310 (20-52320-00000-00000)</t>
  </si>
  <si>
    <t>909 07 01 Ц71Р2523В 414 310 (20-52320-00000-00000) (И207)</t>
  </si>
  <si>
    <t>909 07 01 Ц71Р2523С 414 310 (20-52320-00000-00000) (И208)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</si>
  <si>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</si>
  <si>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01 Ц71Р2523N 414 310 (20-52320-00000-00000) (L)</t>
  </si>
  <si>
    <t>909 07 01 Ц71Р2523N 414 310 (20-52320-00000-00000) (И209)</t>
  </si>
  <si>
    <t>909 07 01 Ц71Р2523N 414 310 (20-52320-00000-00000)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</si>
  <si>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</si>
  <si>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</si>
  <si>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</si>
  <si>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</si>
  <si>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</si>
  <si>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</si>
  <si>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</si>
  <si>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</si>
  <si>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</si>
  <si>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</si>
  <si>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</si>
  <si>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</si>
  <si>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</si>
  <si>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</si>
  <si>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</si>
  <si>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</si>
  <si>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</si>
  <si>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</si>
  <si>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</si>
  <si>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</si>
  <si>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</si>
  <si>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</si>
  <si>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проектные и изыскательские работы                  909 08 01 Ц440375830 414 228</t>
  </si>
  <si>
    <t>проектные и изыскательские работы                  909 11 02 Ц510275700 414 228</t>
  </si>
  <si>
    <t>909 11 02 Ц5102S5700 414 310 (И205S)</t>
  </si>
  <si>
    <t>909 11 02 Ц5102S5700 414 310 (И205)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</si>
  <si>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</si>
  <si>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</si>
  <si>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t>932 04 09  Ч21R153933 414 310 (20-53930-0000-0000)</t>
  </si>
  <si>
    <t>932 06 02 Ч37G650132 414 310 (20-50130-89304-00001) (L)</t>
  </si>
  <si>
    <t>932 06 02 Ч37G650132 414 310 (20-50130-89304-00001) (И144)</t>
  </si>
  <si>
    <t>932 06 02 Ч37G650132 414 310 (20-50130-89304-00001)</t>
  </si>
  <si>
    <t>932 06 02 Ч37G650133 414 310 (20-50130-89304-00002) (L)</t>
  </si>
  <si>
    <t>932 06 02 Ч37G650133 414 310 (20-50130-89304-00002) (И169)</t>
  </si>
  <si>
    <t>932 06 02 Ч37G650133 414 310(20-50130-89304-00002)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</si>
  <si>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</si>
  <si>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</si>
  <si>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</si>
  <si>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</si>
  <si>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</si>
  <si>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</si>
  <si>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</si>
  <si>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</si>
  <si>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</si>
  <si>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</si>
  <si>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</si>
  <si>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</si>
  <si>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</si>
  <si>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</si>
  <si>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</si>
  <si>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</si>
  <si>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</si>
  <si>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</si>
  <si>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</si>
  <si>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</si>
  <si>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</si>
  <si>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</si>
  <si>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</si>
  <si>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</si>
  <si>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</si>
  <si>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</si>
  <si>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</si>
  <si>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</si>
  <si>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</si>
  <si>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</si>
  <si>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</si>
  <si>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</si>
  <si>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</si>
  <si>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</si>
  <si>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932 05 02 А1401S9136 414 310 (И130S)</t>
  </si>
  <si>
    <t>932 05 02 А1401S9136 414 310 (И130)</t>
  </si>
  <si>
    <t>проектные и изыскательские работы                                           932 05 02 А140179136 414 228</t>
  </si>
  <si>
    <t>932 05 02 А510277400 414 228</t>
  </si>
  <si>
    <t xml:space="preserve">932 05 02 А510277400 414 310 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</si>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</sst>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3" fillId="4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2" fillId="4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2"/>
  <sheetViews>
    <sheetView showZeros="0" tabSelected="1" view="pageBreakPreview" topLeftCell="A295" zoomScale="50" zoomScaleNormal="40" zoomScaleSheetLayoutView="50" workbookViewId="0">
      <selection activeCell="A303" sqref="A303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7" ht="37.5" customHeight="1" x14ac:dyDescent="0.25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27" ht="39.6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87" t="s">
        <v>119</v>
      </c>
      <c r="B5" s="88" t="s">
        <v>49</v>
      </c>
      <c r="C5" s="88"/>
      <c r="D5" s="88"/>
      <c r="E5" s="88"/>
      <c r="F5" s="89" t="s">
        <v>137</v>
      </c>
      <c r="G5" s="90"/>
      <c r="H5" s="90"/>
      <c r="I5" s="91"/>
      <c r="J5" s="92" t="s">
        <v>27</v>
      </c>
      <c r="K5" s="95" t="s">
        <v>23</v>
      </c>
    </row>
    <row r="6" spans="1:27" ht="25.5" customHeight="1" x14ac:dyDescent="0.25">
      <c r="A6" s="87"/>
      <c r="B6" s="88" t="s">
        <v>1</v>
      </c>
      <c r="C6" s="88" t="s">
        <v>2</v>
      </c>
      <c r="D6" s="88"/>
      <c r="E6" s="88"/>
      <c r="F6" s="88" t="s">
        <v>1</v>
      </c>
      <c r="G6" s="99" t="s">
        <v>2</v>
      </c>
      <c r="H6" s="100"/>
      <c r="I6" s="101"/>
      <c r="J6" s="93"/>
      <c r="K6" s="96"/>
    </row>
    <row r="7" spans="1:27" ht="69.599999999999994" customHeight="1" x14ac:dyDescent="0.25">
      <c r="A7" s="87"/>
      <c r="B7" s="88"/>
      <c r="C7" s="75" t="s">
        <v>3</v>
      </c>
      <c r="D7" s="75" t="s">
        <v>4</v>
      </c>
      <c r="E7" s="75" t="s">
        <v>5</v>
      </c>
      <c r="F7" s="88"/>
      <c r="G7" s="75" t="s">
        <v>3</v>
      </c>
      <c r="H7" s="75" t="s">
        <v>4</v>
      </c>
      <c r="I7" s="75" t="s">
        <v>5</v>
      </c>
      <c r="J7" s="94"/>
      <c r="K7" s="97"/>
    </row>
    <row r="8" spans="1:27" ht="24" customHeight="1" x14ac:dyDescent="0.25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27" ht="36" customHeight="1" x14ac:dyDescent="0.25">
      <c r="A9" s="41" t="s">
        <v>7</v>
      </c>
      <c r="B9" s="36">
        <f t="shared" ref="B9:I9" si="0">B10+B107</f>
        <v>1204427481.95</v>
      </c>
      <c r="C9" s="36">
        <f t="shared" si="0"/>
        <v>701435600</v>
      </c>
      <c r="D9" s="36">
        <f t="shared" si="0"/>
        <v>344871881.94999999</v>
      </c>
      <c r="E9" s="36">
        <f t="shared" si="0"/>
        <v>158120000</v>
      </c>
      <c r="F9" s="36">
        <f t="shared" si="0"/>
        <v>19588424.330000002</v>
      </c>
      <c r="G9" s="36">
        <f t="shared" si="0"/>
        <v>14700000</v>
      </c>
      <c r="H9" s="36">
        <f t="shared" si="0"/>
        <v>750638.3</v>
      </c>
      <c r="I9" s="36">
        <f t="shared" si="0"/>
        <v>4137786.03</v>
      </c>
      <c r="J9" s="36">
        <f t="shared" ref="J9:J78" si="1">B9-F9</f>
        <v>1184839057.6200001</v>
      </c>
      <c r="K9" s="25">
        <f>F9/B9*100</f>
        <v>1.6263680980017015</v>
      </c>
    </row>
    <row r="10" spans="1:27" ht="40.200000000000003" customHeight="1" x14ac:dyDescent="0.25">
      <c r="A10" s="42" t="s">
        <v>12</v>
      </c>
      <c r="B10" s="37">
        <f>C10+D10+E10</f>
        <v>842075016</v>
      </c>
      <c r="C10" s="37">
        <f>C11+C78</f>
        <v>368848600</v>
      </c>
      <c r="D10" s="37">
        <f>D11+D78</f>
        <v>327888716</v>
      </c>
      <c r="E10" s="37">
        <f>E11+E78</f>
        <v>145337700</v>
      </c>
      <c r="F10" s="37">
        <f>G10+H10+I10</f>
        <v>3950126.46</v>
      </c>
      <c r="G10" s="37">
        <f>G11+G78</f>
        <v>0</v>
      </c>
      <c r="H10" s="37">
        <f>H11+H78</f>
        <v>0</v>
      </c>
      <c r="I10" s="37">
        <f>I11+I78</f>
        <v>3950126.46</v>
      </c>
      <c r="J10" s="38">
        <f t="shared" si="1"/>
        <v>838124889.53999996</v>
      </c>
      <c r="K10" s="23">
        <f>F10/B10*100</f>
        <v>0.46909436629099566</v>
      </c>
    </row>
    <row r="11" spans="1:27" ht="87" customHeight="1" x14ac:dyDescent="0.25">
      <c r="A11" s="43" t="s">
        <v>56</v>
      </c>
      <c r="B11" s="37">
        <f>C11+D11+E11</f>
        <v>747633100</v>
      </c>
      <c r="C11" s="37">
        <f>C12+C20+C27+C32+C36+C39+C42+C45+C48+C51+C54+C57+C61+C64+C67+C71+C75</f>
        <v>292755600</v>
      </c>
      <c r="D11" s="37">
        <f t="shared" ref="D11:E11" si="2">D12+D20+D27+D32+D36+D39+D42+D45+D48+D51+D54+D57+D61+D64+D67+D71+D75</f>
        <v>325295900</v>
      </c>
      <c r="E11" s="37">
        <f t="shared" si="2"/>
        <v>129581600</v>
      </c>
      <c r="F11" s="38">
        <f>G11+H11+I11</f>
        <v>0</v>
      </c>
      <c r="G11" s="37">
        <f t="shared" ref="G11:I11" si="3">G12+G20+G27+G32+G36+G39+G42+G45+G48+G51+G54+G57+G61+G64+G67+G71+G75</f>
        <v>0</v>
      </c>
      <c r="H11" s="37">
        <f t="shared" si="3"/>
        <v>0</v>
      </c>
      <c r="I11" s="37">
        <f t="shared" si="3"/>
        <v>0</v>
      </c>
      <c r="J11" s="38">
        <f t="shared" si="1"/>
        <v>747633100</v>
      </c>
      <c r="K11" s="23"/>
    </row>
    <row r="12" spans="1:27" ht="226.8" x14ac:dyDescent="0.25">
      <c r="A12" s="44" t="s">
        <v>43</v>
      </c>
      <c r="B12" s="39">
        <f>C12+D12+E12</f>
        <v>391177600</v>
      </c>
      <c r="C12" s="39">
        <f>C14+C15+C16+C17+C18+C19</f>
        <v>192755600</v>
      </c>
      <c r="D12" s="39">
        <f t="shared" ref="D12:E12" si="4">D14+D15+D16+D17+D18+D19</f>
        <v>154204400</v>
      </c>
      <c r="E12" s="39">
        <f t="shared" si="4"/>
        <v>44217600</v>
      </c>
      <c r="F12" s="39">
        <f t="shared" ref="F12:F48" si="5">G12+H12+I12</f>
        <v>0</v>
      </c>
      <c r="G12" s="39">
        <f>G14+G15+G16+G17+G18+G19</f>
        <v>0</v>
      </c>
      <c r="H12" s="39">
        <f t="shared" ref="H12:I12" si="6">H14+H15+H16+H17+H18+H19</f>
        <v>0</v>
      </c>
      <c r="I12" s="39">
        <f t="shared" si="6"/>
        <v>0</v>
      </c>
      <c r="J12" s="39">
        <f t="shared" si="1"/>
        <v>391177600</v>
      </c>
      <c r="K12" s="20">
        <f>F12/B12*100</f>
        <v>0</v>
      </c>
    </row>
    <row r="13" spans="1:27" ht="30.6" x14ac:dyDescent="0.25">
      <c r="A13" s="45" t="s">
        <v>20</v>
      </c>
      <c r="B13" s="39"/>
      <c r="C13" s="39"/>
      <c r="D13" s="39"/>
      <c r="E13" s="39"/>
      <c r="F13" s="39"/>
      <c r="G13" s="39"/>
      <c r="H13" s="39"/>
      <c r="I13" s="39"/>
      <c r="J13" s="39">
        <f t="shared" si="1"/>
        <v>0</v>
      </c>
      <c r="K13" s="20"/>
    </row>
    <row r="14" spans="1:27" ht="49.2" x14ac:dyDescent="0.25">
      <c r="A14" s="46" t="s">
        <v>70</v>
      </c>
      <c r="B14" s="39">
        <f t="shared" ref="B14:B78" si="7">C14+D14+E14</f>
        <v>1611200</v>
      </c>
      <c r="C14" s="39"/>
      <c r="D14" s="39"/>
      <c r="E14" s="39">
        <v>1611200</v>
      </c>
      <c r="F14" s="39">
        <f t="shared" si="5"/>
        <v>0</v>
      </c>
      <c r="G14" s="39"/>
      <c r="H14" s="39"/>
      <c r="I14" s="39"/>
      <c r="J14" s="39">
        <f t="shared" si="1"/>
        <v>1611200</v>
      </c>
      <c r="K14" s="20">
        <f t="shared" ref="K14:K71" si="8">F14/B14*100</f>
        <v>0</v>
      </c>
    </row>
    <row r="15" spans="1:27" ht="49.2" x14ac:dyDescent="0.25">
      <c r="A15" s="46" t="s">
        <v>71</v>
      </c>
      <c r="B15" s="39">
        <f t="shared" si="7"/>
        <v>249800</v>
      </c>
      <c r="C15" s="39"/>
      <c r="D15" s="39"/>
      <c r="E15" s="39">
        <v>249800</v>
      </c>
      <c r="F15" s="39">
        <f>G15+H15+I15</f>
        <v>0</v>
      </c>
      <c r="G15" s="39"/>
      <c r="H15" s="39"/>
      <c r="I15" s="39"/>
      <c r="J15" s="39">
        <f>B15-F15</f>
        <v>249800</v>
      </c>
      <c r="K15" s="20">
        <f>F15/B15*100</f>
        <v>0</v>
      </c>
    </row>
    <row r="16" spans="1:27" ht="30.6" x14ac:dyDescent="0.25">
      <c r="A16" s="46" t="s">
        <v>206</v>
      </c>
      <c r="B16" s="39">
        <f t="shared" si="7"/>
        <v>3805500</v>
      </c>
      <c r="C16" s="39"/>
      <c r="D16" s="39"/>
      <c r="E16" s="39">
        <v>3805500</v>
      </c>
      <c r="F16" s="39">
        <f>G16+H16+I16</f>
        <v>0</v>
      </c>
      <c r="G16" s="39"/>
      <c r="H16" s="39"/>
      <c r="I16" s="39"/>
      <c r="J16" s="39">
        <f>B16-F16</f>
        <v>3805500</v>
      </c>
      <c r="K16" s="20">
        <f>F16/B16*100</f>
        <v>0</v>
      </c>
    </row>
    <row r="17" spans="1:11" ht="30.6" x14ac:dyDescent="0.25">
      <c r="A17" s="46" t="s">
        <v>193</v>
      </c>
      <c r="B17" s="39">
        <f t="shared" si="7"/>
        <v>38551100</v>
      </c>
      <c r="C17" s="39"/>
      <c r="D17" s="39"/>
      <c r="E17" s="39">
        <v>38551100</v>
      </c>
      <c r="F17" s="39">
        <f t="shared" si="5"/>
        <v>0</v>
      </c>
      <c r="G17" s="39"/>
      <c r="H17" s="39"/>
      <c r="I17" s="39"/>
      <c r="J17" s="39">
        <f t="shared" si="1"/>
        <v>38551100</v>
      </c>
      <c r="K17" s="20">
        <f t="shared" si="8"/>
        <v>0</v>
      </c>
    </row>
    <row r="18" spans="1:11" ht="57.6" customHeight="1" x14ac:dyDescent="0.25">
      <c r="A18" s="46" t="s">
        <v>192</v>
      </c>
      <c r="B18" s="39">
        <f t="shared" si="7"/>
        <v>154204400</v>
      </c>
      <c r="C18" s="39"/>
      <c r="D18" s="39">
        <v>154204400</v>
      </c>
      <c r="E18" s="39"/>
      <c r="F18" s="39">
        <f t="shared" si="5"/>
        <v>0</v>
      </c>
      <c r="G18" s="39"/>
      <c r="H18" s="39"/>
      <c r="I18" s="39"/>
      <c r="J18" s="39">
        <f t="shared" si="1"/>
        <v>154204400</v>
      </c>
      <c r="K18" s="20">
        <f t="shared" si="8"/>
        <v>0</v>
      </c>
    </row>
    <row r="19" spans="1:11" ht="49.2" x14ac:dyDescent="0.25">
      <c r="A19" s="46" t="s">
        <v>184</v>
      </c>
      <c r="B19" s="39">
        <f t="shared" si="7"/>
        <v>192755600</v>
      </c>
      <c r="C19" s="39">
        <v>192755600</v>
      </c>
      <c r="D19" s="39"/>
      <c r="E19" s="39"/>
      <c r="F19" s="39"/>
      <c r="G19" s="39"/>
      <c r="H19" s="39"/>
      <c r="I19" s="39"/>
      <c r="J19" s="39">
        <f t="shared" si="1"/>
        <v>192755600</v>
      </c>
      <c r="K19" s="20">
        <f t="shared" si="8"/>
        <v>0</v>
      </c>
    </row>
    <row r="20" spans="1:11" ht="75.599999999999994" x14ac:dyDescent="0.25">
      <c r="A20" s="49" t="s">
        <v>31</v>
      </c>
      <c r="B20" s="39">
        <f t="shared" ref="B20:B26" si="9">C20+D20+E20</f>
        <v>210127000</v>
      </c>
      <c r="C20" s="39">
        <f>C22+C23+C24+C25+C26</f>
        <v>100000000</v>
      </c>
      <c r="D20" s="39">
        <f t="shared" ref="D20:E20" si="10">D22+D23+D24+D25+D26</f>
        <v>80000000</v>
      </c>
      <c r="E20" s="39">
        <f t="shared" si="10"/>
        <v>30127000</v>
      </c>
      <c r="F20" s="39">
        <f t="shared" ref="F20:F26" si="11">G20+H20+I20</f>
        <v>0</v>
      </c>
      <c r="G20" s="39">
        <f>G22+G23+G24+G25+G26</f>
        <v>0</v>
      </c>
      <c r="H20" s="39">
        <f t="shared" ref="H20:I20" si="12">H22+H23+H24+H25+H26</f>
        <v>0</v>
      </c>
      <c r="I20" s="39">
        <f t="shared" si="12"/>
        <v>0</v>
      </c>
      <c r="J20" s="39">
        <f t="shared" ref="J20:J26" si="13">B20-F20</f>
        <v>210127000</v>
      </c>
      <c r="K20" s="20">
        <f t="shared" ref="K20" si="14">F20/B20*100</f>
        <v>0</v>
      </c>
    </row>
    <row r="21" spans="1:11" ht="30.6" x14ac:dyDescent="0.25">
      <c r="A21" s="45" t="s">
        <v>14</v>
      </c>
      <c r="B21" s="39">
        <f t="shared" si="9"/>
        <v>0</v>
      </c>
      <c r="C21" s="39"/>
      <c r="D21" s="39"/>
      <c r="E21" s="39"/>
      <c r="F21" s="39">
        <f t="shared" si="11"/>
        <v>0</v>
      </c>
      <c r="G21" s="39"/>
      <c r="H21" s="39"/>
      <c r="I21" s="39"/>
      <c r="J21" s="39">
        <f t="shared" si="13"/>
        <v>0</v>
      </c>
      <c r="K21" s="20"/>
    </row>
    <row r="22" spans="1:11" ht="49.2" x14ac:dyDescent="0.25">
      <c r="A22" s="46" t="s">
        <v>194</v>
      </c>
      <c r="B22" s="39">
        <f t="shared" si="9"/>
        <v>8327000</v>
      </c>
      <c r="C22" s="39"/>
      <c r="D22" s="39"/>
      <c r="E22" s="39">
        <v>8327000</v>
      </c>
      <c r="F22" s="39">
        <f t="shared" si="11"/>
        <v>0</v>
      </c>
      <c r="G22" s="39"/>
      <c r="H22" s="39"/>
      <c r="I22" s="39"/>
      <c r="J22" s="39">
        <f t="shared" si="13"/>
        <v>8327000</v>
      </c>
      <c r="K22" s="20">
        <f t="shared" ref="K22" si="15">F22/B22*100</f>
        <v>0</v>
      </c>
    </row>
    <row r="23" spans="1:11" ht="49.2" x14ac:dyDescent="0.25">
      <c r="A23" s="46" t="s">
        <v>195</v>
      </c>
      <c r="B23" s="39">
        <f t="shared" ref="B23" si="16">C23+D23+E23</f>
        <v>1800000</v>
      </c>
      <c r="C23" s="39"/>
      <c r="D23" s="39"/>
      <c r="E23" s="39">
        <v>1800000</v>
      </c>
      <c r="F23" s="39">
        <f t="shared" ref="F23" si="17">G23+H23+I23</f>
        <v>0</v>
      </c>
      <c r="G23" s="39"/>
      <c r="H23" s="39"/>
      <c r="I23" s="39"/>
      <c r="J23" s="39">
        <f t="shared" ref="J23" si="18">B23-F23</f>
        <v>1800000</v>
      </c>
      <c r="K23" s="20">
        <f t="shared" ref="K23" si="19">F23/B23*100</f>
        <v>0</v>
      </c>
    </row>
    <row r="24" spans="1:11" ht="30.6" x14ac:dyDescent="0.25">
      <c r="A24" s="46" t="s">
        <v>193</v>
      </c>
      <c r="B24" s="39">
        <f t="shared" si="9"/>
        <v>20000000</v>
      </c>
      <c r="C24" s="39"/>
      <c r="D24" s="39"/>
      <c r="E24" s="39">
        <v>20000000</v>
      </c>
      <c r="F24" s="39">
        <f t="shared" si="11"/>
        <v>0</v>
      </c>
      <c r="G24" s="39"/>
      <c r="H24" s="39"/>
      <c r="I24" s="39"/>
      <c r="J24" s="39">
        <f t="shared" si="13"/>
        <v>20000000</v>
      </c>
      <c r="K24" s="20">
        <f t="shared" ref="K24:K26" si="20">F24/B24*100</f>
        <v>0</v>
      </c>
    </row>
    <row r="25" spans="1:11" ht="30.6" x14ac:dyDescent="0.25">
      <c r="A25" s="46" t="s">
        <v>192</v>
      </c>
      <c r="B25" s="39">
        <f t="shared" si="9"/>
        <v>80000000</v>
      </c>
      <c r="C25" s="39"/>
      <c r="D25" s="39">
        <v>80000000</v>
      </c>
      <c r="E25" s="39"/>
      <c r="F25" s="39">
        <f t="shared" si="11"/>
        <v>0</v>
      </c>
      <c r="G25" s="39"/>
      <c r="H25" s="39"/>
      <c r="I25" s="39"/>
      <c r="J25" s="39">
        <f t="shared" si="13"/>
        <v>80000000</v>
      </c>
      <c r="K25" s="20">
        <f t="shared" si="20"/>
        <v>0</v>
      </c>
    </row>
    <row r="26" spans="1:11" ht="49.2" x14ac:dyDescent="0.25">
      <c r="A26" s="46" t="s">
        <v>184</v>
      </c>
      <c r="B26" s="39">
        <f t="shared" si="9"/>
        <v>100000000</v>
      </c>
      <c r="C26" s="39">
        <v>100000000</v>
      </c>
      <c r="D26" s="39"/>
      <c r="E26" s="39"/>
      <c r="F26" s="39">
        <f t="shared" si="11"/>
        <v>0</v>
      </c>
      <c r="G26" s="39"/>
      <c r="H26" s="39"/>
      <c r="I26" s="39"/>
      <c r="J26" s="39">
        <f t="shared" si="13"/>
        <v>100000000</v>
      </c>
      <c r="K26" s="20">
        <f t="shared" si="20"/>
        <v>0</v>
      </c>
    </row>
    <row r="27" spans="1:11" ht="56.4" customHeight="1" x14ac:dyDescent="0.25">
      <c r="A27" s="48" t="s">
        <v>52</v>
      </c>
      <c r="B27" s="39">
        <f t="shared" ref="B27:B31" si="21">C27+D27+E27</f>
        <v>73760800</v>
      </c>
      <c r="C27" s="39">
        <f>C29+C30+C31</f>
        <v>0</v>
      </c>
      <c r="D27" s="39">
        <f t="shared" ref="D27:E27" si="22">D29+D30+D31</f>
        <v>62680900</v>
      </c>
      <c r="E27" s="39">
        <f t="shared" si="22"/>
        <v>11079900</v>
      </c>
      <c r="F27" s="39">
        <f t="shared" ref="F27:F31" si="23">G27+H27+I27</f>
        <v>0</v>
      </c>
      <c r="G27" s="39">
        <f>G29+G30+G31</f>
        <v>0</v>
      </c>
      <c r="H27" s="39">
        <f t="shared" ref="H27:I27" si="24">H29+H30+H31</f>
        <v>0</v>
      </c>
      <c r="I27" s="39">
        <f t="shared" si="24"/>
        <v>0</v>
      </c>
      <c r="J27" s="39">
        <f t="shared" ref="J27:J31" si="25">B27-F27</f>
        <v>73760800</v>
      </c>
      <c r="K27" s="20">
        <f t="shared" ref="K27" si="26">F27/B27*100</f>
        <v>0</v>
      </c>
    </row>
    <row r="28" spans="1:11" ht="30.6" x14ac:dyDescent="0.25">
      <c r="A28" s="45" t="s">
        <v>20</v>
      </c>
      <c r="B28" s="39">
        <f t="shared" si="21"/>
        <v>0</v>
      </c>
      <c r="C28" s="39"/>
      <c r="D28" s="39"/>
      <c r="E28" s="39"/>
      <c r="F28" s="39">
        <f t="shared" si="23"/>
        <v>0</v>
      </c>
      <c r="G28" s="39"/>
      <c r="H28" s="39"/>
      <c r="I28" s="39"/>
      <c r="J28" s="39">
        <f t="shared" si="25"/>
        <v>0</v>
      </c>
      <c r="K28" s="20"/>
    </row>
    <row r="29" spans="1:11" ht="49.2" x14ac:dyDescent="0.25">
      <c r="A29" s="46" t="s">
        <v>234</v>
      </c>
      <c r="B29" s="39">
        <f t="shared" ref="B29" si="27">C29+D29+E29</f>
        <v>18400</v>
      </c>
      <c r="C29" s="39"/>
      <c r="D29" s="39"/>
      <c r="E29" s="39">
        <v>18400</v>
      </c>
      <c r="F29" s="39">
        <f t="shared" ref="F29" si="28">G29+H29+I29</f>
        <v>0</v>
      </c>
      <c r="G29" s="39"/>
      <c r="H29" s="39"/>
      <c r="I29" s="39"/>
      <c r="J29" s="39">
        <f t="shared" ref="J29" si="29">B29-F29</f>
        <v>18400</v>
      </c>
      <c r="K29" s="20"/>
    </row>
    <row r="30" spans="1:11" ht="60.6" customHeight="1" x14ac:dyDescent="0.25">
      <c r="A30" s="46" t="s">
        <v>235</v>
      </c>
      <c r="B30" s="39">
        <f t="shared" si="21"/>
        <v>11061500</v>
      </c>
      <c r="C30" s="39"/>
      <c r="D30" s="39"/>
      <c r="E30" s="39">
        <v>11061500</v>
      </c>
      <c r="F30" s="39">
        <f t="shared" si="23"/>
        <v>0</v>
      </c>
      <c r="G30" s="39"/>
      <c r="H30" s="39"/>
      <c r="I30" s="39"/>
      <c r="J30" s="39">
        <f t="shared" si="25"/>
        <v>11061500</v>
      </c>
      <c r="K30" s="20"/>
    </row>
    <row r="31" spans="1:11" ht="49.2" x14ac:dyDescent="0.25">
      <c r="A31" s="46" t="s">
        <v>74</v>
      </c>
      <c r="B31" s="39">
        <f t="shared" si="21"/>
        <v>62680900</v>
      </c>
      <c r="C31" s="39"/>
      <c r="D31" s="39">
        <v>62680900</v>
      </c>
      <c r="E31" s="39"/>
      <c r="F31" s="39">
        <f t="shared" si="23"/>
        <v>0</v>
      </c>
      <c r="G31" s="39"/>
      <c r="H31" s="39"/>
      <c r="I31" s="39"/>
      <c r="J31" s="39">
        <f t="shared" si="25"/>
        <v>62680900</v>
      </c>
      <c r="K31" s="20"/>
    </row>
    <row r="32" spans="1:11" ht="50.4" x14ac:dyDescent="0.25">
      <c r="A32" s="47" t="s">
        <v>196</v>
      </c>
      <c r="B32" s="39">
        <f t="shared" si="7"/>
        <v>35513300</v>
      </c>
      <c r="C32" s="39">
        <f>C34+C35</f>
        <v>0</v>
      </c>
      <c r="D32" s="39">
        <f>D34+D35</f>
        <v>28410600</v>
      </c>
      <c r="E32" s="39">
        <f>E34+E35</f>
        <v>7102700</v>
      </c>
      <c r="F32" s="39">
        <f t="shared" si="5"/>
        <v>0</v>
      </c>
      <c r="G32" s="39">
        <f>G34+G35</f>
        <v>0</v>
      </c>
      <c r="H32" s="39">
        <f>H34+H35</f>
        <v>0</v>
      </c>
      <c r="I32" s="39">
        <f>I34+I35</f>
        <v>0</v>
      </c>
      <c r="J32" s="39">
        <f t="shared" si="1"/>
        <v>35513300</v>
      </c>
      <c r="K32" s="20">
        <f t="shared" si="8"/>
        <v>0</v>
      </c>
    </row>
    <row r="33" spans="1:11" ht="33" customHeight="1" x14ac:dyDescent="0.25">
      <c r="A33" s="45" t="s">
        <v>20</v>
      </c>
      <c r="B33" s="39">
        <f t="shared" si="7"/>
        <v>0</v>
      </c>
      <c r="C33" s="39"/>
      <c r="D33" s="39"/>
      <c r="E33" s="39"/>
      <c r="F33" s="39">
        <f t="shared" si="5"/>
        <v>0</v>
      </c>
      <c r="G33" s="39"/>
      <c r="H33" s="39"/>
      <c r="I33" s="39"/>
      <c r="J33" s="39">
        <f t="shared" si="1"/>
        <v>0</v>
      </c>
      <c r="K33" s="20"/>
    </row>
    <row r="34" spans="1:11" ht="30.6" x14ac:dyDescent="0.25">
      <c r="A34" s="46" t="s">
        <v>197</v>
      </c>
      <c r="B34" s="39">
        <f t="shared" si="7"/>
        <v>7102700</v>
      </c>
      <c r="C34" s="39"/>
      <c r="D34" s="39"/>
      <c r="E34" s="39">
        <v>7102700</v>
      </c>
      <c r="F34" s="39">
        <f t="shared" si="5"/>
        <v>0</v>
      </c>
      <c r="G34" s="39"/>
      <c r="H34" s="39"/>
      <c r="I34" s="39"/>
      <c r="J34" s="39">
        <f t="shared" si="1"/>
        <v>7102700</v>
      </c>
      <c r="K34" s="20">
        <f t="shared" si="8"/>
        <v>0</v>
      </c>
    </row>
    <row r="35" spans="1:11" ht="30.6" x14ac:dyDescent="0.25">
      <c r="A35" s="46" t="s">
        <v>198</v>
      </c>
      <c r="B35" s="39">
        <f t="shared" si="7"/>
        <v>28410600</v>
      </c>
      <c r="C35" s="39"/>
      <c r="D35" s="39">
        <v>28410600</v>
      </c>
      <c r="E35" s="39"/>
      <c r="F35" s="39">
        <f t="shared" si="5"/>
        <v>0</v>
      </c>
      <c r="G35" s="39"/>
      <c r="H35" s="39"/>
      <c r="I35" s="39"/>
      <c r="J35" s="39">
        <f t="shared" si="1"/>
        <v>28410600</v>
      </c>
      <c r="K35" s="20">
        <f t="shared" si="8"/>
        <v>0</v>
      </c>
    </row>
    <row r="36" spans="1:11" ht="75.599999999999994" x14ac:dyDescent="0.25">
      <c r="A36" s="44" t="s">
        <v>51</v>
      </c>
      <c r="B36" s="39">
        <f>C36+D36+E36</f>
        <v>2200000</v>
      </c>
      <c r="C36" s="39">
        <f>C38</f>
        <v>0</v>
      </c>
      <c r="D36" s="39">
        <f t="shared" ref="D36:E36" si="30">D38</f>
        <v>0</v>
      </c>
      <c r="E36" s="39">
        <f t="shared" si="30"/>
        <v>2200000</v>
      </c>
      <c r="F36" s="39">
        <f t="shared" si="5"/>
        <v>0</v>
      </c>
      <c r="G36" s="39">
        <f>G38</f>
        <v>0</v>
      </c>
      <c r="H36" s="39">
        <f t="shared" ref="H36:I36" si="31">H38</f>
        <v>0</v>
      </c>
      <c r="I36" s="39">
        <f t="shared" si="31"/>
        <v>0</v>
      </c>
      <c r="J36" s="39">
        <f t="shared" ref="J36:J38" si="32">B36-F36</f>
        <v>2200000</v>
      </c>
      <c r="K36" s="20">
        <f t="shared" ref="K36" si="33">F36/B36*100</f>
        <v>0</v>
      </c>
    </row>
    <row r="37" spans="1:11" ht="30.6" x14ac:dyDescent="0.25">
      <c r="A37" s="45" t="s">
        <v>20</v>
      </c>
      <c r="B37" s="39"/>
      <c r="C37" s="39"/>
      <c r="D37" s="39"/>
      <c r="E37" s="39"/>
      <c r="F37" s="39">
        <f t="shared" si="5"/>
        <v>0</v>
      </c>
      <c r="G37" s="39"/>
      <c r="H37" s="39"/>
      <c r="I37" s="39"/>
      <c r="J37" s="39">
        <f t="shared" si="32"/>
        <v>0</v>
      </c>
      <c r="K37" s="20"/>
    </row>
    <row r="38" spans="1:11" ht="62.4" customHeight="1" x14ac:dyDescent="0.25">
      <c r="A38" s="46" t="s">
        <v>73</v>
      </c>
      <c r="B38" s="39">
        <f>C38+D38+E38</f>
        <v>2200000</v>
      </c>
      <c r="C38" s="39"/>
      <c r="D38" s="39"/>
      <c r="E38" s="39">
        <v>2200000</v>
      </c>
      <c r="F38" s="39">
        <f>G38+H38+I38</f>
        <v>0</v>
      </c>
      <c r="G38" s="39"/>
      <c r="H38" s="39"/>
      <c r="I38" s="39"/>
      <c r="J38" s="39">
        <f t="shared" si="32"/>
        <v>2200000</v>
      </c>
      <c r="K38" s="20">
        <f t="shared" ref="K38" si="34">F38/B38*100</f>
        <v>0</v>
      </c>
    </row>
    <row r="39" spans="1:11" ht="30.6" x14ac:dyDescent="0.25">
      <c r="A39" s="44" t="s">
        <v>53</v>
      </c>
      <c r="B39" s="39">
        <f>C39+D39+E39</f>
        <v>4317000</v>
      </c>
      <c r="C39" s="39">
        <f>C41</f>
        <v>0</v>
      </c>
      <c r="D39" s="39">
        <f t="shared" ref="D39:E39" si="35">D41</f>
        <v>0</v>
      </c>
      <c r="E39" s="39">
        <f t="shared" si="35"/>
        <v>4317000</v>
      </c>
      <c r="F39" s="39">
        <f t="shared" si="5"/>
        <v>0</v>
      </c>
      <c r="G39" s="39">
        <f>G41</f>
        <v>0</v>
      </c>
      <c r="H39" s="39">
        <f t="shared" ref="H39:I39" si="36">H41</f>
        <v>0</v>
      </c>
      <c r="I39" s="39">
        <f t="shared" si="36"/>
        <v>0</v>
      </c>
      <c r="J39" s="39">
        <f t="shared" si="1"/>
        <v>4317000</v>
      </c>
      <c r="K39" s="20">
        <f t="shared" si="8"/>
        <v>0</v>
      </c>
    </row>
    <row r="40" spans="1:11" ht="30.6" x14ac:dyDescent="0.25">
      <c r="A40" s="45" t="s">
        <v>20</v>
      </c>
      <c r="B40" s="39"/>
      <c r="C40" s="39"/>
      <c r="D40" s="39"/>
      <c r="E40" s="39"/>
      <c r="F40" s="39">
        <f t="shared" si="5"/>
        <v>0</v>
      </c>
      <c r="G40" s="39"/>
      <c r="H40" s="39"/>
      <c r="I40" s="39"/>
      <c r="J40" s="39">
        <f t="shared" si="1"/>
        <v>0</v>
      </c>
      <c r="K40" s="20"/>
    </row>
    <row r="41" spans="1:11" ht="58.2" customHeight="1" x14ac:dyDescent="0.25">
      <c r="A41" s="46" t="s">
        <v>75</v>
      </c>
      <c r="B41" s="39">
        <f t="shared" ref="B41:B44" si="37">C41+D41+E41</f>
        <v>4317000</v>
      </c>
      <c r="C41" s="39"/>
      <c r="D41" s="39"/>
      <c r="E41" s="39">
        <v>4317000</v>
      </c>
      <c r="F41" s="39">
        <f t="shared" si="5"/>
        <v>0</v>
      </c>
      <c r="G41" s="39"/>
      <c r="H41" s="39"/>
      <c r="I41" s="39"/>
      <c r="J41" s="39">
        <f t="shared" si="1"/>
        <v>4317000</v>
      </c>
      <c r="K41" s="20">
        <f t="shared" si="8"/>
        <v>0</v>
      </c>
    </row>
    <row r="42" spans="1:11" ht="52.2" customHeight="1" x14ac:dyDescent="0.25">
      <c r="A42" s="48" t="s">
        <v>42</v>
      </c>
      <c r="B42" s="39">
        <f t="shared" si="37"/>
        <v>3829600</v>
      </c>
      <c r="C42" s="39">
        <f>C44</f>
        <v>0</v>
      </c>
      <c r="D42" s="39">
        <f t="shared" ref="D42:E42" si="38">D44</f>
        <v>0</v>
      </c>
      <c r="E42" s="39">
        <f t="shared" si="38"/>
        <v>3829600</v>
      </c>
      <c r="F42" s="39">
        <f t="shared" si="5"/>
        <v>0</v>
      </c>
      <c r="G42" s="39">
        <f>G44</f>
        <v>0</v>
      </c>
      <c r="H42" s="39">
        <f t="shared" ref="H42:I42" si="39">H44</f>
        <v>0</v>
      </c>
      <c r="I42" s="39">
        <f t="shared" si="39"/>
        <v>0</v>
      </c>
      <c r="J42" s="39">
        <f t="shared" si="1"/>
        <v>3829600</v>
      </c>
      <c r="K42" s="20">
        <f t="shared" si="8"/>
        <v>0</v>
      </c>
    </row>
    <row r="43" spans="1:11" ht="30.6" x14ac:dyDescent="0.25">
      <c r="A43" s="45" t="s">
        <v>20</v>
      </c>
      <c r="B43" s="39">
        <f t="shared" si="37"/>
        <v>0</v>
      </c>
      <c r="C43" s="39"/>
      <c r="D43" s="39"/>
      <c r="E43" s="39"/>
      <c r="F43" s="39"/>
      <c r="G43" s="39"/>
      <c r="H43" s="39"/>
      <c r="I43" s="39"/>
      <c r="J43" s="39">
        <f t="shared" si="1"/>
        <v>0</v>
      </c>
      <c r="K43" s="20"/>
    </row>
    <row r="44" spans="1:11" ht="57.6" customHeight="1" x14ac:dyDescent="0.25">
      <c r="A44" s="46" t="s">
        <v>76</v>
      </c>
      <c r="B44" s="39">
        <f t="shared" si="37"/>
        <v>3829600</v>
      </c>
      <c r="C44" s="39"/>
      <c r="D44" s="39"/>
      <c r="E44" s="39">
        <v>3829600</v>
      </c>
      <c r="F44" s="39">
        <f>G44+H44+I44</f>
        <v>0</v>
      </c>
      <c r="G44" s="39"/>
      <c r="H44" s="39"/>
      <c r="I44" s="39"/>
      <c r="J44" s="39">
        <f t="shared" si="1"/>
        <v>3829600</v>
      </c>
      <c r="K44" s="20">
        <f t="shared" si="8"/>
        <v>0</v>
      </c>
    </row>
    <row r="45" spans="1:11" ht="75.599999999999994" x14ac:dyDescent="0.25">
      <c r="A45" s="48" t="s">
        <v>47</v>
      </c>
      <c r="B45" s="39">
        <f t="shared" si="7"/>
        <v>4100000</v>
      </c>
      <c r="C45" s="39">
        <f>C47</f>
        <v>0</v>
      </c>
      <c r="D45" s="39">
        <f t="shared" ref="D45:E45" si="40">D47</f>
        <v>0</v>
      </c>
      <c r="E45" s="39">
        <f t="shared" si="40"/>
        <v>4100000</v>
      </c>
      <c r="F45" s="39">
        <f t="shared" si="5"/>
        <v>0</v>
      </c>
      <c r="G45" s="39">
        <f>G47</f>
        <v>0</v>
      </c>
      <c r="H45" s="39">
        <f t="shared" ref="H45:I45" si="41">H47</f>
        <v>0</v>
      </c>
      <c r="I45" s="39">
        <f t="shared" si="41"/>
        <v>0</v>
      </c>
      <c r="J45" s="39">
        <f t="shared" si="1"/>
        <v>4100000</v>
      </c>
      <c r="K45" s="20">
        <f t="shared" si="8"/>
        <v>0</v>
      </c>
    </row>
    <row r="46" spans="1:11" ht="30.45" customHeight="1" x14ac:dyDescent="0.25">
      <c r="A46" s="45" t="s">
        <v>20</v>
      </c>
      <c r="B46" s="39">
        <f t="shared" si="7"/>
        <v>0</v>
      </c>
      <c r="C46" s="39"/>
      <c r="D46" s="39"/>
      <c r="E46" s="40"/>
      <c r="F46" s="39">
        <f t="shared" si="5"/>
        <v>0</v>
      </c>
      <c r="G46" s="39"/>
      <c r="H46" s="39"/>
      <c r="I46" s="39"/>
      <c r="J46" s="39">
        <f t="shared" si="1"/>
        <v>0</v>
      </c>
      <c r="K46" s="20"/>
    </row>
    <row r="47" spans="1:11" ht="49.2" x14ac:dyDescent="0.25">
      <c r="A47" s="46" t="s">
        <v>77</v>
      </c>
      <c r="B47" s="39">
        <f t="shared" si="7"/>
        <v>4100000</v>
      </c>
      <c r="C47" s="39"/>
      <c r="D47" s="39"/>
      <c r="E47" s="39">
        <v>4100000</v>
      </c>
      <c r="F47" s="39">
        <f t="shared" si="5"/>
        <v>0</v>
      </c>
      <c r="G47" s="39"/>
      <c r="H47" s="39"/>
      <c r="I47" s="39"/>
      <c r="J47" s="39">
        <f t="shared" si="1"/>
        <v>4100000</v>
      </c>
      <c r="K47" s="20">
        <f t="shared" si="8"/>
        <v>0</v>
      </c>
    </row>
    <row r="48" spans="1:11" ht="75.599999999999994" x14ac:dyDescent="0.25">
      <c r="A48" s="48" t="s">
        <v>120</v>
      </c>
      <c r="B48" s="39">
        <f t="shared" si="7"/>
        <v>1000000</v>
      </c>
      <c r="C48" s="39">
        <f>C50</f>
        <v>0</v>
      </c>
      <c r="D48" s="39">
        <f t="shared" ref="D48:E48" si="42">D50</f>
        <v>0</v>
      </c>
      <c r="E48" s="39">
        <f t="shared" si="42"/>
        <v>1000000</v>
      </c>
      <c r="F48" s="39">
        <f t="shared" si="5"/>
        <v>0</v>
      </c>
      <c r="G48" s="39">
        <f>G50</f>
        <v>0</v>
      </c>
      <c r="H48" s="39">
        <f t="shared" ref="H48:I48" si="43">H50</f>
        <v>0</v>
      </c>
      <c r="I48" s="39">
        <f t="shared" si="43"/>
        <v>0</v>
      </c>
      <c r="J48" s="39">
        <f t="shared" si="1"/>
        <v>1000000</v>
      </c>
      <c r="K48" s="20">
        <f t="shared" si="8"/>
        <v>0</v>
      </c>
    </row>
    <row r="49" spans="1:11" ht="30.6" x14ac:dyDescent="0.25">
      <c r="A49" s="45" t="s">
        <v>20</v>
      </c>
      <c r="B49" s="39">
        <f t="shared" si="7"/>
        <v>0</v>
      </c>
      <c r="C49" s="39"/>
      <c r="D49" s="39"/>
      <c r="E49" s="39"/>
      <c r="F49" s="39"/>
      <c r="G49" s="39"/>
      <c r="H49" s="39"/>
      <c r="I49" s="39"/>
      <c r="J49" s="39">
        <f t="shared" si="1"/>
        <v>0</v>
      </c>
      <c r="K49" s="20"/>
    </row>
    <row r="50" spans="1:11" ht="49.2" x14ac:dyDescent="0.25">
      <c r="A50" s="46" t="s">
        <v>209</v>
      </c>
      <c r="B50" s="39">
        <f t="shared" si="7"/>
        <v>1000000</v>
      </c>
      <c r="C50" s="39"/>
      <c r="D50" s="39"/>
      <c r="E50" s="39">
        <v>1000000</v>
      </c>
      <c r="F50" s="39">
        <f>G50+H50+I50</f>
        <v>0</v>
      </c>
      <c r="G50" s="39"/>
      <c r="H50" s="39"/>
      <c r="I50" s="39"/>
      <c r="J50" s="39">
        <f t="shared" si="1"/>
        <v>1000000</v>
      </c>
      <c r="K50" s="20">
        <f t="shared" si="8"/>
        <v>0</v>
      </c>
    </row>
    <row r="51" spans="1:11" ht="75.599999999999994" x14ac:dyDescent="0.25">
      <c r="A51" s="48" t="s">
        <v>54</v>
      </c>
      <c r="B51" s="39">
        <f t="shared" si="7"/>
        <v>3237800</v>
      </c>
      <c r="C51" s="39">
        <f>C53</f>
        <v>0</v>
      </c>
      <c r="D51" s="39">
        <f t="shared" ref="D51:E51" si="44">D53</f>
        <v>0</v>
      </c>
      <c r="E51" s="39">
        <f t="shared" si="44"/>
        <v>3237800</v>
      </c>
      <c r="F51" s="39">
        <f t="shared" ref="F51:F78" si="45">G51+H51+I51</f>
        <v>0</v>
      </c>
      <c r="G51" s="39">
        <f>G53</f>
        <v>0</v>
      </c>
      <c r="H51" s="39">
        <f t="shared" ref="H51:I51" si="46">H53</f>
        <v>0</v>
      </c>
      <c r="I51" s="39">
        <f t="shared" si="46"/>
        <v>0</v>
      </c>
      <c r="J51" s="39">
        <f t="shared" si="1"/>
        <v>3237800</v>
      </c>
      <c r="K51" s="20">
        <f t="shared" si="8"/>
        <v>0</v>
      </c>
    </row>
    <row r="52" spans="1:11" ht="30.6" x14ac:dyDescent="0.25">
      <c r="A52" s="45" t="s">
        <v>20</v>
      </c>
      <c r="B52" s="39">
        <f t="shared" si="7"/>
        <v>0</v>
      </c>
      <c r="C52" s="39"/>
      <c r="D52" s="39"/>
      <c r="E52" s="39"/>
      <c r="F52" s="39">
        <f t="shared" si="45"/>
        <v>0</v>
      </c>
      <c r="G52" s="39"/>
      <c r="H52" s="39"/>
      <c r="I52" s="39"/>
      <c r="J52" s="39">
        <f t="shared" si="1"/>
        <v>0</v>
      </c>
      <c r="K52" s="20"/>
    </row>
    <row r="53" spans="1:11" ht="60" customHeight="1" x14ac:dyDescent="0.25">
      <c r="A53" s="46" t="s">
        <v>78</v>
      </c>
      <c r="B53" s="39">
        <f t="shared" si="7"/>
        <v>3237800</v>
      </c>
      <c r="C53" s="39"/>
      <c r="D53" s="39"/>
      <c r="E53" s="39">
        <v>3237800</v>
      </c>
      <c r="F53" s="39">
        <f t="shared" si="45"/>
        <v>0</v>
      </c>
      <c r="G53" s="39"/>
      <c r="H53" s="39"/>
      <c r="I53" s="39"/>
      <c r="J53" s="39">
        <f t="shared" si="1"/>
        <v>3237800</v>
      </c>
      <c r="K53" s="20">
        <f t="shared" si="8"/>
        <v>0</v>
      </c>
    </row>
    <row r="54" spans="1:11" ht="118.8" customHeight="1" x14ac:dyDescent="0.25">
      <c r="A54" s="49" t="s">
        <v>50</v>
      </c>
      <c r="B54" s="39">
        <f t="shared" si="7"/>
        <v>1967200</v>
      </c>
      <c r="C54" s="39">
        <f>C56</f>
        <v>0</v>
      </c>
      <c r="D54" s="39">
        <f t="shared" ref="D54:E54" si="47">D56</f>
        <v>0</v>
      </c>
      <c r="E54" s="39">
        <f t="shared" si="47"/>
        <v>1967200</v>
      </c>
      <c r="F54" s="39">
        <f t="shared" si="45"/>
        <v>0</v>
      </c>
      <c r="G54" s="39">
        <f>G56</f>
        <v>0</v>
      </c>
      <c r="H54" s="39">
        <f t="shared" ref="H54:I54" si="48">H56</f>
        <v>0</v>
      </c>
      <c r="I54" s="39">
        <f t="shared" si="48"/>
        <v>0</v>
      </c>
      <c r="J54" s="39">
        <f t="shared" si="1"/>
        <v>1967200</v>
      </c>
      <c r="K54" s="20">
        <f t="shared" si="8"/>
        <v>0</v>
      </c>
    </row>
    <row r="55" spans="1:11" ht="29.4" customHeight="1" x14ac:dyDescent="0.25">
      <c r="A55" s="45" t="s">
        <v>14</v>
      </c>
      <c r="B55" s="39">
        <f t="shared" si="7"/>
        <v>0</v>
      </c>
      <c r="C55" s="39"/>
      <c r="D55" s="39"/>
      <c r="E55" s="39"/>
      <c r="F55" s="39">
        <f t="shared" si="45"/>
        <v>0</v>
      </c>
      <c r="G55" s="39"/>
      <c r="H55" s="39"/>
      <c r="I55" s="39"/>
      <c r="J55" s="39">
        <f t="shared" si="1"/>
        <v>0</v>
      </c>
      <c r="K55" s="20"/>
    </row>
    <row r="56" spans="1:11" ht="49.2" x14ac:dyDescent="0.25">
      <c r="A56" s="46" t="s">
        <v>72</v>
      </c>
      <c r="B56" s="39">
        <f t="shared" ref="B56:B62" si="49">C56+D56+E56</f>
        <v>1967200</v>
      </c>
      <c r="C56" s="39"/>
      <c r="D56" s="39"/>
      <c r="E56" s="39">
        <v>1967200</v>
      </c>
      <c r="F56" s="39">
        <f t="shared" si="45"/>
        <v>0</v>
      </c>
      <c r="G56" s="39"/>
      <c r="H56" s="39"/>
      <c r="I56" s="39"/>
      <c r="J56" s="39">
        <f t="shared" ref="J56:J62" si="50">B56-F56</f>
        <v>1967200</v>
      </c>
      <c r="K56" s="20">
        <f t="shared" ref="K56:K57" si="51">F56/B56*100</f>
        <v>0</v>
      </c>
    </row>
    <row r="57" spans="1:11" ht="151.19999999999999" x14ac:dyDescent="0.25">
      <c r="A57" s="48" t="s">
        <v>205</v>
      </c>
      <c r="B57" s="39">
        <f t="shared" si="49"/>
        <v>10018000</v>
      </c>
      <c r="C57" s="39">
        <f>C59+C60</f>
        <v>0</v>
      </c>
      <c r="D57" s="39">
        <f t="shared" ref="D57:E57" si="52">D59+D60</f>
        <v>0</v>
      </c>
      <c r="E57" s="39">
        <f t="shared" si="52"/>
        <v>10018000</v>
      </c>
      <c r="F57" s="39">
        <f t="shared" ref="F57:F63" si="53">G57+H57+I57</f>
        <v>0</v>
      </c>
      <c r="G57" s="39">
        <f>G59</f>
        <v>0</v>
      </c>
      <c r="H57" s="39">
        <f t="shared" ref="H57:I57" si="54">H59</f>
        <v>0</v>
      </c>
      <c r="I57" s="39">
        <f t="shared" si="54"/>
        <v>0</v>
      </c>
      <c r="J57" s="39">
        <f t="shared" si="50"/>
        <v>10018000</v>
      </c>
      <c r="K57" s="20">
        <f t="shared" si="51"/>
        <v>0</v>
      </c>
    </row>
    <row r="58" spans="1:11" ht="30.6" x14ac:dyDescent="0.25">
      <c r="A58" s="45" t="s">
        <v>20</v>
      </c>
      <c r="B58" s="39">
        <f t="shared" si="49"/>
        <v>0</v>
      </c>
      <c r="C58" s="39"/>
      <c r="D58" s="39"/>
      <c r="E58" s="39"/>
      <c r="F58" s="39">
        <f t="shared" si="53"/>
        <v>0</v>
      </c>
      <c r="G58" s="39"/>
      <c r="H58" s="39"/>
      <c r="I58" s="39"/>
      <c r="J58" s="39">
        <f t="shared" si="50"/>
        <v>0</v>
      </c>
      <c r="K58" s="20"/>
    </row>
    <row r="59" spans="1:11" ht="49.2" x14ac:dyDescent="0.25">
      <c r="A59" s="50" t="s">
        <v>203</v>
      </c>
      <c r="B59" s="39">
        <f t="shared" si="49"/>
        <v>2018000</v>
      </c>
      <c r="C59" s="39"/>
      <c r="D59" s="39"/>
      <c r="E59" s="39">
        <v>2018000</v>
      </c>
      <c r="F59" s="39">
        <f t="shared" si="53"/>
        <v>0</v>
      </c>
      <c r="G59" s="39"/>
      <c r="H59" s="39"/>
      <c r="I59" s="39"/>
      <c r="J59" s="39">
        <f t="shared" si="50"/>
        <v>2018000</v>
      </c>
      <c r="K59" s="20">
        <f t="shared" ref="K59:K61" si="55">F59/B59*100</f>
        <v>0</v>
      </c>
    </row>
    <row r="60" spans="1:11" ht="30.6" x14ac:dyDescent="0.25">
      <c r="A60" s="50" t="s">
        <v>204</v>
      </c>
      <c r="B60" s="39">
        <f t="shared" si="49"/>
        <v>8000000</v>
      </c>
      <c r="C60" s="39"/>
      <c r="D60" s="39"/>
      <c r="E60" s="39">
        <v>8000000</v>
      </c>
      <c r="F60" s="39">
        <f t="shared" si="53"/>
        <v>0</v>
      </c>
      <c r="G60" s="39"/>
      <c r="H60" s="39"/>
      <c r="I60" s="39"/>
      <c r="J60" s="39">
        <f t="shared" si="50"/>
        <v>8000000</v>
      </c>
      <c r="K60" s="20">
        <f t="shared" si="55"/>
        <v>0</v>
      </c>
    </row>
    <row r="61" spans="1:11" ht="50.4" x14ac:dyDescent="0.25">
      <c r="A61" s="49" t="s">
        <v>210</v>
      </c>
      <c r="B61" s="39">
        <f t="shared" si="49"/>
        <v>2200</v>
      </c>
      <c r="C61" s="39">
        <f>C63</f>
        <v>0</v>
      </c>
      <c r="D61" s="39">
        <f t="shared" ref="D61:E61" si="56">D63</f>
        <v>0</v>
      </c>
      <c r="E61" s="39">
        <f t="shared" si="56"/>
        <v>2200</v>
      </c>
      <c r="F61" s="39">
        <f t="shared" si="53"/>
        <v>0</v>
      </c>
      <c r="G61" s="39">
        <f>G63</f>
        <v>0</v>
      </c>
      <c r="H61" s="39">
        <f t="shared" ref="H61:I61" si="57">H63</f>
        <v>0</v>
      </c>
      <c r="I61" s="39">
        <f t="shared" si="57"/>
        <v>0</v>
      </c>
      <c r="J61" s="39">
        <f t="shared" si="50"/>
        <v>2200</v>
      </c>
      <c r="K61" s="20">
        <f t="shared" si="55"/>
        <v>0</v>
      </c>
    </row>
    <row r="62" spans="1:11" ht="30.6" x14ac:dyDescent="0.25">
      <c r="A62" s="45" t="s">
        <v>14</v>
      </c>
      <c r="B62" s="39">
        <f t="shared" si="49"/>
        <v>0</v>
      </c>
      <c r="C62" s="39"/>
      <c r="D62" s="39"/>
      <c r="E62" s="39"/>
      <c r="F62" s="39">
        <f t="shared" si="53"/>
        <v>0</v>
      </c>
      <c r="G62" s="39"/>
      <c r="H62" s="39"/>
      <c r="I62" s="39"/>
      <c r="J62" s="39">
        <f t="shared" si="50"/>
        <v>0</v>
      </c>
      <c r="K62" s="20"/>
    </row>
    <row r="63" spans="1:11" ht="49.2" x14ac:dyDescent="0.25">
      <c r="A63" s="46" t="s">
        <v>211</v>
      </c>
      <c r="B63" s="39">
        <f t="shared" ref="B63:B65" si="58">C63+D63+E63</f>
        <v>2200</v>
      </c>
      <c r="C63" s="39"/>
      <c r="D63" s="39"/>
      <c r="E63" s="39">
        <v>2200</v>
      </c>
      <c r="F63" s="39">
        <f t="shared" si="53"/>
        <v>0</v>
      </c>
      <c r="G63" s="39"/>
      <c r="H63" s="39"/>
      <c r="I63" s="39"/>
      <c r="J63" s="39">
        <f t="shared" ref="J63:J65" si="59">B63-F63</f>
        <v>2200</v>
      </c>
      <c r="K63" s="20">
        <f t="shared" ref="K63:K64" si="60">F63/B63*100</f>
        <v>0</v>
      </c>
    </row>
    <row r="64" spans="1:11" ht="50.4" x14ac:dyDescent="0.25">
      <c r="A64" s="49" t="s">
        <v>212</v>
      </c>
      <c r="B64" s="39">
        <f t="shared" si="58"/>
        <v>12600</v>
      </c>
      <c r="C64" s="39">
        <f>C66</f>
        <v>0</v>
      </c>
      <c r="D64" s="39">
        <f t="shared" ref="D64:E64" si="61">D66</f>
        <v>0</v>
      </c>
      <c r="E64" s="39">
        <f t="shared" si="61"/>
        <v>12600</v>
      </c>
      <c r="F64" s="39">
        <f t="shared" ref="F64:F66" si="62">G64+H64+I64</f>
        <v>0</v>
      </c>
      <c r="G64" s="39">
        <f>G66</f>
        <v>0</v>
      </c>
      <c r="H64" s="39">
        <f t="shared" ref="H64:I64" si="63">H66</f>
        <v>0</v>
      </c>
      <c r="I64" s="39">
        <f t="shared" si="63"/>
        <v>0</v>
      </c>
      <c r="J64" s="39">
        <f t="shared" si="59"/>
        <v>12600</v>
      </c>
      <c r="K64" s="20">
        <f t="shared" si="60"/>
        <v>0</v>
      </c>
    </row>
    <row r="65" spans="1:12" ht="30.6" x14ac:dyDescent="0.25">
      <c r="A65" s="45" t="s">
        <v>14</v>
      </c>
      <c r="B65" s="39">
        <f t="shared" si="58"/>
        <v>0</v>
      </c>
      <c r="C65" s="39"/>
      <c r="D65" s="39"/>
      <c r="E65" s="39"/>
      <c r="F65" s="39">
        <f t="shared" si="62"/>
        <v>0</v>
      </c>
      <c r="G65" s="39"/>
      <c r="H65" s="39"/>
      <c r="I65" s="39"/>
      <c r="J65" s="39">
        <f t="shared" si="59"/>
        <v>0</v>
      </c>
      <c r="K65" s="20"/>
    </row>
    <row r="66" spans="1:12" ht="63.6" customHeight="1" x14ac:dyDescent="0.25">
      <c r="A66" s="46" t="s">
        <v>213</v>
      </c>
      <c r="B66" s="39">
        <f t="shared" ref="B66" si="64">C66+D66+E66</f>
        <v>12600</v>
      </c>
      <c r="C66" s="39"/>
      <c r="D66" s="39"/>
      <c r="E66" s="39">
        <v>12600</v>
      </c>
      <c r="F66" s="39">
        <f t="shared" si="62"/>
        <v>0</v>
      </c>
      <c r="G66" s="39"/>
      <c r="H66" s="39"/>
      <c r="I66" s="39"/>
      <c r="J66" s="39">
        <f t="shared" ref="J66" si="65">B66-F66</f>
        <v>12600</v>
      </c>
      <c r="K66" s="20">
        <f t="shared" ref="K66" si="66">F66/B66*100</f>
        <v>0</v>
      </c>
    </row>
    <row r="67" spans="1:12" ht="58.8" customHeight="1" x14ac:dyDescent="0.25">
      <c r="A67" s="48" t="s">
        <v>208</v>
      </c>
      <c r="B67" s="39">
        <f t="shared" si="7"/>
        <v>3100000</v>
      </c>
      <c r="C67" s="39">
        <f>C69+C70</f>
        <v>0</v>
      </c>
      <c r="D67" s="39">
        <f t="shared" ref="D67:E67" si="67">D69+D70</f>
        <v>0</v>
      </c>
      <c r="E67" s="39">
        <f t="shared" si="67"/>
        <v>3100000</v>
      </c>
      <c r="F67" s="39">
        <f t="shared" si="45"/>
        <v>0</v>
      </c>
      <c r="G67" s="39">
        <f>G69</f>
        <v>0</v>
      </c>
      <c r="H67" s="39">
        <f t="shared" ref="H67:I67" si="68">H69</f>
        <v>0</v>
      </c>
      <c r="I67" s="39">
        <f t="shared" si="68"/>
        <v>0</v>
      </c>
      <c r="J67" s="39">
        <f t="shared" si="1"/>
        <v>3100000</v>
      </c>
      <c r="K67" s="20">
        <f t="shared" si="8"/>
        <v>0</v>
      </c>
    </row>
    <row r="68" spans="1:12" ht="30.6" x14ac:dyDescent="0.25">
      <c r="A68" s="45" t="s">
        <v>20</v>
      </c>
      <c r="B68" s="39">
        <f t="shared" si="7"/>
        <v>0</v>
      </c>
      <c r="C68" s="39"/>
      <c r="D68" s="39"/>
      <c r="E68" s="39"/>
      <c r="F68" s="39">
        <f t="shared" si="45"/>
        <v>0</v>
      </c>
      <c r="G68" s="39"/>
      <c r="H68" s="39"/>
      <c r="I68" s="39"/>
      <c r="J68" s="39">
        <f t="shared" si="1"/>
        <v>0</v>
      </c>
      <c r="K68" s="20"/>
    </row>
    <row r="69" spans="1:12" ht="55.2" customHeight="1" x14ac:dyDescent="0.25">
      <c r="A69" s="50" t="s">
        <v>79</v>
      </c>
      <c r="B69" s="39">
        <f t="shared" si="7"/>
        <v>3000000</v>
      </c>
      <c r="C69" s="39"/>
      <c r="D69" s="39"/>
      <c r="E69" s="39">
        <v>3000000</v>
      </c>
      <c r="F69" s="39">
        <f t="shared" si="45"/>
        <v>0</v>
      </c>
      <c r="G69" s="39"/>
      <c r="H69" s="39"/>
      <c r="I69" s="39"/>
      <c r="J69" s="39">
        <f t="shared" si="1"/>
        <v>3000000</v>
      </c>
      <c r="K69" s="20">
        <f t="shared" si="8"/>
        <v>0</v>
      </c>
    </row>
    <row r="70" spans="1:12" ht="30.6" x14ac:dyDescent="0.25">
      <c r="A70" s="50" t="s">
        <v>80</v>
      </c>
      <c r="B70" s="39">
        <f t="shared" si="7"/>
        <v>100000</v>
      </c>
      <c r="C70" s="39"/>
      <c r="D70" s="39"/>
      <c r="E70" s="39">
        <v>100000</v>
      </c>
      <c r="F70" s="39">
        <f t="shared" si="45"/>
        <v>0</v>
      </c>
      <c r="G70" s="39"/>
      <c r="H70" s="39"/>
      <c r="I70" s="39"/>
      <c r="J70" s="39">
        <f t="shared" si="1"/>
        <v>100000</v>
      </c>
      <c r="K70" s="20">
        <f t="shared" si="8"/>
        <v>0</v>
      </c>
    </row>
    <row r="71" spans="1:12" ht="30.6" x14ac:dyDescent="0.25">
      <c r="A71" s="48" t="s">
        <v>207</v>
      </c>
      <c r="B71" s="39">
        <f t="shared" si="7"/>
        <v>3100000</v>
      </c>
      <c r="C71" s="39">
        <f>C73+C74</f>
        <v>0</v>
      </c>
      <c r="D71" s="39">
        <f t="shared" ref="D71:E71" si="69">D73+D74</f>
        <v>0</v>
      </c>
      <c r="E71" s="39">
        <f t="shared" si="69"/>
        <v>3100000</v>
      </c>
      <c r="F71" s="39">
        <f t="shared" si="45"/>
        <v>0</v>
      </c>
      <c r="G71" s="39">
        <f>G73+G74</f>
        <v>0</v>
      </c>
      <c r="H71" s="39">
        <f t="shared" ref="H71:I71" si="70">H73+H74</f>
        <v>0</v>
      </c>
      <c r="I71" s="39">
        <f t="shared" si="70"/>
        <v>0</v>
      </c>
      <c r="J71" s="39">
        <f t="shared" si="1"/>
        <v>3100000</v>
      </c>
      <c r="K71" s="20">
        <f t="shared" si="8"/>
        <v>0</v>
      </c>
    </row>
    <row r="72" spans="1:12" ht="30.6" x14ac:dyDescent="0.25">
      <c r="A72" s="45" t="s">
        <v>20</v>
      </c>
      <c r="B72" s="39">
        <f t="shared" si="7"/>
        <v>0</v>
      </c>
      <c r="C72" s="39"/>
      <c r="D72" s="39"/>
      <c r="E72" s="39"/>
      <c r="F72" s="39">
        <f t="shared" si="45"/>
        <v>0</v>
      </c>
      <c r="G72" s="39"/>
      <c r="H72" s="39"/>
      <c r="I72" s="39"/>
      <c r="J72" s="39">
        <f t="shared" si="1"/>
        <v>0</v>
      </c>
      <c r="K72" s="20"/>
    </row>
    <row r="73" spans="1:12" ht="49.2" x14ac:dyDescent="0.25">
      <c r="A73" s="50" t="s">
        <v>81</v>
      </c>
      <c r="B73" s="39">
        <f t="shared" si="7"/>
        <v>3000000</v>
      </c>
      <c r="C73" s="39"/>
      <c r="D73" s="39"/>
      <c r="E73" s="39">
        <v>3000000</v>
      </c>
      <c r="F73" s="39">
        <f t="shared" si="45"/>
        <v>0</v>
      </c>
      <c r="G73" s="39"/>
      <c r="H73" s="39"/>
      <c r="I73" s="39"/>
      <c r="J73" s="39">
        <f t="shared" si="1"/>
        <v>3000000</v>
      </c>
      <c r="K73" s="20">
        <f t="shared" ref="K73:K120" si="71">F73/B73*100</f>
        <v>0</v>
      </c>
    </row>
    <row r="74" spans="1:12" ht="30.6" x14ac:dyDescent="0.25">
      <c r="A74" s="50" t="s">
        <v>82</v>
      </c>
      <c r="B74" s="39">
        <f t="shared" si="7"/>
        <v>100000</v>
      </c>
      <c r="C74" s="39"/>
      <c r="D74" s="39"/>
      <c r="E74" s="39">
        <v>100000</v>
      </c>
      <c r="F74" s="39">
        <f t="shared" si="45"/>
        <v>0</v>
      </c>
      <c r="G74" s="39"/>
      <c r="H74" s="39"/>
      <c r="I74" s="39"/>
      <c r="J74" s="39">
        <f t="shared" si="1"/>
        <v>100000</v>
      </c>
      <c r="K74" s="20">
        <f t="shared" si="71"/>
        <v>0</v>
      </c>
    </row>
    <row r="75" spans="1:12" ht="107.4" customHeight="1" x14ac:dyDescent="0.25">
      <c r="A75" s="44" t="s">
        <v>55</v>
      </c>
      <c r="B75" s="39">
        <f t="shared" si="7"/>
        <v>170000</v>
      </c>
      <c r="C75" s="39">
        <f>C77</f>
        <v>0</v>
      </c>
      <c r="D75" s="39">
        <f t="shared" ref="D75:E75" si="72">D77</f>
        <v>0</v>
      </c>
      <c r="E75" s="39">
        <f t="shared" si="72"/>
        <v>170000</v>
      </c>
      <c r="F75" s="39">
        <f t="shared" si="45"/>
        <v>0</v>
      </c>
      <c r="G75" s="39">
        <f>G77</f>
        <v>0</v>
      </c>
      <c r="H75" s="39">
        <f t="shared" ref="H75:I75" si="73">H77</f>
        <v>0</v>
      </c>
      <c r="I75" s="39">
        <f t="shared" si="73"/>
        <v>0</v>
      </c>
      <c r="J75" s="39">
        <f t="shared" si="1"/>
        <v>170000</v>
      </c>
      <c r="K75" s="20">
        <f t="shared" si="71"/>
        <v>0</v>
      </c>
    </row>
    <row r="76" spans="1:12" ht="30.6" x14ac:dyDescent="0.25">
      <c r="A76" s="45" t="s">
        <v>20</v>
      </c>
      <c r="B76" s="39">
        <f t="shared" si="7"/>
        <v>0</v>
      </c>
      <c r="C76" s="39"/>
      <c r="D76" s="39"/>
      <c r="E76" s="39"/>
      <c r="F76" s="39">
        <f t="shared" si="45"/>
        <v>0</v>
      </c>
      <c r="G76" s="39"/>
      <c r="H76" s="39"/>
      <c r="I76" s="39"/>
      <c r="J76" s="39">
        <f t="shared" si="1"/>
        <v>0</v>
      </c>
      <c r="K76" s="20"/>
    </row>
    <row r="77" spans="1:12" ht="49.2" x14ac:dyDescent="0.25">
      <c r="A77" s="46" t="s">
        <v>83</v>
      </c>
      <c r="B77" s="39">
        <f t="shared" si="7"/>
        <v>170000</v>
      </c>
      <c r="C77" s="39"/>
      <c r="D77" s="39"/>
      <c r="E77" s="39">
        <v>170000</v>
      </c>
      <c r="F77" s="39">
        <f t="shared" si="45"/>
        <v>0</v>
      </c>
      <c r="G77" s="39"/>
      <c r="H77" s="39"/>
      <c r="I77" s="39"/>
      <c r="J77" s="39">
        <f t="shared" si="1"/>
        <v>170000</v>
      </c>
      <c r="K77" s="20">
        <f t="shared" si="71"/>
        <v>0</v>
      </c>
    </row>
    <row r="78" spans="1:12" ht="90.6" customHeight="1" x14ac:dyDescent="0.25">
      <c r="A78" s="43" t="s">
        <v>57</v>
      </c>
      <c r="B78" s="38">
        <f t="shared" si="7"/>
        <v>94441916</v>
      </c>
      <c r="C78" s="38">
        <f>C79+C82+C85+C89+C95+C101</f>
        <v>76093000</v>
      </c>
      <c r="D78" s="38">
        <f t="shared" ref="D78:E78" si="74">D79+D82+D85+D89+D95+D101</f>
        <v>2592816</v>
      </c>
      <c r="E78" s="38">
        <f t="shared" si="74"/>
        <v>15756100</v>
      </c>
      <c r="F78" s="38">
        <f t="shared" si="45"/>
        <v>3950126.46</v>
      </c>
      <c r="G78" s="38">
        <f t="shared" ref="G78:I78" si="75">G79+G82+G85+G89+G95+G101</f>
        <v>0</v>
      </c>
      <c r="H78" s="38">
        <f t="shared" si="75"/>
        <v>0</v>
      </c>
      <c r="I78" s="38">
        <f t="shared" si="75"/>
        <v>3950126.46</v>
      </c>
      <c r="J78" s="38">
        <f t="shared" si="1"/>
        <v>90491789.540000007</v>
      </c>
      <c r="K78" s="23">
        <f t="shared" si="71"/>
        <v>4.1825988155513496</v>
      </c>
    </row>
    <row r="79" spans="1:12" ht="100.8" x14ac:dyDescent="0.4">
      <c r="A79" s="48" t="s">
        <v>161</v>
      </c>
      <c r="B79" s="39">
        <f t="shared" ref="B79:B81" si="76">C79+D79+E79</f>
        <v>1250000</v>
      </c>
      <c r="C79" s="39">
        <f>C81</f>
        <v>0</v>
      </c>
      <c r="D79" s="39">
        <f t="shared" ref="D79:E79" si="77">D81</f>
        <v>0</v>
      </c>
      <c r="E79" s="39">
        <f t="shared" si="77"/>
        <v>1250000</v>
      </c>
      <c r="F79" s="39">
        <f t="shared" ref="F79:F81" si="78">G79+H79+I79</f>
        <v>0</v>
      </c>
      <c r="G79" s="39">
        <f>G81</f>
        <v>0</v>
      </c>
      <c r="H79" s="39">
        <f t="shared" ref="H79:I79" si="79">H81</f>
        <v>0</v>
      </c>
      <c r="I79" s="39">
        <f t="shared" si="79"/>
        <v>0</v>
      </c>
      <c r="J79" s="39">
        <f t="shared" ref="J79:J81" si="80">B79-F79</f>
        <v>1250000</v>
      </c>
      <c r="K79" s="20">
        <f t="shared" ref="K79" si="81">F79/B79*100</f>
        <v>0</v>
      </c>
      <c r="L79" s="11"/>
    </row>
    <row r="80" spans="1:12" ht="30.6" x14ac:dyDescent="0.4">
      <c r="A80" s="45" t="s">
        <v>20</v>
      </c>
      <c r="B80" s="39">
        <f t="shared" si="76"/>
        <v>0</v>
      </c>
      <c r="C80" s="39"/>
      <c r="D80" s="39"/>
      <c r="E80" s="39"/>
      <c r="F80" s="39">
        <f t="shared" si="78"/>
        <v>0</v>
      </c>
      <c r="G80" s="39"/>
      <c r="H80" s="39"/>
      <c r="I80" s="39"/>
      <c r="J80" s="39">
        <f t="shared" si="80"/>
        <v>0</v>
      </c>
      <c r="K80" s="20"/>
      <c r="L80" s="11"/>
    </row>
    <row r="81" spans="1:12" ht="55.8" customHeight="1" x14ac:dyDescent="0.4">
      <c r="A81" s="50" t="s">
        <v>160</v>
      </c>
      <c r="B81" s="39">
        <f t="shared" si="76"/>
        <v>1250000</v>
      </c>
      <c r="C81" s="39"/>
      <c r="D81" s="39"/>
      <c r="E81" s="39">
        <v>1250000</v>
      </c>
      <c r="F81" s="39">
        <f t="shared" si="78"/>
        <v>0</v>
      </c>
      <c r="G81" s="39"/>
      <c r="H81" s="39"/>
      <c r="I81" s="39"/>
      <c r="J81" s="39">
        <f t="shared" si="80"/>
        <v>1250000</v>
      </c>
      <c r="K81" s="20">
        <f t="shared" ref="K81" si="82">F81/B81*100</f>
        <v>0</v>
      </c>
      <c r="L81" s="11"/>
    </row>
    <row r="82" spans="1:12" ht="75.599999999999994" x14ac:dyDescent="0.4">
      <c r="A82" s="51" t="s">
        <v>58</v>
      </c>
      <c r="B82" s="39">
        <f t="shared" ref="B82:B120" si="83">C82+D82+E82</f>
        <v>1300000</v>
      </c>
      <c r="C82" s="39">
        <f>C84</f>
        <v>0</v>
      </c>
      <c r="D82" s="39">
        <f t="shared" ref="D82:E82" si="84">D84</f>
        <v>0</v>
      </c>
      <c r="E82" s="39">
        <f t="shared" si="84"/>
        <v>1300000</v>
      </c>
      <c r="F82" s="39">
        <f t="shared" ref="F82:F98" si="85">G82+H82+I82</f>
        <v>0</v>
      </c>
      <c r="G82" s="39">
        <f>G84</f>
        <v>0</v>
      </c>
      <c r="H82" s="39">
        <f t="shared" ref="H82:I82" si="86">H84</f>
        <v>0</v>
      </c>
      <c r="I82" s="39">
        <f t="shared" si="86"/>
        <v>0</v>
      </c>
      <c r="J82" s="39">
        <f t="shared" ref="J82:J179" si="87">B82-F82</f>
        <v>1300000</v>
      </c>
      <c r="K82" s="20">
        <f t="shared" ref="K82" si="88">F82/B82*100</f>
        <v>0</v>
      </c>
      <c r="L82" s="11"/>
    </row>
    <row r="83" spans="1:12" ht="26.4" customHeight="1" x14ac:dyDescent="0.4">
      <c r="A83" s="45" t="s">
        <v>20</v>
      </c>
      <c r="B83" s="39">
        <f t="shared" si="83"/>
        <v>0</v>
      </c>
      <c r="C83" s="39"/>
      <c r="D83" s="39"/>
      <c r="E83" s="39"/>
      <c r="F83" s="39">
        <f t="shared" si="85"/>
        <v>0</v>
      </c>
      <c r="G83" s="39"/>
      <c r="H83" s="39"/>
      <c r="I83" s="39"/>
      <c r="J83" s="39">
        <f t="shared" si="87"/>
        <v>0</v>
      </c>
      <c r="K83" s="20"/>
      <c r="L83" s="11"/>
    </row>
    <row r="84" spans="1:12" ht="49.2" x14ac:dyDescent="0.4">
      <c r="A84" s="50" t="s">
        <v>90</v>
      </c>
      <c r="B84" s="39">
        <f t="shared" si="83"/>
        <v>1300000</v>
      </c>
      <c r="C84" s="39"/>
      <c r="D84" s="39"/>
      <c r="E84" s="39">
        <v>1300000</v>
      </c>
      <c r="F84" s="39">
        <f t="shared" si="85"/>
        <v>0</v>
      </c>
      <c r="G84" s="39"/>
      <c r="H84" s="39"/>
      <c r="I84" s="39"/>
      <c r="J84" s="39">
        <f t="shared" si="87"/>
        <v>1300000</v>
      </c>
      <c r="K84" s="20">
        <f t="shared" ref="K84:K89" si="89">F84/B84*100</f>
        <v>0</v>
      </c>
      <c r="L84" s="11"/>
    </row>
    <row r="85" spans="1:12" ht="50.4" x14ac:dyDescent="0.4">
      <c r="A85" s="44" t="s">
        <v>32</v>
      </c>
      <c r="B85" s="39">
        <f t="shared" ref="B85:B88" si="90">C85+D85+E85</f>
        <v>3950200</v>
      </c>
      <c r="C85" s="39">
        <f>C87+C88</f>
        <v>0</v>
      </c>
      <c r="D85" s="39">
        <f t="shared" ref="D85:E85" si="91">D87+D88</f>
        <v>0</v>
      </c>
      <c r="E85" s="39">
        <f t="shared" si="91"/>
        <v>3950200</v>
      </c>
      <c r="F85" s="39">
        <f t="shared" si="85"/>
        <v>3950126.46</v>
      </c>
      <c r="G85" s="39">
        <f>G87+G88</f>
        <v>0</v>
      </c>
      <c r="H85" s="39">
        <f t="shared" ref="H85:I85" si="92">H87+H88</f>
        <v>0</v>
      </c>
      <c r="I85" s="39">
        <f t="shared" si="92"/>
        <v>3950126.46</v>
      </c>
      <c r="J85" s="39">
        <f t="shared" ref="J85:J88" si="93">B85-F85</f>
        <v>73.540000000037253</v>
      </c>
      <c r="K85" s="20">
        <f t="shared" si="89"/>
        <v>99.998138322110279</v>
      </c>
      <c r="L85" s="11"/>
    </row>
    <row r="86" spans="1:12" ht="30.6" x14ac:dyDescent="0.4">
      <c r="A86" s="45" t="s">
        <v>20</v>
      </c>
      <c r="B86" s="39">
        <f t="shared" si="90"/>
        <v>0</v>
      </c>
      <c r="C86" s="39"/>
      <c r="D86" s="39"/>
      <c r="E86" s="39"/>
      <c r="F86" s="39">
        <f t="shared" si="85"/>
        <v>0</v>
      </c>
      <c r="G86" s="39"/>
      <c r="H86" s="39"/>
      <c r="I86" s="39"/>
      <c r="J86" s="39">
        <f t="shared" si="93"/>
        <v>0</v>
      </c>
      <c r="K86" s="20"/>
      <c r="L86" s="11"/>
    </row>
    <row r="87" spans="1:12" ht="49.2" x14ac:dyDescent="0.4">
      <c r="A87" s="50" t="s">
        <v>162</v>
      </c>
      <c r="B87" s="39">
        <f t="shared" si="90"/>
        <v>4873.54</v>
      </c>
      <c r="C87" s="39"/>
      <c r="D87" s="39"/>
      <c r="E87" s="39">
        <v>4873.54</v>
      </c>
      <c r="F87" s="39">
        <f t="shared" si="85"/>
        <v>4800</v>
      </c>
      <c r="G87" s="39"/>
      <c r="H87" s="39"/>
      <c r="I87" s="39">
        <v>4800</v>
      </c>
      <c r="J87" s="39">
        <f t="shared" si="93"/>
        <v>73.539999999999964</v>
      </c>
      <c r="K87" s="20">
        <f t="shared" ref="K87:K88" si="94">F87/B87*100</f>
        <v>98.491035263894418</v>
      </c>
      <c r="L87" s="11"/>
    </row>
    <row r="88" spans="1:12" ht="49.2" x14ac:dyDescent="0.4">
      <c r="A88" s="50" t="s">
        <v>135</v>
      </c>
      <c r="B88" s="39">
        <f t="shared" si="90"/>
        <v>3945326.46</v>
      </c>
      <c r="C88" s="39"/>
      <c r="D88" s="39"/>
      <c r="E88" s="39">
        <v>3945326.46</v>
      </c>
      <c r="F88" s="39">
        <f t="shared" si="85"/>
        <v>3945326.46</v>
      </c>
      <c r="G88" s="39"/>
      <c r="H88" s="39"/>
      <c r="I88" s="39">
        <v>3945326.46</v>
      </c>
      <c r="J88" s="39">
        <f t="shared" si="93"/>
        <v>0</v>
      </c>
      <c r="K88" s="20">
        <f t="shared" si="94"/>
        <v>100</v>
      </c>
      <c r="L88" s="11"/>
    </row>
    <row r="89" spans="1:12" ht="75.599999999999994" x14ac:dyDescent="0.25">
      <c r="A89" s="44" t="s">
        <v>35</v>
      </c>
      <c r="B89" s="39">
        <f t="shared" si="83"/>
        <v>10059016</v>
      </c>
      <c r="C89" s="39">
        <f>C91+C92+C93+C94</f>
        <v>0</v>
      </c>
      <c r="D89" s="39">
        <f t="shared" ref="D89:E89" si="95">D91+D92+D93+D94</f>
        <v>1977916</v>
      </c>
      <c r="E89" s="39">
        <f t="shared" si="95"/>
        <v>8081100</v>
      </c>
      <c r="F89" s="39">
        <f t="shared" si="85"/>
        <v>0</v>
      </c>
      <c r="G89" s="39">
        <f t="shared" ref="G89:I89" si="96">G91+G92+G93+G94</f>
        <v>0</v>
      </c>
      <c r="H89" s="39">
        <f t="shared" si="96"/>
        <v>0</v>
      </c>
      <c r="I89" s="39">
        <f t="shared" si="96"/>
        <v>0</v>
      </c>
      <c r="J89" s="39">
        <f t="shared" si="87"/>
        <v>10059016</v>
      </c>
      <c r="K89" s="20">
        <f t="shared" si="89"/>
        <v>0</v>
      </c>
    </row>
    <row r="90" spans="1:12" ht="31.2" customHeight="1" x14ac:dyDescent="0.25">
      <c r="A90" s="45" t="s">
        <v>20</v>
      </c>
      <c r="B90" s="39">
        <f t="shared" si="83"/>
        <v>0</v>
      </c>
      <c r="C90" s="39"/>
      <c r="D90" s="39"/>
      <c r="E90" s="39"/>
      <c r="F90" s="39">
        <f t="shared" si="85"/>
        <v>0</v>
      </c>
      <c r="G90" s="39"/>
      <c r="H90" s="39"/>
      <c r="I90" s="39"/>
      <c r="J90" s="39">
        <f t="shared" si="87"/>
        <v>0</v>
      </c>
      <c r="K90" s="20"/>
    </row>
    <row r="91" spans="1:12" ht="49.2" x14ac:dyDescent="0.25">
      <c r="A91" s="50" t="s">
        <v>163</v>
      </c>
      <c r="B91" s="39">
        <f t="shared" ref="B91" si="97">C91+D91+E91</f>
        <v>1500000</v>
      </c>
      <c r="C91" s="39"/>
      <c r="D91" s="39"/>
      <c r="E91" s="39">
        <v>1500000</v>
      </c>
      <c r="F91" s="39">
        <f t="shared" ref="F91" si="98">G91+H91+I91</f>
        <v>0</v>
      </c>
      <c r="G91" s="39"/>
      <c r="H91" s="39"/>
      <c r="I91" s="39"/>
      <c r="J91" s="39">
        <f t="shared" ref="J91" si="99">B91-F91</f>
        <v>1500000</v>
      </c>
      <c r="K91" s="20">
        <f t="shared" ref="K91" si="100">F91/B91*100</f>
        <v>0</v>
      </c>
    </row>
    <row r="92" spans="1:12" ht="30.6" x14ac:dyDescent="0.25">
      <c r="A92" s="50" t="s">
        <v>91</v>
      </c>
      <c r="B92" s="39">
        <f t="shared" si="83"/>
        <v>4603184</v>
      </c>
      <c r="C92" s="39"/>
      <c r="D92" s="39"/>
      <c r="E92" s="39">
        <v>4603184</v>
      </c>
      <c r="F92" s="39">
        <f t="shared" si="85"/>
        <v>0</v>
      </c>
      <c r="G92" s="39"/>
      <c r="H92" s="39"/>
      <c r="I92" s="39"/>
      <c r="J92" s="39">
        <f t="shared" si="87"/>
        <v>4603184</v>
      </c>
      <c r="K92" s="20">
        <f t="shared" ref="K92:K95" si="101">F92/B92*100</f>
        <v>0</v>
      </c>
    </row>
    <row r="93" spans="1:12" ht="30.6" x14ac:dyDescent="0.25">
      <c r="A93" s="50" t="s">
        <v>143</v>
      </c>
      <c r="B93" s="39">
        <f t="shared" si="83"/>
        <v>1977916</v>
      </c>
      <c r="C93" s="39"/>
      <c r="D93" s="39"/>
      <c r="E93" s="39">
        <v>1977916</v>
      </c>
      <c r="F93" s="39">
        <f t="shared" si="85"/>
        <v>0</v>
      </c>
      <c r="G93" s="39"/>
      <c r="H93" s="39"/>
      <c r="I93" s="39"/>
      <c r="J93" s="39">
        <f t="shared" si="87"/>
        <v>1977916</v>
      </c>
      <c r="K93" s="20">
        <f t="shared" si="101"/>
        <v>0</v>
      </c>
    </row>
    <row r="94" spans="1:12" ht="30.6" x14ac:dyDescent="0.25">
      <c r="A94" s="50" t="s">
        <v>142</v>
      </c>
      <c r="B94" s="39">
        <f t="shared" si="83"/>
        <v>1977916</v>
      </c>
      <c r="C94" s="39"/>
      <c r="D94" s="39">
        <v>1977916</v>
      </c>
      <c r="E94" s="39"/>
      <c r="F94" s="39">
        <f t="shared" si="85"/>
        <v>0</v>
      </c>
      <c r="G94" s="39"/>
      <c r="H94" s="39"/>
      <c r="I94" s="39"/>
      <c r="J94" s="39">
        <f t="shared" si="87"/>
        <v>1977916</v>
      </c>
      <c r="K94" s="20">
        <f t="shared" si="101"/>
        <v>0</v>
      </c>
    </row>
    <row r="95" spans="1:12" ht="75.599999999999994" x14ac:dyDescent="0.25">
      <c r="A95" s="48" t="s">
        <v>121</v>
      </c>
      <c r="B95" s="39">
        <f t="shared" si="83"/>
        <v>23295400</v>
      </c>
      <c r="C95" s="39">
        <f>C97+C98+C99+C100</f>
        <v>22719900</v>
      </c>
      <c r="D95" s="39">
        <f t="shared" ref="D95:E95" si="102">D97+D98+D99+D100</f>
        <v>183600</v>
      </c>
      <c r="E95" s="39">
        <f t="shared" si="102"/>
        <v>391900</v>
      </c>
      <c r="F95" s="39">
        <f t="shared" si="85"/>
        <v>0</v>
      </c>
      <c r="G95" s="39">
        <f>G97+G98+G99+G100</f>
        <v>0</v>
      </c>
      <c r="H95" s="39">
        <f t="shared" ref="H95:I95" si="103">H97+H98+H99+H100</f>
        <v>0</v>
      </c>
      <c r="I95" s="39">
        <f t="shared" si="103"/>
        <v>0</v>
      </c>
      <c r="J95" s="39">
        <f t="shared" si="87"/>
        <v>23295400</v>
      </c>
      <c r="K95" s="20">
        <f t="shared" si="101"/>
        <v>0</v>
      </c>
    </row>
    <row r="96" spans="1:12" ht="30.6" x14ac:dyDescent="0.25">
      <c r="A96" s="45" t="s">
        <v>20</v>
      </c>
      <c r="B96" s="39">
        <f t="shared" si="83"/>
        <v>0</v>
      </c>
      <c r="C96" s="39"/>
      <c r="D96" s="39"/>
      <c r="E96" s="39"/>
      <c r="F96" s="39">
        <f t="shared" si="85"/>
        <v>0</v>
      </c>
      <c r="G96" s="39"/>
      <c r="H96" s="39"/>
      <c r="I96" s="39"/>
      <c r="J96" s="39">
        <f t="shared" si="87"/>
        <v>0</v>
      </c>
      <c r="K96" s="20"/>
    </row>
    <row r="97" spans="1:11" ht="49.2" x14ac:dyDescent="0.25">
      <c r="A97" s="50" t="s">
        <v>182</v>
      </c>
      <c r="B97" s="39">
        <f t="shared" si="83"/>
        <v>346000</v>
      </c>
      <c r="C97" s="39"/>
      <c r="D97" s="39"/>
      <c r="E97" s="39">
        <v>346000</v>
      </c>
      <c r="F97" s="39">
        <f t="shared" si="85"/>
        <v>0</v>
      </c>
      <c r="G97" s="39"/>
      <c r="H97" s="39"/>
      <c r="I97" s="39"/>
      <c r="J97" s="39">
        <f t="shared" si="87"/>
        <v>346000</v>
      </c>
      <c r="K97" s="20">
        <f t="shared" ref="K97:K98" si="104">F97/B97*100</f>
        <v>0</v>
      </c>
    </row>
    <row r="98" spans="1:11" ht="49.2" x14ac:dyDescent="0.25">
      <c r="A98" s="50" t="s">
        <v>84</v>
      </c>
      <c r="B98" s="39">
        <f t="shared" si="83"/>
        <v>45900</v>
      </c>
      <c r="C98" s="39"/>
      <c r="D98" s="39"/>
      <c r="E98" s="39">
        <v>45900</v>
      </c>
      <c r="F98" s="39">
        <f t="shared" si="85"/>
        <v>0</v>
      </c>
      <c r="G98" s="39"/>
      <c r="H98" s="39"/>
      <c r="I98" s="39"/>
      <c r="J98" s="39">
        <f t="shared" si="87"/>
        <v>45900</v>
      </c>
      <c r="K98" s="20">
        <f t="shared" si="104"/>
        <v>0</v>
      </c>
    </row>
    <row r="99" spans="1:11" ht="49.2" x14ac:dyDescent="0.25">
      <c r="A99" s="50" t="s">
        <v>85</v>
      </c>
      <c r="B99" s="39">
        <f t="shared" si="83"/>
        <v>183600</v>
      </c>
      <c r="C99" s="39"/>
      <c r="D99" s="39">
        <v>183600</v>
      </c>
      <c r="E99" s="39"/>
      <c r="F99" s="39"/>
      <c r="G99" s="39"/>
      <c r="H99" s="39"/>
      <c r="I99" s="39"/>
      <c r="J99" s="39">
        <f t="shared" si="87"/>
        <v>183600</v>
      </c>
      <c r="K99" s="20"/>
    </row>
    <row r="100" spans="1:11" ht="49.2" x14ac:dyDescent="0.25">
      <c r="A100" s="50" t="s">
        <v>86</v>
      </c>
      <c r="B100" s="39">
        <f t="shared" si="83"/>
        <v>22719900</v>
      </c>
      <c r="C100" s="39">
        <v>22719900</v>
      </c>
      <c r="D100" s="39"/>
      <c r="E100" s="39"/>
      <c r="F100" s="39"/>
      <c r="G100" s="39"/>
      <c r="H100" s="39"/>
      <c r="I100" s="39"/>
      <c r="J100" s="39">
        <f t="shared" si="87"/>
        <v>22719900</v>
      </c>
      <c r="K100" s="20"/>
    </row>
    <row r="101" spans="1:11" ht="75.599999999999994" x14ac:dyDescent="0.25">
      <c r="A101" s="48" t="s">
        <v>122</v>
      </c>
      <c r="B101" s="39">
        <f t="shared" si="83"/>
        <v>54587300</v>
      </c>
      <c r="C101" s="39">
        <f>C103+C104+C105+C106</f>
        <v>53373100</v>
      </c>
      <c r="D101" s="39">
        <f t="shared" ref="D101:E101" si="105">D103+D104+D105+D106</f>
        <v>431300</v>
      </c>
      <c r="E101" s="39">
        <f t="shared" si="105"/>
        <v>782900</v>
      </c>
      <c r="F101" s="39">
        <f t="shared" ref="F101:F104" si="106">G101+H101+I101</f>
        <v>0</v>
      </c>
      <c r="G101" s="39">
        <f>G103+G104+G105+G106</f>
        <v>0</v>
      </c>
      <c r="H101" s="39">
        <f t="shared" ref="H101:I101" si="107">H103+H104+H105+H106</f>
        <v>0</v>
      </c>
      <c r="I101" s="39">
        <f t="shared" si="107"/>
        <v>0</v>
      </c>
      <c r="J101" s="39">
        <f t="shared" ref="J101:J106" si="108">B101-F101</f>
        <v>54587300</v>
      </c>
      <c r="K101" s="20">
        <f t="shared" ref="K101" si="109">F101/B101*100</f>
        <v>0</v>
      </c>
    </row>
    <row r="102" spans="1:11" ht="30.6" x14ac:dyDescent="0.25">
      <c r="A102" s="45" t="s">
        <v>20</v>
      </c>
      <c r="B102" s="39">
        <f t="shared" si="83"/>
        <v>0</v>
      </c>
      <c r="C102" s="39"/>
      <c r="D102" s="39"/>
      <c r="E102" s="39"/>
      <c r="F102" s="39">
        <f t="shared" si="106"/>
        <v>0</v>
      </c>
      <c r="G102" s="39"/>
      <c r="H102" s="39"/>
      <c r="I102" s="39"/>
      <c r="J102" s="39">
        <f t="shared" si="108"/>
        <v>0</v>
      </c>
      <c r="K102" s="20"/>
    </row>
    <row r="103" spans="1:11" ht="49.2" x14ac:dyDescent="0.25">
      <c r="A103" s="50" t="s">
        <v>183</v>
      </c>
      <c r="B103" s="39">
        <f t="shared" si="83"/>
        <v>675000</v>
      </c>
      <c r="C103" s="39"/>
      <c r="D103" s="39"/>
      <c r="E103" s="39">
        <v>675000</v>
      </c>
      <c r="F103" s="39">
        <f t="shared" si="106"/>
        <v>0</v>
      </c>
      <c r="G103" s="39"/>
      <c r="H103" s="39"/>
      <c r="I103" s="39"/>
      <c r="J103" s="39">
        <f t="shared" si="108"/>
        <v>675000</v>
      </c>
      <c r="K103" s="20">
        <f t="shared" ref="K103:K104" si="110">F103/B103*100</f>
        <v>0</v>
      </c>
    </row>
    <row r="104" spans="1:11" ht="49.2" x14ac:dyDescent="0.25">
      <c r="A104" s="50" t="s">
        <v>87</v>
      </c>
      <c r="B104" s="39">
        <f t="shared" si="83"/>
        <v>107900</v>
      </c>
      <c r="C104" s="39"/>
      <c r="D104" s="39"/>
      <c r="E104" s="39">
        <v>107900</v>
      </c>
      <c r="F104" s="39">
        <f t="shared" si="106"/>
        <v>0</v>
      </c>
      <c r="G104" s="39"/>
      <c r="H104" s="39"/>
      <c r="I104" s="39"/>
      <c r="J104" s="39">
        <f t="shared" si="108"/>
        <v>107900</v>
      </c>
      <c r="K104" s="20">
        <f t="shared" si="110"/>
        <v>0</v>
      </c>
    </row>
    <row r="105" spans="1:11" ht="49.2" x14ac:dyDescent="0.25">
      <c r="A105" s="50" t="s">
        <v>88</v>
      </c>
      <c r="B105" s="39">
        <f t="shared" si="83"/>
        <v>431300</v>
      </c>
      <c r="C105" s="39"/>
      <c r="D105" s="39">
        <v>431300</v>
      </c>
      <c r="E105" s="39"/>
      <c r="F105" s="39"/>
      <c r="G105" s="39"/>
      <c r="H105" s="39"/>
      <c r="I105" s="39"/>
      <c r="J105" s="39">
        <f t="shared" si="108"/>
        <v>431300</v>
      </c>
      <c r="K105" s="20"/>
    </row>
    <row r="106" spans="1:11" ht="49.2" x14ac:dyDescent="0.25">
      <c r="A106" s="50" t="s">
        <v>89</v>
      </c>
      <c r="B106" s="39">
        <f t="shared" ref="B106" si="111">C106+D106+E106</f>
        <v>53373100</v>
      </c>
      <c r="C106" s="39">
        <v>53373100</v>
      </c>
      <c r="D106" s="39"/>
      <c r="E106" s="39"/>
      <c r="F106" s="39"/>
      <c r="G106" s="39"/>
      <c r="H106" s="39"/>
      <c r="I106" s="39"/>
      <c r="J106" s="39">
        <f t="shared" si="108"/>
        <v>53373100</v>
      </c>
      <c r="K106" s="20"/>
    </row>
    <row r="107" spans="1:11" ht="57" customHeight="1" x14ac:dyDescent="0.25">
      <c r="A107" s="43" t="s">
        <v>0</v>
      </c>
      <c r="B107" s="38">
        <f t="shared" si="83"/>
        <v>362352465.94999999</v>
      </c>
      <c r="C107" s="38">
        <f>C108+C112</f>
        <v>332587000</v>
      </c>
      <c r="D107" s="38">
        <f t="shared" ref="D107:E107" si="112">D108+D112</f>
        <v>16983165.949999999</v>
      </c>
      <c r="E107" s="38">
        <f t="shared" si="112"/>
        <v>12782300</v>
      </c>
      <c r="F107" s="38">
        <f>G107+H107+I107</f>
        <v>15638297.870000001</v>
      </c>
      <c r="G107" s="38">
        <f>G108+G112</f>
        <v>14700000</v>
      </c>
      <c r="H107" s="38">
        <f t="shared" ref="H107:I107" si="113">H108+H112</f>
        <v>750638.3</v>
      </c>
      <c r="I107" s="38">
        <f t="shared" si="113"/>
        <v>187659.57</v>
      </c>
      <c r="J107" s="38">
        <f t="shared" si="87"/>
        <v>346714168.07999998</v>
      </c>
      <c r="K107" s="21">
        <f t="shared" si="71"/>
        <v>4.3157696827038805</v>
      </c>
    </row>
    <row r="108" spans="1:11" ht="95.4" customHeight="1" x14ac:dyDescent="0.25">
      <c r="A108" s="43" t="s">
        <v>57</v>
      </c>
      <c r="B108" s="39">
        <f t="shared" si="83"/>
        <v>350000</v>
      </c>
      <c r="C108" s="39">
        <f>C109</f>
        <v>0</v>
      </c>
      <c r="D108" s="39">
        <f t="shared" ref="D108:E108" si="114">D109</f>
        <v>0</v>
      </c>
      <c r="E108" s="39">
        <f t="shared" si="114"/>
        <v>350000</v>
      </c>
      <c r="F108" s="39">
        <f>G108+H108+I108</f>
        <v>0</v>
      </c>
      <c r="G108" s="39">
        <f>G109</f>
        <v>0</v>
      </c>
      <c r="H108" s="39">
        <f t="shared" ref="H108:I108" si="115">H109</f>
        <v>0</v>
      </c>
      <c r="I108" s="39">
        <f t="shared" si="115"/>
        <v>0</v>
      </c>
      <c r="J108" s="39">
        <f t="shared" si="87"/>
        <v>350000</v>
      </c>
      <c r="K108" s="21"/>
    </row>
    <row r="109" spans="1:11" ht="252" x14ac:dyDescent="0.25">
      <c r="A109" s="48" t="s">
        <v>48</v>
      </c>
      <c r="B109" s="39">
        <f t="shared" ref="B109:B110" si="116">C109+D109+E109</f>
        <v>350000</v>
      </c>
      <c r="C109" s="39">
        <f>C111</f>
        <v>0</v>
      </c>
      <c r="D109" s="39">
        <f t="shared" ref="D109:E109" si="117">D111</f>
        <v>0</v>
      </c>
      <c r="E109" s="39">
        <f t="shared" si="117"/>
        <v>350000</v>
      </c>
      <c r="F109" s="39">
        <f>G109+H109+I109</f>
        <v>0</v>
      </c>
      <c r="G109" s="39">
        <f>G111</f>
        <v>0</v>
      </c>
      <c r="H109" s="39">
        <f t="shared" ref="H109:I109" si="118">H111</f>
        <v>0</v>
      </c>
      <c r="I109" s="39">
        <f t="shared" si="118"/>
        <v>0</v>
      </c>
      <c r="J109" s="39">
        <f t="shared" ref="J109:J111" si="119">B109-F109</f>
        <v>350000</v>
      </c>
      <c r="K109" s="21">
        <f t="shared" ref="K109" si="120">F109/B109*100</f>
        <v>0</v>
      </c>
    </row>
    <row r="110" spans="1:11" ht="57" customHeight="1" x14ac:dyDescent="0.25">
      <c r="A110" s="45" t="s">
        <v>20</v>
      </c>
      <c r="B110" s="39">
        <f t="shared" si="116"/>
        <v>0</v>
      </c>
      <c r="C110" s="39"/>
      <c r="D110" s="39"/>
      <c r="E110" s="39"/>
      <c r="F110" s="39"/>
      <c r="G110" s="39"/>
      <c r="H110" s="39"/>
      <c r="I110" s="39"/>
      <c r="J110" s="39">
        <f t="shared" si="119"/>
        <v>0</v>
      </c>
      <c r="K110" s="21"/>
    </row>
    <row r="111" spans="1:11" ht="57" customHeight="1" x14ac:dyDescent="0.25">
      <c r="A111" s="52" t="s">
        <v>164</v>
      </c>
      <c r="B111" s="39">
        <f>C111+D111+E111</f>
        <v>350000</v>
      </c>
      <c r="C111" s="39"/>
      <c r="D111" s="39"/>
      <c r="E111" s="39">
        <v>350000</v>
      </c>
      <c r="F111" s="39">
        <f t="shared" ref="F111" si="121">G111+H111+I111</f>
        <v>0</v>
      </c>
      <c r="G111" s="39"/>
      <c r="H111" s="39"/>
      <c r="I111" s="39"/>
      <c r="J111" s="39">
        <f t="shared" si="119"/>
        <v>350000</v>
      </c>
      <c r="K111" s="21">
        <f t="shared" ref="K111" si="122">F111/B111*100</f>
        <v>0</v>
      </c>
    </row>
    <row r="112" spans="1:11" ht="73.8" x14ac:dyDescent="0.25">
      <c r="A112" s="43" t="s">
        <v>56</v>
      </c>
      <c r="B112" s="38">
        <f t="shared" si="83"/>
        <v>362002465.94999999</v>
      </c>
      <c r="C112" s="38">
        <f>C113+C120</f>
        <v>332587000</v>
      </c>
      <c r="D112" s="38">
        <f t="shared" ref="D112:E112" si="123">D113+D120</f>
        <v>16983165.949999999</v>
      </c>
      <c r="E112" s="38">
        <f t="shared" si="123"/>
        <v>12432300</v>
      </c>
      <c r="F112" s="38">
        <f>G112+H112+I112</f>
        <v>15638297.870000001</v>
      </c>
      <c r="G112" s="38">
        <f>G113+G120</f>
        <v>14700000</v>
      </c>
      <c r="H112" s="38">
        <f>H113+H120</f>
        <v>750638.3</v>
      </c>
      <c r="I112" s="38">
        <f>I113+I120</f>
        <v>187659.57</v>
      </c>
      <c r="J112" s="38">
        <f t="shared" si="87"/>
        <v>346364168.07999998</v>
      </c>
      <c r="K112" s="21">
        <f t="shared" si="71"/>
        <v>4.3199423597738624</v>
      </c>
    </row>
    <row r="113" spans="1:11" ht="252" x14ac:dyDescent="0.25">
      <c r="A113" s="48" t="s">
        <v>48</v>
      </c>
      <c r="B113" s="39">
        <f t="shared" si="83"/>
        <v>361002465.94999999</v>
      </c>
      <c r="C113" s="39">
        <f>C115+C116+C117+C118+C119</f>
        <v>332587000</v>
      </c>
      <c r="D113" s="39">
        <f t="shared" ref="D113:E113" si="124">D115+D116+D117+D118+D119</f>
        <v>16983165.949999999</v>
      </c>
      <c r="E113" s="39">
        <f t="shared" si="124"/>
        <v>11432300</v>
      </c>
      <c r="F113" s="39">
        <f>G113+H113+I113</f>
        <v>15638297.870000001</v>
      </c>
      <c r="G113" s="39">
        <f>G115+G116+G117+G118+G119</f>
        <v>14700000</v>
      </c>
      <c r="H113" s="39">
        <f t="shared" ref="H113:I113" si="125">H115+H116+H117+H118+H119</f>
        <v>750638.3</v>
      </c>
      <c r="I113" s="39">
        <f t="shared" si="125"/>
        <v>187659.57</v>
      </c>
      <c r="J113" s="39">
        <f t="shared" si="87"/>
        <v>345364168.07999998</v>
      </c>
      <c r="K113" s="21">
        <f t="shared" si="71"/>
        <v>4.3319088773664927</v>
      </c>
    </row>
    <row r="114" spans="1:11" ht="30.6" x14ac:dyDescent="0.25">
      <c r="A114" s="45" t="s">
        <v>20</v>
      </c>
      <c r="B114" s="39">
        <f t="shared" si="83"/>
        <v>0</v>
      </c>
      <c r="C114" s="39"/>
      <c r="D114" s="39"/>
      <c r="E114" s="39"/>
      <c r="F114" s="39"/>
      <c r="G114" s="39"/>
      <c r="H114" s="39"/>
      <c r="I114" s="39"/>
      <c r="J114" s="39">
        <f t="shared" si="87"/>
        <v>0</v>
      </c>
      <c r="K114" s="21"/>
    </row>
    <row r="115" spans="1:11" ht="49.2" x14ac:dyDescent="0.25">
      <c r="A115" s="52" t="s">
        <v>214</v>
      </c>
      <c r="B115" s="39">
        <f>C115+D115+E115</f>
        <v>4366500</v>
      </c>
      <c r="C115" s="39"/>
      <c r="D115" s="39"/>
      <c r="E115" s="39">
        <v>4366500</v>
      </c>
      <c r="F115" s="39">
        <f t="shared" ref="F115:F119" si="126">G115+H115+I115</f>
        <v>0</v>
      </c>
      <c r="G115" s="39"/>
      <c r="H115" s="39"/>
      <c r="I115" s="39"/>
      <c r="J115" s="39">
        <f t="shared" si="87"/>
        <v>4366500</v>
      </c>
      <c r="K115" s="21">
        <f t="shared" si="71"/>
        <v>0</v>
      </c>
    </row>
    <row r="116" spans="1:11" ht="56.4" customHeight="1" x14ac:dyDescent="0.25">
      <c r="A116" s="53" t="s">
        <v>93</v>
      </c>
      <c r="B116" s="39">
        <f t="shared" ref="B116:B117" si="127">C116+D116+E116</f>
        <v>2820000</v>
      </c>
      <c r="C116" s="39"/>
      <c r="D116" s="39"/>
      <c r="E116" s="39">
        <v>2820000</v>
      </c>
      <c r="F116" s="39">
        <f t="shared" si="126"/>
        <v>0</v>
      </c>
      <c r="G116" s="39"/>
      <c r="H116" s="39"/>
      <c r="I116" s="39"/>
      <c r="J116" s="39">
        <f t="shared" si="87"/>
        <v>2820000</v>
      </c>
      <c r="K116" s="21">
        <f t="shared" si="71"/>
        <v>0</v>
      </c>
    </row>
    <row r="117" spans="1:11" ht="83.4" customHeight="1" x14ac:dyDescent="0.25">
      <c r="A117" s="54" t="s">
        <v>92</v>
      </c>
      <c r="B117" s="39">
        <f t="shared" si="127"/>
        <v>4245800</v>
      </c>
      <c r="C117" s="39"/>
      <c r="D117" s="39"/>
      <c r="E117" s="39">
        <v>4245800</v>
      </c>
      <c r="F117" s="39">
        <f t="shared" si="126"/>
        <v>187659.57</v>
      </c>
      <c r="G117" s="39"/>
      <c r="H117" s="39"/>
      <c r="I117" s="39">
        <v>187659.57</v>
      </c>
      <c r="J117" s="39">
        <f t="shared" si="87"/>
        <v>4058140.43</v>
      </c>
      <c r="K117" s="21">
        <f t="shared" si="71"/>
        <v>4.4198871826275381</v>
      </c>
    </row>
    <row r="118" spans="1:11" ht="52.8" customHeight="1" x14ac:dyDescent="0.25">
      <c r="A118" s="46" t="s">
        <v>94</v>
      </c>
      <c r="B118" s="39">
        <f t="shared" si="83"/>
        <v>16983165.949999999</v>
      </c>
      <c r="C118" s="39"/>
      <c r="D118" s="39">
        <v>16983165.949999999</v>
      </c>
      <c r="E118" s="39"/>
      <c r="F118" s="39">
        <f t="shared" si="126"/>
        <v>750638.3</v>
      </c>
      <c r="G118" s="39"/>
      <c r="H118" s="39">
        <v>750638.3</v>
      </c>
      <c r="I118" s="39"/>
      <c r="J118" s="39">
        <f t="shared" si="87"/>
        <v>16232527.649999999</v>
      </c>
      <c r="K118" s="21">
        <f t="shared" si="71"/>
        <v>4.4198961619402892</v>
      </c>
    </row>
    <row r="119" spans="1:11" ht="54" customHeight="1" x14ac:dyDescent="0.25">
      <c r="A119" s="46" t="s">
        <v>95</v>
      </c>
      <c r="B119" s="39">
        <f t="shared" si="83"/>
        <v>332587000</v>
      </c>
      <c r="C119" s="39">
        <v>332587000</v>
      </c>
      <c r="D119" s="39"/>
      <c r="E119" s="39"/>
      <c r="F119" s="39">
        <f t="shared" si="126"/>
        <v>14700000</v>
      </c>
      <c r="G119" s="39">
        <v>14700000</v>
      </c>
      <c r="H119" s="39"/>
      <c r="I119" s="39"/>
      <c r="J119" s="39">
        <f t="shared" si="87"/>
        <v>317887000</v>
      </c>
      <c r="K119" s="21">
        <f t="shared" si="71"/>
        <v>4.4198961474741951</v>
      </c>
    </row>
    <row r="120" spans="1:11" ht="252" x14ac:dyDescent="0.25">
      <c r="A120" s="48" t="s">
        <v>215</v>
      </c>
      <c r="B120" s="39">
        <f t="shared" si="83"/>
        <v>1000000</v>
      </c>
      <c r="C120" s="39">
        <f>C122</f>
        <v>0</v>
      </c>
      <c r="D120" s="39">
        <f t="shared" ref="D120:I120" si="128">D122</f>
        <v>0</v>
      </c>
      <c r="E120" s="39">
        <f t="shared" si="128"/>
        <v>1000000</v>
      </c>
      <c r="F120" s="39">
        <f>G120+H120+I120</f>
        <v>0</v>
      </c>
      <c r="G120" s="39">
        <f t="shared" si="128"/>
        <v>0</v>
      </c>
      <c r="H120" s="39">
        <f t="shared" si="128"/>
        <v>0</v>
      </c>
      <c r="I120" s="39">
        <f t="shared" si="128"/>
        <v>0</v>
      </c>
      <c r="J120" s="39">
        <f t="shared" si="87"/>
        <v>1000000</v>
      </c>
      <c r="K120" s="22">
        <f t="shared" si="71"/>
        <v>0</v>
      </c>
    </row>
    <row r="121" spans="1:11" ht="31.05" customHeight="1" x14ac:dyDescent="0.25">
      <c r="A121" s="45" t="s">
        <v>21</v>
      </c>
      <c r="B121" s="39"/>
      <c r="C121" s="39"/>
      <c r="D121" s="39"/>
      <c r="E121" s="39"/>
      <c r="F121" s="39">
        <f t="shared" ref="F121:F122" si="129">G121+H121+I121</f>
        <v>0</v>
      </c>
      <c r="G121" s="39"/>
      <c r="H121" s="39"/>
      <c r="I121" s="39"/>
      <c r="J121" s="39">
        <f t="shared" si="87"/>
        <v>0</v>
      </c>
      <c r="K121" s="22"/>
    </row>
    <row r="122" spans="1:11" ht="68.400000000000006" customHeight="1" x14ac:dyDescent="0.25">
      <c r="A122" s="46" t="s">
        <v>216</v>
      </c>
      <c r="B122" s="39">
        <f t="shared" ref="B122" si="130">C122+D122+E122</f>
        <v>1000000</v>
      </c>
      <c r="C122" s="39"/>
      <c r="D122" s="39"/>
      <c r="E122" s="39">
        <v>1000000</v>
      </c>
      <c r="F122" s="39">
        <f t="shared" si="129"/>
        <v>0</v>
      </c>
      <c r="G122" s="39"/>
      <c r="H122" s="39"/>
      <c r="I122" s="39"/>
      <c r="J122" s="39">
        <f t="shared" si="87"/>
        <v>1000000</v>
      </c>
      <c r="K122" s="22">
        <f t="shared" ref="K122" si="131">F122/B122*100</f>
        <v>0</v>
      </c>
    </row>
    <row r="123" spans="1:11" ht="60" customHeight="1" x14ac:dyDescent="0.25">
      <c r="A123" s="55" t="s">
        <v>24</v>
      </c>
      <c r="B123" s="36">
        <f t="shared" ref="B123:I123" si="132">B124+B134+B172</f>
        <v>111307758</v>
      </c>
      <c r="C123" s="36">
        <f t="shared" si="132"/>
        <v>0</v>
      </c>
      <c r="D123" s="36">
        <f t="shared" si="132"/>
        <v>46178858</v>
      </c>
      <c r="E123" s="36">
        <f t="shared" si="132"/>
        <v>65128900</v>
      </c>
      <c r="F123" s="36">
        <f t="shared" si="132"/>
        <v>936000</v>
      </c>
      <c r="G123" s="36">
        <f t="shared" si="132"/>
        <v>0</v>
      </c>
      <c r="H123" s="36">
        <f t="shared" si="132"/>
        <v>0</v>
      </c>
      <c r="I123" s="36">
        <f t="shared" si="132"/>
        <v>936000</v>
      </c>
      <c r="J123" s="36">
        <f t="shared" si="87"/>
        <v>110371758</v>
      </c>
      <c r="K123" s="25">
        <f>F123/B123*100</f>
        <v>0.84091173590972867</v>
      </c>
    </row>
    <row r="124" spans="1:11" ht="28.35" customHeight="1" x14ac:dyDescent="0.25">
      <c r="A124" s="56" t="s">
        <v>25</v>
      </c>
      <c r="B124" s="37">
        <f t="shared" ref="B124:B150" si="133">C124+D124+E124</f>
        <v>11277600</v>
      </c>
      <c r="C124" s="37">
        <f>C125</f>
        <v>0</v>
      </c>
      <c r="D124" s="37">
        <f t="shared" ref="D124:E124" si="134">D125</f>
        <v>0</v>
      </c>
      <c r="E124" s="37">
        <f t="shared" si="134"/>
        <v>11277600</v>
      </c>
      <c r="F124" s="37">
        <f>G124+H124+I124</f>
        <v>0</v>
      </c>
      <c r="G124" s="37">
        <f>G125</f>
        <v>0</v>
      </c>
      <c r="H124" s="37">
        <f t="shared" ref="H124:I124" si="135">H125</f>
        <v>0</v>
      </c>
      <c r="I124" s="37">
        <f t="shared" si="135"/>
        <v>0</v>
      </c>
      <c r="J124" s="38">
        <f t="shared" si="87"/>
        <v>11277600</v>
      </c>
      <c r="K124" s="23">
        <f>F124/B124*100</f>
        <v>0</v>
      </c>
    </row>
    <row r="125" spans="1:11" ht="73.8" x14ac:dyDescent="0.25">
      <c r="A125" s="17" t="s">
        <v>57</v>
      </c>
      <c r="B125" s="37">
        <f>C125+D125+E125</f>
        <v>11277600</v>
      </c>
      <c r="C125" s="37">
        <f>C126+C129</f>
        <v>0</v>
      </c>
      <c r="D125" s="37">
        <f t="shared" ref="D125:E125" si="136">D126+D129</f>
        <v>0</v>
      </c>
      <c r="E125" s="37">
        <f t="shared" si="136"/>
        <v>11277600</v>
      </c>
      <c r="F125" s="37">
        <f>G125+H125+I125</f>
        <v>0</v>
      </c>
      <c r="G125" s="37">
        <f>G126+G129</f>
        <v>0</v>
      </c>
      <c r="H125" s="37">
        <f t="shared" ref="H125:I125" si="137">H126+H129</f>
        <v>0</v>
      </c>
      <c r="I125" s="37">
        <f t="shared" si="137"/>
        <v>0</v>
      </c>
      <c r="J125" s="38">
        <f t="shared" si="87"/>
        <v>11277600</v>
      </c>
      <c r="K125" s="23">
        <f>F125/B125*100</f>
        <v>0</v>
      </c>
    </row>
    <row r="126" spans="1:11" ht="52.2" customHeight="1" x14ac:dyDescent="0.25">
      <c r="A126" s="49" t="s">
        <v>45</v>
      </c>
      <c r="B126" s="39">
        <f t="shared" si="133"/>
        <v>7677600</v>
      </c>
      <c r="C126" s="39">
        <f>C128</f>
        <v>0</v>
      </c>
      <c r="D126" s="39">
        <f t="shared" ref="D126:E126" si="138">D128</f>
        <v>0</v>
      </c>
      <c r="E126" s="39">
        <f t="shared" si="138"/>
        <v>7677600</v>
      </c>
      <c r="F126" s="39">
        <f t="shared" ref="F126:F182" si="139">G126+H126+I126</f>
        <v>0</v>
      </c>
      <c r="G126" s="39">
        <f>G128</f>
        <v>0</v>
      </c>
      <c r="H126" s="39">
        <f t="shared" ref="H126:I126" si="140">H128</f>
        <v>0</v>
      </c>
      <c r="I126" s="39">
        <f t="shared" si="140"/>
        <v>0</v>
      </c>
      <c r="J126" s="39">
        <f>B126-F126</f>
        <v>7677600</v>
      </c>
      <c r="K126" s="22">
        <f>F126/B126*100</f>
        <v>0</v>
      </c>
    </row>
    <row r="127" spans="1:11" ht="28.35" customHeight="1" x14ac:dyDescent="0.25">
      <c r="A127" s="45" t="s">
        <v>14</v>
      </c>
      <c r="B127" s="39">
        <f t="shared" si="133"/>
        <v>0</v>
      </c>
      <c r="C127" s="39"/>
      <c r="D127" s="39"/>
      <c r="E127" s="39"/>
      <c r="F127" s="39">
        <f t="shared" si="139"/>
        <v>0</v>
      </c>
      <c r="G127" s="39"/>
      <c r="H127" s="39"/>
      <c r="I127" s="39"/>
      <c r="J127" s="39">
        <f t="shared" si="87"/>
        <v>0</v>
      </c>
      <c r="K127" s="22"/>
    </row>
    <row r="128" spans="1:11" ht="28.35" customHeight="1" x14ac:dyDescent="0.25">
      <c r="A128" s="50" t="s">
        <v>96</v>
      </c>
      <c r="B128" s="39">
        <f t="shared" si="133"/>
        <v>7677600</v>
      </c>
      <c r="C128" s="39"/>
      <c r="D128" s="39"/>
      <c r="E128" s="39">
        <v>7677600</v>
      </c>
      <c r="F128" s="39">
        <f t="shared" si="139"/>
        <v>0</v>
      </c>
      <c r="G128" s="39"/>
      <c r="H128" s="39"/>
      <c r="I128" s="39"/>
      <c r="J128" s="39">
        <f t="shared" si="87"/>
        <v>7677600</v>
      </c>
      <c r="K128" s="22"/>
    </row>
    <row r="129" spans="1:11" ht="50.4" x14ac:dyDescent="0.25">
      <c r="A129" s="78" t="s">
        <v>165</v>
      </c>
      <c r="B129" s="39">
        <f t="shared" ref="B129:B133" si="141">C129+D129+E129</f>
        <v>3600000</v>
      </c>
      <c r="C129" s="39">
        <f>C131</f>
        <v>0</v>
      </c>
      <c r="D129" s="39">
        <f t="shared" ref="D129:E129" si="142">D131</f>
        <v>0</v>
      </c>
      <c r="E129" s="39">
        <f t="shared" si="142"/>
        <v>3600000</v>
      </c>
      <c r="F129" s="39">
        <f t="shared" ref="F129:F133" si="143">G129+H129+I129</f>
        <v>0</v>
      </c>
      <c r="G129" s="39">
        <f>G131</f>
        <v>0</v>
      </c>
      <c r="H129" s="39">
        <f t="shared" ref="H129:I129" si="144">H131</f>
        <v>0</v>
      </c>
      <c r="I129" s="39">
        <f t="shared" si="144"/>
        <v>0</v>
      </c>
      <c r="J129" s="39">
        <f t="shared" ref="J129:J133" si="145">B129-F129</f>
        <v>3600000</v>
      </c>
      <c r="K129" s="22">
        <f t="shared" ref="K129:K133" si="146">F129/B129*100</f>
        <v>0</v>
      </c>
    </row>
    <row r="130" spans="1:11" ht="28.35" customHeight="1" x14ac:dyDescent="0.25">
      <c r="A130" s="79" t="s">
        <v>20</v>
      </c>
      <c r="B130" s="39">
        <f t="shared" si="141"/>
        <v>0</v>
      </c>
      <c r="C130" s="39"/>
      <c r="D130" s="39"/>
      <c r="E130" s="39"/>
      <c r="F130" s="39">
        <f t="shared" si="143"/>
        <v>0</v>
      </c>
      <c r="G130" s="39"/>
      <c r="H130" s="39"/>
      <c r="I130" s="39"/>
      <c r="J130" s="39">
        <f t="shared" si="145"/>
        <v>0</v>
      </c>
      <c r="K130" s="22"/>
    </row>
    <row r="131" spans="1:11" ht="50.4" x14ac:dyDescent="0.25">
      <c r="A131" s="78" t="s">
        <v>166</v>
      </c>
      <c r="B131" s="39">
        <f t="shared" si="141"/>
        <v>3600000</v>
      </c>
      <c r="C131" s="39">
        <f>C133</f>
        <v>0</v>
      </c>
      <c r="D131" s="39">
        <f t="shared" ref="D131:E131" si="147">D133</f>
        <v>0</v>
      </c>
      <c r="E131" s="39">
        <f t="shared" si="147"/>
        <v>3600000</v>
      </c>
      <c r="F131" s="39">
        <f t="shared" si="143"/>
        <v>0</v>
      </c>
      <c r="G131" s="39">
        <f>G133</f>
        <v>0</v>
      </c>
      <c r="H131" s="39">
        <f t="shared" ref="H131:I131" si="148">H133</f>
        <v>0</v>
      </c>
      <c r="I131" s="39">
        <f t="shared" si="148"/>
        <v>0</v>
      </c>
      <c r="J131" s="39">
        <f t="shared" si="145"/>
        <v>3600000</v>
      </c>
      <c r="K131" s="22">
        <f t="shared" si="146"/>
        <v>0</v>
      </c>
    </row>
    <row r="132" spans="1:11" ht="28.35" customHeight="1" x14ac:dyDescent="0.25">
      <c r="A132" s="62" t="s">
        <v>20</v>
      </c>
      <c r="B132" s="39">
        <f t="shared" si="141"/>
        <v>0</v>
      </c>
      <c r="C132" s="39"/>
      <c r="D132" s="39"/>
      <c r="E132" s="39"/>
      <c r="F132" s="39">
        <f t="shared" si="143"/>
        <v>0</v>
      </c>
      <c r="G132" s="39"/>
      <c r="H132" s="39"/>
      <c r="I132" s="39"/>
      <c r="J132" s="39">
        <f t="shared" si="145"/>
        <v>0</v>
      </c>
      <c r="K132" s="22"/>
    </row>
    <row r="133" spans="1:11" ht="55.8" customHeight="1" x14ac:dyDescent="0.25">
      <c r="A133" s="80" t="s">
        <v>167</v>
      </c>
      <c r="B133" s="39">
        <f t="shared" si="141"/>
        <v>3600000</v>
      </c>
      <c r="C133" s="39"/>
      <c r="D133" s="39"/>
      <c r="E133" s="39">
        <v>3600000</v>
      </c>
      <c r="F133" s="39">
        <f t="shared" si="143"/>
        <v>0</v>
      </c>
      <c r="G133" s="39"/>
      <c r="H133" s="39"/>
      <c r="I133" s="39"/>
      <c r="J133" s="39">
        <f t="shared" si="145"/>
        <v>3600000</v>
      </c>
      <c r="K133" s="22">
        <f t="shared" si="146"/>
        <v>0</v>
      </c>
    </row>
    <row r="134" spans="1:11" ht="27.75" customHeight="1" x14ac:dyDescent="0.25">
      <c r="A134" s="42" t="s">
        <v>26</v>
      </c>
      <c r="B134" s="38">
        <f>C134+D134+E134</f>
        <v>87730158</v>
      </c>
      <c r="C134" s="38">
        <f>C135+C147</f>
        <v>0</v>
      </c>
      <c r="D134" s="38">
        <f>D135+D147</f>
        <v>46178858</v>
      </c>
      <c r="E134" s="38">
        <f>E135+E147</f>
        <v>41551300</v>
      </c>
      <c r="F134" s="38">
        <f>G134+H134+I134</f>
        <v>0</v>
      </c>
      <c r="G134" s="38">
        <f>G135+G147</f>
        <v>0</v>
      </c>
      <c r="H134" s="38">
        <f>H135+H147</f>
        <v>0</v>
      </c>
      <c r="I134" s="38">
        <f>I135+I147</f>
        <v>0</v>
      </c>
      <c r="J134" s="38">
        <f t="shared" si="87"/>
        <v>87730158</v>
      </c>
      <c r="K134" s="22">
        <f t="shared" ref="K134:K136" si="149">F134/B134*100</f>
        <v>0</v>
      </c>
    </row>
    <row r="135" spans="1:11" ht="82.2" customHeight="1" x14ac:dyDescent="0.25">
      <c r="A135" s="17" t="s">
        <v>57</v>
      </c>
      <c r="B135" s="38">
        <f>C135+D135+E135</f>
        <v>11326800</v>
      </c>
      <c r="C135" s="38">
        <f>C136+C140+C144</f>
        <v>0</v>
      </c>
      <c r="D135" s="38">
        <f>D136+D140+D144</f>
        <v>261400</v>
      </c>
      <c r="E135" s="38">
        <f>E136+E140+E144</f>
        <v>11065400</v>
      </c>
      <c r="F135" s="38">
        <f>G135+H135+I135</f>
        <v>0</v>
      </c>
      <c r="G135" s="38">
        <f>G136+G140+G144</f>
        <v>0</v>
      </c>
      <c r="H135" s="38">
        <f>H136+H140+H144</f>
        <v>0</v>
      </c>
      <c r="I135" s="38">
        <f>I136+I140+I144</f>
        <v>0</v>
      </c>
      <c r="J135" s="38">
        <f t="shared" si="87"/>
        <v>11326800</v>
      </c>
      <c r="K135" s="22">
        <f t="shared" si="149"/>
        <v>0</v>
      </c>
    </row>
    <row r="136" spans="1:11" ht="100.8" x14ac:dyDescent="0.25">
      <c r="A136" s="48" t="s">
        <v>59</v>
      </c>
      <c r="B136" s="39">
        <f t="shared" ref="B136:B147" si="150">C136+D136+E136</f>
        <v>326800</v>
      </c>
      <c r="C136" s="39">
        <f>C138+C139</f>
        <v>0</v>
      </c>
      <c r="D136" s="39">
        <f t="shared" ref="D136:E136" si="151">D138+D139</f>
        <v>261400</v>
      </c>
      <c r="E136" s="39">
        <f t="shared" si="151"/>
        <v>65400</v>
      </c>
      <c r="F136" s="39">
        <f t="shared" ref="F136:F146" si="152">G136+H136+I136</f>
        <v>0</v>
      </c>
      <c r="G136" s="39">
        <f>G138+G139</f>
        <v>0</v>
      </c>
      <c r="H136" s="39">
        <f t="shared" ref="H136:I136" si="153">H138+H139</f>
        <v>0</v>
      </c>
      <c r="I136" s="39">
        <f t="shared" si="153"/>
        <v>0</v>
      </c>
      <c r="J136" s="39">
        <f t="shared" si="87"/>
        <v>326800</v>
      </c>
      <c r="K136" s="22">
        <f t="shared" si="149"/>
        <v>0</v>
      </c>
    </row>
    <row r="137" spans="1:11" ht="30.6" x14ac:dyDescent="0.25">
      <c r="A137" s="45" t="s">
        <v>20</v>
      </c>
      <c r="B137" s="39">
        <f t="shared" si="150"/>
        <v>0</v>
      </c>
      <c r="C137" s="39"/>
      <c r="D137" s="39"/>
      <c r="E137" s="39"/>
      <c r="F137" s="39">
        <f t="shared" si="152"/>
        <v>0</v>
      </c>
      <c r="G137" s="39"/>
      <c r="H137" s="39"/>
      <c r="I137" s="39"/>
      <c r="J137" s="38">
        <f t="shared" si="87"/>
        <v>0</v>
      </c>
      <c r="K137" s="20"/>
    </row>
    <row r="138" spans="1:11" ht="62.4" customHeight="1" x14ac:dyDescent="0.25">
      <c r="A138" s="46" t="s">
        <v>145</v>
      </c>
      <c r="B138" s="39">
        <f t="shared" si="150"/>
        <v>65400</v>
      </c>
      <c r="C138" s="39"/>
      <c r="D138" s="39"/>
      <c r="E138" s="39">
        <v>65400</v>
      </c>
      <c r="F138" s="39">
        <f t="shared" si="152"/>
        <v>0</v>
      </c>
      <c r="G138" s="39"/>
      <c r="H138" s="39"/>
      <c r="I138" s="39"/>
      <c r="J138" s="39">
        <f t="shared" si="87"/>
        <v>65400</v>
      </c>
      <c r="K138" s="20"/>
    </row>
    <row r="139" spans="1:11" ht="60" customHeight="1" x14ac:dyDescent="0.25">
      <c r="A139" s="46" t="s">
        <v>144</v>
      </c>
      <c r="B139" s="39">
        <f t="shared" si="150"/>
        <v>261400</v>
      </c>
      <c r="C139" s="39"/>
      <c r="D139" s="39">
        <v>261400</v>
      </c>
      <c r="E139" s="39"/>
      <c r="F139" s="39">
        <f t="shared" si="152"/>
        <v>0</v>
      </c>
      <c r="G139" s="39"/>
      <c r="H139" s="39"/>
      <c r="I139" s="39"/>
      <c r="J139" s="39">
        <f t="shared" si="87"/>
        <v>261400</v>
      </c>
      <c r="K139" s="20">
        <f t="shared" ref="K139" si="154">F139/B139*100</f>
        <v>0</v>
      </c>
    </row>
    <row r="140" spans="1:11" ht="126" x14ac:dyDescent="0.25">
      <c r="A140" s="44" t="s">
        <v>60</v>
      </c>
      <c r="B140" s="39">
        <f t="shared" si="150"/>
        <v>5000000</v>
      </c>
      <c r="C140" s="39">
        <f>C142+C143</f>
        <v>0</v>
      </c>
      <c r="D140" s="39">
        <f t="shared" ref="D140:E140" si="155">D142+D143</f>
        <v>0</v>
      </c>
      <c r="E140" s="39">
        <f t="shared" si="155"/>
        <v>5000000</v>
      </c>
      <c r="F140" s="39">
        <f t="shared" si="152"/>
        <v>0</v>
      </c>
      <c r="G140" s="39">
        <f>G142</f>
        <v>0</v>
      </c>
      <c r="H140" s="39">
        <f t="shared" ref="H140:I140" si="156">H142</f>
        <v>0</v>
      </c>
      <c r="I140" s="39">
        <f t="shared" si="156"/>
        <v>0</v>
      </c>
      <c r="J140" s="39">
        <f t="shared" si="87"/>
        <v>5000000</v>
      </c>
      <c r="K140" s="22">
        <f>F140/B140*100</f>
        <v>0</v>
      </c>
    </row>
    <row r="141" spans="1:11" ht="36" customHeight="1" x14ac:dyDescent="0.25">
      <c r="A141" s="45" t="s">
        <v>14</v>
      </c>
      <c r="B141" s="39">
        <f t="shared" si="150"/>
        <v>0</v>
      </c>
      <c r="C141" s="39"/>
      <c r="D141" s="39"/>
      <c r="E141" s="39"/>
      <c r="F141" s="39">
        <f t="shared" si="152"/>
        <v>0</v>
      </c>
      <c r="G141" s="39"/>
      <c r="H141" s="39"/>
      <c r="I141" s="39"/>
      <c r="J141" s="39">
        <f t="shared" si="87"/>
        <v>0</v>
      </c>
      <c r="K141" s="22"/>
    </row>
    <row r="142" spans="1:11" ht="49.2" x14ac:dyDescent="0.25">
      <c r="A142" s="57" t="s">
        <v>97</v>
      </c>
      <c r="B142" s="39">
        <f t="shared" si="150"/>
        <v>4000000</v>
      </c>
      <c r="C142" s="39"/>
      <c r="D142" s="39"/>
      <c r="E142" s="39">
        <v>4000000</v>
      </c>
      <c r="F142" s="39">
        <f t="shared" si="152"/>
        <v>0</v>
      </c>
      <c r="G142" s="39">
        <f>+G143</f>
        <v>0</v>
      </c>
      <c r="H142" s="39"/>
      <c r="I142" s="39"/>
      <c r="J142" s="39">
        <f t="shared" si="87"/>
        <v>4000000</v>
      </c>
      <c r="K142" s="22">
        <f>F142/B142*100</f>
        <v>0</v>
      </c>
    </row>
    <row r="143" spans="1:11" ht="30.6" x14ac:dyDescent="0.25">
      <c r="A143" s="57" t="s">
        <v>98</v>
      </c>
      <c r="B143" s="39">
        <f t="shared" si="150"/>
        <v>1000000</v>
      </c>
      <c r="C143" s="39"/>
      <c r="D143" s="39"/>
      <c r="E143" s="39">
        <v>1000000</v>
      </c>
      <c r="F143" s="39">
        <f t="shared" si="152"/>
        <v>0</v>
      </c>
      <c r="G143" s="39"/>
      <c r="H143" s="39"/>
      <c r="I143" s="39"/>
      <c r="J143" s="39">
        <f t="shared" si="87"/>
        <v>1000000</v>
      </c>
      <c r="K143" s="22">
        <f>F143/B143*100</f>
        <v>0</v>
      </c>
    </row>
    <row r="144" spans="1:11" ht="100.8" x14ac:dyDescent="0.25">
      <c r="A144" s="44" t="s">
        <v>30</v>
      </c>
      <c r="B144" s="39">
        <f t="shared" si="150"/>
        <v>6000000</v>
      </c>
      <c r="C144" s="39">
        <f>C146</f>
        <v>0</v>
      </c>
      <c r="D144" s="39">
        <f t="shared" ref="D144:E144" si="157">D146</f>
        <v>0</v>
      </c>
      <c r="E144" s="39">
        <f t="shared" si="157"/>
        <v>6000000</v>
      </c>
      <c r="F144" s="39">
        <f t="shared" si="152"/>
        <v>0</v>
      </c>
      <c r="G144" s="39">
        <f>G146</f>
        <v>0</v>
      </c>
      <c r="H144" s="39">
        <f t="shared" ref="H144:I144" si="158">H146</f>
        <v>0</v>
      </c>
      <c r="I144" s="39">
        <f t="shared" si="158"/>
        <v>0</v>
      </c>
      <c r="J144" s="39">
        <f t="shared" si="87"/>
        <v>6000000</v>
      </c>
      <c r="K144" s="22">
        <f>F144/B144*100</f>
        <v>0</v>
      </c>
    </row>
    <row r="145" spans="1:13" ht="27" customHeight="1" x14ac:dyDescent="0.25">
      <c r="A145" s="45" t="s">
        <v>14</v>
      </c>
      <c r="B145" s="39">
        <f t="shared" si="150"/>
        <v>0</v>
      </c>
      <c r="C145" s="39"/>
      <c r="D145" s="39"/>
      <c r="E145" s="39"/>
      <c r="F145" s="39">
        <f t="shared" si="152"/>
        <v>0</v>
      </c>
      <c r="G145" s="39"/>
      <c r="H145" s="39"/>
      <c r="I145" s="39"/>
      <c r="J145" s="39">
        <f t="shared" si="87"/>
        <v>0</v>
      </c>
      <c r="K145" s="22"/>
    </row>
    <row r="146" spans="1:13" ht="54" customHeight="1" x14ac:dyDescent="0.25">
      <c r="A146" s="58" t="s">
        <v>99</v>
      </c>
      <c r="B146" s="39">
        <f t="shared" si="150"/>
        <v>6000000</v>
      </c>
      <c r="C146" s="39"/>
      <c r="D146" s="39"/>
      <c r="E146" s="39">
        <v>6000000</v>
      </c>
      <c r="F146" s="39">
        <f t="shared" si="152"/>
        <v>0</v>
      </c>
      <c r="G146" s="39"/>
      <c r="H146" s="39"/>
      <c r="I146" s="39"/>
      <c r="J146" s="39">
        <f t="shared" si="87"/>
        <v>6000000</v>
      </c>
      <c r="K146" s="22">
        <f>F146/B146*100</f>
        <v>0</v>
      </c>
    </row>
    <row r="147" spans="1:13" ht="83.4" customHeight="1" x14ac:dyDescent="0.25">
      <c r="A147" s="43" t="s">
        <v>56</v>
      </c>
      <c r="B147" s="38">
        <f t="shared" si="150"/>
        <v>76403358</v>
      </c>
      <c r="C147" s="38">
        <f>C148+C151+C155+C158+C161+C164+C167</f>
        <v>0</v>
      </c>
      <c r="D147" s="38">
        <f t="shared" ref="D147:E147" si="159">D148+D151+D155+D158+D161+D164+D167</f>
        <v>45917458</v>
      </c>
      <c r="E147" s="38">
        <f t="shared" si="159"/>
        <v>30485900</v>
      </c>
      <c r="F147" s="38">
        <f>G147+H147+I147</f>
        <v>0</v>
      </c>
      <c r="G147" s="38">
        <f>G148+G151+G155+G158+G161+G164+G167</f>
        <v>0</v>
      </c>
      <c r="H147" s="38">
        <f t="shared" ref="H147:I147" si="160">H148+H151+H155+H158+H161+H164+H167</f>
        <v>0</v>
      </c>
      <c r="I147" s="38">
        <f t="shared" si="160"/>
        <v>0</v>
      </c>
      <c r="J147" s="38"/>
      <c r="K147" s="21"/>
    </row>
    <row r="148" spans="1:13" ht="75.599999999999994" x14ac:dyDescent="0.25">
      <c r="A148" s="48" t="s">
        <v>61</v>
      </c>
      <c r="B148" s="39">
        <f t="shared" si="133"/>
        <v>3000000</v>
      </c>
      <c r="C148" s="39">
        <f>C150</f>
        <v>0</v>
      </c>
      <c r="D148" s="39">
        <f t="shared" ref="D148:E148" si="161">D150</f>
        <v>0</v>
      </c>
      <c r="E148" s="39">
        <f t="shared" si="161"/>
        <v>3000000</v>
      </c>
      <c r="F148" s="39">
        <f t="shared" si="139"/>
        <v>0</v>
      </c>
      <c r="G148" s="39">
        <f>G150</f>
        <v>0</v>
      </c>
      <c r="H148" s="39">
        <f t="shared" ref="H148:I148" si="162">H150</f>
        <v>0</v>
      </c>
      <c r="I148" s="39">
        <f t="shared" si="162"/>
        <v>0</v>
      </c>
      <c r="J148" s="39">
        <f t="shared" si="87"/>
        <v>3000000</v>
      </c>
      <c r="K148" s="20">
        <f>F148/B148*100</f>
        <v>0</v>
      </c>
    </row>
    <row r="149" spans="1:13" ht="30.6" x14ac:dyDescent="0.25">
      <c r="A149" s="45" t="s">
        <v>20</v>
      </c>
      <c r="B149" s="39">
        <f t="shared" si="133"/>
        <v>0</v>
      </c>
      <c r="C149" s="39"/>
      <c r="D149" s="39"/>
      <c r="E149" s="39"/>
      <c r="F149" s="39">
        <f t="shared" si="139"/>
        <v>0</v>
      </c>
      <c r="G149" s="39"/>
      <c r="H149" s="39"/>
      <c r="I149" s="39"/>
      <c r="J149" s="38">
        <f t="shared" si="87"/>
        <v>0</v>
      </c>
      <c r="K149" s="20"/>
    </row>
    <row r="150" spans="1:13" ht="54" customHeight="1" x14ac:dyDescent="0.25">
      <c r="A150" s="46" t="s">
        <v>100</v>
      </c>
      <c r="B150" s="39">
        <f t="shared" si="133"/>
        <v>3000000</v>
      </c>
      <c r="C150" s="39"/>
      <c r="D150" s="39"/>
      <c r="E150" s="39">
        <v>3000000</v>
      </c>
      <c r="F150" s="39">
        <f t="shared" si="139"/>
        <v>0</v>
      </c>
      <c r="G150" s="39"/>
      <c r="H150" s="39"/>
      <c r="I150" s="39"/>
      <c r="J150" s="39">
        <f t="shared" si="87"/>
        <v>3000000</v>
      </c>
      <c r="K150" s="20"/>
    </row>
    <row r="151" spans="1:13" ht="126" x14ac:dyDescent="0.25">
      <c r="A151" s="48" t="s">
        <v>199</v>
      </c>
      <c r="B151" s="39">
        <f t="shared" ref="B151:B157" si="163">C151+D151+E151</f>
        <v>5747308</v>
      </c>
      <c r="C151" s="39">
        <f>C153+C154</f>
        <v>0</v>
      </c>
      <c r="D151" s="39">
        <f t="shared" ref="D151:E151" si="164">D153+D154</f>
        <v>4597808</v>
      </c>
      <c r="E151" s="39">
        <f t="shared" si="164"/>
        <v>1149500</v>
      </c>
      <c r="F151" s="39">
        <f t="shared" ref="F151:F153" si="165">G151+H151+I151</f>
        <v>0</v>
      </c>
      <c r="G151" s="39">
        <f>G153+G154</f>
        <v>0</v>
      </c>
      <c r="H151" s="39">
        <f t="shared" ref="H151:I151" si="166">H153+H154</f>
        <v>0</v>
      </c>
      <c r="I151" s="39">
        <f t="shared" si="166"/>
        <v>0</v>
      </c>
      <c r="J151" s="39">
        <f t="shared" ref="J151:J157" si="167">B151-F151</f>
        <v>5747308</v>
      </c>
      <c r="K151" s="20">
        <f>F151/B151*100</f>
        <v>0</v>
      </c>
    </row>
    <row r="152" spans="1:13" ht="30.6" x14ac:dyDescent="0.25">
      <c r="A152" s="45" t="s">
        <v>20</v>
      </c>
      <c r="B152" s="39">
        <f t="shared" si="163"/>
        <v>0</v>
      </c>
      <c r="C152" s="39"/>
      <c r="D152" s="39"/>
      <c r="E152" s="39"/>
      <c r="F152" s="39">
        <f t="shared" si="165"/>
        <v>0</v>
      </c>
      <c r="G152" s="39"/>
      <c r="H152" s="39"/>
      <c r="I152" s="39"/>
      <c r="J152" s="39">
        <f t="shared" si="167"/>
        <v>0</v>
      </c>
      <c r="K152" s="20"/>
    </row>
    <row r="153" spans="1:13" ht="30.6" x14ac:dyDescent="0.25">
      <c r="A153" s="46" t="s">
        <v>200</v>
      </c>
      <c r="B153" s="39">
        <f t="shared" si="163"/>
        <v>1149500</v>
      </c>
      <c r="C153" s="39"/>
      <c r="D153" s="39"/>
      <c r="E153" s="39">
        <v>1149500</v>
      </c>
      <c r="F153" s="39">
        <f t="shared" si="165"/>
        <v>0</v>
      </c>
      <c r="G153" s="39"/>
      <c r="H153" s="39"/>
      <c r="I153" s="39"/>
      <c r="J153" s="39">
        <f t="shared" si="167"/>
        <v>1149500</v>
      </c>
      <c r="K153" s="20">
        <f t="shared" ref="K153:K155" si="168">F153/B153*100</f>
        <v>0</v>
      </c>
    </row>
    <row r="154" spans="1:13" ht="30.6" x14ac:dyDescent="0.25">
      <c r="A154" s="46" t="s">
        <v>201</v>
      </c>
      <c r="B154" s="39">
        <f t="shared" si="163"/>
        <v>4597808</v>
      </c>
      <c r="C154" s="39"/>
      <c r="D154" s="39">
        <v>4597808</v>
      </c>
      <c r="E154" s="39"/>
      <c r="F154" s="39"/>
      <c r="G154" s="39"/>
      <c r="H154" s="39"/>
      <c r="I154" s="39"/>
      <c r="J154" s="39">
        <f t="shared" si="167"/>
        <v>4597808</v>
      </c>
      <c r="K154" s="20">
        <f t="shared" si="168"/>
        <v>0</v>
      </c>
    </row>
    <row r="155" spans="1:13" ht="100.8" x14ac:dyDescent="0.25">
      <c r="A155" s="60" t="s">
        <v>218</v>
      </c>
      <c r="B155" s="39">
        <f t="shared" si="163"/>
        <v>2115200</v>
      </c>
      <c r="C155" s="39">
        <f>C157</f>
        <v>0</v>
      </c>
      <c r="D155" s="39">
        <f t="shared" ref="D155:E155" si="169">D157</f>
        <v>0</v>
      </c>
      <c r="E155" s="39">
        <f t="shared" si="169"/>
        <v>2115200</v>
      </c>
      <c r="F155" s="39">
        <f>G155+H155+I155</f>
        <v>0</v>
      </c>
      <c r="G155" s="39">
        <f t="shared" ref="G155:I155" si="170">G157</f>
        <v>0</v>
      </c>
      <c r="H155" s="39">
        <f t="shared" si="170"/>
        <v>0</v>
      </c>
      <c r="I155" s="39">
        <f t="shared" si="170"/>
        <v>0</v>
      </c>
      <c r="J155" s="39">
        <f t="shared" si="167"/>
        <v>2115200</v>
      </c>
      <c r="K155" s="20">
        <f t="shared" si="168"/>
        <v>0</v>
      </c>
      <c r="L155" s="83"/>
      <c r="M155" s="83"/>
    </row>
    <row r="156" spans="1:13" ht="30.6" x14ac:dyDescent="0.25">
      <c r="A156" s="61" t="s">
        <v>20</v>
      </c>
      <c r="B156" s="38">
        <f t="shared" si="163"/>
        <v>0</v>
      </c>
      <c r="C156" s="39"/>
      <c r="D156" s="39"/>
      <c r="E156" s="39"/>
      <c r="F156" s="38">
        <f t="shared" ref="F156:F157" si="171">G156+H156+I156</f>
        <v>0</v>
      </c>
      <c r="G156" s="39"/>
      <c r="H156" s="39"/>
      <c r="I156" s="39"/>
      <c r="J156" s="38">
        <f t="shared" si="167"/>
        <v>0</v>
      </c>
      <c r="K156" s="23"/>
    </row>
    <row r="157" spans="1:13" ht="54" customHeight="1" x14ac:dyDescent="0.25">
      <c r="A157" s="52" t="s">
        <v>217</v>
      </c>
      <c r="B157" s="39">
        <f t="shared" si="163"/>
        <v>2115200</v>
      </c>
      <c r="C157" s="39"/>
      <c r="D157" s="39"/>
      <c r="E157" s="39">
        <v>2115200</v>
      </c>
      <c r="F157" s="39">
        <f t="shared" si="171"/>
        <v>0</v>
      </c>
      <c r="G157" s="39"/>
      <c r="H157" s="39"/>
      <c r="I157" s="39"/>
      <c r="J157" s="39">
        <f t="shared" si="167"/>
        <v>2115200</v>
      </c>
      <c r="K157" s="20">
        <f t="shared" ref="K157:K158" si="172">F157/B157*100</f>
        <v>0</v>
      </c>
    </row>
    <row r="158" spans="1:13" ht="54" customHeight="1" x14ac:dyDescent="0.25">
      <c r="A158" s="60" t="s">
        <v>219</v>
      </c>
      <c r="B158" s="39">
        <f t="shared" ref="B158:B160" si="173">C158+D158+E158</f>
        <v>2178500</v>
      </c>
      <c r="C158" s="39">
        <f>C160</f>
        <v>0</v>
      </c>
      <c r="D158" s="39">
        <f t="shared" ref="D158:E158" si="174">D160</f>
        <v>0</v>
      </c>
      <c r="E158" s="39">
        <f t="shared" si="174"/>
        <v>2178500</v>
      </c>
      <c r="F158" s="39">
        <f>G158+H158+I158</f>
        <v>0</v>
      </c>
      <c r="G158" s="39">
        <f t="shared" ref="G158:I158" si="175">G160</f>
        <v>0</v>
      </c>
      <c r="H158" s="39">
        <f t="shared" si="175"/>
        <v>0</v>
      </c>
      <c r="I158" s="39">
        <f t="shared" si="175"/>
        <v>0</v>
      </c>
      <c r="J158" s="39">
        <f t="shared" ref="J158:J160" si="176">B158-F158</f>
        <v>2178500</v>
      </c>
      <c r="K158" s="20">
        <f t="shared" si="172"/>
        <v>0</v>
      </c>
    </row>
    <row r="159" spans="1:13" ht="30.6" x14ac:dyDescent="0.25">
      <c r="A159" s="61" t="s">
        <v>20</v>
      </c>
      <c r="B159" s="38">
        <f t="shared" si="173"/>
        <v>0</v>
      </c>
      <c r="C159" s="39"/>
      <c r="D159" s="39"/>
      <c r="E159" s="39"/>
      <c r="F159" s="38">
        <f t="shared" ref="F159:F160" si="177">G159+H159+I159</f>
        <v>0</v>
      </c>
      <c r="G159" s="39"/>
      <c r="H159" s="39"/>
      <c r="I159" s="39"/>
      <c r="J159" s="38">
        <f t="shared" si="176"/>
        <v>0</v>
      </c>
      <c r="K159" s="23"/>
    </row>
    <row r="160" spans="1:13" ht="54" customHeight="1" x14ac:dyDescent="0.25">
      <c r="A160" s="52" t="s">
        <v>220</v>
      </c>
      <c r="B160" s="39">
        <f t="shared" si="173"/>
        <v>2178500</v>
      </c>
      <c r="C160" s="39"/>
      <c r="D160" s="39"/>
      <c r="E160" s="39">
        <v>2178500</v>
      </c>
      <c r="F160" s="39">
        <f t="shared" si="177"/>
        <v>0</v>
      </c>
      <c r="G160" s="39"/>
      <c r="H160" s="39"/>
      <c r="I160" s="39"/>
      <c r="J160" s="39">
        <f t="shared" si="176"/>
        <v>2178500</v>
      </c>
      <c r="K160" s="20">
        <f t="shared" ref="K160" si="178">F160/B160*100</f>
        <v>0</v>
      </c>
    </row>
    <row r="161" spans="1:13" ht="127.2" customHeight="1" x14ac:dyDescent="0.25">
      <c r="A161" s="60" t="s">
        <v>221</v>
      </c>
      <c r="B161" s="39">
        <f t="shared" ref="B161:B166" si="179">C161+D161+E161</f>
        <v>2180700</v>
      </c>
      <c r="C161" s="39">
        <f>C163</f>
        <v>0</v>
      </c>
      <c r="D161" s="39">
        <f t="shared" ref="D161:E161" si="180">D163</f>
        <v>0</v>
      </c>
      <c r="E161" s="39">
        <f t="shared" si="180"/>
        <v>2180700</v>
      </c>
      <c r="F161" s="39">
        <f>G161+H161+I161</f>
        <v>0</v>
      </c>
      <c r="G161" s="39">
        <f t="shared" ref="G161:I161" si="181">G163</f>
        <v>0</v>
      </c>
      <c r="H161" s="39">
        <f t="shared" si="181"/>
        <v>0</v>
      </c>
      <c r="I161" s="39">
        <f t="shared" si="181"/>
        <v>0</v>
      </c>
      <c r="J161" s="39">
        <f t="shared" ref="J161:J166" si="182">B161-F161</f>
        <v>2180700</v>
      </c>
      <c r="K161" s="20"/>
    </row>
    <row r="162" spans="1:13" ht="30.6" x14ac:dyDescent="0.25">
      <c r="A162" s="61" t="s">
        <v>20</v>
      </c>
      <c r="B162" s="38">
        <f t="shared" si="179"/>
        <v>0</v>
      </c>
      <c r="C162" s="39"/>
      <c r="D162" s="39"/>
      <c r="E162" s="39"/>
      <c r="F162" s="38">
        <f t="shared" ref="F162:F163" si="183">G162+H162+I162</f>
        <v>0</v>
      </c>
      <c r="G162" s="39"/>
      <c r="H162" s="39"/>
      <c r="I162" s="39"/>
      <c r="J162" s="38">
        <f t="shared" si="182"/>
        <v>0</v>
      </c>
      <c r="K162" s="20"/>
    </row>
    <row r="163" spans="1:13" ht="54" customHeight="1" x14ac:dyDescent="0.25">
      <c r="A163" s="52" t="s">
        <v>222</v>
      </c>
      <c r="B163" s="39">
        <f t="shared" si="179"/>
        <v>2180700</v>
      </c>
      <c r="C163" s="39"/>
      <c r="D163" s="39"/>
      <c r="E163" s="39">
        <v>2180700</v>
      </c>
      <c r="F163" s="39">
        <f t="shared" si="183"/>
        <v>0</v>
      </c>
      <c r="G163" s="39"/>
      <c r="H163" s="39"/>
      <c r="I163" s="39"/>
      <c r="J163" s="39">
        <f t="shared" si="182"/>
        <v>2180700</v>
      </c>
      <c r="K163" s="20"/>
    </row>
    <row r="164" spans="1:13" ht="126" x14ac:dyDescent="0.25">
      <c r="A164" s="60" t="s">
        <v>223</v>
      </c>
      <c r="B164" s="39">
        <f t="shared" si="179"/>
        <v>4900300</v>
      </c>
      <c r="C164" s="39">
        <f>C166</f>
        <v>0</v>
      </c>
      <c r="D164" s="39">
        <f t="shared" ref="D164:E164" si="184">D166</f>
        <v>0</v>
      </c>
      <c r="E164" s="39">
        <f t="shared" si="184"/>
        <v>4900300</v>
      </c>
      <c r="F164" s="39">
        <f>G164+H164+I164</f>
        <v>0</v>
      </c>
      <c r="G164" s="39">
        <f t="shared" ref="G164:I164" si="185">G166</f>
        <v>0</v>
      </c>
      <c r="H164" s="39">
        <f t="shared" si="185"/>
        <v>0</v>
      </c>
      <c r="I164" s="39">
        <f t="shared" si="185"/>
        <v>0</v>
      </c>
      <c r="J164" s="39">
        <f t="shared" si="182"/>
        <v>4900300</v>
      </c>
      <c r="K164" s="20"/>
    </row>
    <row r="165" spans="1:13" ht="30.6" x14ac:dyDescent="0.25">
      <c r="A165" s="61" t="s">
        <v>20</v>
      </c>
      <c r="B165" s="38">
        <f t="shared" si="179"/>
        <v>0</v>
      </c>
      <c r="C165" s="39"/>
      <c r="D165" s="39"/>
      <c r="E165" s="39"/>
      <c r="F165" s="38">
        <f t="shared" ref="F165:F166" si="186">G165+H165+I165</f>
        <v>0</v>
      </c>
      <c r="G165" s="39"/>
      <c r="H165" s="39"/>
      <c r="I165" s="39"/>
      <c r="J165" s="38">
        <f t="shared" si="182"/>
        <v>0</v>
      </c>
      <c r="K165" s="20"/>
    </row>
    <row r="166" spans="1:13" ht="54" customHeight="1" x14ac:dyDescent="0.25">
      <c r="A166" s="52" t="s">
        <v>224</v>
      </c>
      <c r="B166" s="39">
        <f t="shared" si="179"/>
        <v>4900300</v>
      </c>
      <c r="C166" s="39"/>
      <c r="D166" s="39"/>
      <c r="E166" s="39">
        <v>4900300</v>
      </c>
      <c r="F166" s="39">
        <f t="shared" si="186"/>
        <v>0</v>
      </c>
      <c r="G166" s="39"/>
      <c r="H166" s="39"/>
      <c r="I166" s="39"/>
      <c r="J166" s="39">
        <f t="shared" si="182"/>
        <v>4900300</v>
      </c>
      <c r="K166" s="20"/>
    </row>
    <row r="167" spans="1:13" ht="58.8" customHeight="1" x14ac:dyDescent="0.25">
      <c r="A167" s="48" t="s">
        <v>202</v>
      </c>
      <c r="B167" s="39">
        <f t="shared" ref="B167:B171" si="187">C167+D167+E167</f>
        <v>56281350</v>
      </c>
      <c r="C167" s="39">
        <f>C169+C170+C171</f>
        <v>0</v>
      </c>
      <c r="D167" s="39">
        <f t="shared" ref="D167:E167" si="188">D169+D170+D171</f>
        <v>41319650</v>
      </c>
      <c r="E167" s="39">
        <f t="shared" si="188"/>
        <v>14961700</v>
      </c>
      <c r="F167" s="39">
        <f t="shared" ref="F167:F170" si="189">G167+H167+I167</f>
        <v>0</v>
      </c>
      <c r="G167" s="39">
        <f>G169+G170+G171</f>
        <v>0</v>
      </c>
      <c r="H167" s="39">
        <f t="shared" ref="H167:I167" si="190">H169+H170+H171</f>
        <v>0</v>
      </c>
      <c r="I167" s="39">
        <f t="shared" si="190"/>
        <v>0</v>
      </c>
      <c r="J167" s="39">
        <f t="shared" ref="J167:J171" si="191">B167-F167</f>
        <v>56281350</v>
      </c>
      <c r="K167" s="20">
        <f>F167/B167*100</f>
        <v>0</v>
      </c>
    </row>
    <row r="168" spans="1:13" ht="30.6" x14ac:dyDescent="0.25">
      <c r="A168" s="45" t="s">
        <v>20</v>
      </c>
      <c r="B168" s="39">
        <f t="shared" si="187"/>
        <v>0</v>
      </c>
      <c r="C168" s="39"/>
      <c r="D168" s="39"/>
      <c r="E168" s="39"/>
      <c r="F168" s="39">
        <f t="shared" si="189"/>
        <v>0</v>
      </c>
      <c r="G168" s="39"/>
      <c r="H168" s="39"/>
      <c r="I168" s="39"/>
      <c r="J168" s="39">
        <f t="shared" si="191"/>
        <v>0</v>
      </c>
      <c r="K168" s="20"/>
    </row>
    <row r="169" spans="1:13" ht="49.2" x14ac:dyDescent="0.25">
      <c r="A169" s="52" t="s">
        <v>227</v>
      </c>
      <c r="B169" s="39">
        <f t="shared" si="187"/>
        <v>4631800</v>
      </c>
      <c r="C169" s="39"/>
      <c r="D169" s="39"/>
      <c r="E169" s="39">
        <v>4631800</v>
      </c>
      <c r="F169" s="39">
        <f t="shared" si="189"/>
        <v>0</v>
      </c>
      <c r="G169" s="39"/>
      <c r="H169" s="39"/>
      <c r="I169" s="39"/>
      <c r="J169" s="39">
        <f t="shared" si="191"/>
        <v>4631800</v>
      </c>
      <c r="K169" s="20"/>
    </row>
    <row r="170" spans="1:13" ht="30.6" x14ac:dyDescent="0.25">
      <c r="A170" s="46" t="s">
        <v>225</v>
      </c>
      <c r="B170" s="39">
        <f t="shared" si="187"/>
        <v>10329900</v>
      </c>
      <c r="C170" s="39"/>
      <c r="D170" s="39"/>
      <c r="E170" s="39">
        <v>10329900</v>
      </c>
      <c r="F170" s="39">
        <f t="shared" si="189"/>
        <v>0</v>
      </c>
      <c r="G170" s="39"/>
      <c r="H170" s="39"/>
      <c r="I170" s="39"/>
      <c r="J170" s="39">
        <f t="shared" si="191"/>
        <v>10329900</v>
      </c>
      <c r="K170" s="20">
        <f t="shared" ref="K170:K171" si="192">F170/B170*100</f>
        <v>0</v>
      </c>
    </row>
    <row r="171" spans="1:13" ht="30.6" x14ac:dyDescent="0.25">
      <c r="A171" s="46" t="s">
        <v>226</v>
      </c>
      <c r="B171" s="39">
        <f t="shared" si="187"/>
        <v>41319650</v>
      </c>
      <c r="C171" s="39"/>
      <c r="D171" s="39">
        <v>41319650</v>
      </c>
      <c r="E171" s="39"/>
      <c r="F171" s="39"/>
      <c r="G171" s="39"/>
      <c r="H171" s="39"/>
      <c r="I171" s="39"/>
      <c r="J171" s="39">
        <f t="shared" si="191"/>
        <v>41319650</v>
      </c>
      <c r="K171" s="20">
        <f t="shared" si="192"/>
        <v>0</v>
      </c>
    </row>
    <row r="172" spans="1:13" ht="30" x14ac:dyDescent="0.25">
      <c r="A172" s="59" t="s">
        <v>41</v>
      </c>
      <c r="B172" s="38">
        <f>C172+D172+E172</f>
        <v>12300000</v>
      </c>
      <c r="C172" s="38">
        <f>C173+C184</f>
        <v>0</v>
      </c>
      <c r="D172" s="38">
        <f>D173+D184</f>
        <v>0</v>
      </c>
      <c r="E172" s="38">
        <f>E173+E184</f>
        <v>12300000</v>
      </c>
      <c r="F172" s="38">
        <f>G172+H172+I172</f>
        <v>936000</v>
      </c>
      <c r="G172" s="38">
        <f>G173+G184</f>
        <v>0</v>
      </c>
      <c r="H172" s="38">
        <f>H173+H184</f>
        <v>0</v>
      </c>
      <c r="I172" s="38">
        <f>I173+I184</f>
        <v>936000</v>
      </c>
      <c r="J172" s="38">
        <f t="shared" si="87"/>
        <v>11364000</v>
      </c>
      <c r="K172" s="23">
        <f t="shared" ref="K172:K198" si="193">F172/B172*100</f>
        <v>7.6097560975609753</v>
      </c>
      <c r="L172" s="18"/>
      <c r="M172" s="3"/>
    </row>
    <row r="173" spans="1:13" ht="83.4" customHeight="1" x14ac:dyDescent="0.25">
      <c r="A173" s="43" t="s">
        <v>56</v>
      </c>
      <c r="B173" s="38">
        <f>C173+D173+E173</f>
        <v>10500000</v>
      </c>
      <c r="C173" s="38">
        <f>C174+C177+C180</f>
        <v>0</v>
      </c>
      <c r="D173" s="38">
        <f t="shared" ref="D173:E173" si="194">D174+D177+D180</f>
        <v>0</v>
      </c>
      <c r="E173" s="38">
        <f t="shared" si="194"/>
        <v>10500000</v>
      </c>
      <c r="F173" s="38">
        <f>G173+H173+I173</f>
        <v>0</v>
      </c>
      <c r="G173" s="38">
        <f>G174+G177+G180</f>
        <v>0</v>
      </c>
      <c r="H173" s="38">
        <f t="shared" ref="H173:I173" si="195">H174+H177+H180</f>
        <v>0</v>
      </c>
      <c r="I173" s="38">
        <f t="shared" si="195"/>
        <v>0</v>
      </c>
      <c r="J173" s="38">
        <f t="shared" si="87"/>
        <v>10500000</v>
      </c>
      <c r="K173" s="23"/>
      <c r="L173" s="18"/>
      <c r="M173" s="3"/>
    </row>
    <row r="174" spans="1:13" ht="50.4" x14ac:dyDescent="0.25">
      <c r="A174" s="60" t="s">
        <v>69</v>
      </c>
      <c r="B174" s="38">
        <f t="shared" ref="B174:B187" si="196">C174+D174+E174</f>
        <v>5400000</v>
      </c>
      <c r="C174" s="39">
        <f>C176</f>
        <v>0</v>
      </c>
      <c r="D174" s="39">
        <f t="shared" ref="D174:I174" si="197">D176</f>
        <v>0</v>
      </c>
      <c r="E174" s="39">
        <f t="shared" si="197"/>
        <v>5400000</v>
      </c>
      <c r="F174" s="39">
        <f>G174+H174+I174</f>
        <v>0</v>
      </c>
      <c r="G174" s="39">
        <f t="shared" si="197"/>
        <v>0</v>
      </c>
      <c r="H174" s="39">
        <f t="shared" si="197"/>
        <v>0</v>
      </c>
      <c r="I174" s="39">
        <f t="shared" si="197"/>
        <v>0</v>
      </c>
      <c r="J174" s="38">
        <f t="shared" si="87"/>
        <v>5400000</v>
      </c>
      <c r="K174" s="23">
        <f t="shared" si="193"/>
        <v>0</v>
      </c>
      <c r="L174" s="18"/>
      <c r="M174" s="3"/>
    </row>
    <row r="175" spans="1:13" ht="30.6" x14ac:dyDescent="0.25">
      <c r="A175" s="61" t="s">
        <v>20</v>
      </c>
      <c r="B175" s="38">
        <f t="shared" si="196"/>
        <v>0</v>
      </c>
      <c r="C175" s="39"/>
      <c r="D175" s="39"/>
      <c r="E175" s="39"/>
      <c r="F175" s="38">
        <f t="shared" si="139"/>
        <v>0</v>
      </c>
      <c r="G175" s="39"/>
      <c r="H175" s="39"/>
      <c r="I175" s="39"/>
      <c r="J175" s="38">
        <f t="shared" si="87"/>
        <v>0</v>
      </c>
      <c r="K175" s="23"/>
      <c r="L175" s="18"/>
      <c r="M175" s="3"/>
    </row>
    <row r="176" spans="1:13" ht="49.2" x14ac:dyDescent="0.25">
      <c r="A176" s="52" t="s">
        <v>101</v>
      </c>
      <c r="B176" s="39">
        <f t="shared" si="196"/>
        <v>5400000</v>
      </c>
      <c r="C176" s="39"/>
      <c r="D176" s="39"/>
      <c r="E176" s="39">
        <v>5400000</v>
      </c>
      <c r="F176" s="39">
        <f t="shared" si="139"/>
        <v>0</v>
      </c>
      <c r="G176" s="39"/>
      <c r="H176" s="39"/>
      <c r="I176" s="39"/>
      <c r="J176" s="39">
        <f t="shared" si="87"/>
        <v>5400000</v>
      </c>
      <c r="K176" s="20">
        <f t="shared" ref="K176:K177" si="198">F176/B176*100</f>
        <v>0</v>
      </c>
      <c r="L176" s="18"/>
      <c r="M176" s="3"/>
    </row>
    <row r="177" spans="1:13" ht="50.4" x14ac:dyDescent="0.25">
      <c r="A177" s="60" t="s">
        <v>62</v>
      </c>
      <c r="B177" s="39">
        <f t="shared" si="196"/>
        <v>100000</v>
      </c>
      <c r="C177" s="39">
        <f>C179</f>
        <v>0</v>
      </c>
      <c r="D177" s="39">
        <f t="shared" ref="D177:E177" si="199">D179</f>
        <v>0</v>
      </c>
      <c r="E177" s="39">
        <f t="shared" si="199"/>
        <v>100000</v>
      </c>
      <c r="F177" s="39">
        <f t="shared" si="139"/>
        <v>0</v>
      </c>
      <c r="G177" s="39">
        <f>G179</f>
        <v>0</v>
      </c>
      <c r="H177" s="39">
        <f t="shared" ref="H177:I177" si="200">H179</f>
        <v>0</v>
      </c>
      <c r="I177" s="39">
        <f t="shared" si="200"/>
        <v>0</v>
      </c>
      <c r="J177" s="39">
        <f t="shared" si="87"/>
        <v>100000</v>
      </c>
      <c r="K177" s="20">
        <f t="shared" si="198"/>
        <v>0</v>
      </c>
      <c r="L177" s="18"/>
      <c r="M177" s="3"/>
    </row>
    <row r="178" spans="1:13" ht="30.6" x14ac:dyDescent="0.25">
      <c r="A178" s="62" t="s">
        <v>20</v>
      </c>
      <c r="B178" s="39">
        <f t="shared" si="196"/>
        <v>0</v>
      </c>
      <c r="C178" s="39"/>
      <c r="D178" s="39"/>
      <c r="E178" s="39"/>
      <c r="F178" s="39">
        <f t="shared" si="139"/>
        <v>0</v>
      </c>
      <c r="G178" s="39"/>
      <c r="H178" s="39"/>
      <c r="I178" s="39"/>
      <c r="J178" s="39">
        <f t="shared" si="87"/>
        <v>0</v>
      </c>
      <c r="K178" s="20"/>
      <c r="L178" s="18"/>
      <c r="M178" s="3"/>
    </row>
    <row r="179" spans="1:13" ht="51" customHeight="1" x14ac:dyDescent="0.25">
      <c r="A179" s="61" t="s">
        <v>102</v>
      </c>
      <c r="B179" s="39">
        <f t="shared" si="196"/>
        <v>100000</v>
      </c>
      <c r="C179" s="39"/>
      <c r="D179" s="39"/>
      <c r="E179" s="39">
        <v>100000</v>
      </c>
      <c r="F179" s="39">
        <f t="shared" si="139"/>
        <v>0</v>
      </c>
      <c r="G179" s="39"/>
      <c r="H179" s="39"/>
      <c r="I179" s="39"/>
      <c r="J179" s="39">
        <f t="shared" si="87"/>
        <v>100000</v>
      </c>
      <c r="K179" s="20">
        <f t="shared" ref="K179" si="201">F179/B179*100</f>
        <v>0</v>
      </c>
      <c r="L179" s="18"/>
      <c r="M179" s="3"/>
    </row>
    <row r="180" spans="1:13" ht="51" customHeight="1" x14ac:dyDescent="0.25">
      <c r="A180" s="48" t="s">
        <v>230</v>
      </c>
      <c r="B180" s="39">
        <f t="shared" si="196"/>
        <v>5000000</v>
      </c>
      <c r="C180" s="39">
        <f>C182+C183</f>
        <v>0</v>
      </c>
      <c r="D180" s="39">
        <f t="shared" ref="D180:E180" si="202">D182+D183</f>
        <v>0</v>
      </c>
      <c r="E180" s="39">
        <f t="shared" si="202"/>
        <v>5000000</v>
      </c>
      <c r="F180" s="39">
        <f t="shared" si="139"/>
        <v>0</v>
      </c>
      <c r="G180" s="39">
        <f>G182+G183</f>
        <v>0</v>
      </c>
      <c r="H180" s="39">
        <f t="shared" ref="H180:I180" si="203">H182+H183</f>
        <v>0</v>
      </c>
      <c r="I180" s="39">
        <f t="shared" si="203"/>
        <v>0</v>
      </c>
      <c r="J180" s="39">
        <f t="shared" ref="J180:J183" si="204">B180-F180</f>
        <v>5000000</v>
      </c>
      <c r="K180" s="20">
        <f>F180/B180*100</f>
        <v>0</v>
      </c>
      <c r="L180" s="18"/>
      <c r="M180" s="3"/>
    </row>
    <row r="181" spans="1:13" ht="30.6" x14ac:dyDescent="0.25">
      <c r="A181" s="45" t="s">
        <v>20</v>
      </c>
      <c r="B181" s="39">
        <f t="shared" si="196"/>
        <v>0</v>
      </c>
      <c r="C181" s="39"/>
      <c r="D181" s="39"/>
      <c r="E181" s="39"/>
      <c r="F181" s="39">
        <f t="shared" si="139"/>
        <v>0</v>
      </c>
      <c r="G181" s="39"/>
      <c r="H181" s="39"/>
      <c r="I181" s="39"/>
      <c r="J181" s="39">
        <f t="shared" si="204"/>
        <v>0</v>
      </c>
      <c r="K181" s="20"/>
      <c r="L181" s="18"/>
      <c r="M181" s="3"/>
    </row>
    <row r="182" spans="1:13" ht="30.6" x14ac:dyDescent="0.25">
      <c r="A182" s="46" t="s">
        <v>228</v>
      </c>
      <c r="B182" s="39">
        <f t="shared" si="196"/>
        <v>540000</v>
      </c>
      <c r="C182" s="39"/>
      <c r="D182" s="39"/>
      <c r="E182" s="39">
        <v>540000</v>
      </c>
      <c r="F182" s="39">
        <f t="shared" si="139"/>
        <v>0</v>
      </c>
      <c r="G182" s="39"/>
      <c r="H182" s="39"/>
      <c r="I182" s="39"/>
      <c r="J182" s="39">
        <f t="shared" si="204"/>
        <v>540000</v>
      </c>
      <c r="K182" s="20">
        <f t="shared" ref="K182:K183" si="205">F182/B182*100</f>
        <v>0</v>
      </c>
      <c r="L182" s="18"/>
      <c r="M182" s="3"/>
    </row>
    <row r="183" spans="1:13" ht="30.6" x14ac:dyDescent="0.25">
      <c r="A183" s="46" t="s">
        <v>229</v>
      </c>
      <c r="B183" s="39">
        <f t="shared" si="196"/>
        <v>4460000</v>
      </c>
      <c r="C183" s="39"/>
      <c r="D183" s="39"/>
      <c r="E183" s="39">
        <v>4460000</v>
      </c>
      <c r="F183" s="39"/>
      <c r="G183" s="39"/>
      <c r="H183" s="39"/>
      <c r="I183" s="39"/>
      <c r="J183" s="39">
        <f t="shared" si="204"/>
        <v>4460000</v>
      </c>
      <c r="K183" s="20">
        <f t="shared" si="205"/>
        <v>0</v>
      </c>
      <c r="L183" s="18"/>
      <c r="M183" s="3"/>
    </row>
    <row r="184" spans="1:13" ht="81.599999999999994" customHeight="1" x14ac:dyDescent="0.25">
      <c r="A184" s="43" t="s">
        <v>63</v>
      </c>
      <c r="B184" s="38">
        <f t="shared" si="196"/>
        <v>1800000</v>
      </c>
      <c r="C184" s="38">
        <f>C185</f>
        <v>0</v>
      </c>
      <c r="D184" s="38">
        <f t="shared" ref="D184:E184" si="206">D185</f>
        <v>0</v>
      </c>
      <c r="E184" s="38">
        <f t="shared" si="206"/>
        <v>1800000</v>
      </c>
      <c r="F184" s="38">
        <f>G184+H184+I184</f>
        <v>936000</v>
      </c>
      <c r="G184" s="38">
        <f t="shared" ref="G184:I184" si="207">G185</f>
        <v>0</v>
      </c>
      <c r="H184" s="38">
        <f t="shared" si="207"/>
        <v>0</v>
      </c>
      <c r="I184" s="38">
        <f t="shared" si="207"/>
        <v>936000</v>
      </c>
      <c r="J184" s="38"/>
      <c r="K184" s="20"/>
      <c r="L184" s="18"/>
      <c r="M184" s="3"/>
    </row>
    <row r="185" spans="1:13" ht="50.4" x14ac:dyDescent="0.25">
      <c r="A185" s="60" t="s">
        <v>64</v>
      </c>
      <c r="B185" s="39">
        <f t="shared" si="196"/>
        <v>1800000</v>
      </c>
      <c r="C185" s="39">
        <f>C187</f>
        <v>0</v>
      </c>
      <c r="D185" s="39">
        <f t="shared" ref="D185:E185" si="208">D187</f>
        <v>0</v>
      </c>
      <c r="E185" s="39">
        <f t="shared" si="208"/>
        <v>1800000</v>
      </c>
      <c r="F185" s="39">
        <f t="shared" ref="F185:F187" si="209">G185+H185+I185</f>
        <v>936000</v>
      </c>
      <c r="G185" s="39">
        <f>G187</f>
        <v>0</v>
      </c>
      <c r="H185" s="39">
        <f t="shared" ref="H185:I185" si="210">H187</f>
        <v>0</v>
      </c>
      <c r="I185" s="39">
        <f t="shared" si="210"/>
        <v>936000</v>
      </c>
      <c r="J185" s="39">
        <f t="shared" ref="J185:J187" si="211">B185-F185</f>
        <v>864000</v>
      </c>
      <c r="K185" s="20"/>
      <c r="L185" s="18"/>
      <c r="M185" s="3"/>
    </row>
    <row r="186" spans="1:13" ht="30.6" x14ac:dyDescent="0.25">
      <c r="A186" s="61" t="s">
        <v>20</v>
      </c>
      <c r="B186" s="39">
        <f t="shared" si="196"/>
        <v>0</v>
      </c>
      <c r="C186" s="39"/>
      <c r="D186" s="39"/>
      <c r="E186" s="39"/>
      <c r="F186" s="39">
        <f t="shared" si="209"/>
        <v>0</v>
      </c>
      <c r="G186" s="39"/>
      <c r="H186" s="39"/>
      <c r="I186" s="39"/>
      <c r="J186" s="39">
        <f t="shared" si="211"/>
        <v>0</v>
      </c>
      <c r="K186" s="20"/>
      <c r="L186" s="18"/>
      <c r="M186" s="3"/>
    </row>
    <row r="187" spans="1:13" ht="30.6" x14ac:dyDescent="0.25">
      <c r="A187" s="52" t="s">
        <v>103</v>
      </c>
      <c r="B187" s="39">
        <f t="shared" si="196"/>
        <v>1800000</v>
      </c>
      <c r="C187" s="39"/>
      <c r="D187" s="39"/>
      <c r="E187" s="39">
        <v>1800000</v>
      </c>
      <c r="F187" s="39">
        <f t="shared" si="209"/>
        <v>936000</v>
      </c>
      <c r="G187" s="39"/>
      <c r="H187" s="39"/>
      <c r="I187" s="39">
        <v>936000</v>
      </c>
      <c r="J187" s="39">
        <f t="shared" si="211"/>
        <v>864000</v>
      </c>
      <c r="K187" s="20"/>
      <c r="L187" s="18"/>
      <c r="M187" s="3"/>
    </row>
    <row r="188" spans="1:13" ht="30.6" x14ac:dyDescent="0.25">
      <c r="A188" s="63" t="s">
        <v>40</v>
      </c>
      <c r="B188" s="36">
        <f>B189</f>
        <v>183047800</v>
      </c>
      <c r="C188" s="36">
        <f t="shared" ref="C188:I189" si="212">C189</f>
        <v>163196500</v>
      </c>
      <c r="D188" s="36">
        <f t="shared" si="212"/>
        <v>1318700</v>
      </c>
      <c r="E188" s="36">
        <f t="shared" si="212"/>
        <v>18532600</v>
      </c>
      <c r="F188" s="36">
        <f>F189</f>
        <v>34926351.609999999</v>
      </c>
      <c r="G188" s="36">
        <f t="shared" si="212"/>
        <v>34577087.079999998</v>
      </c>
      <c r="H188" s="36">
        <f t="shared" si="212"/>
        <v>279406.59000000003</v>
      </c>
      <c r="I188" s="36">
        <f t="shared" si="212"/>
        <v>69857.94</v>
      </c>
      <c r="J188" s="36">
        <f t="shared" ref="J188:J237" si="213">B188-F188</f>
        <v>148121448.38999999</v>
      </c>
      <c r="K188" s="24">
        <f t="shared" si="193"/>
        <v>19.08045418191314</v>
      </c>
      <c r="L188" s="18"/>
      <c r="M188" s="3"/>
    </row>
    <row r="189" spans="1:13" ht="49.2" x14ac:dyDescent="0.25">
      <c r="A189" s="64" t="s">
        <v>38</v>
      </c>
      <c r="B189" s="38">
        <f>C189+D189+E189</f>
        <v>183047800</v>
      </c>
      <c r="C189" s="38">
        <f>C190</f>
        <v>163196500</v>
      </c>
      <c r="D189" s="38">
        <f t="shared" si="212"/>
        <v>1318700</v>
      </c>
      <c r="E189" s="38">
        <f t="shared" si="212"/>
        <v>18532600</v>
      </c>
      <c r="F189" s="38">
        <f>G189+H189+I189</f>
        <v>34926351.609999999</v>
      </c>
      <c r="G189" s="38">
        <f t="shared" si="212"/>
        <v>34577087.079999998</v>
      </c>
      <c r="H189" s="38">
        <f t="shared" si="212"/>
        <v>279406.59000000003</v>
      </c>
      <c r="I189" s="38">
        <f t="shared" si="212"/>
        <v>69857.94</v>
      </c>
      <c r="J189" s="38">
        <f t="shared" si="213"/>
        <v>148121448.38999999</v>
      </c>
      <c r="K189" s="20">
        <f t="shared" si="193"/>
        <v>19.08045418191314</v>
      </c>
      <c r="L189" s="18"/>
      <c r="M189" s="3"/>
    </row>
    <row r="190" spans="1:13" ht="80.400000000000006" customHeight="1" x14ac:dyDescent="0.25">
      <c r="A190" s="43" t="s">
        <v>56</v>
      </c>
      <c r="B190" s="38">
        <f>C190+D190+E190</f>
        <v>183047800</v>
      </c>
      <c r="C190" s="38">
        <f>C191+C198+C205+C208+C211+C214</f>
        <v>163196500</v>
      </c>
      <c r="D190" s="38">
        <f t="shared" ref="D190:E190" si="214">D191+D198+D205+D208+D211+D214</f>
        <v>1318700</v>
      </c>
      <c r="E190" s="38">
        <f t="shared" si="214"/>
        <v>18532600</v>
      </c>
      <c r="F190" s="38">
        <f>G190+H190+I190</f>
        <v>34926351.609999999</v>
      </c>
      <c r="G190" s="38">
        <f>G191+G198+G205+G208+G211+G214</f>
        <v>34577087.079999998</v>
      </c>
      <c r="H190" s="38">
        <f t="shared" ref="H190:I190" si="215">H191+H198+H205+H208+H211+H214</f>
        <v>279406.59000000003</v>
      </c>
      <c r="I190" s="38">
        <f t="shared" si="215"/>
        <v>69857.94</v>
      </c>
      <c r="J190" s="38">
        <f t="shared" si="213"/>
        <v>148121448.38999999</v>
      </c>
      <c r="K190" s="20">
        <f t="shared" si="193"/>
        <v>19.08045418191314</v>
      </c>
      <c r="L190" s="18"/>
      <c r="M190" s="3"/>
    </row>
    <row r="191" spans="1:13" ht="109.2" customHeight="1" x14ac:dyDescent="0.25">
      <c r="A191" s="47" t="s">
        <v>46</v>
      </c>
      <c r="B191" s="39">
        <f>C191+D191+E191</f>
        <v>139279800</v>
      </c>
      <c r="C191" s="39">
        <f>C193+C194+C195+C196+C197</f>
        <v>137451200</v>
      </c>
      <c r="D191" s="39">
        <f t="shared" ref="D191:E191" si="216">D193+D194+D195+D196+D197</f>
        <v>1110700</v>
      </c>
      <c r="E191" s="39">
        <f t="shared" si="216"/>
        <v>717900</v>
      </c>
      <c r="F191" s="39">
        <f t="shared" ref="F191:F197" si="217">G191+H191+I191</f>
        <v>34926351.609999999</v>
      </c>
      <c r="G191" s="39">
        <f>G193+G194+G195+G196+G197</f>
        <v>34577087.079999998</v>
      </c>
      <c r="H191" s="39">
        <f t="shared" ref="H191:I191" si="218">H193+H194+H195+H196+H197</f>
        <v>279406.59000000003</v>
      </c>
      <c r="I191" s="39">
        <f t="shared" si="218"/>
        <v>69857.94</v>
      </c>
      <c r="J191" s="39">
        <f t="shared" ref="J191" si="219">B191-F191</f>
        <v>104353448.39</v>
      </c>
      <c r="K191" s="20">
        <f t="shared" si="193"/>
        <v>25.076394143300035</v>
      </c>
      <c r="L191" s="18"/>
      <c r="M191" s="3"/>
    </row>
    <row r="192" spans="1:13" ht="30.6" x14ac:dyDescent="0.25">
      <c r="A192" s="61" t="s">
        <v>20</v>
      </c>
      <c r="B192" s="39"/>
      <c r="C192" s="39"/>
      <c r="D192" s="39"/>
      <c r="E192" s="39"/>
      <c r="F192" s="39">
        <f t="shared" si="217"/>
        <v>0</v>
      </c>
      <c r="G192" s="39"/>
      <c r="H192" s="39"/>
      <c r="I192" s="39"/>
      <c r="J192" s="39"/>
      <c r="K192" s="20"/>
      <c r="L192" s="18"/>
      <c r="M192" s="3"/>
    </row>
    <row r="193" spans="1:13" ht="50.4" x14ac:dyDescent="0.25">
      <c r="A193" s="65" t="s">
        <v>104</v>
      </c>
      <c r="B193" s="39">
        <f t="shared" ref="B193:B198" si="220">C193+D193+E193</f>
        <v>165900</v>
      </c>
      <c r="C193" s="39"/>
      <c r="D193" s="39"/>
      <c r="E193" s="39">
        <v>165900</v>
      </c>
      <c r="F193" s="39">
        <f t="shared" si="217"/>
        <v>0</v>
      </c>
      <c r="G193" s="39"/>
      <c r="H193" s="39"/>
      <c r="I193" s="39"/>
      <c r="J193" s="39">
        <f t="shared" ref="J193:J216" si="221">B193-F193</f>
        <v>165900</v>
      </c>
      <c r="K193" s="20">
        <f t="shared" si="193"/>
        <v>0</v>
      </c>
      <c r="L193" s="18"/>
      <c r="M193" s="3"/>
    </row>
    <row r="194" spans="1:13" ht="49.8" x14ac:dyDescent="0.25">
      <c r="A194" s="65" t="s">
        <v>105</v>
      </c>
      <c r="B194" s="39">
        <f t="shared" si="220"/>
        <v>274300</v>
      </c>
      <c r="C194" s="39"/>
      <c r="D194" s="39"/>
      <c r="E194" s="39">
        <v>274300</v>
      </c>
      <c r="F194" s="39">
        <f t="shared" si="217"/>
        <v>0</v>
      </c>
      <c r="G194" s="39"/>
      <c r="H194" s="39"/>
      <c r="I194" s="39"/>
      <c r="J194" s="39">
        <f t="shared" si="221"/>
        <v>274300</v>
      </c>
      <c r="K194" s="20">
        <f t="shared" si="193"/>
        <v>0</v>
      </c>
      <c r="L194" s="18"/>
      <c r="M194" s="3"/>
    </row>
    <row r="195" spans="1:13" ht="49.2" x14ac:dyDescent="0.25">
      <c r="A195" s="52" t="s">
        <v>185</v>
      </c>
      <c r="B195" s="39">
        <f t="shared" si="220"/>
        <v>277700</v>
      </c>
      <c r="C195" s="39"/>
      <c r="D195" s="39"/>
      <c r="E195" s="39">
        <v>277700</v>
      </c>
      <c r="F195" s="39">
        <f t="shared" si="217"/>
        <v>69857.94</v>
      </c>
      <c r="G195" s="39"/>
      <c r="H195" s="39"/>
      <c r="I195" s="39">
        <v>69857.94</v>
      </c>
      <c r="J195" s="39">
        <f t="shared" si="221"/>
        <v>207842.06</v>
      </c>
      <c r="K195" s="20">
        <f t="shared" si="193"/>
        <v>25.155902052574717</v>
      </c>
      <c r="L195" s="18"/>
      <c r="M195" s="3"/>
    </row>
    <row r="196" spans="1:13" ht="49.2" x14ac:dyDescent="0.25">
      <c r="A196" s="52" t="s">
        <v>186</v>
      </c>
      <c r="B196" s="39">
        <f t="shared" si="220"/>
        <v>1110700</v>
      </c>
      <c r="C196" s="39"/>
      <c r="D196" s="39">
        <v>1110700</v>
      </c>
      <c r="E196" s="39"/>
      <c r="F196" s="39">
        <f t="shared" si="217"/>
        <v>279406.59000000003</v>
      </c>
      <c r="G196" s="39"/>
      <c r="H196" s="39">
        <v>279406.59000000003</v>
      </c>
      <c r="I196" s="39"/>
      <c r="J196" s="39">
        <f t="shared" si="221"/>
        <v>831293.40999999992</v>
      </c>
      <c r="K196" s="20">
        <f t="shared" si="193"/>
        <v>25.15590078328982</v>
      </c>
      <c r="L196" s="18"/>
      <c r="M196" s="3"/>
    </row>
    <row r="197" spans="1:13" ht="49.2" x14ac:dyDescent="0.25">
      <c r="A197" s="52" t="s">
        <v>187</v>
      </c>
      <c r="B197" s="39">
        <f t="shared" si="220"/>
        <v>137451200</v>
      </c>
      <c r="C197" s="39">
        <v>137451200</v>
      </c>
      <c r="D197" s="39"/>
      <c r="E197" s="39"/>
      <c r="F197" s="39">
        <f t="shared" si="217"/>
        <v>34577087.079999998</v>
      </c>
      <c r="G197" s="39">
        <v>34577087.079999998</v>
      </c>
      <c r="H197" s="39"/>
      <c r="I197" s="39"/>
      <c r="J197" s="39">
        <f t="shared" si="221"/>
        <v>102874112.92</v>
      </c>
      <c r="K197" s="20">
        <f t="shared" si="193"/>
        <v>25.155900479588389</v>
      </c>
      <c r="L197" s="18"/>
      <c r="M197" s="3"/>
    </row>
    <row r="198" spans="1:13" ht="126" x14ac:dyDescent="0.25">
      <c r="A198" s="47" t="s">
        <v>39</v>
      </c>
      <c r="B198" s="39">
        <f t="shared" si="220"/>
        <v>26853500</v>
      </c>
      <c r="C198" s="39">
        <f>C200+C201+C202+C203+C204</f>
        <v>25745300</v>
      </c>
      <c r="D198" s="39">
        <f t="shared" ref="D198:E198" si="222">D200+D201+D202+D203+D204</f>
        <v>208000</v>
      </c>
      <c r="E198" s="39">
        <f t="shared" si="222"/>
        <v>900200</v>
      </c>
      <c r="F198" s="39">
        <f>G198+H198+I198</f>
        <v>0</v>
      </c>
      <c r="G198" s="39">
        <f>G200+G201+G202+G203+G204</f>
        <v>0</v>
      </c>
      <c r="H198" s="39">
        <f t="shared" ref="H198:I198" si="223">H200+H201+H202+H203+H204</f>
        <v>0</v>
      </c>
      <c r="I198" s="39">
        <f t="shared" si="223"/>
        <v>0</v>
      </c>
      <c r="J198" s="39">
        <f t="shared" si="221"/>
        <v>26853500</v>
      </c>
      <c r="K198" s="20">
        <f t="shared" si="193"/>
        <v>0</v>
      </c>
      <c r="L198" s="18"/>
      <c r="M198" s="3"/>
    </row>
    <row r="199" spans="1:13" ht="30.6" x14ac:dyDescent="0.25">
      <c r="A199" s="61" t="s">
        <v>20</v>
      </c>
      <c r="B199" s="39"/>
      <c r="C199" s="39"/>
      <c r="D199" s="39"/>
      <c r="E199" s="39"/>
      <c r="F199" s="39"/>
      <c r="G199" s="39"/>
      <c r="H199" s="39"/>
      <c r="I199" s="39"/>
      <c r="J199" s="39">
        <f t="shared" si="221"/>
        <v>0</v>
      </c>
      <c r="K199" s="20"/>
      <c r="L199" s="18"/>
      <c r="M199" s="3"/>
    </row>
    <row r="200" spans="1:13" ht="50.4" x14ac:dyDescent="0.25">
      <c r="A200" s="65" t="s">
        <v>191</v>
      </c>
      <c r="B200" s="39">
        <f t="shared" ref="B200" si="224">C200+D200+E200</f>
        <v>614100</v>
      </c>
      <c r="C200" s="39"/>
      <c r="D200" s="39"/>
      <c r="E200" s="39">
        <v>614100</v>
      </c>
      <c r="F200" s="39">
        <f t="shared" ref="F200" si="225">G200+H200+I200</f>
        <v>0</v>
      </c>
      <c r="G200" s="39"/>
      <c r="H200" s="39"/>
      <c r="I200" s="39"/>
      <c r="J200" s="39">
        <f t="shared" ref="J200" si="226">B200-F200</f>
        <v>614100</v>
      </c>
      <c r="K200" s="20">
        <f t="shared" ref="K200" si="227">F200/B200*100</f>
        <v>0</v>
      </c>
      <c r="L200" s="18"/>
      <c r="M200" s="3"/>
    </row>
    <row r="201" spans="1:13" ht="50.4" x14ac:dyDescent="0.25">
      <c r="A201" s="65" t="s">
        <v>231</v>
      </c>
      <c r="B201" s="39">
        <f t="shared" ref="B201" si="228">C201+D201+E201</f>
        <v>234100</v>
      </c>
      <c r="C201" s="39"/>
      <c r="D201" s="39"/>
      <c r="E201" s="39">
        <v>234100</v>
      </c>
      <c r="F201" s="39">
        <f t="shared" ref="F201" si="229">G201+H201+I201</f>
        <v>0</v>
      </c>
      <c r="G201" s="39"/>
      <c r="H201" s="39"/>
      <c r="I201" s="39"/>
      <c r="J201" s="39">
        <f t="shared" ref="J201" si="230">B201-F201</f>
        <v>234100</v>
      </c>
      <c r="K201" s="20">
        <f t="shared" ref="K201" si="231">F201/B201*100</f>
        <v>0</v>
      </c>
      <c r="L201" s="18"/>
      <c r="M201" s="3"/>
    </row>
    <row r="202" spans="1:13" ht="49.2" x14ac:dyDescent="0.25">
      <c r="A202" s="52" t="s">
        <v>188</v>
      </c>
      <c r="B202" s="39">
        <f t="shared" ref="B202:B216" si="232">C202+D202+E202</f>
        <v>52000</v>
      </c>
      <c r="C202" s="39"/>
      <c r="D202" s="39"/>
      <c r="E202" s="39">
        <v>52000</v>
      </c>
      <c r="F202" s="39">
        <f t="shared" ref="F202:F207" si="233">G202+H202+I202</f>
        <v>0</v>
      </c>
      <c r="G202" s="39"/>
      <c r="H202" s="39"/>
      <c r="I202" s="39"/>
      <c r="J202" s="39">
        <f t="shared" si="221"/>
        <v>52000</v>
      </c>
      <c r="K202" s="20">
        <f t="shared" ref="K202:K204" si="234">F202/B202*100</f>
        <v>0</v>
      </c>
      <c r="L202" s="18"/>
      <c r="M202" s="3"/>
    </row>
    <row r="203" spans="1:13" ht="49.2" x14ac:dyDescent="0.25">
      <c r="A203" s="52" t="s">
        <v>189</v>
      </c>
      <c r="B203" s="39">
        <f t="shared" si="232"/>
        <v>208000</v>
      </c>
      <c r="C203" s="39"/>
      <c r="D203" s="39">
        <v>208000</v>
      </c>
      <c r="E203" s="39"/>
      <c r="F203" s="39">
        <f t="shared" si="233"/>
        <v>0</v>
      </c>
      <c r="G203" s="39"/>
      <c r="H203" s="39"/>
      <c r="I203" s="39"/>
      <c r="J203" s="39">
        <f t="shared" si="221"/>
        <v>208000</v>
      </c>
      <c r="K203" s="20">
        <f t="shared" si="234"/>
        <v>0</v>
      </c>
      <c r="L203" s="18"/>
      <c r="M203" s="3"/>
    </row>
    <row r="204" spans="1:13" ht="49.2" x14ac:dyDescent="0.25">
      <c r="A204" s="52" t="s">
        <v>190</v>
      </c>
      <c r="B204" s="39">
        <f t="shared" si="232"/>
        <v>25745300</v>
      </c>
      <c r="C204" s="39">
        <v>25745300</v>
      </c>
      <c r="D204" s="39"/>
      <c r="E204" s="39"/>
      <c r="F204" s="39">
        <f t="shared" si="233"/>
        <v>0</v>
      </c>
      <c r="G204" s="39"/>
      <c r="H204" s="39"/>
      <c r="I204" s="39"/>
      <c r="J204" s="39">
        <f t="shared" si="221"/>
        <v>25745300</v>
      </c>
      <c r="K204" s="20">
        <f t="shared" si="234"/>
        <v>0</v>
      </c>
      <c r="L204" s="18"/>
      <c r="M204" s="3"/>
    </row>
    <row r="205" spans="1:13" ht="75.599999999999994" x14ac:dyDescent="0.25">
      <c r="A205" s="60" t="s">
        <v>33</v>
      </c>
      <c r="B205" s="39">
        <f t="shared" si="232"/>
        <v>1000000</v>
      </c>
      <c r="C205" s="39">
        <f>C207</f>
        <v>0</v>
      </c>
      <c r="D205" s="39">
        <f t="shared" ref="D205:E205" si="235">D207</f>
        <v>0</v>
      </c>
      <c r="E205" s="39">
        <f t="shared" si="235"/>
        <v>1000000</v>
      </c>
      <c r="F205" s="39">
        <f t="shared" si="233"/>
        <v>0</v>
      </c>
      <c r="G205" s="39">
        <f>G207</f>
        <v>0</v>
      </c>
      <c r="H205" s="39">
        <f t="shared" ref="H205:I205" si="236">H207</f>
        <v>0</v>
      </c>
      <c r="I205" s="39">
        <f t="shared" si="236"/>
        <v>0</v>
      </c>
      <c r="J205" s="39">
        <f t="shared" si="221"/>
        <v>1000000</v>
      </c>
      <c r="K205" s="20"/>
      <c r="L205" s="18"/>
      <c r="M205" s="3"/>
    </row>
    <row r="206" spans="1:13" ht="30.6" x14ac:dyDescent="0.25">
      <c r="A206" s="61" t="s">
        <v>20</v>
      </c>
      <c r="B206" s="39">
        <f t="shared" si="232"/>
        <v>0</v>
      </c>
      <c r="C206" s="39"/>
      <c r="D206" s="39"/>
      <c r="E206" s="39"/>
      <c r="F206" s="39">
        <f t="shared" si="233"/>
        <v>0</v>
      </c>
      <c r="G206" s="39"/>
      <c r="H206" s="39"/>
      <c r="I206" s="39"/>
      <c r="J206" s="39">
        <f t="shared" si="221"/>
        <v>0</v>
      </c>
      <c r="K206" s="20"/>
      <c r="L206" s="18"/>
      <c r="M206" s="3"/>
    </row>
    <row r="207" spans="1:13" ht="60" customHeight="1" x14ac:dyDescent="0.25">
      <c r="A207" s="52" t="s">
        <v>232</v>
      </c>
      <c r="B207" s="39">
        <f t="shared" si="232"/>
        <v>1000000</v>
      </c>
      <c r="C207" s="39"/>
      <c r="D207" s="39"/>
      <c r="E207" s="39">
        <v>1000000</v>
      </c>
      <c r="F207" s="39">
        <f t="shared" si="233"/>
        <v>0</v>
      </c>
      <c r="G207" s="39"/>
      <c r="H207" s="39"/>
      <c r="I207" s="39"/>
      <c r="J207" s="39">
        <f t="shared" si="221"/>
        <v>1000000</v>
      </c>
      <c r="K207" s="20"/>
      <c r="L207" s="18"/>
      <c r="M207" s="3"/>
    </row>
    <row r="208" spans="1:13" ht="75.599999999999994" x14ac:dyDescent="0.25">
      <c r="A208" s="60" t="s">
        <v>44</v>
      </c>
      <c r="B208" s="39">
        <f t="shared" si="232"/>
        <v>9400000</v>
      </c>
      <c r="C208" s="39">
        <f>C210</f>
        <v>0</v>
      </c>
      <c r="D208" s="39">
        <f t="shared" ref="D208:E208" si="237">D210</f>
        <v>0</v>
      </c>
      <c r="E208" s="39">
        <f t="shared" si="237"/>
        <v>9400000</v>
      </c>
      <c r="F208" s="39">
        <f>G208+H208+I208</f>
        <v>0</v>
      </c>
      <c r="G208" s="39">
        <f>G210</f>
        <v>0</v>
      </c>
      <c r="H208" s="39">
        <f t="shared" ref="H208:I208" si="238">H210</f>
        <v>0</v>
      </c>
      <c r="I208" s="39">
        <f t="shared" si="238"/>
        <v>0</v>
      </c>
      <c r="J208" s="39">
        <f t="shared" si="221"/>
        <v>9400000</v>
      </c>
      <c r="K208" s="20"/>
      <c r="L208" s="18"/>
      <c r="M208" s="3"/>
    </row>
    <row r="209" spans="1:13" ht="30.6" x14ac:dyDescent="0.25">
      <c r="A209" s="61" t="s">
        <v>20</v>
      </c>
      <c r="B209" s="39">
        <f t="shared" si="232"/>
        <v>0</v>
      </c>
      <c r="C209" s="39"/>
      <c r="D209" s="39"/>
      <c r="E209" s="39"/>
      <c r="F209" s="39">
        <f t="shared" ref="F209:F216" si="239">G209+H209+I209</f>
        <v>0</v>
      </c>
      <c r="G209" s="39"/>
      <c r="H209" s="39"/>
      <c r="I209" s="39"/>
      <c r="J209" s="39">
        <f t="shared" si="221"/>
        <v>0</v>
      </c>
      <c r="K209" s="20"/>
      <c r="L209" s="18"/>
      <c r="M209" s="3"/>
    </row>
    <row r="210" spans="1:13" ht="49.2" x14ac:dyDescent="0.25">
      <c r="A210" s="52" t="s">
        <v>106</v>
      </c>
      <c r="B210" s="39">
        <f t="shared" si="232"/>
        <v>9400000</v>
      </c>
      <c r="C210" s="39"/>
      <c r="D210" s="39"/>
      <c r="E210" s="39">
        <v>9400000</v>
      </c>
      <c r="F210" s="39">
        <f t="shared" si="239"/>
        <v>0</v>
      </c>
      <c r="G210" s="39"/>
      <c r="H210" s="39"/>
      <c r="I210" s="39"/>
      <c r="J210" s="39">
        <f t="shared" si="221"/>
        <v>9400000</v>
      </c>
      <c r="K210" s="20"/>
      <c r="L210" s="18"/>
      <c r="M210" s="3"/>
    </row>
    <row r="211" spans="1:13" ht="81.599999999999994" customHeight="1" x14ac:dyDescent="0.25">
      <c r="A211" s="60" t="s">
        <v>233</v>
      </c>
      <c r="B211" s="39">
        <f t="shared" si="232"/>
        <v>4000000</v>
      </c>
      <c r="C211" s="39">
        <f>C213</f>
        <v>0</v>
      </c>
      <c r="D211" s="39">
        <f t="shared" ref="D211:E211" si="240">D213</f>
        <v>0</v>
      </c>
      <c r="E211" s="39">
        <f t="shared" si="240"/>
        <v>4000000</v>
      </c>
      <c r="F211" s="39">
        <f t="shared" si="239"/>
        <v>0</v>
      </c>
      <c r="G211" s="39">
        <f>G213</f>
        <v>0</v>
      </c>
      <c r="H211" s="39">
        <f t="shared" ref="H211:I211" si="241">H213</f>
        <v>0</v>
      </c>
      <c r="I211" s="39">
        <f t="shared" si="241"/>
        <v>0</v>
      </c>
      <c r="J211" s="39">
        <f t="shared" si="221"/>
        <v>4000000</v>
      </c>
      <c r="K211" s="20"/>
      <c r="L211" s="18"/>
      <c r="M211" s="3"/>
    </row>
    <row r="212" spans="1:13" ht="30.6" x14ac:dyDescent="0.25">
      <c r="A212" s="61" t="s">
        <v>20</v>
      </c>
      <c r="B212" s="39">
        <f t="shared" si="232"/>
        <v>0</v>
      </c>
      <c r="C212" s="39"/>
      <c r="D212" s="39"/>
      <c r="E212" s="39"/>
      <c r="F212" s="39">
        <f t="shared" si="239"/>
        <v>0</v>
      </c>
      <c r="G212" s="39"/>
      <c r="H212" s="39"/>
      <c r="I212" s="39"/>
      <c r="J212" s="39">
        <f t="shared" si="221"/>
        <v>0</v>
      </c>
      <c r="K212" s="20"/>
      <c r="L212" s="18"/>
      <c r="M212" s="3"/>
    </row>
    <row r="213" spans="1:13" ht="49.2" x14ac:dyDescent="0.25">
      <c r="A213" s="52" t="s">
        <v>107</v>
      </c>
      <c r="B213" s="39">
        <f t="shared" si="232"/>
        <v>4000000</v>
      </c>
      <c r="C213" s="39"/>
      <c r="D213" s="39"/>
      <c r="E213" s="39">
        <v>4000000</v>
      </c>
      <c r="F213" s="39">
        <f t="shared" si="239"/>
        <v>0</v>
      </c>
      <c r="G213" s="39"/>
      <c r="H213" s="39"/>
      <c r="I213" s="39"/>
      <c r="J213" s="39">
        <f t="shared" si="221"/>
        <v>4000000</v>
      </c>
      <c r="K213" s="20"/>
      <c r="L213" s="18"/>
      <c r="M213" s="3"/>
    </row>
    <row r="214" spans="1:13" ht="75.599999999999994" x14ac:dyDescent="0.25">
      <c r="A214" s="60" t="s">
        <v>65</v>
      </c>
      <c r="B214" s="39">
        <f t="shared" si="232"/>
        <v>2514500</v>
      </c>
      <c r="C214" s="39">
        <f>C216</f>
        <v>0</v>
      </c>
      <c r="D214" s="39">
        <f t="shared" ref="D214:E214" si="242">D216</f>
        <v>0</v>
      </c>
      <c r="E214" s="39">
        <f t="shared" si="242"/>
        <v>2514500</v>
      </c>
      <c r="F214" s="39">
        <f t="shared" si="239"/>
        <v>0</v>
      </c>
      <c r="G214" s="39">
        <f>G216</f>
        <v>0</v>
      </c>
      <c r="H214" s="39">
        <f t="shared" ref="H214:I214" si="243">H216</f>
        <v>0</v>
      </c>
      <c r="I214" s="39">
        <f t="shared" si="243"/>
        <v>0</v>
      </c>
      <c r="J214" s="39">
        <f t="shared" si="221"/>
        <v>2514500</v>
      </c>
      <c r="K214" s="20"/>
      <c r="L214" s="18"/>
      <c r="M214" s="3"/>
    </row>
    <row r="215" spans="1:13" ht="30.6" x14ac:dyDescent="0.25">
      <c r="A215" s="61" t="s">
        <v>20</v>
      </c>
      <c r="B215" s="39">
        <f t="shared" si="232"/>
        <v>0</v>
      </c>
      <c r="C215" s="39"/>
      <c r="D215" s="39"/>
      <c r="E215" s="39"/>
      <c r="F215" s="39">
        <f t="shared" si="239"/>
        <v>0</v>
      </c>
      <c r="G215" s="39"/>
      <c r="H215" s="39"/>
      <c r="I215" s="39"/>
      <c r="J215" s="39">
        <f t="shared" si="221"/>
        <v>0</v>
      </c>
      <c r="K215" s="20"/>
      <c r="L215" s="18"/>
      <c r="M215" s="3"/>
    </row>
    <row r="216" spans="1:13" ht="49.2" x14ac:dyDescent="0.25">
      <c r="A216" s="52" t="s">
        <v>108</v>
      </c>
      <c r="B216" s="39">
        <f t="shared" si="232"/>
        <v>2514500</v>
      </c>
      <c r="C216" s="39"/>
      <c r="D216" s="39"/>
      <c r="E216" s="39">
        <v>2514500</v>
      </c>
      <c r="F216" s="39">
        <f t="shared" si="239"/>
        <v>0</v>
      </c>
      <c r="G216" s="39"/>
      <c r="H216" s="39"/>
      <c r="I216" s="39"/>
      <c r="J216" s="39">
        <f t="shared" si="221"/>
        <v>2514500</v>
      </c>
      <c r="K216" s="20"/>
      <c r="L216" s="18"/>
      <c r="M216" s="3"/>
    </row>
    <row r="217" spans="1:13" ht="32.25" customHeight="1" x14ac:dyDescent="0.25">
      <c r="A217" s="41" t="s">
        <v>8</v>
      </c>
      <c r="B217" s="36">
        <f t="shared" ref="B217:I217" si="244">B218+B256</f>
        <v>754835000</v>
      </c>
      <c r="C217" s="36">
        <f t="shared" si="244"/>
        <v>626547500</v>
      </c>
      <c r="D217" s="36">
        <f t="shared" si="244"/>
        <v>93179400</v>
      </c>
      <c r="E217" s="36">
        <f t="shared" si="244"/>
        <v>35108100</v>
      </c>
      <c r="F217" s="36">
        <f t="shared" si="244"/>
        <v>42437202.590000004</v>
      </c>
      <c r="G217" s="36">
        <f t="shared" si="244"/>
        <v>39812007.350000001</v>
      </c>
      <c r="H217" s="36">
        <f t="shared" si="244"/>
        <v>2032969.79</v>
      </c>
      <c r="I217" s="36">
        <f t="shared" si="244"/>
        <v>592225.45000000007</v>
      </c>
      <c r="J217" s="36">
        <f t="shared" si="213"/>
        <v>712397797.40999997</v>
      </c>
      <c r="K217" s="19">
        <f>F217/B217*100</f>
        <v>5.6220501950757455</v>
      </c>
    </row>
    <row r="218" spans="1:13" ht="26.25" customHeight="1" x14ac:dyDescent="0.25">
      <c r="A218" s="56" t="s">
        <v>6</v>
      </c>
      <c r="B218" s="37">
        <f t="shared" ref="B218:B249" si="245">C218+D218+E218</f>
        <v>419400300</v>
      </c>
      <c r="C218" s="37">
        <f>C219</f>
        <v>410449100</v>
      </c>
      <c r="D218" s="37">
        <f t="shared" ref="D218:E218" si="246">D219</f>
        <v>2230500</v>
      </c>
      <c r="E218" s="37">
        <f t="shared" si="246"/>
        <v>6720700</v>
      </c>
      <c r="F218" s="37">
        <f>G218+H218+I218</f>
        <v>0</v>
      </c>
      <c r="G218" s="37">
        <f t="shared" ref="G218:I218" si="247">G219</f>
        <v>0</v>
      </c>
      <c r="H218" s="37">
        <f t="shared" si="247"/>
        <v>0</v>
      </c>
      <c r="I218" s="37">
        <f t="shared" si="247"/>
        <v>0</v>
      </c>
      <c r="J218" s="38">
        <f t="shared" si="213"/>
        <v>419400300</v>
      </c>
      <c r="K218" s="23">
        <f>F218/B218*100</f>
        <v>0</v>
      </c>
    </row>
    <row r="219" spans="1:13" ht="73.8" x14ac:dyDescent="0.25">
      <c r="A219" s="17" t="s">
        <v>57</v>
      </c>
      <c r="B219" s="37">
        <f t="shared" si="245"/>
        <v>419400300</v>
      </c>
      <c r="C219" s="37">
        <f>C220+++C226+C232+C238+C244+C250</f>
        <v>410449100</v>
      </c>
      <c r="D219" s="37">
        <f t="shared" ref="D219:E219" si="248">D220+++D226+D232+D238+D244+D250</f>
        <v>2230500</v>
      </c>
      <c r="E219" s="37">
        <f t="shared" si="248"/>
        <v>6720700</v>
      </c>
      <c r="F219" s="37">
        <f>G219+H219+I219</f>
        <v>0</v>
      </c>
      <c r="G219" s="37">
        <f>G220+++G226+G232+G238+G244+G250</f>
        <v>0</v>
      </c>
      <c r="H219" s="37">
        <f t="shared" ref="H219:I219" si="249">H220+++H226+H232+H238+H244+H250</f>
        <v>0</v>
      </c>
      <c r="I219" s="37">
        <f t="shared" si="249"/>
        <v>0</v>
      </c>
      <c r="J219" s="38">
        <f t="shared" si="213"/>
        <v>419400300</v>
      </c>
      <c r="K219" s="23">
        <f>F219/B219*100</f>
        <v>0</v>
      </c>
    </row>
    <row r="220" spans="1:13" ht="50.4" x14ac:dyDescent="0.25">
      <c r="A220" s="48" t="s">
        <v>66</v>
      </c>
      <c r="B220" s="39">
        <f t="shared" si="245"/>
        <v>51765280</v>
      </c>
      <c r="C220" s="39">
        <f>C222+C223+C224+C225</f>
        <v>49500060</v>
      </c>
      <c r="D220" s="39">
        <f t="shared" ref="D220:I220" si="250">D222+D223+D224+D225</f>
        <v>407610</v>
      </c>
      <c r="E220" s="39">
        <f t="shared" si="250"/>
        <v>1857610</v>
      </c>
      <c r="F220" s="39">
        <f>G220+H220+I220</f>
        <v>0</v>
      </c>
      <c r="G220" s="39">
        <f t="shared" si="250"/>
        <v>0</v>
      </c>
      <c r="H220" s="39">
        <f t="shared" si="250"/>
        <v>0</v>
      </c>
      <c r="I220" s="39">
        <f t="shared" si="250"/>
        <v>0</v>
      </c>
      <c r="J220" s="39">
        <f t="shared" si="213"/>
        <v>51765280</v>
      </c>
      <c r="K220" s="20">
        <f>F220/B220*100</f>
        <v>0</v>
      </c>
    </row>
    <row r="221" spans="1:13" ht="34.200000000000003" customHeight="1" x14ac:dyDescent="0.25">
      <c r="A221" s="45" t="s">
        <v>20</v>
      </c>
      <c r="B221" s="39">
        <f t="shared" si="245"/>
        <v>0</v>
      </c>
      <c r="C221" s="39"/>
      <c r="D221" s="39"/>
      <c r="E221" s="39"/>
      <c r="F221" s="39">
        <f t="shared" ref="F221:F225" si="251">G221+H221+I221</f>
        <v>0</v>
      </c>
      <c r="G221" s="39"/>
      <c r="H221" s="39"/>
      <c r="I221" s="39"/>
      <c r="J221" s="38">
        <f t="shared" si="213"/>
        <v>0</v>
      </c>
      <c r="K221" s="20"/>
    </row>
    <row r="222" spans="1:13" ht="49.2" x14ac:dyDescent="0.25">
      <c r="A222" s="46" t="s">
        <v>109</v>
      </c>
      <c r="B222" s="39">
        <f t="shared" si="245"/>
        <v>1450000</v>
      </c>
      <c r="C222" s="39"/>
      <c r="D222" s="39"/>
      <c r="E222" s="39">
        <v>1450000</v>
      </c>
      <c r="F222" s="39">
        <f t="shared" si="251"/>
        <v>0</v>
      </c>
      <c r="G222" s="39"/>
      <c r="H222" s="39"/>
      <c r="I222" s="39"/>
      <c r="J222" s="39">
        <f t="shared" si="213"/>
        <v>1450000</v>
      </c>
      <c r="K222" s="20">
        <f t="shared" ref="K222:K225" si="252">F222/B222*100</f>
        <v>0</v>
      </c>
    </row>
    <row r="223" spans="1:13" ht="49.2" x14ac:dyDescent="0.25">
      <c r="A223" s="46" t="s">
        <v>123</v>
      </c>
      <c r="B223" s="39">
        <f t="shared" si="245"/>
        <v>407610</v>
      </c>
      <c r="C223" s="39"/>
      <c r="D223" s="39"/>
      <c r="E223" s="39">
        <v>407610</v>
      </c>
      <c r="F223" s="39">
        <f t="shared" si="251"/>
        <v>0</v>
      </c>
      <c r="G223" s="39"/>
      <c r="H223" s="39"/>
      <c r="I223" s="39"/>
      <c r="J223" s="39">
        <f t="shared" si="213"/>
        <v>407610</v>
      </c>
      <c r="K223" s="20">
        <f t="shared" si="252"/>
        <v>0</v>
      </c>
    </row>
    <row r="224" spans="1:13" ht="49.2" x14ac:dyDescent="0.25">
      <c r="A224" s="46" t="s">
        <v>124</v>
      </c>
      <c r="B224" s="39">
        <f t="shared" si="245"/>
        <v>407610</v>
      </c>
      <c r="C224" s="39"/>
      <c r="D224" s="39">
        <v>407610</v>
      </c>
      <c r="E224" s="39"/>
      <c r="F224" s="39">
        <f t="shared" si="251"/>
        <v>0</v>
      </c>
      <c r="G224" s="39"/>
      <c r="H224" s="39"/>
      <c r="I224" s="39"/>
      <c r="J224" s="39">
        <f t="shared" si="213"/>
        <v>407610</v>
      </c>
      <c r="K224" s="20">
        <f t="shared" si="252"/>
        <v>0</v>
      </c>
    </row>
    <row r="225" spans="1:11" ht="49.2" x14ac:dyDescent="0.25">
      <c r="A225" s="46" t="s">
        <v>125</v>
      </c>
      <c r="B225" s="39">
        <f t="shared" si="245"/>
        <v>49500060</v>
      </c>
      <c r="C225" s="39">
        <v>49500060</v>
      </c>
      <c r="D225" s="39"/>
      <c r="E225" s="39"/>
      <c r="F225" s="39">
        <f t="shared" si="251"/>
        <v>0</v>
      </c>
      <c r="G225" s="39"/>
      <c r="H225" s="39"/>
      <c r="I225" s="39"/>
      <c r="J225" s="39">
        <f t="shared" si="213"/>
        <v>49500060</v>
      </c>
      <c r="K225" s="20">
        <f t="shared" si="252"/>
        <v>0</v>
      </c>
    </row>
    <row r="226" spans="1:11" ht="100.8" x14ac:dyDescent="0.25">
      <c r="A226" s="48" t="s">
        <v>67</v>
      </c>
      <c r="B226" s="39">
        <f t="shared" si="245"/>
        <v>106557570</v>
      </c>
      <c r="C226" s="39">
        <f>C228+C229+C230+C231</f>
        <v>105145570</v>
      </c>
      <c r="D226" s="39">
        <f t="shared" ref="D226:E226" si="253">D228+D229+D230+D231</f>
        <v>531000</v>
      </c>
      <c r="E226" s="39">
        <f t="shared" si="253"/>
        <v>881000</v>
      </c>
      <c r="F226" s="39">
        <f>G226+H226+I226</f>
        <v>0</v>
      </c>
      <c r="G226" s="39">
        <f t="shared" ref="G226:I226" si="254">G228+G229+G230+G231</f>
        <v>0</v>
      </c>
      <c r="H226" s="39">
        <f t="shared" si="254"/>
        <v>0</v>
      </c>
      <c r="I226" s="39">
        <f t="shared" si="254"/>
        <v>0</v>
      </c>
      <c r="J226" s="39">
        <f t="shared" si="213"/>
        <v>106557570</v>
      </c>
      <c r="K226" s="20">
        <f>F226/B226*100</f>
        <v>0</v>
      </c>
    </row>
    <row r="227" spans="1:11" ht="31.2" customHeight="1" x14ac:dyDescent="0.25">
      <c r="A227" s="45" t="s">
        <v>20</v>
      </c>
      <c r="B227" s="39">
        <f t="shared" si="245"/>
        <v>0</v>
      </c>
      <c r="C227" s="39"/>
      <c r="D227" s="39"/>
      <c r="E227" s="39"/>
      <c r="F227" s="39">
        <f t="shared" ref="F227:F231" si="255">G227+H227+I227</f>
        <v>0</v>
      </c>
      <c r="G227" s="39"/>
      <c r="H227" s="39"/>
      <c r="I227" s="39"/>
      <c r="J227" s="38">
        <f t="shared" si="213"/>
        <v>0</v>
      </c>
      <c r="K227" s="20"/>
    </row>
    <row r="228" spans="1:11" ht="49.2" x14ac:dyDescent="0.25">
      <c r="A228" s="46" t="s">
        <v>110</v>
      </c>
      <c r="B228" s="39">
        <f t="shared" si="245"/>
        <v>350000</v>
      </c>
      <c r="C228" s="39"/>
      <c r="D228" s="39"/>
      <c r="E228" s="39">
        <v>350000</v>
      </c>
      <c r="F228" s="39">
        <f t="shared" si="255"/>
        <v>0</v>
      </c>
      <c r="G228" s="39"/>
      <c r="H228" s="39"/>
      <c r="I228" s="39"/>
      <c r="J228" s="39">
        <f t="shared" si="213"/>
        <v>350000</v>
      </c>
      <c r="K228" s="20">
        <f t="shared" ref="K228:K231" si="256">F228/B228*100</f>
        <v>0</v>
      </c>
    </row>
    <row r="229" spans="1:11" ht="49.2" x14ac:dyDescent="0.25">
      <c r="A229" s="46" t="s">
        <v>126</v>
      </c>
      <c r="B229" s="39">
        <f t="shared" si="245"/>
        <v>531000</v>
      </c>
      <c r="C229" s="39"/>
      <c r="D229" s="39"/>
      <c r="E229" s="39">
        <v>531000</v>
      </c>
      <c r="F229" s="39">
        <f t="shared" si="255"/>
        <v>0</v>
      </c>
      <c r="G229" s="39"/>
      <c r="H229" s="39"/>
      <c r="I229" s="39"/>
      <c r="J229" s="39">
        <f t="shared" si="213"/>
        <v>531000</v>
      </c>
      <c r="K229" s="20">
        <f t="shared" si="256"/>
        <v>0</v>
      </c>
    </row>
    <row r="230" spans="1:11" ht="49.2" x14ac:dyDescent="0.25">
      <c r="A230" s="46" t="s">
        <v>127</v>
      </c>
      <c r="B230" s="39">
        <f t="shared" si="245"/>
        <v>531000</v>
      </c>
      <c r="C230" s="39"/>
      <c r="D230" s="39">
        <v>531000</v>
      </c>
      <c r="E230" s="39"/>
      <c r="F230" s="39">
        <f t="shared" si="255"/>
        <v>0</v>
      </c>
      <c r="G230" s="39"/>
      <c r="H230" s="39"/>
      <c r="I230" s="39"/>
      <c r="J230" s="39">
        <f t="shared" si="213"/>
        <v>531000</v>
      </c>
      <c r="K230" s="20">
        <f t="shared" si="256"/>
        <v>0</v>
      </c>
    </row>
    <row r="231" spans="1:11" ht="49.2" x14ac:dyDescent="0.25">
      <c r="A231" s="46" t="s">
        <v>128</v>
      </c>
      <c r="B231" s="39">
        <f t="shared" si="245"/>
        <v>105145570</v>
      </c>
      <c r="C231" s="39">
        <v>105145570</v>
      </c>
      <c r="D231" s="39"/>
      <c r="E231" s="39"/>
      <c r="F231" s="39">
        <f t="shared" si="255"/>
        <v>0</v>
      </c>
      <c r="G231" s="39"/>
      <c r="H231" s="39"/>
      <c r="I231" s="39"/>
      <c r="J231" s="39">
        <f t="shared" si="213"/>
        <v>105145570</v>
      </c>
      <c r="K231" s="20">
        <f t="shared" si="256"/>
        <v>0</v>
      </c>
    </row>
    <row r="232" spans="1:11" ht="100.8" x14ac:dyDescent="0.25">
      <c r="A232" s="48" t="s">
        <v>68</v>
      </c>
      <c r="B232" s="39">
        <f t="shared" si="245"/>
        <v>102242050</v>
      </c>
      <c r="C232" s="39">
        <f>C234+C235+C236+C237</f>
        <v>100873230</v>
      </c>
      <c r="D232" s="39">
        <f t="shared" ref="D232:E232" si="257">D234+D235+D236+D237</f>
        <v>509410</v>
      </c>
      <c r="E232" s="39">
        <f t="shared" si="257"/>
        <v>859410</v>
      </c>
      <c r="F232" s="39">
        <f>G232+H232+I232</f>
        <v>0</v>
      </c>
      <c r="G232" s="39">
        <f t="shared" ref="G232:I232" si="258">G234+G235+G236+G237</f>
        <v>0</v>
      </c>
      <c r="H232" s="39">
        <f t="shared" si="258"/>
        <v>0</v>
      </c>
      <c r="I232" s="39">
        <f t="shared" si="258"/>
        <v>0</v>
      </c>
      <c r="J232" s="39">
        <f t="shared" si="213"/>
        <v>102242050</v>
      </c>
      <c r="K232" s="22">
        <f>F232/B232*100</f>
        <v>0</v>
      </c>
    </row>
    <row r="233" spans="1:11" ht="31.2" customHeight="1" x14ac:dyDescent="0.25">
      <c r="A233" s="45" t="s">
        <v>20</v>
      </c>
      <c r="B233" s="39">
        <f t="shared" si="245"/>
        <v>0</v>
      </c>
      <c r="C233" s="39"/>
      <c r="D233" s="39"/>
      <c r="E233" s="39"/>
      <c r="F233" s="39">
        <f t="shared" ref="F233:F237" si="259">G233+H233+I233</f>
        <v>0</v>
      </c>
      <c r="G233" s="39"/>
      <c r="H233" s="39"/>
      <c r="I233" s="39"/>
      <c r="J233" s="38">
        <f t="shared" si="213"/>
        <v>0</v>
      </c>
      <c r="K233" s="22"/>
    </row>
    <row r="234" spans="1:11" ht="49.2" x14ac:dyDescent="0.25">
      <c r="A234" s="46" t="s">
        <v>111</v>
      </c>
      <c r="B234" s="39">
        <f t="shared" si="245"/>
        <v>350000</v>
      </c>
      <c r="C234" s="39"/>
      <c r="D234" s="39"/>
      <c r="E234" s="39">
        <v>350000</v>
      </c>
      <c r="F234" s="39">
        <f t="shared" si="259"/>
        <v>0</v>
      </c>
      <c r="G234" s="39"/>
      <c r="H234" s="39"/>
      <c r="I234" s="39"/>
      <c r="J234" s="39">
        <f t="shared" si="213"/>
        <v>350000</v>
      </c>
      <c r="K234" s="22">
        <f t="shared" ref="K234:K237" si="260">F234/B234*100</f>
        <v>0</v>
      </c>
    </row>
    <row r="235" spans="1:11" ht="49.2" x14ac:dyDescent="0.25">
      <c r="A235" s="46" t="s">
        <v>129</v>
      </c>
      <c r="B235" s="39">
        <f t="shared" si="245"/>
        <v>509410</v>
      </c>
      <c r="C235" s="39"/>
      <c r="D235" s="39"/>
      <c r="E235" s="39">
        <v>509410</v>
      </c>
      <c r="F235" s="39">
        <f t="shared" si="259"/>
        <v>0</v>
      </c>
      <c r="G235" s="39"/>
      <c r="H235" s="39"/>
      <c r="I235" s="39"/>
      <c r="J235" s="39">
        <f t="shared" si="213"/>
        <v>509410</v>
      </c>
      <c r="K235" s="22">
        <f t="shared" si="260"/>
        <v>0</v>
      </c>
    </row>
    <row r="236" spans="1:11" ht="49.2" x14ac:dyDescent="0.25">
      <c r="A236" s="46" t="s">
        <v>130</v>
      </c>
      <c r="B236" s="39">
        <f t="shared" si="245"/>
        <v>509410</v>
      </c>
      <c r="C236" s="39"/>
      <c r="D236" s="39">
        <v>509410</v>
      </c>
      <c r="E236" s="39"/>
      <c r="F236" s="39">
        <f t="shared" si="259"/>
        <v>0</v>
      </c>
      <c r="G236" s="39"/>
      <c r="H236" s="39"/>
      <c r="I236" s="39"/>
      <c r="J236" s="39">
        <f t="shared" si="213"/>
        <v>509410</v>
      </c>
      <c r="K236" s="22">
        <f t="shared" si="260"/>
        <v>0</v>
      </c>
    </row>
    <row r="237" spans="1:11" ht="49.2" x14ac:dyDescent="0.25">
      <c r="A237" s="46" t="s">
        <v>131</v>
      </c>
      <c r="B237" s="39">
        <f t="shared" si="245"/>
        <v>100873230</v>
      </c>
      <c r="C237" s="39">
        <v>100873230</v>
      </c>
      <c r="D237" s="39"/>
      <c r="E237" s="39"/>
      <c r="F237" s="39">
        <f t="shared" si="259"/>
        <v>0</v>
      </c>
      <c r="G237" s="39"/>
      <c r="H237" s="39"/>
      <c r="I237" s="39"/>
      <c r="J237" s="39">
        <f t="shared" si="213"/>
        <v>100873230</v>
      </c>
      <c r="K237" s="22">
        <f t="shared" si="260"/>
        <v>0</v>
      </c>
    </row>
    <row r="238" spans="1:11" ht="76.8" customHeight="1" x14ac:dyDescent="0.25">
      <c r="A238" s="48" t="s">
        <v>169</v>
      </c>
      <c r="B238" s="39">
        <f t="shared" si="245"/>
        <v>65233100</v>
      </c>
      <c r="C238" s="39">
        <f>C240+C241+C242+C243</f>
        <v>63595620</v>
      </c>
      <c r="D238" s="39">
        <f t="shared" ref="D238:E238" si="261">D240+D241+D242+D243</f>
        <v>321190</v>
      </c>
      <c r="E238" s="39">
        <f t="shared" si="261"/>
        <v>1316290</v>
      </c>
      <c r="F238" s="39">
        <f t="shared" ref="F238:F249" si="262">G238+H238+I238</f>
        <v>0</v>
      </c>
      <c r="G238" s="39">
        <f>G240+G241+G242+G243</f>
        <v>0</v>
      </c>
      <c r="H238" s="39">
        <f t="shared" ref="H238:I238" si="263">H240+H241+H242+H243</f>
        <v>0</v>
      </c>
      <c r="I238" s="39">
        <f t="shared" si="263"/>
        <v>0</v>
      </c>
      <c r="J238" s="39">
        <f t="shared" ref="J238:J258" si="264">B238-F238</f>
        <v>65233100</v>
      </c>
      <c r="K238" s="22">
        <f t="shared" ref="K238:K296" si="265">F238/B238*100</f>
        <v>0</v>
      </c>
    </row>
    <row r="239" spans="1:11" ht="30.6" x14ac:dyDescent="0.25">
      <c r="A239" s="45" t="s">
        <v>22</v>
      </c>
      <c r="B239" s="39">
        <f t="shared" si="245"/>
        <v>0</v>
      </c>
      <c r="C239" s="39"/>
      <c r="D239" s="39"/>
      <c r="E239" s="39"/>
      <c r="F239" s="39">
        <f t="shared" si="262"/>
        <v>0</v>
      </c>
      <c r="G239" s="39"/>
      <c r="H239" s="39"/>
      <c r="I239" s="39"/>
      <c r="J239" s="39">
        <f t="shared" si="264"/>
        <v>0</v>
      </c>
      <c r="K239" s="22"/>
    </row>
    <row r="240" spans="1:11" ht="49.2" x14ac:dyDescent="0.25">
      <c r="A240" s="46" t="s">
        <v>113</v>
      </c>
      <c r="B240" s="39">
        <f t="shared" si="245"/>
        <v>995100</v>
      </c>
      <c r="C240" s="39"/>
      <c r="D240" s="39"/>
      <c r="E240" s="39">
        <v>995100</v>
      </c>
      <c r="F240" s="39">
        <f t="shared" si="262"/>
        <v>0</v>
      </c>
      <c r="G240" s="39"/>
      <c r="H240" s="39"/>
      <c r="I240" s="39"/>
      <c r="J240" s="39">
        <f t="shared" si="264"/>
        <v>995100</v>
      </c>
      <c r="K240" s="22">
        <f t="shared" ref="K240:K244" si="266">F240/B240*100</f>
        <v>0</v>
      </c>
    </row>
    <row r="241" spans="1:11" ht="49.2" x14ac:dyDescent="0.25">
      <c r="A241" s="46" t="s">
        <v>146</v>
      </c>
      <c r="B241" s="39">
        <f t="shared" ref="B241:B243" si="267">C241+D241+E241</f>
        <v>321190</v>
      </c>
      <c r="C241" s="39"/>
      <c r="D241" s="39"/>
      <c r="E241" s="39">
        <v>321190</v>
      </c>
      <c r="F241" s="39">
        <f t="shared" ref="F241:F243" si="268">G241+H241+I241</f>
        <v>0</v>
      </c>
      <c r="G241" s="39"/>
      <c r="H241" s="39"/>
      <c r="I241" s="39"/>
      <c r="J241" s="39">
        <f t="shared" ref="J241:J243" si="269">B241-F241</f>
        <v>321190</v>
      </c>
      <c r="K241" s="22">
        <f t="shared" si="266"/>
        <v>0</v>
      </c>
    </row>
    <row r="242" spans="1:11" ht="49.2" x14ac:dyDescent="0.25">
      <c r="A242" s="46" t="s">
        <v>150</v>
      </c>
      <c r="B242" s="39">
        <f t="shared" si="267"/>
        <v>321190</v>
      </c>
      <c r="C242" s="39"/>
      <c r="D242" s="39">
        <v>321190</v>
      </c>
      <c r="E242" s="39"/>
      <c r="F242" s="39">
        <f t="shared" si="268"/>
        <v>0</v>
      </c>
      <c r="G242" s="39"/>
      <c r="H242" s="39"/>
      <c r="I242" s="39"/>
      <c r="J242" s="39">
        <f t="shared" si="269"/>
        <v>321190</v>
      </c>
      <c r="K242" s="22">
        <f t="shared" si="266"/>
        <v>0</v>
      </c>
    </row>
    <row r="243" spans="1:11" ht="49.2" x14ac:dyDescent="0.25">
      <c r="A243" s="46" t="s">
        <v>147</v>
      </c>
      <c r="B243" s="39">
        <f t="shared" si="267"/>
        <v>63595620</v>
      </c>
      <c r="C243" s="39">
        <v>63595620</v>
      </c>
      <c r="D243" s="39"/>
      <c r="E243" s="39"/>
      <c r="F243" s="39">
        <f t="shared" si="268"/>
        <v>0</v>
      </c>
      <c r="G243" s="39"/>
      <c r="H243" s="39"/>
      <c r="I243" s="39"/>
      <c r="J243" s="39">
        <f t="shared" si="269"/>
        <v>63595620</v>
      </c>
      <c r="K243" s="22">
        <f t="shared" si="266"/>
        <v>0</v>
      </c>
    </row>
    <row r="244" spans="1:11" ht="79.2" customHeight="1" x14ac:dyDescent="0.25">
      <c r="A244" s="48" t="s">
        <v>170</v>
      </c>
      <c r="B244" s="39">
        <f t="shared" si="245"/>
        <v>44252300</v>
      </c>
      <c r="C244" s="39">
        <f>C246+C247+C248+C249</f>
        <v>42824620</v>
      </c>
      <c r="D244" s="39">
        <f t="shared" ref="D244:E244" si="270">D246+D247+D248+D249</f>
        <v>216290</v>
      </c>
      <c r="E244" s="39">
        <f t="shared" si="270"/>
        <v>1211390</v>
      </c>
      <c r="F244" s="39">
        <f t="shared" si="262"/>
        <v>0</v>
      </c>
      <c r="G244" s="39">
        <f>G246+G247+G248+G249</f>
        <v>0</v>
      </c>
      <c r="H244" s="39">
        <f t="shared" ref="H244:I244" si="271">H246+H247+H248+H249</f>
        <v>0</v>
      </c>
      <c r="I244" s="39">
        <f t="shared" si="271"/>
        <v>0</v>
      </c>
      <c r="J244" s="39">
        <f t="shared" si="264"/>
        <v>44252300</v>
      </c>
      <c r="K244" s="22">
        <f t="shared" si="266"/>
        <v>0</v>
      </c>
    </row>
    <row r="245" spans="1:11" ht="30.6" x14ac:dyDescent="0.25">
      <c r="A245" s="45" t="s">
        <v>22</v>
      </c>
      <c r="B245" s="39">
        <f t="shared" si="245"/>
        <v>0</v>
      </c>
      <c r="C245" s="39"/>
      <c r="D245" s="39"/>
      <c r="E245" s="39"/>
      <c r="F245" s="39">
        <f t="shared" si="262"/>
        <v>0</v>
      </c>
      <c r="G245" s="39"/>
      <c r="H245" s="39"/>
      <c r="I245" s="39"/>
      <c r="J245" s="39">
        <f t="shared" si="264"/>
        <v>0</v>
      </c>
      <c r="K245" s="22"/>
    </row>
    <row r="246" spans="1:11" ht="49.2" x14ac:dyDescent="0.25">
      <c r="A246" s="46" t="s">
        <v>112</v>
      </c>
      <c r="B246" s="39">
        <f t="shared" si="245"/>
        <v>995100</v>
      </c>
      <c r="C246" s="39"/>
      <c r="D246" s="39"/>
      <c r="E246" s="39">
        <v>995100</v>
      </c>
      <c r="F246" s="39">
        <f t="shared" si="262"/>
        <v>0</v>
      </c>
      <c r="G246" s="39"/>
      <c r="H246" s="39"/>
      <c r="I246" s="39"/>
      <c r="J246" s="39">
        <f t="shared" si="264"/>
        <v>995100</v>
      </c>
      <c r="K246" s="22">
        <f t="shared" ref="K246:K250" si="272">F246/B246*100</f>
        <v>0</v>
      </c>
    </row>
    <row r="247" spans="1:11" ht="49.2" x14ac:dyDescent="0.25">
      <c r="A247" s="46" t="s">
        <v>148</v>
      </c>
      <c r="B247" s="39">
        <f t="shared" si="245"/>
        <v>216290</v>
      </c>
      <c r="C247" s="39"/>
      <c r="D247" s="39"/>
      <c r="E247" s="39">
        <v>216290</v>
      </c>
      <c r="F247" s="39">
        <f t="shared" si="262"/>
        <v>0</v>
      </c>
      <c r="G247" s="39"/>
      <c r="H247" s="39"/>
      <c r="I247" s="39"/>
      <c r="J247" s="39">
        <f t="shared" si="264"/>
        <v>216290</v>
      </c>
      <c r="K247" s="22">
        <f t="shared" si="272"/>
        <v>0</v>
      </c>
    </row>
    <row r="248" spans="1:11" ht="49.2" x14ac:dyDescent="0.25">
      <c r="A248" s="46" t="s">
        <v>151</v>
      </c>
      <c r="B248" s="39">
        <f t="shared" si="245"/>
        <v>216290</v>
      </c>
      <c r="C248" s="39"/>
      <c r="D248" s="39">
        <v>216290</v>
      </c>
      <c r="E248" s="39"/>
      <c r="F248" s="39">
        <f t="shared" si="262"/>
        <v>0</v>
      </c>
      <c r="G248" s="39"/>
      <c r="H248" s="39"/>
      <c r="I248" s="39"/>
      <c r="J248" s="39">
        <f t="shared" si="264"/>
        <v>216290</v>
      </c>
      <c r="K248" s="22">
        <f t="shared" si="272"/>
        <v>0</v>
      </c>
    </row>
    <row r="249" spans="1:11" ht="49.2" x14ac:dyDescent="0.25">
      <c r="A249" s="46" t="s">
        <v>149</v>
      </c>
      <c r="B249" s="39">
        <f t="shared" si="245"/>
        <v>42824620</v>
      </c>
      <c r="C249" s="39">
        <v>42824620</v>
      </c>
      <c r="D249" s="39"/>
      <c r="E249" s="39"/>
      <c r="F249" s="39">
        <f t="shared" si="262"/>
        <v>0</v>
      </c>
      <c r="G249" s="39"/>
      <c r="H249" s="39"/>
      <c r="I249" s="39"/>
      <c r="J249" s="39">
        <f t="shared" si="264"/>
        <v>42824620</v>
      </c>
      <c r="K249" s="22">
        <f t="shared" si="272"/>
        <v>0</v>
      </c>
    </row>
    <row r="250" spans="1:11" ht="100.8" x14ac:dyDescent="0.25">
      <c r="A250" s="48" t="s">
        <v>152</v>
      </c>
      <c r="B250" s="39">
        <f t="shared" ref="B250:B255" si="273">C250+D250+E250</f>
        <v>49350000</v>
      </c>
      <c r="C250" s="39">
        <f>C252+C253+C254+C255</f>
        <v>48510000</v>
      </c>
      <c r="D250" s="39">
        <f t="shared" ref="D250:E250" si="274">D252+D253+D254+D255</f>
        <v>245000</v>
      </c>
      <c r="E250" s="39">
        <f t="shared" si="274"/>
        <v>595000</v>
      </c>
      <c r="F250" s="39">
        <f t="shared" ref="F250:F255" si="275">G250+H250+I250</f>
        <v>0</v>
      </c>
      <c r="G250" s="39">
        <f>G252+G253+G254+G255</f>
        <v>0</v>
      </c>
      <c r="H250" s="39">
        <f t="shared" ref="H250:I250" si="276">H252+H253+H254+H255</f>
        <v>0</v>
      </c>
      <c r="I250" s="39">
        <f t="shared" si="276"/>
        <v>0</v>
      </c>
      <c r="J250" s="39">
        <f t="shared" ref="J250:J255" si="277">B250-F250</f>
        <v>49350000</v>
      </c>
      <c r="K250" s="22">
        <f t="shared" si="272"/>
        <v>0</v>
      </c>
    </row>
    <row r="251" spans="1:11" ht="30.6" x14ac:dyDescent="0.25">
      <c r="A251" s="45" t="s">
        <v>22</v>
      </c>
      <c r="B251" s="39">
        <f t="shared" si="273"/>
        <v>0</v>
      </c>
      <c r="C251" s="39"/>
      <c r="D251" s="39"/>
      <c r="E251" s="39"/>
      <c r="F251" s="39">
        <f t="shared" si="275"/>
        <v>0</v>
      </c>
      <c r="G251" s="39"/>
      <c r="H251" s="39"/>
      <c r="I251" s="39"/>
      <c r="J251" s="39">
        <f t="shared" si="277"/>
        <v>0</v>
      </c>
      <c r="K251" s="22"/>
    </row>
    <row r="252" spans="1:11" ht="49.2" x14ac:dyDescent="0.25">
      <c r="A252" s="46" t="s">
        <v>168</v>
      </c>
      <c r="B252" s="39">
        <f t="shared" si="273"/>
        <v>350000</v>
      </c>
      <c r="C252" s="39"/>
      <c r="D252" s="39"/>
      <c r="E252" s="39">
        <v>350000</v>
      </c>
      <c r="F252" s="39">
        <f t="shared" si="275"/>
        <v>0</v>
      </c>
      <c r="G252" s="39"/>
      <c r="H252" s="39"/>
      <c r="I252" s="39"/>
      <c r="J252" s="39">
        <f t="shared" si="277"/>
        <v>350000</v>
      </c>
      <c r="K252" s="22">
        <f t="shared" ref="K252" si="278">F252/B252*100</f>
        <v>0</v>
      </c>
    </row>
    <row r="253" spans="1:11" ht="49.2" x14ac:dyDescent="0.25">
      <c r="A253" s="46" t="s">
        <v>153</v>
      </c>
      <c r="B253" s="39">
        <f t="shared" si="273"/>
        <v>245000</v>
      </c>
      <c r="C253" s="39"/>
      <c r="D253" s="39"/>
      <c r="E253" s="39">
        <v>245000</v>
      </c>
      <c r="F253" s="39">
        <f t="shared" si="275"/>
        <v>0</v>
      </c>
      <c r="G253" s="39"/>
      <c r="H253" s="39"/>
      <c r="I253" s="39"/>
      <c r="J253" s="39">
        <f t="shared" si="277"/>
        <v>245000</v>
      </c>
      <c r="K253" s="22">
        <f t="shared" ref="K253:K255" si="279">F253/B253*100</f>
        <v>0</v>
      </c>
    </row>
    <row r="254" spans="1:11" ht="49.2" x14ac:dyDescent="0.25">
      <c r="A254" s="46" t="s">
        <v>154</v>
      </c>
      <c r="B254" s="39">
        <f t="shared" si="273"/>
        <v>245000</v>
      </c>
      <c r="C254" s="39"/>
      <c r="D254" s="39">
        <v>245000</v>
      </c>
      <c r="E254" s="39"/>
      <c r="F254" s="39">
        <f t="shared" si="275"/>
        <v>0</v>
      </c>
      <c r="G254" s="39"/>
      <c r="H254" s="39"/>
      <c r="I254" s="39"/>
      <c r="J254" s="39">
        <f t="shared" si="277"/>
        <v>245000</v>
      </c>
      <c r="K254" s="22">
        <f t="shared" si="279"/>
        <v>0</v>
      </c>
    </row>
    <row r="255" spans="1:11" ht="49.2" x14ac:dyDescent="0.25">
      <c r="A255" s="46" t="s">
        <v>155</v>
      </c>
      <c r="B255" s="39">
        <f t="shared" si="273"/>
        <v>48510000</v>
      </c>
      <c r="C255" s="39">
        <v>48510000</v>
      </c>
      <c r="D255" s="39"/>
      <c r="E255" s="39"/>
      <c r="F255" s="39">
        <f t="shared" si="275"/>
        <v>0</v>
      </c>
      <c r="G255" s="39"/>
      <c r="H255" s="39"/>
      <c r="I255" s="39"/>
      <c r="J255" s="39">
        <f t="shared" si="277"/>
        <v>48510000</v>
      </c>
      <c r="K255" s="22">
        <f t="shared" si="279"/>
        <v>0</v>
      </c>
    </row>
    <row r="256" spans="1:11" ht="38.4" customHeight="1" x14ac:dyDescent="0.25">
      <c r="A256" s="17" t="s">
        <v>13</v>
      </c>
      <c r="B256" s="38">
        <f>C256+D256+E256</f>
        <v>335434700</v>
      </c>
      <c r="C256" s="38">
        <f>C257+C263</f>
        <v>216098400</v>
      </c>
      <c r="D256" s="38">
        <f>D257+D263</f>
        <v>90948900</v>
      </c>
      <c r="E256" s="38">
        <f>E257+E263</f>
        <v>28387400</v>
      </c>
      <c r="F256" s="38">
        <f>G256+H256+I256</f>
        <v>42437202.590000004</v>
      </c>
      <c r="G256" s="38">
        <f>G257+G263</f>
        <v>39812007.350000001</v>
      </c>
      <c r="H256" s="38">
        <f>H257+H263</f>
        <v>2032969.79</v>
      </c>
      <c r="I256" s="38">
        <f>I257+I263</f>
        <v>592225.45000000007</v>
      </c>
      <c r="J256" s="38">
        <f t="shared" si="264"/>
        <v>292997497.40999997</v>
      </c>
      <c r="K256" s="23">
        <f t="shared" si="265"/>
        <v>12.65140505439658</v>
      </c>
    </row>
    <row r="257" spans="1:16" ht="62.4" customHeight="1" x14ac:dyDescent="0.25">
      <c r="A257" s="17" t="s">
        <v>138</v>
      </c>
      <c r="B257" s="39">
        <f t="shared" ref="B257:B258" si="280">C257+D257+E257</f>
        <v>43032300</v>
      </c>
      <c r="C257" s="39">
        <f>C258</f>
        <v>0</v>
      </c>
      <c r="D257" s="39">
        <f t="shared" ref="D257:E257" si="281">D258</f>
        <v>34425840</v>
      </c>
      <c r="E257" s="39">
        <f t="shared" si="281"/>
        <v>8606460</v>
      </c>
      <c r="F257" s="39">
        <f t="shared" ref="F257:F258" si="282">G257+H257+I257</f>
        <v>0</v>
      </c>
      <c r="G257" s="39">
        <f>G258</f>
        <v>0</v>
      </c>
      <c r="H257" s="39">
        <f t="shared" ref="H257:I257" si="283">H258</f>
        <v>0</v>
      </c>
      <c r="I257" s="39">
        <f t="shared" si="283"/>
        <v>0</v>
      </c>
      <c r="J257" s="39">
        <f t="shared" si="264"/>
        <v>43032300</v>
      </c>
      <c r="K257" s="20">
        <f t="shared" si="265"/>
        <v>0</v>
      </c>
    </row>
    <row r="258" spans="1:16" ht="100.8" x14ac:dyDescent="0.25">
      <c r="A258" s="66" t="s">
        <v>36</v>
      </c>
      <c r="B258" s="39">
        <f t="shared" si="280"/>
        <v>43032300</v>
      </c>
      <c r="C258" s="39">
        <f>C260</f>
        <v>0</v>
      </c>
      <c r="D258" s="39">
        <f t="shared" ref="D258:E258" si="284">D260</f>
        <v>34425840</v>
      </c>
      <c r="E258" s="39">
        <f t="shared" si="284"/>
        <v>8606460</v>
      </c>
      <c r="F258" s="39">
        <f t="shared" si="282"/>
        <v>0</v>
      </c>
      <c r="G258" s="39">
        <f>G260</f>
        <v>0</v>
      </c>
      <c r="H258" s="39">
        <f t="shared" ref="H258:I258" si="285">H260</f>
        <v>0</v>
      </c>
      <c r="I258" s="39">
        <f t="shared" si="285"/>
        <v>0</v>
      </c>
      <c r="J258" s="39">
        <f t="shared" si="264"/>
        <v>43032300</v>
      </c>
      <c r="K258" s="20">
        <f t="shared" si="265"/>
        <v>0</v>
      </c>
    </row>
    <row r="259" spans="1:16" ht="38.4" customHeight="1" x14ac:dyDescent="0.25">
      <c r="A259" s="65" t="s">
        <v>20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23"/>
    </row>
    <row r="260" spans="1:16" ht="115.2" customHeight="1" x14ac:dyDescent="0.25">
      <c r="A260" s="76" t="s">
        <v>139</v>
      </c>
      <c r="B260" s="39">
        <f t="shared" ref="B260:B262" si="286">C260+D260+E260</f>
        <v>43032300</v>
      </c>
      <c r="C260" s="39">
        <f>C261+C262</f>
        <v>0</v>
      </c>
      <c r="D260" s="39">
        <f t="shared" ref="D260:E260" si="287">D261+D262</f>
        <v>34425840</v>
      </c>
      <c r="E260" s="39">
        <f t="shared" si="287"/>
        <v>8606460</v>
      </c>
      <c r="F260" s="39">
        <f t="shared" ref="F260:F262" si="288">G260+H260+I260</f>
        <v>0</v>
      </c>
      <c r="G260" s="39">
        <f>G261+G262</f>
        <v>0</v>
      </c>
      <c r="H260" s="39">
        <f t="shared" ref="H260:I260" si="289">H261+H262</f>
        <v>0</v>
      </c>
      <c r="I260" s="39">
        <f t="shared" si="289"/>
        <v>0</v>
      </c>
      <c r="J260" s="39">
        <f t="shared" ref="J260:J262" si="290">B260-F260</f>
        <v>43032300</v>
      </c>
      <c r="K260" s="20">
        <f t="shared" ref="K260:K262" si="291">F260/B260*100</f>
        <v>0</v>
      </c>
    </row>
    <row r="261" spans="1:16" ht="38.4" customHeight="1" x14ac:dyDescent="0.25">
      <c r="A261" s="77" t="s">
        <v>140</v>
      </c>
      <c r="B261" s="39">
        <f t="shared" si="286"/>
        <v>8606460</v>
      </c>
      <c r="C261" s="39"/>
      <c r="D261" s="39"/>
      <c r="E261" s="39">
        <v>8606460</v>
      </c>
      <c r="F261" s="39">
        <f t="shared" si="288"/>
        <v>0</v>
      </c>
      <c r="G261" s="39"/>
      <c r="H261" s="39"/>
      <c r="I261" s="39"/>
      <c r="J261" s="39">
        <f t="shared" si="290"/>
        <v>8606460</v>
      </c>
      <c r="K261" s="20">
        <f t="shared" si="291"/>
        <v>0</v>
      </c>
    </row>
    <row r="262" spans="1:16" ht="38.4" customHeight="1" x14ac:dyDescent="0.25">
      <c r="A262" s="77" t="s">
        <v>141</v>
      </c>
      <c r="B262" s="39">
        <f t="shared" si="286"/>
        <v>34425840</v>
      </c>
      <c r="C262" s="39"/>
      <c r="D262" s="39">
        <v>34425840</v>
      </c>
      <c r="E262" s="39"/>
      <c r="F262" s="39">
        <f t="shared" si="288"/>
        <v>0</v>
      </c>
      <c r="G262" s="39"/>
      <c r="H262" s="39"/>
      <c r="I262" s="39"/>
      <c r="J262" s="39">
        <f t="shared" si="290"/>
        <v>34425840</v>
      </c>
      <c r="K262" s="20">
        <f t="shared" si="291"/>
        <v>0</v>
      </c>
    </row>
    <row r="263" spans="1:16" ht="82.2" customHeight="1" x14ac:dyDescent="0.25">
      <c r="A263" s="17" t="s">
        <v>57</v>
      </c>
      <c r="B263" s="38">
        <f>C263+D263+E263</f>
        <v>292402400</v>
      </c>
      <c r="C263" s="38">
        <f>C264+C274+C277</f>
        <v>216098400</v>
      </c>
      <c r="D263" s="38">
        <f t="shared" ref="D263:I263" si="292">D264+D274+D277</f>
        <v>56523060</v>
      </c>
      <c r="E263" s="38">
        <f t="shared" si="292"/>
        <v>19780940</v>
      </c>
      <c r="F263" s="38">
        <f>G263+H263+I263</f>
        <v>42437202.590000004</v>
      </c>
      <c r="G263" s="38">
        <f t="shared" si="292"/>
        <v>39812007.350000001</v>
      </c>
      <c r="H263" s="38">
        <f t="shared" si="292"/>
        <v>2032969.79</v>
      </c>
      <c r="I263" s="38">
        <f t="shared" si="292"/>
        <v>592225.45000000007</v>
      </c>
      <c r="J263" s="38"/>
      <c r="K263" s="23"/>
    </row>
    <row r="264" spans="1:16" ht="100.8" x14ac:dyDescent="0.25">
      <c r="A264" s="66" t="s">
        <v>36</v>
      </c>
      <c r="B264" s="39">
        <f t="shared" ref="B264:B280" si="293">C264+D264+E264</f>
        <v>282032400</v>
      </c>
      <c r="C264" s="39">
        <f>C266+C267+C268+C269+C270+C271+C272+C273</f>
        <v>216098400</v>
      </c>
      <c r="D264" s="39">
        <f t="shared" ref="D264:E264" si="294">D266+D267+D268+D269+D270+D271+D272+D273</f>
        <v>51523060</v>
      </c>
      <c r="E264" s="39">
        <f t="shared" si="294"/>
        <v>14410940</v>
      </c>
      <c r="F264" s="39">
        <f>G264+H264+I264</f>
        <v>42437202.590000004</v>
      </c>
      <c r="G264" s="39">
        <f>G266+G267+G268+G269+G270+G271+G272+G273</f>
        <v>39812007.350000001</v>
      </c>
      <c r="H264" s="39">
        <f t="shared" ref="H264:I264" si="295">H266+H267+H268+H269+H270+H271+H272+H273</f>
        <v>2032969.79</v>
      </c>
      <c r="I264" s="39">
        <f t="shared" si="295"/>
        <v>592225.45000000007</v>
      </c>
      <c r="J264" s="39">
        <f t="shared" ref="J264:J296" si="296">B264-F264</f>
        <v>239595197.41</v>
      </c>
      <c r="K264" s="22">
        <f t="shared" si="265"/>
        <v>15.046924605116294</v>
      </c>
      <c r="L264" s="10"/>
      <c r="M264" s="10"/>
      <c r="N264" s="10"/>
      <c r="O264" s="10"/>
      <c r="P264" s="10"/>
    </row>
    <row r="265" spans="1:16" ht="25.8" customHeight="1" x14ac:dyDescent="0.25">
      <c r="A265" s="67" t="s">
        <v>20</v>
      </c>
      <c r="B265" s="39">
        <f t="shared" si="293"/>
        <v>0</v>
      </c>
      <c r="C265" s="39"/>
      <c r="D265" s="39"/>
      <c r="E265" s="39"/>
      <c r="F265" s="39">
        <f t="shared" ref="F265:F280" si="297">G265+H265+I265</f>
        <v>0</v>
      </c>
      <c r="G265" s="39"/>
      <c r="H265" s="39"/>
      <c r="I265" s="39"/>
      <c r="J265" s="39">
        <f t="shared" si="296"/>
        <v>0</v>
      </c>
      <c r="K265" s="22"/>
      <c r="L265" s="10"/>
      <c r="M265" s="10"/>
      <c r="N265" s="10"/>
      <c r="O265" s="10"/>
      <c r="P265" s="10"/>
    </row>
    <row r="266" spans="1:16" ht="49.2" x14ac:dyDescent="0.25">
      <c r="A266" s="46" t="s">
        <v>114</v>
      </c>
      <c r="B266" s="39">
        <f t="shared" si="293"/>
        <v>1530150</v>
      </c>
      <c r="C266" s="39"/>
      <c r="D266" s="39"/>
      <c r="E266" s="39">
        <v>1530150</v>
      </c>
      <c r="F266" s="39">
        <f t="shared" si="297"/>
        <v>83987.61</v>
      </c>
      <c r="G266" s="39"/>
      <c r="H266" s="39"/>
      <c r="I266" s="39">
        <v>83987.61</v>
      </c>
      <c r="J266" s="39">
        <f t="shared" si="296"/>
        <v>1446162.39</v>
      </c>
      <c r="K266" s="20">
        <f t="shared" ref="K266:K274" si="298">F266/B266*100</f>
        <v>5.488848152141947</v>
      </c>
      <c r="L266" s="10"/>
      <c r="M266" s="10"/>
      <c r="N266" s="10"/>
      <c r="O266" s="10"/>
      <c r="P266" s="10"/>
    </row>
    <row r="267" spans="1:16" ht="54" customHeight="1" x14ac:dyDescent="0.25">
      <c r="A267" s="46" t="s">
        <v>133</v>
      </c>
      <c r="B267" s="39">
        <f t="shared" si="293"/>
        <v>2758700</v>
      </c>
      <c r="C267" s="39"/>
      <c r="D267" s="39"/>
      <c r="E267" s="39">
        <v>2758700</v>
      </c>
      <c r="F267" s="39">
        <f t="shared" si="297"/>
        <v>508237.84</v>
      </c>
      <c r="G267" s="39"/>
      <c r="H267" s="39"/>
      <c r="I267" s="39">
        <v>508237.84</v>
      </c>
      <c r="J267" s="39">
        <f t="shared" si="296"/>
        <v>2250462.16</v>
      </c>
      <c r="K267" s="20">
        <f t="shared" si="298"/>
        <v>18.423092036103963</v>
      </c>
      <c r="L267" s="10"/>
      <c r="M267" s="10"/>
      <c r="N267" s="10"/>
      <c r="O267" s="10"/>
      <c r="P267" s="10"/>
    </row>
    <row r="268" spans="1:16" ht="55.2" customHeight="1" x14ac:dyDescent="0.25">
      <c r="A268" s="46" t="s">
        <v>134</v>
      </c>
      <c r="B268" s="39">
        <f t="shared" si="293"/>
        <v>11034900</v>
      </c>
      <c r="C268" s="39"/>
      <c r="D268" s="39">
        <v>11034900</v>
      </c>
      <c r="E268" s="39"/>
      <c r="F268" s="39">
        <f t="shared" si="297"/>
        <v>2032969.79</v>
      </c>
      <c r="G268" s="39"/>
      <c r="H268" s="39">
        <v>2032969.79</v>
      </c>
      <c r="I268" s="39"/>
      <c r="J268" s="39">
        <f t="shared" si="296"/>
        <v>9001930.2100000009</v>
      </c>
      <c r="K268" s="20">
        <f t="shared" si="298"/>
        <v>18.42309209870502</v>
      </c>
      <c r="L268" s="10"/>
      <c r="M268" s="10"/>
      <c r="N268" s="10"/>
      <c r="O268" s="10"/>
      <c r="P268" s="10"/>
    </row>
    <row r="269" spans="1:16" ht="49.2" x14ac:dyDescent="0.25">
      <c r="A269" s="46" t="s">
        <v>132</v>
      </c>
      <c r="B269" s="39">
        <f t="shared" si="293"/>
        <v>216098400</v>
      </c>
      <c r="C269" s="39">
        <v>216098400</v>
      </c>
      <c r="D269" s="39"/>
      <c r="E269" s="39"/>
      <c r="F269" s="39">
        <f t="shared" si="297"/>
        <v>39812007.350000001</v>
      </c>
      <c r="G269" s="39">
        <v>39812007.350000001</v>
      </c>
      <c r="H269" s="39"/>
      <c r="I269" s="39"/>
      <c r="J269" s="39">
        <f t="shared" si="296"/>
        <v>176286392.65000001</v>
      </c>
      <c r="K269" s="20">
        <f t="shared" si="298"/>
        <v>18.42309214228333</v>
      </c>
      <c r="L269" s="10"/>
      <c r="M269" s="10"/>
      <c r="N269" s="10"/>
      <c r="O269" s="10"/>
      <c r="P269" s="10"/>
    </row>
    <row r="270" spans="1:16" ht="30.6" x14ac:dyDescent="0.25">
      <c r="A270" s="46" t="s">
        <v>157</v>
      </c>
      <c r="B270" s="39">
        <f t="shared" ref="B270:B271" si="299">C270+D270+E270</f>
        <v>7157590</v>
      </c>
      <c r="C270" s="39"/>
      <c r="D270" s="39"/>
      <c r="E270" s="39">
        <v>7157590</v>
      </c>
      <c r="F270" s="39">
        <f t="shared" ref="F270:F271" si="300">G270+H270+I270</f>
        <v>0</v>
      </c>
      <c r="G270" s="39"/>
      <c r="H270" s="39"/>
      <c r="I270" s="39"/>
      <c r="J270" s="39">
        <f t="shared" ref="J270:J271" si="301">B270-F270</f>
        <v>7157590</v>
      </c>
      <c r="K270" s="20"/>
      <c r="L270" s="10"/>
      <c r="M270" s="10"/>
      <c r="N270" s="10"/>
      <c r="O270" s="10"/>
      <c r="P270" s="10"/>
    </row>
    <row r="271" spans="1:16" ht="30.6" x14ac:dyDescent="0.25">
      <c r="A271" s="46" t="s">
        <v>156</v>
      </c>
      <c r="B271" s="39">
        <f t="shared" si="299"/>
        <v>28630360</v>
      </c>
      <c r="C271" s="39"/>
      <c r="D271" s="39">
        <v>28630360</v>
      </c>
      <c r="E271" s="39"/>
      <c r="F271" s="39">
        <f t="shared" si="300"/>
        <v>0</v>
      </c>
      <c r="G271" s="39"/>
      <c r="H271" s="39"/>
      <c r="I271" s="39"/>
      <c r="J271" s="39">
        <f t="shared" si="301"/>
        <v>28630360</v>
      </c>
      <c r="K271" s="20"/>
      <c r="L271" s="10"/>
      <c r="M271" s="10"/>
      <c r="N271" s="10"/>
      <c r="O271" s="10"/>
      <c r="P271" s="10"/>
    </row>
    <row r="272" spans="1:16" ht="30.6" x14ac:dyDescent="0.25">
      <c r="A272" s="46" t="s">
        <v>115</v>
      </c>
      <c r="B272" s="39">
        <f t="shared" si="293"/>
        <v>2964500</v>
      </c>
      <c r="C272" s="39"/>
      <c r="D272" s="39"/>
      <c r="E272" s="39">
        <v>2964500</v>
      </c>
      <c r="F272" s="39">
        <f t="shared" si="297"/>
        <v>0</v>
      </c>
      <c r="G272" s="39"/>
      <c r="H272" s="39"/>
      <c r="I272" s="39"/>
      <c r="J272" s="39">
        <f t="shared" si="296"/>
        <v>2964500</v>
      </c>
      <c r="K272" s="20"/>
      <c r="L272" s="10"/>
      <c r="M272" s="10"/>
      <c r="N272" s="10"/>
      <c r="O272" s="10"/>
      <c r="P272" s="10"/>
    </row>
    <row r="273" spans="1:16" ht="30.6" x14ac:dyDescent="0.25">
      <c r="A273" s="46" t="s">
        <v>116</v>
      </c>
      <c r="B273" s="39">
        <f t="shared" si="293"/>
        <v>11857800</v>
      </c>
      <c r="C273" s="39"/>
      <c r="D273" s="39">
        <v>11857800</v>
      </c>
      <c r="E273" s="39"/>
      <c r="F273" s="39">
        <f t="shared" si="297"/>
        <v>0</v>
      </c>
      <c r="G273" s="39"/>
      <c r="H273" s="39"/>
      <c r="I273" s="39"/>
      <c r="J273" s="39">
        <f t="shared" si="296"/>
        <v>11857800</v>
      </c>
      <c r="K273" s="20"/>
      <c r="L273" s="10"/>
      <c r="M273" s="10"/>
      <c r="N273" s="10"/>
      <c r="O273" s="10"/>
      <c r="P273" s="10"/>
    </row>
    <row r="274" spans="1:16" ht="75.599999999999994" x14ac:dyDescent="0.25">
      <c r="A274" s="66" t="s">
        <v>37</v>
      </c>
      <c r="B274" s="39">
        <f t="shared" si="293"/>
        <v>3500000</v>
      </c>
      <c r="C274" s="39">
        <f>C276</f>
        <v>0</v>
      </c>
      <c r="D274" s="39">
        <f t="shared" ref="D274:E274" si="302">D276</f>
        <v>0</v>
      </c>
      <c r="E274" s="39">
        <f t="shared" si="302"/>
        <v>3500000</v>
      </c>
      <c r="F274" s="39">
        <f t="shared" si="297"/>
        <v>0</v>
      </c>
      <c r="G274" s="39">
        <f>G276</f>
        <v>0</v>
      </c>
      <c r="H274" s="39">
        <f t="shared" ref="H274:I274" si="303">H276</f>
        <v>0</v>
      </c>
      <c r="I274" s="39">
        <f t="shared" si="303"/>
        <v>0</v>
      </c>
      <c r="J274" s="39">
        <f t="shared" si="296"/>
        <v>3500000</v>
      </c>
      <c r="K274" s="22">
        <f t="shared" si="298"/>
        <v>0</v>
      </c>
      <c r="L274" s="10"/>
      <c r="M274" s="10"/>
      <c r="N274" s="10"/>
      <c r="O274" s="10"/>
      <c r="P274" s="10"/>
    </row>
    <row r="275" spans="1:16" ht="30.6" x14ac:dyDescent="0.25">
      <c r="A275" s="67" t="s">
        <v>20</v>
      </c>
      <c r="B275" s="39">
        <f t="shared" si="293"/>
        <v>0</v>
      </c>
      <c r="C275" s="39"/>
      <c r="D275" s="39"/>
      <c r="E275" s="39"/>
      <c r="F275" s="39">
        <f t="shared" si="297"/>
        <v>0</v>
      </c>
      <c r="G275" s="39"/>
      <c r="H275" s="39"/>
      <c r="I275" s="39"/>
      <c r="J275" s="39">
        <f t="shared" si="296"/>
        <v>0</v>
      </c>
      <c r="K275" s="22"/>
      <c r="L275" s="10"/>
      <c r="M275" s="10"/>
      <c r="N275" s="10"/>
      <c r="O275" s="10"/>
      <c r="P275" s="10"/>
    </row>
    <row r="276" spans="1:16" ht="51" customHeight="1" x14ac:dyDescent="0.25">
      <c r="A276" s="46" t="s">
        <v>117</v>
      </c>
      <c r="B276" s="39">
        <f t="shared" si="293"/>
        <v>3500000</v>
      </c>
      <c r="C276" s="39"/>
      <c r="D276" s="39"/>
      <c r="E276" s="39">
        <v>3500000</v>
      </c>
      <c r="F276" s="39">
        <f t="shared" si="297"/>
        <v>0</v>
      </c>
      <c r="G276" s="39"/>
      <c r="H276" s="39"/>
      <c r="I276" s="39"/>
      <c r="J276" s="39">
        <f t="shared" si="296"/>
        <v>3500000</v>
      </c>
      <c r="K276" s="20">
        <f t="shared" ref="K276" si="304">F276/B276*100</f>
        <v>0</v>
      </c>
      <c r="L276" s="10"/>
      <c r="M276" s="10"/>
      <c r="N276" s="10"/>
      <c r="O276" s="10"/>
      <c r="P276" s="10"/>
    </row>
    <row r="277" spans="1:16" ht="75.599999999999994" x14ac:dyDescent="0.25">
      <c r="A277" s="66" t="s">
        <v>158</v>
      </c>
      <c r="B277" s="39">
        <f t="shared" si="293"/>
        <v>6870000</v>
      </c>
      <c r="C277" s="39">
        <f>C279+C280+C281</f>
        <v>0</v>
      </c>
      <c r="D277" s="39">
        <f t="shared" ref="D277:E277" si="305">D279+D280+D281</f>
        <v>5000000</v>
      </c>
      <c r="E277" s="39">
        <f t="shared" si="305"/>
        <v>1870000</v>
      </c>
      <c r="F277" s="39">
        <f t="shared" si="297"/>
        <v>0</v>
      </c>
      <c r="G277" s="39">
        <f>G279+G280+G281</f>
        <v>0</v>
      </c>
      <c r="H277" s="39">
        <f t="shared" ref="H277:I277" si="306">H279+H280+H281</f>
        <v>0</v>
      </c>
      <c r="I277" s="39">
        <f t="shared" si="306"/>
        <v>0</v>
      </c>
      <c r="J277" s="39">
        <f t="shared" si="296"/>
        <v>6870000</v>
      </c>
      <c r="K277" s="20"/>
      <c r="L277" s="10"/>
      <c r="M277" s="10"/>
      <c r="N277" s="10"/>
      <c r="O277" s="10"/>
      <c r="P277" s="10"/>
    </row>
    <row r="278" spans="1:16" ht="30.6" x14ac:dyDescent="0.25">
      <c r="A278" s="67" t="s">
        <v>20</v>
      </c>
      <c r="B278" s="39">
        <f t="shared" si="293"/>
        <v>0</v>
      </c>
      <c r="C278" s="39"/>
      <c r="D278" s="39"/>
      <c r="E278" s="39"/>
      <c r="F278" s="39">
        <f t="shared" si="297"/>
        <v>0</v>
      </c>
      <c r="G278" s="39"/>
      <c r="H278" s="39"/>
      <c r="I278" s="39"/>
      <c r="J278" s="39">
        <f t="shared" si="296"/>
        <v>0</v>
      </c>
      <c r="K278" s="20"/>
      <c r="L278" s="10"/>
      <c r="M278" s="10"/>
      <c r="N278" s="10"/>
      <c r="O278" s="10"/>
      <c r="P278" s="10"/>
    </row>
    <row r="279" spans="1:16" ht="51" customHeight="1" x14ac:dyDescent="0.25">
      <c r="A279" s="46" t="s">
        <v>118</v>
      </c>
      <c r="B279" s="39">
        <f t="shared" si="293"/>
        <v>620000</v>
      </c>
      <c r="C279" s="39"/>
      <c r="D279" s="39"/>
      <c r="E279" s="39">
        <v>620000</v>
      </c>
      <c r="F279" s="39">
        <f t="shared" si="297"/>
        <v>0</v>
      </c>
      <c r="G279" s="39"/>
      <c r="H279" s="39"/>
      <c r="I279" s="39"/>
      <c r="J279" s="39">
        <f t="shared" si="296"/>
        <v>620000</v>
      </c>
      <c r="K279" s="20"/>
      <c r="L279" s="10"/>
      <c r="M279" s="10"/>
      <c r="N279" s="10"/>
      <c r="O279" s="10"/>
      <c r="P279" s="10"/>
    </row>
    <row r="280" spans="1:16" ht="30.6" x14ac:dyDescent="0.25">
      <c r="A280" s="46" t="s">
        <v>171</v>
      </c>
      <c r="B280" s="39">
        <f t="shared" si="293"/>
        <v>1250000</v>
      </c>
      <c r="C280" s="39"/>
      <c r="D280" s="39"/>
      <c r="E280" s="39">
        <v>1250000</v>
      </c>
      <c r="F280" s="39">
        <f t="shared" si="297"/>
        <v>0</v>
      </c>
      <c r="G280" s="39"/>
      <c r="H280" s="39"/>
      <c r="I280" s="39"/>
      <c r="J280" s="39">
        <f t="shared" si="296"/>
        <v>1250000</v>
      </c>
      <c r="K280" s="20"/>
      <c r="L280" s="10"/>
      <c r="M280" s="10"/>
      <c r="N280" s="10"/>
      <c r="O280" s="10"/>
      <c r="P280" s="10"/>
    </row>
    <row r="281" spans="1:16" ht="30.6" x14ac:dyDescent="0.25">
      <c r="A281" s="46" t="s">
        <v>159</v>
      </c>
      <c r="B281" s="39">
        <f t="shared" ref="B281:B282" si="307">C281+D281+E281</f>
        <v>5000000</v>
      </c>
      <c r="C281" s="39"/>
      <c r="D281" s="39">
        <v>5000000</v>
      </c>
      <c r="E281" s="39"/>
      <c r="F281" s="39">
        <f t="shared" ref="F281:F282" si="308">G281+H281+I281</f>
        <v>0</v>
      </c>
      <c r="G281" s="39"/>
      <c r="H281" s="39"/>
      <c r="I281" s="39"/>
      <c r="J281" s="39">
        <f t="shared" ref="J281:J282" si="309">B281-F281</f>
        <v>5000000</v>
      </c>
      <c r="K281" s="20"/>
      <c r="L281" s="10"/>
      <c r="M281" s="10"/>
      <c r="N281" s="10"/>
      <c r="O281" s="10"/>
      <c r="P281" s="10"/>
    </row>
    <row r="282" spans="1:16" ht="30" x14ac:dyDescent="0.25">
      <c r="A282" s="84" t="s">
        <v>172</v>
      </c>
      <c r="B282" s="36">
        <f t="shared" si="307"/>
        <v>4000000</v>
      </c>
      <c r="C282" s="36">
        <f>C283</f>
        <v>0</v>
      </c>
      <c r="D282" s="36">
        <f t="shared" ref="D282:E282" si="310">D283</f>
        <v>0</v>
      </c>
      <c r="E282" s="36">
        <f t="shared" si="310"/>
        <v>4000000</v>
      </c>
      <c r="F282" s="36">
        <f t="shared" si="308"/>
        <v>0</v>
      </c>
      <c r="G282" s="36">
        <f>G283</f>
        <v>0</v>
      </c>
      <c r="H282" s="36">
        <f t="shared" ref="H282:I282" si="311">H283</f>
        <v>0</v>
      </c>
      <c r="I282" s="36">
        <f t="shared" si="311"/>
        <v>0</v>
      </c>
      <c r="J282" s="36">
        <f t="shared" si="309"/>
        <v>4000000</v>
      </c>
      <c r="K282" s="19"/>
      <c r="L282" s="10"/>
      <c r="M282" s="10"/>
      <c r="N282" s="10"/>
      <c r="O282" s="10"/>
      <c r="P282" s="10"/>
    </row>
    <row r="283" spans="1:16" ht="30.6" x14ac:dyDescent="0.25">
      <c r="A283" s="81" t="s">
        <v>173</v>
      </c>
      <c r="B283" s="39">
        <f t="shared" ref="B283" si="312">C283+D283+E283</f>
        <v>4000000</v>
      </c>
      <c r="C283" s="39">
        <f>C284</f>
        <v>0</v>
      </c>
      <c r="D283" s="39">
        <f t="shared" ref="D283:E283" si="313">D284</f>
        <v>0</v>
      </c>
      <c r="E283" s="39">
        <f t="shared" si="313"/>
        <v>4000000</v>
      </c>
      <c r="F283" s="39">
        <f t="shared" ref="F283" si="314">G283+H283+I283</f>
        <v>0</v>
      </c>
      <c r="G283" s="39">
        <f>G284</f>
        <v>0</v>
      </c>
      <c r="H283" s="39">
        <f t="shared" ref="H283:I283" si="315">H284</f>
        <v>0</v>
      </c>
      <c r="I283" s="39">
        <f t="shared" si="315"/>
        <v>0</v>
      </c>
      <c r="J283" s="39">
        <f t="shared" ref="J283" si="316">B283-F283</f>
        <v>4000000</v>
      </c>
      <c r="K283" s="20"/>
      <c r="L283" s="10"/>
      <c r="M283" s="10"/>
      <c r="N283" s="10"/>
      <c r="O283" s="10"/>
      <c r="P283" s="10"/>
    </row>
    <row r="284" spans="1:16" ht="73.8" x14ac:dyDescent="0.25">
      <c r="A284" s="82" t="s">
        <v>57</v>
      </c>
      <c r="B284" s="39">
        <f t="shared" ref="B284" si="317">C284+D284+E284</f>
        <v>4000000</v>
      </c>
      <c r="C284" s="39">
        <f>C285</f>
        <v>0</v>
      </c>
      <c r="D284" s="39">
        <f t="shared" ref="D284:E284" si="318">D285</f>
        <v>0</v>
      </c>
      <c r="E284" s="39">
        <f t="shared" si="318"/>
        <v>4000000</v>
      </c>
      <c r="F284" s="39">
        <f t="shared" ref="F284" si="319">G284+H284+I284</f>
        <v>0</v>
      </c>
      <c r="G284" s="39">
        <f>G285</f>
        <v>0</v>
      </c>
      <c r="H284" s="39">
        <f t="shared" ref="H284:I284" si="320">H285</f>
        <v>0</v>
      </c>
      <c r="I284" s="39">
        <f t="shared" si="320"/>
        <v>0</v>
      </c>
      <c r="J284" s="39">
        <f t="shared" ref="J284" si="321">B284-F284</f>
        <v>4000000</v>
      </c>
      <c r="K284" s="20"/>
      <c r="L284" s="10"/>
      <c r="M284" s="10"/>
      <c r="N284" s="10"/>
      <c r="O284" s="10"/>
      <c r="P284" s="10"/>
    </row>
    <row r="285" spans="1:16" ht="75.599999999999994" x14ac:dyDescent="0.25">
      <c r="A285" s="60" t="s">
        <v>174</v>
      </c>
      <c r="B285" s="39">
        <f t="shared" ref="B285" si="322">C285+D285+E285</f>
        <v>4000000</v>
      </c>
      <c r="C285" s="39">
        <f>C287</f>
        <v>0</v>
      </c>
      <c r="D285" s="39">
        <f t="shared" ref="D285:E285" si="323">D287</f>
        <v>0</v>
      </c>
      <c r="E285" s="39">
        <f t="shared" si="323"/>
        <v>4000000</v>
      </c>
      <c r="F285" s="39">
        <f t="shared" ref="F285" si="324">G285+H285+I285</f>
        <v>0</v>
      </c>
      <c r="G285" s="39">
        <f>G287</f>
        <v>0</v>
      </c>
      <c r="H285" s="39">
        <f t="shared" ref="H285:I285" si="325">H287</f>
        <v>0</v>
      </c>
      <c r="I285" s="39">
        <f t="shared" si="325"/>
        <v>0</v>
      </c>
      <c r="J285" s="39">
        <f t="shared" ref="J285" si="326">B285-F285</f>
        <v>4000000</v>
      </c>
      <c r="K285" s="20"/>
      <c r="L285" s="10"/>
      <c r="M285" s="10"/>
      <c r="N285" s="10"/>
      <c r="O285" s="10"/>
      <c r="P285" s="10"/>
    </row>
    <row r="286" spans="1:16" ht="30.6" x14ac:dyDescent="0.25">
      <c r="A286" s="67" t="s">
        <v>20</v>
      </c>
      <c r="B286" s="39">
        <f t="shared" ref="B286:B291" si="327">C286+D286+E286</f>
        <v>0</v>
      </c>
      <c r="C286" s="39"/>
      <c r="D286" s="39"/>
      <c r="E286" s="39"/>
      <c r="F286" s="39">
        <f t="shared" ref="F286:F291" si="328">G286+H286+I286</f>
        <v>0</v>
      </c>
      <c r="G286" s="39"/>
      <c r="H286" s="39"/>
      <c r="I286" s="39"/>
      <c r="J286" s="39">
        <f t="shared" ref="J286:J291" si="329">B286-F286</f>
        <v>0</v>
      </c>
      <c r="K286" s="20"/>
      <c r="L286" s="10"/>
      <c r="M286" s="10"/>
      <c r="N286" s="10"/>
      <c r="O286" s="10"/>
      <c r="P286" s="10"/>
    </row>
    <row r="287" spans="1:16" ht="49.2" x14ac:dyDescent="0.25">
      <c r="A287" s="46" t="s">
        <v>178</v>
      </c>
      <c r="B287" s="39">
        <f t="shared" si="327"/>
        <v>4000000</v>
      </c>
      <c r="C287" s="39"/>
      <c r="D287" s="39"/>
      <c r="E287" s="39">
        <v>4000000</v>
      </c>
      <c r="F287" s="39">
        <f t="shared" si="328"/>
        <v>0</v>
      </c>
      <c r="G287" s="39"/>
      <c r="H287" s="39"/>
      <c r="I287" s="39"/>
      <c r="J287" s="39">
        <f t="shared" si="329"/>
        <v>4000000</v>
      </c>
      <c r="K287" s="20"/>
      <c r="L287" s="10"/>
      <c r="M287" s="10"/>
      <c r="N287" s="10"/>
      <c r="O287" s="10"/>
      <c r="P287" s="10"/>
    </row>
    <row r="288" spans="1:16" ht="30" x14ac:dyDescent="0.25">
      <c r="A288" s="84" t="s">
        <v>175</v>
      </c>
      <c r="B288" s="36">
        <f t="shared" si="327"/>
        <v>58616625</v>
      </c>
      <c r="C288" s="36">
        <f>C289</f>
        <v>0</v>
      </c>
      <c r="D288" s="36">
        <f t="shared" ref="D288:D290" si="330">D289</f>
        <v>46173300</v>
      </c>
      <c r="E288" s="36">
        <f t="shared" ref="E288:E290" si="331">E289</f>
        <v>12443325</v>
      </c>
      <c r="F288" s="36">
        <f t="shared" si="328"/>
        <v>0</v>
      </c>
      <c r="G288" s="36">
        <f>G289</f>
        <v>0</v>
      </c>
      <c r="H288" s="36">
        <f t="shared" ref="H288:H290" si="332">H289</f>
        <v>0</v>
      </c>
      <c r="I288" s="36">
        <f t="shared" ref="I288:I290" si="333">I289</f>
        <v>0</v>
      </c>
      <c r="J288" s="36">
        <f t="shared" si="329"/>
        <v>58616625</v>
      </c>
      <c r="K288" s="19"/>
      <c r="L288" s="10"/>
      <c r="M288" s="10"/>
      <c r="N288" s="10"/>
      <c r="O288" s="10"/>
      <c r="P288" s="10"/>
    </row>
    <row r="289" spans="1:16" ht="30.6" x14ac:dyDescent="0.25">
      <c r="A289" s="81" t="s">
        <v>176</v>
      </c>
      <c r="B289" s="39">
        <f t="shared" si="327"/>
        <v>58616625</v>
      </c>
      <c r="C289" s="39">
        <f>C290</f>
        <v>0</v>
      </c>
      <c r="D289" s="39">
        <f t="shared" si="330"/>
        <v>46173300</v>
      </c>
      <c r="E289" s="39">
        <f t="shared" si="331"/>
        <v>12443325</v>
      </c>
      <c r="F289" s="39">
        <f t="shared" si="328"/>
        <v>0</v>
      </c>
      <c r="G289" s="39">
        <f>G290</f>
        <v>0</v>
      </c>
      <c r="H289" s="39">
        <f t="shared" si="332"/>
        <v>0</v>
      </c>
      <c r="I289" s="39">
        <f t="shared" si="333"/>
        <v>0</v>
      </c>
      <c r="J289" s="39">
        <f t="shared" si="329"/>
        <v>58616625</v>
      </c>
      <c r="K289" s="20"/>
      <c r="L289" s="10"/>
      <c r="M289" s="10"/>
      <c r="N289" s="10"/>
      <c r="O289" s="10"/>
      <c r="P289" s="10"/>
    </row>
    <row r="290" spans="1:16" ht="73.8" x14ac:dyDescent="0.25">
      <c r="A290" s="82" t="s">
        <v>57</v>
      </c>
      <c r="B290" s="39">
        <f t="shared" si="327"/>
        <v>58616625</v>
      </c>
      <c r="C290" s="39">
        <f>C291</f>
        <v>0</v>
      </c>
      <c r="D290" s="39">
        <f t="shared" si="330"/>
        <v>46173300</v>
      </c>
      <c r="E290" s="39">
        <f t="shared" si="331"/>
        <v>12443325</v>
      </c>
      <c r="F290" s="39">
        <f t="shared" si="328"/>
        <v>0</v>
      </c>
      <c r="G290" s="39">
        <f>G291</f>
        <v>0</v>
      </c>
      <c r="H290" s="39">
        <f t="shared" si="332"/>
        <v>0</v>
      </c>
      <c r="I290" s="39">
        <f t="shared" si="333"/>
        <v>0</v>
      </c>
      <c r="J290" s="39">
        <f t="shared" si="329"/>
        <v>58616625</v>
      </c>
      <c r="K290" s="20"/>
      <c r="L290" s="10"/>
      <c r="M290" s="10"/>
      <c r="N290" s="10"/>
      <c r="O290" s="10"/>
      <c r="P290" s="10"/>
    </row>
    <row r="291" spans="1:16" ht="75.599999999999994" x14ac:dyDescent="0.25">
      <c r="A291" s="60" t="s">
        <v>177</v>
      </c>
      <c r="B291" s="39">
        <f t="shared" si="327"/>
        <v>58616625</v>
      </c>
      <c r="C291" s="39">
        <f>C293+C294+C295</f>
        <v>0</v>
      </c>
      <c r="D291" s="39">
        <f t="shared" ref="D291:E291" si="334">D293+D294+D295</f>
        <v>46173300</v>
      </c>
      <c r="E291" s="39">
        <f t="shared" si="334"/>
        <v>12443325</v>
      </c>
      <c r="F291" s="39">
        <f t="shared" si="328"/>
        <v>0</v>
      </c>
      <c r="G291" s="39">
        <f>G293+G294+G295</f>
        <v>0</v>
      </c>
      <c r="H291" s="39">
        <f t="shared" ref="H291:I291" si="335">H293+H294+H295</f>
        <v>0</v>
      </c>
      <c r="I291" s="39">
        <f t="shared" si="335"/>
        <v>0</v>
      </c>
      <c r="J291" s="39">
        <f t="shared" si="329"/>
        <v>58616625</v>
      </c>
      <c r="K291" s="20"/>
      <c r="L291" s="10"/>
      <c r="M291" s="10"/>
      <c r="N291" s="10"/>
      <c r="O291" s="10"/>
      <c r="P291" s="10"/>
    </row>
    <row r="292" spans="1:16" ht="30.6" x14ac:dyDescent="0.25">
      <c r="A292" s="62" t="s">
        <v>20</v>
      </c>
      <c r="B292" s="39">
        <f t="shared" ref="B292:B295" si="336">C292+D292+E292</f>
        <v>0</v>
      </c>
      <c r="C292" s="39"/>
      <c r="D292" s="39"/>
      <c r="E292" s="39"/>
      <c r="F292" s="39">
        <f t="shared" ref="F292:F294" si="337">G292+H292+I292</f>
        <v>0</v>
      </c>
      <c r="G292" s="39"/>
      <c r="H292" s="39"/>
      <c r="I292" s="39"/>
      <c r="J292" s="39">
        <f t="shared" ref="J292:J295" si="338">B292-F292</f>
        <v>0</v>
      </c>
      <c r="K292" s="20"/>
      <c r="L292" s="10"/>
      <c r="M292" s="10"/>
      <c r="N292" s="10"/>
      <c r="O292" s="10"/>
      <c r="P292" s="10"/>
    </row>
    <row r="293" spans="1:16" ht="49.2" x14ac:dyDescent="0.25">
      <c r="A293" s="46" t="s">
        <v>179</v>
      </c>
      <c r="B293" s="39">
        <f t="shared" si="336"/>
        <v>900000</v>
      </c>
      <c r="C293" s="39"/>
      <c r="D293" s="39"/>
      <c r="E293" s="39">
        <v>900000</v>
      </c>
      <c r="F293" s="39">
        <f t="shared" si="337"/>
        <v>0</v>
      </c>
      <c r="G293" s="39"/>
      <c r="H293" s="39"/>
      <c r="I293" s="39"/>
      <c r="J293" s="39">
        <f t="shared" si="338"/>
        <v>900000</v>
      </c>
      <c r="K293" s="20"/>
      <c r="L293" s="10"/>
      <c r="M293" s="10"/>
      <c r="N293" s="10"/>
      <c r="O293" s="10"/>
      <c r="P293" s="10"/>
    </row>
    <row r="294" spans="1:16" ht="30.6" x14ac:dyDescent="0.25">
      <c r="A294" s="46" t="s">
        <v>180</v>
      </c>
      <c r="B294" s="39">
        <f t="shared" si="336"/>
        <v>11543325</v>
      </c>
      <c r="C294" s="39"/>
      <c r="D294" s="39"/>
      <c r="E294" s="39">
        <v>11543325</v>
      </c>
      <c r="F294" s="39">
        <f t="shared" si="337"/>
        <v>0</v>
      </c>
      <c r="G294" s="39"/>
      <c r="H294" s="39"/>
      <c r="I294" s="39"/>
      <c r="J294" s="39">
        <f t="shared" si="338"/>
        <v>11543325</v>
      </c>
      <c r="K294" s="20"/>
      <c r="L294" s="10"/>
      <c r="M294" s="10"/>
      <c r="N294" s="10"/>
      <c r="O294" s="10"/>
      <c r="P294" s="10"/>
    </row>
    <row r="295" spans="1:16" ht="30.6" x14ac:dyDescent="0.25">
      <c r="A295" s="46" t="s">
        <v>181</v>
      </c>
      <c r="B295" s="39">
        <f t="shared" si="336"/>
        <v>46173300</v>
      </c>
      <c r="C295" s="39"/>
      <c r="D295" s="39">
        <v>46173300</v>
      </c>
      <c r="E295" s="39"/>
      <c r="F295" s="39"/>
      <c r="G295" s="39"/>
      <c r="H295" s="39"/>
      <c r="I295" s="39"/>
      <c r="J295" s="39">
        <f t="shared" si="338"/>
        <v>46173300</v>
      </c>
      <c r="K295" s="20"/>
      <c r="L295" s="10"/>
      <c r="M295" s="10"/>
      <c r="N295" s="10"/>
      <c r="O295" s="10"/>
      <c r="P295" s="10"/>
    </row>
    <row r="296" spans="1:16" s="4" customFormat="1" ht="61.2" customHeight="1" x14ac:dyDescent="0.3">
      <c r="A296" s="55" t="s">
        <v>28</v>
      </c>
      <c r="B296" s="36">
        <f t="shared" ref="B296:I296" si="339">B9+B123+B188+B217+B282+B288</f>
        <v>2316234664.9499998</v>
      </c>
      <c r="C296" s="36">
        <f t="shared" si="339"/>
        <v>1491179600</v>
      </c>
      <c r="D296" s="36">
        <f t="shared" si="339"/>
        <v>531722139.94999999</v>
      </c>
      <c r="E296" s="36">
        <f t="shared" si="339"/>
        <v>293332925</v>
      </c>
      <c r="F296" s="36">
        <f t="shared" si="339"/>
        <v>97887978.530000001</v>
      </c>
      <c r="G296" s="36">
        <f t="shared" si="339"/>
        <v>89089094.430000007</v>
      </c>
      <c r="H296" s="36">
        <f t="shared" si="339"/>
        <v>3063014.68</v>
      </c>
      <c r="I296" s="36">
        <f t="shared" si="339"/>
        <v>5735869.4199999999</v>
      </c>
      <c r="J296" s="36">
        <f t="shared" si="296"/>
        <v>2218346686.4199996</v>
      </c>
      <c r="K296" s="25">
        <f t="shared" si="265"/>
        <v>4.2261684453338022</v>
      </c>
    </row>
    <row r="297" spans="1:16" ht="43.8" customHeight="1" x14ac:dyDescent="0.5">
      <c r="A297" s="8"/>
      <c r="B297" s="12"/>
      <c r="C297" s="8"/>
      <c r="D297" s="8"/>
      <c r="E297" s="13"/>
      <c r="F297" s="13"/>
      <c r="G297" s="34"/>
      <c r="H297" s="34"/>
      <c r="I297" s="34"/>
      <c r="J297" s="8"/>
      <c r="K297" s="8"/>
    </row>
    <row r="298" spans="1:16" ht="41.4" customHeight="1" x14ac:dyDescent="0.5">
      <c r="A298" s="9"/>
      <c r="B298" s="16"/>
      <c r="C298" s="8"/>
      <c r="D298" s="8"/>
      <c r="E298" s="8"/>
      <c r="F298" s="34"/>
      <c r="G298" s="34"/>
      <c r="H298" s="34"/>
      <c r="I298" s="34"/>
      <c r="J298" s="8"/>
      <c r="K298" s="8"/>
    </row>
    <row r="299" spans="1:16" ht="24.75" customHeight="1" x14ac:dyDescent="0.25">
      <c r="A299" s="8"/>
      <c r="B299" s="102" t="s">
        <v>1</v>
      </c>
      <c r="C299" s="102" t="s">
        <v>16</v>
      </c>
      <c r="D299" s="102" t="s">
        <v>15</v>
      </c>
      <c r="E299" s="104" t="s">
        <v>17</v>
      </c>
      <c r="F299" s="105"/>
      <c r="G299" s="8"/>
      <c r="H299" s="8"/>
      <c r="I299" s="8"/>
      <c r="J299" s="8"/>
      <c r="K299" s="8"/>
    </row>
    <row r="300" spans="1:16" ht="23.25" customHeight="1" x14ac:dyDescent="0.25">
      <c r="A300" s="8"/>
      <c r="B300" s="103"/>
      <c r="C300" s="103"/>
      <c r="D300" s="103"/>
      <c r="E300" s="68" t="s">
        <v>18</v>
      </c>
      <c r="F300" s="68" t="s">
        <v>19</v>
      </c>
      <c r="G300" s="8"/>
      <c r="H300" s="8"/>
      <c r="I300" s="8"/>
      <c r="J300" s="8"/>
      <c r="K300" s="8"/>
    </row>
    <row r="301" spans="1:16" ht="28.8" customHeight="1" x14ac:dyDescent="0.5">
      <c r="A301" s="8"/>
      <c r="B301" s="69"/>
      <c r="C301" s="70">
        <f>B296</f>
        <v>2316234664.9499998</v>
      </c>
      <c r="D301" s="70">
        <f>F296</f>
        <v>97887978.530000001</v>
      </c>
      <c r="E301" s="70">
        <f>C301-D301</f>
        <v>2218346686.4199996</v>
      </c>
      <c r="F301" s="71">
        <f>D301/C301*100</f>
        <v>4.2261684453338022</v>
      </c>
      <c r="G301" s="8"/>
      <c r="H301" s="8"/>
      <c r="I301" s="8"/>
      <c r="J301" s="8"/>
      <c r="K301" s="8"/>
    </row>
    <row r="302" spans="1:16" ht="24.6" customHeight="1" x14ac:dyDescent="0.5">
      <c r="A302" s="8"/>
      <c r="B302" s="69" t="s">
        <v>20</v>
      </c>
      <c r="C302" s="70"/>
      <c r="D302" s="70"/>
      <c r="E302" s="70"/>
      <c r="F302" s="71"/>
      <c r="G302" s="8"/>
      <c r="H302" s="8"/>
      <c r="I302" s="8"/>
      <c r="J302" s="8"/>
      <c r="K302" s="8"/>
    </row>
    <row r="303" spans="1:16" ht="30.6" customHeight="1" x14ac:dyDescent="0.5">
      <c r="A303" s="8"/>
      <c r="B303" s="72" t="s">
        <v>3</v>
      </c>
      <c r="C303" s="73">
        <f>C296</f>
        <v>1491179600</v>
      </c>
      <c r="D303" s="70">
        <f>G296</f>
        <v>89089094.430000007</v>
      </c>
      <c r="E303" s="70">
        <f t="shared" ref="E303:E305" si="340">C303-D303</f>
        <v>1402090505.5699999</v>
      </c>
      <c r="F303" s="71">
        <f>D303/C303*100</f>
        <v>5.9744040509942602</v>
      </c>
      <c r="G303" s="8"/>
      <c r="H303" s="8"/>
      <c r="I303" s="8"/>
      <c r="J303" s="8"/>
      <c r="K303" s="8"/>
    </row>
    <row r="304" spans="1:16" ht="30" customHeight="1" x14ac:dyDescent="0.5">
      <c r="B304" s="72" t="s">
        <v>4</v>
      </c>
      <c r="C304" s="73">
        <f>D296</f>
        <v>531722139.94999999</v>
      </c>
      <c r="D304" s="70">
        <f>H296</f>
        <v>3063014.68</v>
      </c>
      <c r="E304" s="70">
        <f t="shared" si="340"/>
        <v>528659125.26999998</v>
      </c>
      <c r="F304" s="71">
        <f>D304/C304*100</f>
        <v>0.57605550904613978</v>
      </c>
      <c r="G304" s="8"/>
      <c r="H304" s="8"/>
      <c r="I304" s="8"/>
      <c r="J304" s="8"/>
      <c r="K304" s="8"/>
    </row>
    <row r="305" spans="1:11" ht="30" customHeight="1" x14ac:dyDescent="0.5">
      <c r="A305" s="5"/>
      <c r="B305" s="72" t="s">
        <v>5</v>
      </c>
      <c r="C305" s="73">
        <f>E296</f>
        <v>293332925</v>
      </c>
      <c r="D305" s="70">
        <f>I296</f>
        <v>5735869.4199999999</v>
      </c>
      <c r="E305" s="70">
        <f t="shared" si="340"/>
        <v>287597055.57999998</v>
      </c>
      <c r="F305" s="71">
        <f>D305/C305*100</f>
        <v>1.9554127515688871</v>
      </c>
      <c r="G305" s="8"/>
      <c r="H305" s="8"/>
      <c r="I305" s="8"/>
      <c r="J305" s="8"/>
      <c r="K305" s="8"/>
    </row>
    <row r="306" spans="1:11" ht="28.2" x14ac:dyDescent="0.5">
      <c r="A306" s="26" t="s">
        <v>9</v>
      </c>
      <c r="E306" s="98"/>
      <c r="F306" s="98"/>
    </row>
    <row r="307" spans="1:11" ht="34.200000000000003" customHeight="1" x14ac:dyDescent="0.5">
      <c r="A307" s="8"/>
      <c r="B307" s="26"/>
      <c r="C307" s="26"/>
      <c r="D307" s="26"/>
      <c r="E307" s="27" t="s">
        <v>34</v>
      </c>
      <c r="F307" s="35"/>
    </row>
    <row r="308" spans="1:11" ht="24.6" customHeight="1" x14ac:dyDescent="0.45">
      <c r="A308" s="74" t="s">
        <v>29</v>
      </c>
      <c r="B308" s="8"/>
      <c r="C308" s="8"/>
      <c r="D308" s="8"/>
      <c r="E308" s="13"/>
      <c r="F308" s="6"/>
    </row>
    <row r="309" spans="1:11" ht="34.799999999999997" customHeight="1" x14ac:dyDescent="0.4">
      <c r="E309" s="28"/>
    </row>
    <row r="311" spans="1:11" ht="39.6" customHeight="1" x14ac:dyDescent="0.5">
      <c r="B311" s="31"/>
      <c r="C311" s="32"/>
      <c r="D311" s="32"/>
      <c r="E311" s="32"/>
      <c r="F311" s="33"/>
      <c r="G311" s="32"/>
      <c r="H311" s="32"/>
      <c r="I311" s="32"/>
      <c r="J311" s="3"/>
    </row>
    <row r="312" spans="1:11" ht="28.2" x14ac:dyDescent="0.5">
      <c r="B312" s="31"/>
      <c r="C312" s="32"/>
      <c r="D312" s="32"/>
      <c r="E312" s="32"/>
      <c r="F312" s="33"/>
      <c r="G312" s="32"/>
      <c r="H312" s="32"/>
      <c r="I312" s="32"/>
      <c r="J312" s="3"/>
    </row>
    <row r="313" spans="1:11" ht="28.2" x14ac:dyDescent="0.5">
      <c r="B313" s="31"/>
      <c r="C313" s="32"/>
      <c r="D313" s="32"/>
      <c r="E313" s="32"/>
      <c r="F313" s="33"/>
      <c r="G313" s="32"/>
      <c r="H313" s="32"/>
      <c r="I313" s="32"/>
      <c r="J313" s="3"/>
    </row>
    <row r="314" spans="1:11" ht="28.2" x14ac:dyDescent="0.5">
      <c r="B314" s="31"/>
      <c r="C314" s="32"/>
      <c r="D314" s="32"/>
      <c r="E314" s="32"/>
      <c r="F314" s="33"/>
      <c r="G314" s="32"/>
      <c r="H314" s="32"/>
      <c r="I314" s="32"/>
      <c r="J314" s="3"/>
    </row>
    <row r="315" spans="1:11" ht="28.2" x14ac:dyDescent="0.5">
      <c r="B315" s="31"/>
      <c r="C315" s="32"/>
      <c r="D315" s="32"/>
      <c r="E315" s="32"/>
      <c r="F315" s="33"/>
      <c r="G315" s="32"/>
      <c r="H315" s="32"/>
      <c r="I315" s="32"/>
      <c r="J315" s="3"/>
    </row>
    <row r="316" spans="1:11" ht="28.2" x14ac:dyDescent="0.5">
      <c r="B316" s="31"/>
      <c r="C316" s="32"/>
      <c r="D316" s="32"/>
      <c r="E316" s="32"/>
      <c r="F316" s="33"/>
      <c r="G316" s="32"/>
      <c r="H316" s="32"/>
      <c r="I316" s="32"/>
      <c r="J316" s="3"/>
    </row>
    <row r="317" spans="1:11" ht="28.2" x14ac:dyDescent="0.5">
      <c r="B317" s="31"/>
      <c r="C317" s="30"/>
      <c r="D317" s="30"/>
      <c r="E317" s="30"/>
      <c r="F317" s="33"/>
      <c r="G317" s="30"/>
      <c r="H317" s="30"/>
      <c r="I317" s="30"/>
      <c r="J317" s="3"/>
    </row>
    <row r="318" spans="1:11" ht="28.2" x14ac:dyDescent="0.5">
      <c r="B318" s="31">
        <f t="shared" ref="B318:B321" si="341">C318+D318+E318</f>
        <v>0</v>
      </c>
      <c r="C318" s="30"/>
      <c r="D318" s="30"/>
      <c r="E318" s="30"/>
      <c r="F318" s="33">
        <f t="shared" ref="F318:F321" si="342">G318+H318+I318</f>
        <v>0</v>
      </c>
      <c r="G318" s="30"/>
      <c r="H318" s="30"/>
      <c r="I318" s="30"/>
      <c r="J318" s="3"/>
    </row>
    <row r="319" spans="1:11" ht="28.2" x14ac:dyDescent="0.5">
      <c r="B319" s="31">
        <f t="shared" si="341"/>
        <v>0</v>
      </c>
      <c r="C319" s="30"/>
      <c r="D319" s="30"/>
      <c r="E319" s="30"/>
      <c r="F319" s="33">
        <f t="shared" si="342"/>
        <v>0</v>
      </c>
      <c r="G319" s="30"/>
      <c r="H319" s="30"/>
      <c r="I319" s="30"/>
      <c r="J319" s="3"/>
    </row>
    <row r="320" spans="1:11" ht="28.2" x14ac:dyDescent="0.5">
      <c r="B320" s="31">
        <f t="shared" si="341"/>
        <v>0</v>
      </c>
      <c r="C320" s="30"/>
      <c r="D320" s="30"/>
      <c r="E320" s="30"/>
      <c r="F320" s="33">
        <f t="shared" si="342"/>
        <v>0</v>
      </c>
      <c r="G320" s="30"/>
      <c r="H320" s="30"/>
      <c r="I320" s="30"/>
      <c r="J320" s="3"/>
    </row>
    <row r="321" spans="2:10" ht="28.2" x14ac:dyDescent="0.5">
      <c r="B321" s="31">
        <f t="shared" si="341"/>
        <v>0</v>
      </c>
      <c r="C321" s="30"/>
      <c r="D321" s="30"/>
      <c r="E321" s="30"/>
      <c r="F321" s="33">
        <f t="shared" si="342"/>
        <v>0</v>
      </c>
      <c r="G321" s="30"/>
      <c r="H321" s="30"/>
      <c r="I321" s="30"/>
      <c r="J321" s="3"/>
    </row>
    <row r="322" spans="2:10" ht="24.6" x14ac:dyDescent="0.4">
      <c r="B322" s="30"/>
      <c r="C322" s="30"/>
      <c r="D322" s="30"/>
      <c r="E322" s="30"/>
      <c r="F322" s="30"/>
      <c r="G322" s="30"/>
      <c r="H322" s="30"/>
      <c r="I322" s="30"/>
      <c r="J322" s="3"/>
    </row>
    <row r="323" spans="2:10" ht="24.6" x14ac:dyDescent="0.4">
      <c r="B323" s="30"/>
      <c r="C323" s="30"/>
      <c r="D323" s="30"/>
      <c r="E323" s="30"/>
      <c r="F323" s="30"/>
      <c r="G323" s="30"/>
      <c r="H323" s="30"/>
      <c r="I323" s="30"/>
      <c r="J323" s="3"/>
    </row>
    <row r="324" spans="2:10" ht="24.6" x14ac:dyDescent="0.4">
      <c r="B324" s="30"/>
      <c r="C324" s="30"/>
      <c r="D324" s="30"/>
      <c r="E324" s="30"/>
      <c r="F324" s="30"/>
      <c r="G324" s="30"/>
      <c r="H324" s="30"/>
      <c r="I324" s="30"/>
      <c r="J324" s="3"/>
    </row>
    <row r="325" spans="2:10" ht="24.6" x14ac:dyDescent="0.4">
      <c r="B325" s="30"/>
      <c r="C325" s="30"/>
      <c r="D325" s="30"/>
      <c r="E325" s="30"/>
      <c r="F325" s="30"/>
      <c r="G325" s="30"/>
      <c r="H325" s="30"/>
      <c r="I325" s="30"/>
      <c r="J325" s="3"/>
    </row>
    <row r="326" spans="2:10" ht="24.6" x14ac:dyDescent="0.4">
      <c r="B326" s="30"/>
      <c r="C326" s="30"/>
      <c r="D326" s="30"/>
      <c r="E326" s="30"/>
      <c r="F326" s="30"/>
      <c r="G326" s="30"/>
      <c r="H326" s="30"/>
      <c r="I326" s="30"/>
      <c r="J326" s="3"/>
    </row>
    <row r="327" spans="2:10" ht="24.6" x14ac:dyDescent="0.4">
      <c r="B327" s="29"/>
      <c r="C327" s="29"/>
      <c r="D327" s="29"/>
      <c r="E327" s="29"/>
      <c r="F327" s="29"/>
      <c r="G327" s="29"/>
      <c r="H327" s="29"/>
      <c r="I327" s="29"/>
    </row>
    <row r="328" spans="2:10" ht="24.6" x14ac:dyDescent="0.4">
      <c r="B328" s="29"/>
      <c r="C328" s="29"/>
      <c r="D328" s="29"/>
      <c r="E328" s="29"/>
      <c r="F328" s="29"/>
      <c r="G328" s="29"/>
      <c r="H328" s="29"/>
      <c r="I328" s="29"/>
    </row>
    <row r="329" spans="2:10" ht="24.6" x14ac:dyDescent="0.4">
      <c r="B329" s="29"/>
      <c r="C329" s="29"/>
      <c r="D329" s="29"/>
      <c r="E329" s="29"/>
      <c r="F329" s="29"/>
      <c r="G329" s="29"/>
      <c r="H329" s="29"/>
      <c r="I329" s="29"/>
    </row>
    <row r="330" spans="2:10" ht="24.6" x14ac:dyDescent="0.4">
      <c r="B330" s="29"/>
      <c r="C330" s="29"/>
      <c r="D330" s="29"/>
      <c r="E330" s="29"/>
      <c r="F330" s="29"/>
      <c r="G330" s="29"/>
      <c r="H330" s="29"/>
      <c r="I330" s="29"/>
    </row>
    <row r="331" spans="2:10" ht="24.6" x14ac:dyDescent="0.4">
      <c r="B331" s="29"/>
      <c r="C331" s="29"/>
      <c r="D331" s="29"/>
      <c r="E331" s="29"/>
      <c r="F331" s="29"/>
      <c r="G331" s="29"/>
      <c r="H331" s="29"/>
      <c r="I331" s="29"/>
    </row>
    <row r="332" spans="2:10" ht="24.6" x14ac:dyDescent="0.4">
      <c r="B332" s="29"/>
      <c r="C332" s="29"/>
      <c r="D332" s="29"/>
      <c r="E332" s="29"/>
      <c r="F332" s="29"/>
      <c r="G332" s="29"/>
      <c r="H332" s="29"/>
      <c r="I332" s="29"/>
    </row>
  </sheetData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306:F306"/>
    <mergeCell ref="F6:F7"/>
    <mergeCell ref="G6:I6"/>
    <mergeCell ref="B299:B300"/>
    <mergeCell ref="C299:C300"/>
    <mergeCell ref="D299:D300"/>
    <mergeCell ref="E299:F299"/>
  </mergeCells>
  <pageMargins left="0.23622047244094491" right="0.23622047244094491" top="0.74803149606299213" bottom="0.74803149606299213" header="0.31496062992125984" footer="0.31496062992125984"/>
  <pageSetup paperSize="9" scale="34" fitToHeight="0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01.04.2020г. (руб)</vt:lpstr>
      <vt:lpstr>'за 01.04.2020г. (руб)'!Заголовки_для_печати</vt:lpstr>
      <vt:lpstr>'за 01.04.2020г.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2020-04-03T08:53:52Z</cp:lastPrinted>
  <dcterms:created xsi:type="dcterms:W3CDTF">2007-01-23T06:19:47Z</dcterms:created>
  <dcterms:modified xsi:type="dcterms:W3CDTF">2020-04-03T08:57:01Z</dcterms:modified>
</cp:coreProperties>
</file>