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08" windowWidth="7512" windowHeight="4860"/>
  </bookViews>
  <sheets>
    <sheet name="за 01.03.2020г. (руб)" sheetId="332" r:id="rId1"/>
    <sheet name="за 01.03.2020г. (тыс.руб)" sheetId="331" r:id="rId2"/>
  </sheets>
  <definedNames>
    <definedName name="_xlnm.Print_Titles" localSheetId="0">'за 01.03.2020г. (руб)'!$5:$8</definedName>
    <definedName name="_xlnm.Print_Titles" localSheetId="1">'за 01.03.2020г. (тыс.руб)'!$5:$8</definedName>
    <definedName name="_xlnm.Print_Area" localSheetId="0">'за 01.03.2020г. (руб)'!$A$1:$K$247</definedName>
    <definedName name="_xlnm.Print_Area" localSheetId="1">'за 01.03.2020г. (тыс.руб)'!$A$1:$K$247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H85" i="331" l="1"/>
  <c r="I85" i="331"/>
  <c r="G85" i="331"/>
  <c r="D85" i="331"/>
  <c r="E85" i="331"/>
  <c r="C85" i="331"/>
  <c r="F88" i="331"/>
  <c r="B88" i="331"/>
  <c r="K88" i="331"/>
  <c r="J88" i="331"/>
  <c r="H85" i="332"/>
  <c r="I85" i="332"/>
  <c r="G85" i="332"/>
  <c r="D85" i="332"/>
  <c r="E85" i="332"/>
  <c r="C85" i="332"/>
  <c r="B88" i="332"/>
  <c r="F88" i="332"/>
  <c r="K88" i="332"/>
  <c r="J88" i="332"/>
  <c r="F258" i="332"/>
  <c r="B258" i="332"/>
  <c r="F257" i="332"/>
  <c r="B257" i="332"/>
  <c r="F256" i="332"/>
  <c r="B256" i="332"/>
  <c r="F255" i="332"/>
  <c r="B255" i="332"/>
  <c r="I12" i="332"/>
  <c r="I19" i="332"/>
  <c r="I24" i="332"/>
  <c r="I30" i="332"/>
  <c r="I34" i="332"/>
  <c r="I38" i="332"/>
  <c r="I41" i="332"/>
  <c r="I44" i="332"/>
  <c r="I48" i="332"/>
  <c r="I51" i="332"/>
  <c r="I54" i="332"/>
  <c r="I57" i="332"/>
  <c r="I61" i="332"/>
  <c r="I65" i="332"/>
  <c r="I11" i="332"/>
  <c r="I69" i="332"/>
  <c r="I74" i="332"/>
  <c r="I79" i="332"/>
  <c r="I82" i="332"/>
  <c r="I68" i="332"/>
  <c r="I10" i="332"/>
  <c r="I91" i="332"/>
  <c r="I103" i="332"/>
  <c r="I89" i="332"/>
  <c r="I9" i="332"/>
  <c r="I109" i="332"/>
  <c r="I108" i="332"/>
  <c r="I107" i="332"/>
  <c r="I114" i="332"/>
  <c r="I119" i="332"/>
  <c r="I123" i="332"/>
  <c r="I113" i="332"/>
  <c r="I127" i="332"/>
  <c r="I126" i="332"/>
  <c r="I112" i="332"/>
  <c r="I132" i="332"/>
  <c r="I135" i="332"/>
  <c r="I131" i="332"/>
  <c r="I139" i="332"/>
  <c r="I138" i="332"/>
  <c r="I143" i="332"/>
  <c r="I142" i="332"/>
  <c r="I130" i="332"/>
  <c r="I106" i="332"/>
  <c r="I149" i="332"/>
  <c r="I156" i="332"/>
  <c r="I161" i="332"/>
  <c r="I164" i="332"/>
  <c r="I167" i="332"/>
  <c r="I171" i="332"/>
  <c r="I174" i="332"/>
  <c r="I148" i="332"/>
  <c r="I147" i="332"/>
  <c r="I146" i="332"/>
  <c r="I180" i="332"/>
  <c r="I186" i="332"/>
  <c r="I192" i="332"/>
  <c r="I198" i="332"/>
  <c r="I204" i="332"/>
  <c r="I210" i="332"/>
  <c r="I213" i="332"/>
  <c r="I179" i="332"/>
  <c r="I178" i="332"/>
  <c r="I218" i="332"/>
  <c r="I226" i="332"/>
  <c r="I229" i="332"/>
  <c r="I217" i="332"/>
  <c r="I216" i="332"/>
  <c r="I177" i="332"/>
  <c r="I233" i="332"/>
  <c r="D242" i="332"/>
  <c r="E12" i="332"/>
  <c r="E19" i="332"/>
  <c r="E24" i="332"/>
  <c r="E30" i="332"/>
  <c r="E34" i="332"/>
  <c r="E38" i="332"/>
  <c r="E41" i="332"/>
  <c r="E44" i="332"/>
  <c r="E48" i="332"/>
  <c r="E51" i="332"/>
  <c r="E54" i="332"/>
  <c r="E57" i="332"/>
  <c r="E61" i="332"/>
  <c r="E65" i="332"/>
  <c r="E11" i="332"/>
  <c r="E69" i="332"/>
  <c r="E74" i="332"/>
  <c r="E79" i="332"/>
  <c r="E82" i="332"/>
  <c r="E68" i="332"/>
  <c r="E10" i="332"/>
  <c r="E91" i="332"/>
  <c r="E103" i="332"/>
  <c r="E90" i="332"/>
  <c r="E89" i="332"/>
  <c r="E9" i="332"/>
  <c r="E109" i="332"/>
  <c r="E108" i="332"/>
  <c r="E107" i="332"/>
  <c r="E114" i="332"/>
  <c r="E119" i="332"/>
  <c r="E123" i="332"/>
  <c r="E113" i="332"/>
  <c r="E127" i="332"/>
  <c r="E126" i="332"/>
  <c r="E112" i="332"/>
  <c r="E132" i="332"/>
  <c r="E135" i="332"/>
  <c r="E131" i="332"/>
  <c r="E139" i="332"/>
  <c r="E138" i="332"/>
  <c r="E143" i="332"/>
  <c r="E142" i="332"/>
  <c r="E130" i="332"/>
  <c r="E106" i="332"/>
  <c r="E149" i="332"/>
  <c r="E156" i="332"/>
  <c r="E161" i="332"/>
  <c r="E164" i="332"/>
  <c r="E167" i="332"/>
  <c r="E171" i="332"/>
  <c r="E174" i="332"/>
  <c r="E148" i="332"/>
  <c r="E147" i="332"/>
  <c r="E146" i="332"/>
  <c r="E180" i="332"/>
  <c r="E186" i="332"/>
  <c r="E192" i="332"/>
  <c r="E198" i="332"/>
  <c r="E204" i="332"/>
  <c r="E210" i="332"/>
  <c r="E213" i="332"/>
  <c r="E179" i="332"/>
  <c r="E178" i="332"/>
  <c r="E218" i="332"/>
  <c r="E226" i="332"/>
  <c r="E229" i="332"/>
  <c r="E217" i="332"/>
  <c r="E216" i="332"/>
  <c r="E177" i="332"/>
  <c r="E233" i="332"/>
  <c r="C242" i="332"/>
  <c r="F242" i="332"/>
  <c r="E242" i="332"/>
  <c r="H12" i="332"/>
  <c r="H19" i="332"/>
  <c r="H24" i="332"/>
  <c r="H30" i="332"/>
  <c r="H34" i="332"/>
  <c r="H38" i="332"/>
  <c r="H41" i="332"/>
  <c r="H44" i="332"/>
  <c r="H48" i="332"/>
  <c r="H51" i="332"/>
  <c r="H54" i="332"/>
  <c r="H57" i="332"/>
  <c r="H61" i="332"/>
  <c r="H65" i="332"/>
  <c r="H11" i="332"/>
  <c r="H69" i="332"/>
  <c r="H74" i="332"/>
  <c r="H79" i="332"/>
  <c r="H82" i="332"/>
  <c r="H68" i="332"/>
  <c r="H10" i="332"/>
  <c r="H91" i="332"/>
  <c r="H103" i="332"/>
  <c r="H89" i="332"/>
  <c r="H9" i="332"/>
  <c r="H109" i="332"/>
  <c r="H108" i="332"/>
  <c r="H107" i="332"/>
  <c r="H114" i="332"/>
  <c r="H119" i="332"/>
  <c r="H123" i="332"/>
  <c r="H113" i="332"/>
  <c r="H127" i="332"/>
  <c r="H126" i="332"/>
  <c r="H112" i="332"/>
  <c r="H132" i="332"/>
  <c r="H135" i="332"/>
  <c r="H131" i="332"/>
  <c r="H139" i="332"/>
  <c r="H138" i="332"/>
  <c r="H143" i="332"/>
  <c r="H142" i="332"/>
  <c r="H130" i="332"/>
  <c r="H106" i="332"/>
  <c r="H149" i="332"/>
  <c r="H156" i="332"/>
  <c r="H161" i="332"/>
  <c r="H164" i="332"/>
  <c r="H167" i="332"/>
  <c r="H171" i="332"/>
  <c r="H174" i="332"/>
  <c r="H148" i="332"/>
  <c r="H147" i="332"/>
  <c r="H146" i="332"/>
  <c r="H180" i="332"/>
  <c r="H186" i="332"/>
  <c r="H192" i="332"/>
  <c r="H198" i="332"/>
  <c r="H204" i="332"/>
  <c r="H210" i="332"/>
  <c r="H213" i="332"/>
  <c r="H179" i="332"/>
  <c r="H178" i="332"/>
  <c r="H218" i="332"/>
  <c r="H226" i="332"/>
  <c r="H229" i="332"/>
  <c r="H217" i="332"/>
  <c r="H216" i="332"/>
  <c r="H177" i="332"/>
  <c r="H233" i="332"/>
  <c r="D241" i="332"/>
  <c r="D12" i="332"/>
  <c r="D19" i="332"/>
  <c r="D24" i="332"/>
  <c r="D30" i="332"/>
  <c r="D34" i="332"/>
  <c r="D38" i="332"/>
  <c r="D41" i="332"/>
  <c r="D44" i="332"/>
  <c r="D48" i="332"/>
  <c r="D51" i="332"/>
  <c r="D54" i="332"/>
  <c r="D57" i="332"/>
  <c r="D61" i="332"/>
  <c r="D65" i="332"/>
  <c r="D11" i="332"/>
  <c r="D69" i="332"/>
  <c r="D74" i="332"/>
  <c r="D79" i="332"/>
  <c r="D82" i="332"/>
  <c r="D68" i="332"/>
  <c r="D10" i="332"/>
  <c r="D91" i="332"/>
  <c r="D103" i="332"/>
  <c r="D90" i="332"/>
  <c r="D89" i="332"/>
  <c r="D9" i="332"/>
  <c r="D109" i="332"/>
  <c r="D108" i="332"/>
  <c r="D107" i="332"/>
  <c r="D114" i="332"/>
  <c r="D119" i="332"/>
  <c r="D123" i="332"/>
  <c r="D113" i="332"/>
  <c r="D127" i="332"/>
  <c r="D126" i="332"/>
  <c r="D112" i="332"/>
  <c r="D132" i="332"/>
  <c r="D135" i="332"/>
  <c r="D131" i="332"/>
  <c r="D139" i="332"/>
  <c r="D138" i="332"/>
  <c r="D143" i="332"/>
  <c r="D142" i="332"/>
  <c r="D130" i="332"/>
  <c r="D106" i="332"/>
  <c r="D149" i="332"/>
  <c r="D156" i="332"/>
  <c r="D161" i="332"/>
  <c r="D164" i="332"/>
  <c r="D167" i="332"/>
  <c r="D171" i="332"/>
  <c r="D174" i="332"/>
  <c r="D148" i="332"/>
  <c r="D147" i="332"/>
  <c r="D146" i="332"/>
  <c r="D180" i="332"/>
  <c r="D186" i="332"/>
  <c r="D192" i="332"/>
  <c r="D198" i="332"/>
  <c r="D204" i="332"/>
  <c r="D210" i="332"/>
  <c r="D213" i="332"/>
  <c r="D179" i="332"/>
  <c r="D178" i="332"/>
  <c r="D218" i="332"/>
  <c r="D226" i="332"/>
  <c r="D229" i="332"/>
  <c r="D217" i="332"/>
  <c r="D216" i="332"/>
  <c r="D177" i="332"/>
  <c r="D233" i="332"/>
  <c r="C241" i="332"/>
  <c r="F241" i="332"/>
  <c r="E241" i="332"/>
  <c r="G12" i="332"/>
  <c r="G19" i="332"/>
  <c r="G24" i="332"/>
  <c r="G30" i="332"/>
  <c r="G34" i="332"/>
  <c r="G38" i="332"/>
  <c r="G41" i="332"/>
  <c r="G44" i="332"/>
  <c r="G48" i="332"/>
  <c r="G51" i="332"/>
  <c r="G54" i="332"/>
  <c r="G57" i="332"/>
  <c r="G61" i="332"/>
  <c r="G65" i="332"/>
  <c r="G11" i="332"/>
  <c r="G69" i="332"/>
  <c r="G74" i="332"/>
  <c r="G79" i="332"/>
  <c r="G82" i="332"/>
  <c r="G68" i="332"/>
  <c r="G10" i="332"/>
  <c r="G91" i="332"/>
  <c r="G103" i="332"/>
  <c r="G90" i="332"/>
  <c r="G89" i="332"/>
  <c r="G9" i="332"/>
  <c r="G109" i="332"/>
  <c r="G108" i="332"/>
  <c r="G107" i="332"/>
  <c r="G114" i="332"/>
  <c r="G121" i="332"/>
  <c r="G119" i="332"/>
  <c r="G123" i="332"/>
  <c r="G113" i="332"/>
  <c r="G127" i="332"/>
  <c r="G126" i="332"/>
  <c r="G112" i="332"/>
  <c r="G132" i="332"/>
  <c r="G135" i="332"/>
  <c r="G131" i="332"/>
  <c r="G139" i="332"/>
  <c r="G138" i="332"/>
  <c r="G143" i="332"/>
  <c r="G142" i="332"/>
  <c r="G130" i="332"/>
  <c r="G106" i="332"/>
  <c r="G149" i="332"/>
  <c r="G156" i="332"/>
  <c r="G161" i="332"/>
  <c r="G164" i="332"/>
  <c r="G167" i="332"/>
  <c r="G171" i="332"/>
  <c r="G174" i="332"/>
  <c r="G148" i="332"/>
  <c r="G147" i="332"/>
  <c r="G146" i="332"/>
  <c r="G180" i="332"/>
  <c r="G186" i="332"/>
  <c r="G192" i="332"/>
  <c r="G198" i="332"/>
  <c r="G204" i="332"/>
  <c r="G210" i="332"/>
  <c r="G213" i="332"/>
  <c r="G179" i="332"/>
  <c r="G178" i="332"/>
  <c r="G218" i="332"/>
  <c r="G226" i="332"/>
  <c r="G229" i="332"/>
  <c r="G217" i="332"/>
  <c r="G216" i="332"/>
  <c r="G177" i="332"/>
  <c r="G233" i="332"/>
  <c r="D240" i="332"/>
  <c r="C12" i="332"/>
  <c r="C19" i="332"/>
  <c r="C24" i="332"/>
  <c r="C30" i="332"/>
  <c r="C34" i="332"/>
  <c r="C38" i="332"/>
  <c r="C41" i="332"/>
  <c r="C44" i="332"/>
  <c r="C48" i="332"/>
  <c r="C51" i="332"/>
  <c r="C54" i="332"/>
  <c r="C57" i="332"/>
  <c r="C61" i="332"/>
  <c r="C65" i="332"/>
  <c r="C11" i="332"/>
  <c r="C69" i="332"/>
  <c r="C74" i="332"/>
  <c r="C79" i="332"/>
  <c r="C82" i="332"/>
  <c r="C68" i="332"/>
  <c r="C10" i="332"/>
  <c r="C91" i="332"/>
  <c r="C103" i="332"/>
  <c r="C90" i="332"/>
  <c r="C89" i="332"/>
  <c r="C9" i="332"/>
  <c r="C109" i="332"/>
  <c r="C108" i="332"/>
  <c r="C107" i="332"/>
  <c r="C114" i="332"/>
  <c r="C119" i="332"/>
  <c r="C123" i="332"/>
  <c r="C113" i="332"/>
  <c r="C127" i="332"/>
  <c r="C126" i="332"/>
  <c r="C112" i="332"/>
  <c r="C132" i="332"/>
  <c r="C135" i="332"/>
  <c r="C131" i="332"/>
  <c r="C139" i="332"/>
  <c r="C138" i="332"/>
  <c r="C143" i="332"/>
  <c r="C142" i="332"/>
  <c r="C130" i="332"/>
  <c r="C106" i="332"/>
  <c r="C149" i="332"/>
  <c r="C156" i="332"/>
  <c r="C161" i="332"/>
  <c r="C164" i="332"/>
  <c r="C167" i="332"/>
  <c r="C171" i="332"/>
  <c r="C174" i="332"/>
  <c r="C148" i="332"/>
  <c r="C147" i="332"/>
  <c r="C146" i="332"/>
  <c r="C180" i="332"/>
  <c r="C186" i="332"/>
  <c r="C192" i="332"/>
  <c r="C198" i="332"/>
  <c r="C204" i="332"/>
  <c r="C210" i="332"/>
  <c r="C213" i="332"/>
  <c r="C179" i="332"/>
  <c r="C178" i="332"/>
  <c r="C218" i="332"/>
  <c r="C226" i="332"/>
  <c r="C229" i="332"/>
  <c r="C217" i="332"/>
  <c r="C216" i="332"/>
  <c r="C177" i="332"/>
  <c r="C233" i="332"/>
  <c r="C240" i="332"/>
  <c r="F240" i="332"/>
  <c r="E240" i="332"/>
  <c r="F10" i="332"/>
  <c r="F89" i="332"/>
  <c r="F9" i="332"/>
  <c r="F107" i="332"/>
  <c r="F112" i="332"/>
  <c r="F130" i="332"/>
  <c r="F106" i="332"/>
  <c r="F147" i="332"/>
  <c r="F146" i="332"/>
  <c r="F178" i="332"/>
  <c r="F216" i="332"/>
  <c r="F177" i="332"/>
  <c r="F233" i="332"/>
  <c r="D238" i="332"/>
  <c r="B10" i="332"/>
  <c r="B89" i="332"/>
  <c r="B9" i="332"/>
  <c r="B107" i="332"/>
  <c r="B112" i="332"/>
  <c r="B130" i="332"/>
  <c r="B106" i="332"/>
  <c r="B147" i="332"/>
  <c r="B146" i="332"/>
  <c r="B178" i="332"/>
  <c r="B216" i="332"/>
  <c r="B177" i="332"/>
  <c r="B233" i="332"/>
  <c r="C238" i="332"/>
  <c r="F238" i="332"/>
  <c r="E238" i="332"/>
  <c r="K233" i="332"/>
  <c r="J233" i="332"/>
  <c r="B232" i="332"/>
  <c r="F232" i="332"/>
  <c r="J232" i="332"/>
  <c r="B231" i="332"/>
  <c r="F231" i="332"/>
  <c r="J231" i="332"/>
  <c r="B230" i="332"/>
  <c r="F230" i="332"/>
  <c r="J230" i="332"/>
  <c r="B229" i="332"/>
  <c r="F229" i="332"/>
  <c r="J229" i="332"/>
  <c r="F228" i="332"/>
  <c r="B228" i="332"/>
  <c r="K228" i="332"/>
  <c r="J228" i="332"/>
  <c r="B227" i="332"/>
  <c r="F227" i="332"/>
  <c r="J227" i="332"/>
  <c r="F226" i="332"/>
  <c r="B226" i="332"/>
  <c r="K226" i="332"/>
  <c r="J226" i="332"/>
  <c r="B225" i="332"/>
  <c r="F225" i="332"/>
  <c r="J225" i="332"/>
  <c r="B224" i="332"/>
  <c r="F224" i="332"/>
  <c r="J224" i="332"/>
  <c r="F223" i="332"/>
  <c r="B223" i="332"/>
  <c r="K223" i="332"/>
  <c r="J223" i="332"/>
  <c r="F222" i="332"/>
  <c r="B222" i="332"/>
  <c r="K222" i="332"/>
  <c r="J222" i="332"/>
  <c r="F221" i="332"/>
  <c r="B221" i="332"/>
  <c r="K221" i="332"/>
  <c r="J221" i="332"/>
  <c r="F220" i="332"/>
  <c r="B220" i="332"/>
  <c r="K220" i="332"/>
  <c r="J220" i="332"/>
  <c r="B219" i="332"/>
  <c r="F219" i="332"/>
  <c r="J219" i="332"/>
  <c r="F218" i="332"/>
  <c r="B218" i="332"/>
  <c r="K218" i="332"/>
  <c r="J218" i="332"/>
  <c r="F217" i="332"/>
  <c r="B217" i="332"/>
  <c r="K216" i="332"/>
  <c r="J216" i="332"/>
  <c r="F215" i="332"/>
  <c r="B215" i="332"/>
  <c r="K215" i="332"/>
  <c r="J215" i="332"/>
  <c r="B214" i="332"/>
  <c r="F214" i="332"/>
  <c r="J214" i="332"/>
  <c r="F213" i="332"/>
  <c r="B213" i="332"/>
  <c r="K213" i="332"/>
  <c r="J213" i="332"/>
  <c r="F212" i="332"/>
  <c r="B212" i="332"/>
  <c r="K212" i="332"/>
  <c r="J212" i="332"/>
  <c r="B211" i="332"/>
  <c r="F211" i="332"/>
  <c r="J211" i="332"/>
  <c r="F210" i="332"/>
  <c r="B210" i="332"/>
  <c r="K210" i="332"/>
  <c r="J210" i="332"/>
  <c r="F209" i="332"/>
  <c r="B209" i="332"/>
  <c r="K209" i="332"/>
  <c r="J209" i="332"/>
  <c r="F208" i="332"/>
  <c r="B208" i="332"/>
  <c r="K208" i="332"/>
  <c r="J208" i="332"/>
  <c r="F207" i="332"/>
  <c r="B207" i="332"/>
  <c r="K207" i="332"/>
  <c r="J207" i="332"/>
  <c r="F206" i="332"/>
  <c r="B206" i="332"/>
  <c r="K206" i="332"/>
  <c r="J206" i="332"/>
  <c r="B205" i="332"/>
  <c r="F205" i="332"/>
  <c r="J205" i="332"/>
  <c r="F204" i="332"/>
  <c r="B204" i="332"/>
  <c r="K204" i="332"/>
  <c r="J204" i="332"/>
  <c r="F203" i="332"/>
  <c r="B203" i="332"/>
  <c r="K203" i="332"/>
  <c r="J203" i="332"/>
  <c r="F202" i="332"/>
  <c r="B202" i="332"/>
  <c r="K202" i="332"/>
  <c r="J202" i="332"/>
  <c r="F201" i="332"/>
  <c r="B201" i="332"/>
  <c r="K201" i="332"/>
  <c r="J201" i="332"/>
  <c r="F200" i="332"/>
  <c r="B200" i="332"/>
  <c r="K200" i="332"/>
  <c r="J200" i="332"/>
  <c r="B199" i="332"/>
  <c r="F199" i="332"/>
  <c r="J199" i="332"/>
  <c r="F198" i="332"/>
  <c r="B198" i="332"/>
  <c r="K198" i="332"/>
  <c r="J198" i="332"/>
  <c r="F197" i="332"/>
  <c r="B197" i="332"/>
  <c r="K197" i="332"/>
  <c r="J197" i="332"/>
  <c r="F196" i="332"/>
  <c r="B196" i="332"/>
  <c r="K196" i="332"/>
  <c r="J196" i="332"/>
  <c r="F195" i="332"/>
  <c r="B195" i="332"/>
  <c r="K195" i="332"/>
  <c r="J195" i="332"/>
  <c r="F194" i="332"/>
  <c r="B194" i="332"/>
  <c r="K194" i="332"/>
  <c r="J194" i="332"/>
  <c r="B193" i="332"/>
  <c r="F193" i="332"/>
  <c r="J193" i="332"/>
  <c r="F192" i="332"/>
  <c r="B192" i="332"/>
  <c r="K192" i="332"/>
  <c r="J192" i="332"/>
  <c r="F191" i="332"/>
  <c r="B191" i="332"/>
  <c r="K191" i="332"/>
  <c r="J191" i="332"/>
  <c r="F190" i="332"/>
  <c r="B190" i="332"/>
  <c r="K190" i="332"/>
  <c r="J190" i="332"/>
  <c r="F189" i="332"/>
  <c r="B189" i="332"/>
  <c r="K189" i="332"/>
  <c r="J189" i="332"/>
  <c r="F188" i="332"/>
  <c r="B188" i="332"/>
  <c r="K188" i="332"/>
  <c r="J188" i="332"/>
  <c r="B187" i="332"/>
  <c r="F187" i="332"/>
  <c r="J187" i="332"/>
  <c r="F186" i="332"/>
  <c r="B186" i="332"/>
  <c r="K186" i="332"/>
  <c r="J186" i="332"/>
  <c r="F185" i="332"/>
  <c r="B185" i="332"/>
  <c r="K185" i="332"/>
  <c r="J185" i="332"/>
  <c r="F184" i="332"/>
  <c r="B184" i="332"/>
  <c r="K184" i="332"/>
  <c r="J184" i="332"/>
  <c r="F183" i="332"/>
  <c r="B183" i="332"/>
  <c r="K183" i="332"/>
  <c r="J183" i="332"/>
  <c r="F182" i="332"/>
  <c r="B182" i="332"/>
  <c r="K182" i="332"/>
  <c r="J182" i="332"/>
  <c r="B181" i="332"/>
  <c r="F181" i="332"/>
  <c r="J181" i="332"/>
  <c r="F180" i="332"/>
  <c r="B180" i="332"/>
  <c r="K180" i="332"/>
  <c r="J180" i="332"/>
  <c r="F179" i="332"/>
  <c r="B179" i="332"/>
  <c r="K179" i="332"/>
  <c r="J179" i="332"/>
  <c r="K178" i="332"/>
  <c r="J178" i="332"/>
  <c r="K177" i="332"/>
  <c r="J177" i="332"/>
  <c r="B176" i="332"/>
  <c r="F176" i="332"/>
  <c r="J176" i="332"/>
  <c r="B175" i="332"/>
  <c r="F175" i="332"/>
  <c r="J175" i="332"/>
  <c r="B174" i="332"/>
  <c r="F174" i="332"/>
  <c r="J174" i="332"/>
  <c r="B173" i="332"/>
  <c r="F173" i="332"/>
  <c r="J173" i="332"/>
  <c r="B172" i="332"/>
  <c r="F172" i="332"/>
  <c r="J172" i="332"/>
  <c r="B171" i="332"/>
  <c r="F171" i="332"/>
  <c r="J171" i="332"/>
  <c r="B170" i="332"/>
  <c r="F170" i="332"/>
  <c r="J170" i="332"/>
  <c r="B169" i="332"/>
  <c r="F169" i="332"/>
  <c r="J169" i="332"/>
  <c r="B168" i="332"/>
  <c r="F168" i="332"/>
  <c r="J168" i="332"/>
  <c r="B167" i="332"/>
  <c r="F167" i="332"/>
  <c r="J167" i="332"/>
  <c r="B166" i="332"/>
  <c r="F166" i="332"/>
  <c r="J166" i="332"/>
  <c r="B165" i="332"/>
  <c r="F165" i="332"/>
  <c r="J165" i="332"/>
  <c r="B164" i="332"/>
  <c r="F164" i="332"/>
  <c r="J164" i="332"/>
  <c r="B163" i="332"/>
  <c r="F163" i="332"/>
  <c r="J163" i="332"/>
  <c r="B162" i="332"/>
  <c r="F162" i="332"/>
  <c r="J162" i="332"/>
  <c r="B161" i="332"/>
  <c r="F161" i="332"/>
  <c r="J161" i="332"/>
  <c r="F160" i="332"/>
  <c r="B160" i="332"/>
  <c r="K160" i="332"/>
  <c r="J160" i="332"/>
  <c r="F159" i="332"/>
  <c r="B159" i="332"/>
  <c r="K159" i="332"/>
  <c r="J159" i="332"/>
  <c r="F158" i="332"/>
  <c r="B158" i="332"/>
  <c r="K158" i="332"/>
  <c r="J158" i="332"/>
  <c r="J157" i="332"/>
  <c r="F156" i="332"/>
  <c r="B156" i="332"/>
  <c r="K156" i="332"/>
  <c r="J156" i="332"/>
  <c r="F155" i="332"/>
  <c r="B155" i="332"/>
  <c r="K155" i="332"/>
  <c r="J155" i="332"/>
  <c r="F154" i="332"/>
  <c r="B154" i="332"/>
  <c r="K154" i="332"/>
  <c r="J154" i="332"/>
  <c r="F153" i="332"/>
  <c r="B153" i="332"/>
  <c r="K153" i="332"/>
  <c r="J153" i="332"/>
  <c r="F152" i="332"/>
  <c r="B152" i="332"/>
  <c r="K152" i="332"/>
  <c r="J152" i="332"/>
  <c r="F151" i="332"/>
  <c r="B151" i="332"/>
  <c r="K151" i="332"/>
  <c r="J151" i="332"/>
  <c r="F150" i="332"/>
  <c r="F149" i="332"/>
  <c r="B149" i="332"/>
  <c r="K149" i="332"/>
  <c r="J149" i="332"/>
  <c r="J148" i="332"/>
  <c r="F148" i="332"/>
  <c r="B148" i="332"/>
  <c r="K147" i="332"/>
  <c r="K146" i="332"/>
  <c r="J146" i="332"/>
  <c r="B145" i="332"/>
  <c r="F145" i="332"/>
  <c r="J145" i="332"/>
  <c r="B144" i="332"/>
  <c r="F144" i="332"/>
  <c r="J144" i="332"/>
  <c r="B143" i="332"/>
  <c r="F143" i="332"/>
  <c r="J143" i="332"/>
  <c r="F142" i="332"/>
  <c r="B142" i="332"/>
  <c r="F141" i="332"/>
  <c r="B141" i="332"/>
  <c r="K141" i="332"/>
  <c r="J141" i="332"/>
  <c r="B140" i="332"/>
  <c r="F140" i="332"/>
  <c r="J140" i="332"/>
  <c r="F139" i="332"/>
  <c r="B139" i="332"/>
  <c r="K139" i="332"/>
  <c r="J139" i="332"/>
  <c r="F138" i="332"/>
  <c r="B138" i="332"/>
  <c r="F137" i="332"/>
  <c r="B137" i="332"/>
  <c r="K137" i="332"/>
  <c r="J137" i="332"/>
  <c r="B136" i="332"/>
  <c r="F136" i="332"/>
  <c r="J136" i="332"/>
  <c r="F135" i="332"/>
  <c r="B135" i="332"/>
  <c r="K135" i="332"/>
  <c r="J135" i="332"/>
  <c r="F134" i="332"/>
  <c r="B134" i="332"/>
  <c r="K134" i="332"/>
  <c r="J134" i="332"/>
  <c r="B133" i="332"/>
  <c r="F133" i="332"/>
  <c r="J133" i="332"/>
  <c r="F132" i="332"/>
  <c r="B132" i="332"/>
  <c r="K132" i="332"/>
  <c r="J132" i="332"/>
  <c r="B131" i="332"/>
  <c r="F131" i="332"/>
  <c r="J131" i="332"/>
  <c r="K130" i="332"/>
  <c r="J130" i="332"/>
  <c r="B129" i="332"/>
  <c r="F129" i="332"/>
  <c r="J129" i="332"/>
  <c r="B128" i="332"/>
  <c r="F128" i="332"/>
  <c r="J128" i="332"/>
  <c r="F127" i="332"/>
  <c r="B127" i="332"/>
  <c r="K127" i="332"/>
  <c r="J127" i="332"/>
  <c r="F126" i="332"/>
  <c r="B126" i="332"/>
  <c r="F125" i="332"/>
  <c r="B125" i="332"/>
  <c r="K125" i="332"/>
  <c r="J125" i="332"/>
  <c r="B124" i="332"/>
  <c r="F124" i="332"/>
  <c r="J124" i="332"/>
  <c r="F123" i="332"/>
  <c r="B123" i="332"/>
  <c r="K123" i="332"/>
  <c r="J123" i="332"/>
  <c r="F122" i="332"/>
  <c r="B122" i="332"/>
  <c r="K122" i="332"/>
  <c r="J122" i="332"/>
  <c r="F121" i="332"/>
  <c r="B121" i="332"/>
  <c r="K121" i="332"/>
  <c r="J121" i="332"/>
  <c r="B120" i="332"/>
  <c r="F120" i="332"/>
  <c r="J120" i="332"/>
  <c r="F119" i="332"/>
  <c r="B119" i="332"/>
  <c r="K119" i="332"/>
  <c r="J119" i="332"/>
  <c r="F118" i="332"/>
  <c r="B118" i="332"/>
  <c r="K118" i="332"/>
  <c r="J118" i="332"/>
  <c r="F117" i="332"/>
  <c r="B117" i="332"/>
  <c r="K117" i="332"/>
  <c r="J117" i="332"/>
  <c r="B116" i="332"/>
  <c r="F116" i="332"/>
  <c r="J116" i="332"/>
  <c r="B115" i="332"/>
  <c r="F115" i="332"/>
  <c r="J115" i="332"/>
  <c r="F114" i="332"/>
  <c r="B114" i="332"/>
  <c r="K114" i="332"/>
  <c r="J114" i="332"/>
  <c r="F113" i="332"/>
  <c r="B113" i="332"/>
  <c r="K113" i="332"/>
  <c r="J113" i="332"/>
  <c r="K112" i="332"/>
  <c r="J112" i="332"/>
  <c r="F111" i="332"/>
  <c r="B111" i="332"/>
  <c r="K111" i="332"/>
  <c r="J111" i="332"/>
  <c r="B110" i="332"/>
  <c r="F110" i="332"/>
  <c r="J110" i="332"/>
  <c r="F109" i="332"/>
  <c r="B109" i="332"/>
  <c r="K109" i="332"/>
  <c r="J109" i="332"/>
  <c r="F108" i="332"/>
  <c r="B108" i="332"/>
  <c r="K108" i="332"/>
  <c r="J108" i="332"/>
  <c r="K107" i="332"/>
  <c r="J107" i="332"/>
  <c r="K106" i="332"/>
  <c r="J106" i="332"/>
  <c r="F105" i="332"/>
  <c r="B105" i="332"/>
  <c r="K105" i="332"/>
  <c r="J105" i="332"/>
  <c r="F104" i="332"/>
  <c r="J104" i="332"/>
  <c r="F103" i="332"/>
  <c r="B103" i="332"/>
  <c r="K103" i="332"/>
  <c r="J103" i="332"/>
  <c r="F102" i="332"/>
  <c r="B102" i="332"/>
  <c r="K102" i="332"/>
  <c r="J102" i="332"/>
  <c r="F101" i="332"/>
  <c r="B101" i="332"/>
  <c r="K101" i="332"/>
  <c r="J101" i="332"/>
  <c r="F100" i="332"/>
  <c r="B100" i="332"/>
  <c r="K100" i="332"/>
  <c r="J100" i="332"/>
  <c r="F99" i="332"/>
  <c r="B99" i="332"/>
  <c r="K99" i="332"/>
  <c r="J99" i="332"/>
  <c r="F98" i="332"/>
  <c r="B98" i="332"/>
  <c r="K98" i="332"/>
  <c r="J98" i="332"/>
  <c r="F97" i="332"/>
  <c r="B97" i="332"/>
  <c r="K97" i="332"/>
  <c r="J97" i="332"/>
  <c r="F96" i="332"/>
  <c r="B96" i="332"/>
  <c r="K96" i="332"/>
  <c r="J96" i="332"/>
  <c r="F95" i="332"/>
  <c r="B95" i="332"/>
  <c r="K95" i="332"/>
  <c r="J95" i="332"/>
  <c r="F94" i="332"/>
  <c r="B94" i="332"/>
  <c r="K94" i="332"/>
  <c r="J94" i="332"/>
  <c r="F93" i="332"/>
  <c r="B93" i="332"/>
  <c r="K93" i="332"/>
  <c r="J93" i="332"/>
  <c r="B92" i="332"/>
  <c r="J92" i="332"/>
  <c r="F91" i="332"/>
  <c r="B91" i="332"/>
  <c r="K91" i="332"/>
  <c r="J91" i="332"/>
  <c r="H90" i="332"/>
  <c r="I90" i="332"/>
  <c r="F90" i="332"/>
  <c r="B90" i="332"/>
  <c r="K90" i="332"/>
  <c r="J90" i="332"/>
  <c r="K89" i="332"/>
  <c r="J89" i="332"/>
  <c r="F87" i="332"/>
  <c r="B87" i="332"/>
  <c r="K87" i="332"/>
  <c r="J87" i="332"/>
  <c r="B86" i="332"/>
  <c r="F86" i="332"/>
  <c r="J86" i="332"/>
  <c r="F85" i="332"/>
  <c r="B85" i="332"/>
  <c r="K85" i="332"/>
  <c r="J85" i="332"/>
  <c r="F84" i="332"/>
  <c r="B84" i="332"/>
  <c r="K84" i="332"/>
  <c r="J84" i="332"/>
  <c r="B83" i="332"/>
  <c r="F83" i="332"/>
  <c r="J83" i="332"/>
  <c r="F82" i="332"/>
  <c r="B82" i="332"/>
  <c r="K82" i="332"/>
  <c r="J82" i="332"/>
  <c r="F81" i="332"/>
  <c r="B81" i="332"/>
  <c r="K81" i="332"/>
  <c r="J81" i="332"/>
  <c r="B80" i="332"/>
  <c r="F80" i="332"/>
  <c r="J80" i="332"/>
  <c r="F79" i="332"/>
  <c r="B79" i="332"/>
  <c r="K79" i="332"/>
  <c r="J79" i="332"/>
  <c r="B78" i="332"/>
  <c r="J78" i="332"/>
  <c r="B77" i="332"/>
  <c r="J77" i="332"/>
  <c r="F76" i="332"/>
  <c r="B76" i="332"/>
  <c r="K76" i="332"/>
  <c r="J76" i="332"/>
  <c r="B75" i="332"/>
  <c r="F75" i="332"/>
  <c r="J75" i="332"/>
  <c r="F74" i="332"/>
  <c r="B74" i="332"/>
  <c r="K74" i="332"/>
  <c r="J74" i="332"/>
  <c r="B73" i="332"/>
  <c r="J73" i="332"/>
  <c r="B72" i="332"/>
  <c r="J72" i="332"/>
  <c r="F71" i="332"/>
  <c r="B71" i="332"/>
  <c r="K71" i="332"/>
  <c r="J71" i="332"/>
  <c r="B70" i="332"/>
  <c r="F70" i="332"/>
  <c r="J70" i="332"/>
  <c r="F69" i="332"/>
  <c r="B69" i="332"/>
  <c r="K69" i="332"/>
  <c r="J69" i="332"/>
  <c r="F68" i="332"/>
  <c r="B68" i="332"/>
  <c r="K68" i="332"/>
  <c r="J68" i="332"/>
  <c r="F67" i="332"/>
  <c r="B67" i="332"/>
  <c r="K67" i="332"/>
  <c r="J67" i="332"/>
  <c r="B66" i="332"/>
  <c r="F66" i="332"/>
  <c r="J66" i="332"/>
  <c r="F65" i="332"/>
  <c r="B65" i="332"/>
  <c r="K65" i="332"/>
  <c r="J65" i="332"/>
  <c r="F64" i="332"/>
  <c r="B64" i="332"/>
  <c r="K64" i="332"/>
  <c r="J64" i="332"/>
  <c r="F63" i="332"/>
  <c r="B63" i="332"/>
  <c r="K63" i="332"/>
  <c r="J63" i="332"/>
  <c r="B62" i="332"/>
  <c r="F62" i="332"/>
  <c r="J62" i="332"/>
  <c r="F61" i="332"/>
  <c r="B61" i="332"/>
  <c r="K61" i="332"/>
  <c r="J61" i="332"/>
  <c r="F60" i="332"/>
  <c r="B60" i="332"/>
  <c r="K60" i="332"/>
  <c r="J60" i="332"/>
  <c r="F59" i="332"/>
  <c r="B59" i="332"/>
  <c r="K59" i="332"/>
  <c r="J59" i="332"/>
  <c r="B58" i="332"/>
  <c r="F58" i="332"/>
  <c r="J58" i="332"/>
  <c r="F57" i="332"/>
  <c r="B57" i="332"/>
  <c r="K57" i="332"/>
  <c r="J57" i="332"/>
  <c r="F56" i="332"/>
  <c r="B56" i="332"/>
  <c r="K56" i="332"/>
  <c r="J56" i="332"/>
  <c r="B55" i="332"/>
  <c r="F55" i="332"/>
  <c r="J55" i="332"/>
  <c r="F54" i="332"/>
  <c r="B54" i="332"/>
  <c r="K54" i="332"/>
  <c r="J54" i="332"/>
  <c r="F53" i="332"/>
  <c r="B53" i="332"/>
  <c r="K53" i="332"/>
  <c r="J53" i="332"/>
  <c r="B52" i="332"/>
  <c r="F52" i="332"/>
  <c r="J52" i="332"/>
  <c r="F51" i="332"/>
  <c r="B51" i="332"/>
  <c r="K51" i="332"/>
  <c r="J51" i="332"/>
  <c r="F50" i="332"/>
  <c r="B50" i="332"/>
  <c r="K50" i="332"/>
  <c r="J50" i="332"/>
  <c r="B49" i="332"/>
  <c r="J49" i="332"/>
  <c r="F48" i="332"/>
  <c r="B48" i="332"/>
  <c r="K48" i="332"/>
  <c r="J48" i="332"/>
  <c r="F47" i="332"/>
  <c r="B47" i="332"/>
  <c r="K47" i="332"/>
  <c r="J47" i="332"/>
  <c r="F46" i="332"/>
  <c r="B46" i="332"/>
  <c r="K46" i="332"/>
  <c r="J46" i="332"/>
  <c r="B45" i="332"/>
  <c r="F45" i="332"/>
  <c r="J45" i="332"/>
  <c r="F44" i="332"/>
  <c r="B44" i="332"/>
  <c r="K44" i="332"/>
  <c r="J44" i="332"/>
  <c r="F43" i="332"/>
  <c r="B43" i="332"/>
  <c r="K43" i="332"/>
  <c r="J43" i="332"/>
  <c r="B42" i="332"/>
  <c r="J42" i="332"/>
  <c r="F41" i="332"/>
  <c r="B41" i="332"/>
  <c r="K41" i="332"/>
  <c r="J41" i="332"/>
  <c r="F40" i="332"/>
  <c r="B40" i="332"/>
  <c r="K40" i="332"/>
  <c r="J40" i="332"/>
  <c r="F39" i="332"/>
  <c r="J39" i="332"/>
  <c r="F38" i="332"/>
  <c r="B38" i="332"/>
  <c r="K38" i="332"/>
  <c r="J38" i="332"/>
  <c r="F37" i="332"/>
  <c r="B37" i="332"/>
  <c r="K37" i="332"/>
  <c r="J37" i="332"/>
  <c r="F36" i="332"/>
  <c r="B36" i="332"/>
  <c r="K36" i="332"/>
  <c r="J36" i="332"/>
  <c r="B35" i="332"/>
  <c r="F35" i="332"/>
  <c r="J35" i="332"/>
  <c r="F34" i="332"/>
  <c r="B34" i="332"/>
  <c r="K34" i="332"/>
  <c r="J34" i="332"/>
  <c r="B33" i="332"/>
  <c r="F33" i="332"/>
  <c r="J33" i="332"/>
  <c r="B32" i="332"/>
  <c r="F32" i="332"/>
  <c r="J32" i="332"/>
  <c r="F31" i="332"/>
  <c r="J31" i="332"/>
  <c r="F30" i="332"/>
  <c r="B30" i="332"/>
  <c r="K30" i="332"/>
  <c r="J30" i="332"/>
  <c r="B29" i="332"/>
  <c r="F29" i="332"/>
  <c r="J29" i="332"/>
  <c r="B28" i="332"/>
  <c r="F28" i="332"/>
  <c r="J28" i="332"/>
  <c r="F27" i="332"/>
  <c r="B27" i="332"/>
  <c r="K27" i="332"/>
  <c r="J27" i="332"/>
  <c r="F26" i="332"/>
  <c r="B26" i="332"/>
  <c r="K26" i="332"/>
  <c r="J26" i="332"/>
  <c r="F25" i="332"/>
  <c r="J25" i="332"/>
  <c r="F24" i="332"/>
  <c r="B24" i="332"/>
  <c r="K24" i="332"/>
  <c r="J24" i="332"/>
  <c r="F23" i="332"/>
  <c r="B23" i="332"/>
  <c r="K23" i="332"/>
  <c r="J23" i="332"/>
  <c r="F22" i="332"/>
  <c r="B22" i="332"/>
  <c r="K22" i="332"/>
  <c r="J22" i="332"/>
  <c r="F21" i="332"/>
  <c r="B21" i="332"/>
  <c r="K21" i="332"/>
  <c r="J21" i="332"/>
  <c r="B20" i="332"/>
  <c r="F20" i="332"/>
  <c r="J20" i="332"/>
  <c r="F19" i="332"/>
  <c r="B19" i="332"/>
  <c r="K19" i="332"/>
  <c r="J19" i="332"/>
  <c r="B18" i="332"/>
  <c r="K18" i="332"/>
  <c r="J18" i="332"/>
  <c r="F17" i="332"/>
  <c r="B17" i="332"/>
  <c r="K17" i="332"/>
  <c r="J17" i="332"/>
  <c r="F16" i="332"/>
  <c r="B16" i="332"/>
  <c r="K16" i="332"/>
  <c r="J16" i="332"/>
  <c r="F15" i="332"/>
  <c r="B15" i="332"/>
  <c r="K15" i="332"/>
  <c r="J15" i="332"/>
  <c r="F14" i="332"/>
  <c r="B14" i="332"/>
  <c r="K14" i="332"/>
  <c r="J14" i="332"/>
  <c r="J13" i="332"/>
  <c r="I13" i="332"/>
  <c r="H13" i="332"/>
  <c r="F12" i="332"/>
  <c r="B12" i="332"/>
  <c r="K12" i="332"/>
  <c r="J12" i="332"/>
  <c r="B11" i="332"/>
  <c r="F11" i="332"/>
  <c r="J11" i="332"/>
  <c r="K10" i="332"/>
  <c r="J10" i="332"/>
  <c r="K9" i="332"/>
  <c r="J9" i="332"/>
  <c r="F258" i="331"/>
  <c r="B258" i="331"/>
  <c r="F257" i="331"/>
  <c r="B257" i="331"/>
  <c r="F256" i="331"/>
  <c r="B256" i="331"/>
  <c r="F255" i="331"/>
  <c r="B255" i="331"/>
  <c r="I12" i="331"/>
  <c r="I19" i="331"/>
  <c r="I24" i="331"/>
  <c r="I30" i="331"/>
  <c r="I34" i="331"/>
  <c r="I38" i="331"/>
  <c r="I41" i="331"/>
  <c r="I44" i="331"/>
  <c r="I48" i="331"/>
  <c r="I51" i="331"/>
  <c r="I54" i="331"/>
  <c r="I57" i="331"/>
  <c r="I61" i="331"/>
  <c r="I65" i="331"/>
  <c r="I11" i="331"/>
  <c r="I69" i="331"/>
  <c r="I74" i="331"/>
  <c r="I79" i="331"/>
  <c r="I82" i="331"/>
  <c r="I68" i="331"/>
  <c r="I10" i="331"/>
  <c r="I91" i="331"/>
  <c r="I103" i="331"/>
  <c r="I89" i="331"/>
  <c r="I9" i="331"/>
  <c r="I109" i="331"/>
  <c r="I108" i="331"/>
  <c r="I107" i="331"/>
  <c r="I114" i="331"/>
  <c r="I119" i="331"/>
  <c r="I123" i="331"/>
  <c r="I113" i="331"/>
  <c r="I127" i="331"/>
  <c r="I126" i="331"/>
  <c r="I112" i="331"/>
  <c r="I132" i="331"/>
  <c r="I135" i="331"/>
  <c r="I131" i="331"/>
  <c r="I139" i="331"/>
  <c r="I138" i="331"/>
  <c r="I143" i="331"/>
  <c r="I142" i="331"/>
  <c r="I130" i="331"/>
  <c r="I106" i="331"/>
  <c r="I149" i="331"/>
  <c r="I156" i="331"/>
  <c r="I161" i="331"/>
  <c r="I164" i="331"/>
  <c r="I167" i="331"/>
  <c r="I171" i="331"/>
  <c r="I174" i="331"/>
  <c r="I148" i="331"/>
  <c r="I147" i="331"/>
  <c r="I146" i="331"/>
  <c r="I180" i="331"/>
  <c r="I186" i="331"/>
  <c r="I192" i="331"/>
  <c r="I198" i="331"/>
  <c r="I204" i="331"/>
  <c r="I210" i="331"/>
  <c r="I213" i="331"/>
  <c r="I179" i="331"/>
  <c r="I178" i="331"/>
  <c r="I218" i="331"/>
  <c r="I226" i="331"/>
  <c r="I229" i="331"/>
  <c r="I217" i="331"/>
  <c r="I216" i="331"/>
  <c r="I177" i="331"/>
  <c r="I233" i="331"/>
  <c r="D242" i="331"/>
  <c r="E12" i="331"/>
  <c r="E19" i="331"/>
  <c r="E24" i="331"/>
  <c r="E30" i="331"/>
  <c r="E34" i="331"/>
  <c r="E38" i="331"/>
  <c r="E41" i="331"/>
  <c r="E44" i="331"/>
  <c r="E48" i="331"/>
  <c r="E51" i="331"/>
  <c r="E54" i="331"/>
  <c r="E57" i="331"/>
  <c r="E61" i="331"/>
  <c r="E65" i="331"/>
  <c r="E11" i="331"/>
  <c r="E69" i="331"/>
  <c r="E74" i="331"/>
  <c r="E79" i="331"/>
  <c r="E82" i="331"/>
  <c r="E68" i="331"/>
  <c r="E10" i="331"/>
  <c r="E91" i="331"/>
  <c r="E103" i="331"/>
  <c r="E90" i="331"/>
  <c r="E89" i="331"/>
  <c r="E9" i="331"/>
  <c r="E109" i="331"/>
  <c r="E108" i="331"/>
  <c r="E107" i="331"/>
  <c r="E114" i="331"/>
  <c r="E119" i="331"/>
  <c r="E123" i="331"/>
  <c r="E113" i="331"/>
  <c r="E127" i="331"/>
  <c r="E126" i="331"/>
  <c r="E112" i="331"/>
  <c r="E132" i="331"/>
  <c r="E135" i="331"/>
  <c r="E131" i="331"/>
  <c r="E139" i="331"/>
  <c r="E138" i="331"/>
  <c r="E143" i="331"/>
  <c r="E142" i="331"/>
  <c r="E130" i="331"/>
  <c r="E106" i="331"/>
  <c r="E149" i="331"/>
  <c r="E156" i="331"/>
  <c r="E161" i="331"/>
  <c r="E164" i="331"/>
  <c r="E167" i="331"/>
  <c r="E171" i="331"/>
  <c r="E174" i="331"/>
  <c r="E148" i="331"/>
  <c r="E147" i="331"/>
  <c r="E146" i="331"/>
  <c r="E180" i="331"/>
  <c r="E186" i="331"/>
  <c r="E192" i="331"/>
  <c r="E198" i="331"/>
  <c r="E204" i="331"/>
  <c r="E210" i="331"/>
  <c r="E213" i="331"/>
  <c r="E179" i="331"/>
  <c r="E178" i="331"/>
  <c r="E218" i="331"/>
  <c r="E226" i="331"/>
  <c r="E229" i="331"/>
  <c r="E217" i="331"/>
  <c r="E216" i="331"/>
  <c r="E177" i="331"/>
  <c r="E233" i="331"/>
  <c r="C242" i="331"/>
  <c r="F242" i="331"/>
  <c r="E242" i="331"/>
  <c r="H12" i="331"/>
  <c r="H19" i="331"/>
  <c r="H24" i="331"/>
  <c r="H30" i="331"/>
  <c r="H34" i="331"/>
  <c r="H38" i="331"/>
  <c r="H41" i="331"/>
  <c r="H44" i="331"/>
  <c r="H48" i="331"/>
  <c r="H51" i="331"/>
  <c r="H54" i="331"/>
  <c r="H57" i="331"/>
  <c r="H61" i="331"/>
  <c r="H65" i="331"/>
  <c r="H11" i="331"/>
  <c r="H69" i="331"/>
  <c r="H74" i="331"/>
  <c r="H79" i="331"/>
  <c r="H82" i="331"/>
  <c r="H68" i="331"/>
  <c r="H10" i="331"/>
  <c r="H91" i="331"/>
  <c r="H103" i="331"/>
  <c r="H89" i="331"/>
  <c r="H9" i="331"/>
  <c r="H109" i="331"/>
  <c r="H108" i="331"/>
  <c r="H107" i="331"/>
  <c r="H114" i="331"/>
  <c r="H119" i="331"/>
  <c r="H123" i="331"/>
  <c r="H113" i="331"/>
  <c r="H127" i="331"/>
  <c r="H126" i="331"/>
  <c r="H112" i="331"/>
  <c r="H132" i="331"/>
  <c r="H135" i="331"/>
  <c r="H131" i="331"/>
  <c r="H139" i="331"/>
  <c r="H138" i="331"/>
  <c r="H143" i="331"/>
  <c r="H142" i="331"/>
  <c r="H130" i="331"/>
  <c r="H106" i="331"/>
  <c r="H149" i="331"/>
  <c r="H156" i="331"/>
  <c r="H161" i="331"/>
  <c r="H164" i="331"/>
  <c r="H167" i="331"/>
  <c r="H171" i="331"/>
  <c r="H174" i="331"/>
  <c r="H148" i="331"/>
  <c r="H147" i="331"/>
  <c r="H146" i="331"/>
  <c r="H180" i="331"/>
  <c r="H186" i="331"/>
  <c r="H192" i="331"/>
  <c r="H198" i="331"/>
  <c r="H204" i="331"/>
  <c r="H210" i="331"/>
  <c r="H213" i="331"/>
  <c r="H179" i="331"/>
  <c r="H178" i="331"/>
  <c r="H218" i="331"/>
  <c r="H226" i="331"/>
  <c r="H229" i="331"/>
  <c r="H217" i="331"/>
  <c r="H216" i="331"/>
  <c r="H177" i="331"/>
  <c r="H233" i="331"/>
  <c r="D241" i="331"/>
  <c r="D12" i="331"/>
  <c r="D19" i="331"/>
  <c r="D24" i="331"/>
  <c r="D30" i="331"/>
  <c r="D34" i="331"/>
  <c r="D38" i="331"/>
  <c r="D41" i="331"/>
  <c r="D44" i="331"/>
  <c r="D48" i="331"/>
  <c r="D51" i="331"/>
  <c r="D54" i="331"/>
  <c r="D57" i="331"/>
  <c r="D61" i="331"/>
  <c r="D65" i="331"/>
  <c r="D11" i="331"/>
  <c r="D69" i="331"/>
  <c r="D74" i="331"/>
  <c r="D79" i="331"/>
  <c r="D82" i="331"/>
  <c r="D68" i="331"/>
  <c r="D10" i="331"/>
  <c r="D91" i="331"/>
  <c r="D103" i="331"/>
  <c r="D90" i="331"/>
  <c r="D89" i="331"/>
  <c r="D9" i="331"/>
  <c r="D109" i="331"/>
  <c r="D108" i="331"/>
  <c r="D107" i="331"/>
  <c r="D114" i="331"/>
  <c r="D119" i="331"/>
  <c r="D123" i="331"/>
  <c r="D113" i="331"/>
  <c r="D127" i="331"/>
  <c r="D126" i="331"/>
  <c r="D112" i="331"/>
  <c r="D132" i="331"/>
  <c r="D135" i="331"/>
  <c r="D131" i="331"/>
  <c r="D139" i="331"/>
  <c r="D138" i="331"/>
  <c r="D143" i="331"/>
  <c r="D142" i="331"/>
  <c r="D130" i="331"/>
  <c r="D106" i="331"/>
  <c r="D149" i="331"/>
  <c r="D156" i="331"/>
  <c r="D161" i="331"/>
  <c r="D164" i="331"/>
  <c r="D167" i="331"/>
  <c r="D171" i="331"/>
  <c r="D174" i="331"/>
  <c r="D148" i="331"/>
  <c r="D147" i="331"/>
  <c r="D146" i="331"/>
  <c r="D180" i="331"/>
  <c r="D186" i="331"/>
  <c r="D192" i="331"/>
  <c r="D198" i="331"/>
  <c r="D204" i="331"/>
  <c r="D210" i="331"/>
  <c r="D213" i="331"/>
  <c r="D179" i="331"/>
  <c r="D178" i="331"/>
  <c r="D218" i="331"/>
  <c r="D226" i="331"/>
  <c r="D229" i="331"/>
  <c r="D217" i="331"/>
  <c r="D216" i="331"/>
  <c r="D177" i="331"/>
  <c r="D233" i="331"/>
  <c r="C241" i="331"/>
  <c r="F241" i="331"/>
  <c r="E241" i="331"/>
  <c r="G12" i="331"/>
  <c r="G19" i="331"/>
  <c r="G24" i="331"/>
  <c r="G30" i="331"/>
  <c r="G34" i="331"/>
  <c r="G38" i="331"/>
  <c r="G41" i="331"/>
  <c r="G44" i="331"/>
  <c r="G48" i="331"/>
  <c r="G51" i="331"/>
  <c r="G54" i="331"/>
  <c r="G57" i="331"/>
  <c r="G61" i="331"/>
  <c r="G65" i="331"/>
  <c r="G11" i="331"/>
  <c r="G69" i="331"/>
  <c r="G74" i="331"/>
  <c r="G79" i="331"/>
  <c r="G82" i="331"/>
  <c r="G68" i="331"/>
  <c r="G10" i="331"/>
  <c r="G91" i="331"/>
  <c r="G103" i="331"/>
  <c r="G90" i="331"/>
  <c r="G89" i="331"/>
  <c r="G9" i="331"/>
  <c r="G109" i="331"/>
  <c r="G108" i="331"/>
  <c r="G107" i="331"/>
  <c r="G114" i="331"/>
  <c r="G121" i="331"/>
  <c r="G119" i="331"/>
  <c r="G123" i="331"/>
  <c r="G113" i="331"/>
  <c r="G127" i="331"/>
  <c r="G126" i="331"/>
  <c r="G112" i="331"/>
  <c r="G132" i="331"/>
  <c r="G135" i="331"/>
  <c r="G131" i="331"/>
  <c r="G139" i="331"/>
  <c r="G138" i="331"/>
  <c r="G143" i="331"/>
  <c r="G142" i="331"/>
  <c r="G130" i="331"/>
  <c r="G106" i="331"/>
  <c r="G149" i="331"/>
  <c r="G156" i="331"/>
  <c r="G161" i="331"/>
  <c r="G164" i="331"/>
  <c r="G167" i="331"/>
  <c r="G171" i="331"/>
  <c r="G174" i="331"/>
  <c r="G148" i="331"/>
  <c r="G147" i="331"/>
  <c r="G146" i="331"/>
  <c r="G180" i="331"/>
  <c r="G186" i="331"/>
  <c r="G192" i="331"/>
  <c r="G198" i="331"/>
  <c r="G204" i="331"/>
  <c r="G210" i="331"/>
  <c r="G213" i="331"/>
  <c r="G179" i="331"/>
  <c r="G178" i="331"/>
  <c r="G218" i="331"/>
  <c r="G226" i="331"/>
  <c r="G229" i="331"/>
  <c r="G217" i="331"/>
  <c r="G216" i="331"/>
  <c r="G177" i="331"/>
  <c r="G233" i="331"/>
  <c r="D240" i="331"/>
  <c r="C12" i="331"/>
  <c r="C19" i="331"/>
  <c r="C24" i="331"/>
  <c r="C30" i="331"/>
  <c r="C34" i="331"/>
  <c r="C38" i="331"/>
  <c r="C41" i="331"/>
  <c r="C44" i="331"/>
  <c r="C48" i="331"/>
  <c r="C51" i="331"/>
  <c r="C54" i="331"/>
  <c r="C57" i="331"/>
  <c r="C61" i="331"/>
  <c r="C65" i="331"/>
  <c r="C11" i="331"/>
  <c r="C69" i="331"/>
  <c r="C74" i="331"/>
  <c r="C79" i="331"/>
  <c r="C82" i="331"/>
  <c r="C68" i="331"/>
  <c r="C10" i="331"/>
  <c r="C91" i="331"/>
  <c r="C103" i="331"/>
  <c r="C90" i="331"/>
  <c r="C89" i="331"/>
  <c r="C9" i="331"/>
  <c r="C109" i="331"/>
  <c r="C108" i="331"/>
  <c r="C107" i="331"/>
  <c r="C114" i="331"/>
  <c r="C119" i="331"/>
  <c r="C123" i="331"/>
  <c r="C113" i="331"/>
  <c r="C127" i="331"/>
  <c r="C126" i="331"/>
  <c r="C112" i="331"/>
  <c r="C132" i="331"/>
  <c r="C135" i="331"/>
  <c r="C131" i="331"/>
  <c r="C139" i="331"/>
  <c r="C138" i="331"/>
  <c r="C143" i="331"/>
  <c r="C142" i="331"/>
  <c r="C130" i="331"/>
  <c r="C106" i="331"/>
  <c r="C149" i="331"/>
  <c r="C156" i="331"/>
  <c r="C161" i="331"/>
  <c r="C164" i="331"/>
  <c r="C167" i="331"/>
  <c r="C171" i="331"/>
  <c r="C174" i="331"/>
  <c r="C148" i="331"/>
  <c r="C147" i="331"/>
  <c r="C146" i="331"/>
  <c r="C180" i="331"/>
  <c r="C186" i="331"/>
  <c r="C192" i="331"/>
  <c r="C198" i="331"/>
  <c r="C204" i="331"/>
  <c r="C210" i="331"/>
  <c r="C213" i="331"/>
  <c r="C179" i="331"/>
  <c r="C178" i="331"/>
  <c r="C218" i="331"/>
  <c r="C226" i="331"/>
  <c r="C229" i="331"/>
  <c r="C217" i="331"/>
  <c r="C216" i="331"/>
  <c r="C177" i="331"/>
  <c r="C233" i="331"/>
  <c r="C240" i="331"/>
  <c r="F240" i="331"/>
  <c r="E240" i="331"/>
  <c r="F10" i="331"/>
  <c r="F89" i="331"/>
  <c r="F9" i="331"/>
  <c r="F107" i="331"/>
  <c r="F112" i="331"/>
  <c r="F130" i="331"/>
  <c r="F106" i="331"/>
  <c r="F147" i="331"/>
  <c r="F146" i="331"/>
  <c r="F178" i="331"/>
  <c r="F216" i="331"/>
  <c r="F177" i="331"/>
  <c r="F233" i="331"/>
  <c r="D238" i="331"/>
  <c r="B10" i="331"/>
  <c r="B89" i="331"/>
  <c r="B9" i="331"/>
  <c r="B107" i="331"/>
  <c r="B112" i="331"/>
  <c r="B130" i="331"/>
  <c r="B106" i="331"/>
  <c r="B147" i="331"/>
  <c r="B146" i="331"/>
  <c r="B178" i="331"/>
  <c r="B216" i="331"/>
  <c r="B177" i="331"/>
  <c r="B233" i="331"/>
  <c r="C238" i="331"/>
  <c r="F238" i="331"/>
  <c r="E238" i="331"/>
  <c r="K233" i="331"/>
  <c r="J233" i="331"/>
  <c r="B232" i="331"/>
  <c r="F232" i="331"/>
  <c r="J232" i="331"/>
  <c r="B231" i="331"/>
  <c r="F231" i="331"/>
  <c r="J231" i="331"/>
  <c r="B230" i="331"/>
  <c r="F230" i="331"/>
  <c r="J230" i="331"/>
  <c r="B229" i="331"/>
  <c r="F229" i="331"/>
  <c r="J229" i="331"/>
  <c r="F228" i="331"/>
  <c r="B228" i="331"/>
  <c r="K228" i="331"/>
  <c r="J228" i="331"/>
  <c r="B227" i="331"/>
  <c r="F227" i="331"/>
  <c r="J227" i="331"/>
  <c r="F226" i="331"/>
  <c r="B226" i="331"/>
  <c r="K226" i="331"/>
  <c r="J226" i="331"/>
  <c r="B225" i="331"/>
  <c r="F225" i="331"/>
  <c r="J225" i="331"/>
  <c r="B224" i="331"/>
  <c r="F224" i="331"/>
  <c r="J224" i="331"/>
  <c r="F223" i="331"/>
  <c r="B223" i="331"/>
  <c r="K223" i="331"/>
  <c r="J223" i="331"/>
  <c r="F222" i="331"/>
  <c r="B222" i="331"/>
  <c r="K222" i="331"/>
  <c r="J222" i="331"/>
  <c r="F221" i="331"/>
  <c r="B221" i="331"/>
  <c r="K221" i="331"/>
  <c r="J221" i="331"/>
  <c r="F220" i="331"/>
  <c r="B220" i="331"/>
  <c r="K220" i="331"/>
  <c r="J220" i="331"/>
  <c r="B219" i="331"/>
  <c r="F219" i="331"/>
  <c r="J219" i="331"/>
  <c r="F218" i="331"/>
  <c r="B218" i="331"/>
  <c r="K218" i="331"/>
  <c r="J218" i="331"/>
  <c r="F217" i="331"/>
  <c r="B217" i="331"/>
  <c r="K216" i="331"/>
  <c r="J216" i="331"/>
  <c r="F215" i="331"/>
  <c r="B215" i="331"/>
  <c r="K215" i="331"/>
  <c r="J215" i="331"/>
  <c r="B214" i="331"/>
  <c r="F214" i="331"/>
  <c r="J214" i="331"/>
  <c r="F213" i="331"/>
  <c r="B213" i="331"/>
  <c r="K213" i="331"/>
  <c r="J213" i="331"/>
  <c r="F212" i="331"/>
  <c r="B212" i="331"/>
  <c r="K212" i="331"/>
  <c r="J212" i="331"/>
  <c r="B211" i="331"/>
  <c r="F211" i="331"/>
  <c r="J211" i="331"/>
  <c r="F210" i="331"/>
  <c r="B210" i="331"/>
  <c r="K210" i="331"/>
  <c r="J210" i="331"/>
  <c r="F209" i="331"/>
  <c r="B209" i="331"/>
  <c r="K209" i="331"/>
  <c r="J209" i="331"/>
  <c r="F208" i="331"/>
  <c r="B208" i="331"/>
  <c r="K208" i="331"/>
  <c r="J208" i="331"/>
  <c r="F207" i="331"/>
  <c r="B207" i="331"/>
  <c r="K207" i="331"/>
  <c r="J207" i="331"/>
  <c r="F206" i="331"/>
  <c r="B206" i="331"/>
  <c r="K206" i="331"/>
  <c r="J206" i="331"/>
  <c r="B205" i="331"/>
  <c r="F205" i="331"/>
  <c r="J205" i="331"/>
  <c r="F204" i="331"/>
  <c r="B204" i="331"/>
  <c r="K204" i="331"/>
  <c r="J204" i="331"/>
  <c r="F203" i="331"/>
  <c r="B203" i="331"/>
  <c r="K203" i="331"/>
  <c r="J203" i="331"/>
  <c r="F202" i="331"/>
  <c r="B202" i="331"/>
  <c r="K202" i="331"/>
  <c r="J202" i="331"/>
  <c r="F201" i="331"/>
  <c r="B201" i="331"/>
  <c r="K201" i="331"/>
  <c r="J201" i="331"/>
  <c r="F200" i="331"/>
  <c r="B200" i="331"/>
  <c r="K200" i="331"/>
  <c r="J200" i="331"/>
  <c r="B199" i="331"/>
  <c r="F199" i="331"/>
  <c r="J199" i="331"/>
  <c r="F198" i="331"/>
  <c r="B198" i="331"/>
  <c r="K198" i="331"/>
  <c r="J198" i="331"/>
  <c r="F197" i="331"/>
  <c r="B197" i="331"/>
  <c r="K197" i="331"/>
  <c r="J197" i="331"/>
  <c r="F196" i="331"/>
  <c r="B196" i="331"/>
  <c r="K196" i="331"/>
  <c r="J196" i="331"/>
  <c r="F195" i="331"/>
  <c r="B195" i="331"/>
  <c r="K195" i="331"/>
  <c r="J195" i="331"/>
  <c r="F194" i="331"/>
  <c r="B194" i="331"/>
  <c r="K194" i="331"/>
  <c r="J194" i="331"/>
  <c r="B193" i="331"/>
  <c r="F193" i="331"/>
  <c r="J193" i="331"/>
  <c r="F192" i="331"/>
  <c r="B192" i="331"/>
  <c r="K192" i="331"/>
  <c r="J192" i="331"/>
  <c r="F191" i="331"/>
  <c r="B191" i="331"/>
  <c r="K191" i="331"/>
  <c r="J191" i="331"/>
  <c r="F190" i="331"/>
  <c r="B190" i="331"/>
  <c r="K190" i="331"/>
  <c r="J190" i="331"/>
  <c r="F189" i="331"/>
  <c r="B189" i="331"/>
  <c r="K189" i="331"/>
  <c r="J189" i="331"/>
  <c r="F188" i="331"/>
  <c r="B188" i="331"/>
  <c r="K188" i="331"/>
  <c r="J188" i="331"/>
  <c r="B187" i="331"/>
  <c r="F187" i="331"/>
  <c r="J187" i="331"/>
  <c r="F186" i="331"/>
  <c r="B186" i="331"/>
  <c r="K186" i="331"/>
  <c r="J186" i="331"/>
  <c r="F185" i="331"/>
  <c r="B185" i="331"/>
  <c r="K185" i="331"/>
  <c r="J185" i="331"/>
  <c r="F184" i="331"/>
  <c r="B184" i="331"/>
  <c r="K184" i="331"/>
  <c r="J184" i="331"/>
  <c r="F183" i="331"/>
  <c r="B183" i="331"/>
  <c r="K183" i="331"/>
  <c r="J183" i="331"/>
  <c r="F182" i="331"/>
  <c r="B182" i="331"/>
  <c r="K182" i="331"/>
  <c r="J182" i="331"/>
  <c r="B181" i="331"/>
  <c r="F181" i="331"/>
  <c r="J181" i="331"/>
  <c r="F180" i="331"/>
  <c r="B180" i="331"/>
  <c r="K180" i="331"/>
  <c r="J180" i="331"/>
  <c r="F179" i="331"/>
  <c r="B179" i="331"/>
  <c r="K179" i="331"/>
  <c r="J179" i="331"/>
  <c r="K178" i="331"/>
  <c r="J178" i="331"/>
  <c r="K177" i="331"/>
  <c r="J177" i="331"/>
  <c r="B176" i="331"/>
  <c r="F176" i="331"/>
  <c r="J176" i="331"/>
  <c r="B175" i="331"/>
  <c r="F175" i="331"/>
  <c r="J175" i="331"/>
  <c r="B174" i="331"/>
  <c r="F174" i="331"/>
  <c r="J174" i="331"/>
  <c r="B173" i="331"/>
  <c r="F173" i="331"/>
  <c r="J173" i="331"/>
  <c r="B172" i="331"/>
  <c r="F172" i="331"/>
  <c r="J172" i="331"/>
  <c r="B171" i="331"/>
  <c r="F171" i="331"/>
  <c r="J171" i="331"/>
  <c r="B170" i="331"/>
  <c r="F170" i="331"/>
  <c r="J170" i="331"/>
  <c r="B169" i="331"/>
  <c r="F169" i="331"/>
  <c r="J169" i="331"/>
  <c r="B168" i="331"/>
  <c r="F168" i="331"/>
  <c r="J168" i="331"/>
  <c r="B167" i="331"/>
  <c r="F167" i="331"/>
  <c r="J167" i="331"/>
  <c r="B166" i="331"/>
  <c r="F166" i="331"/>
  <c r="J166" i="331"/>
  <c r="B165" i="331"/>
  <c r="F165" i="331"/>
  <c r="J165" i="331"/>
  <c r="B164" i="331"/>
  <c r="F164" i="331"/>
  <c r="J164" i="331"/>
  <c r="B163" i="331"/>
  <c r="F163" i="331"/>
  <c r="J163" i="331"/>
  <c r="B162" i="331"/>
  <c r="F162" i="331"/>
  <c r="J162" i="331"/>
  <c r="B161" i="331"/>
  <c r="F161" i="331"/>
  <c r="J161" i="331"/>
  <c r="F160" i="331"/>
  <c r="B160" i="331"/>
  <c r="K160" i="331"/>
  <c r="J160" i="331"/>
  <c r="F159" i="331"/>
  <c r="B159" i="331"/>
  <c r="K159" i="331"/>
  <c r="J159" i="331"/>
  <c r="F158" i="331"/>
  <c r="B158" i="331"/>
  <c r="K158" i="331"/>
  <c r="J158" i="331"/>
  <c r="J157" i="331"/>
  <c r="F156" i="331"/>
  <c r="B156" i="331"/>
  <c r="K156" i="331"/>
  <c r="J156" i="331"/>
  <c r="F155" i="331"/>
  <c r="B155" i="331"/>
  <c r="K155" i="331"/>
  <c r="J155" i="331"/>
  <c r="F154" i="331"/>
  <c r="B154" i="331"/>
  <c r="K154" i="331"/>
  <c r="J154" i="331"/>
  <c r="F153" i="331"/>
  <c r="B153" i="331"/>
  <c r="K153" i="331"/>
  <c r="J153" i="331"/>
  <c r="F152" i="331"/>
  <c r="B152" i="331"/>
  <c r="K152" i="331"/>
  <c r="J152" i="331"/>
  <c r="F151" i="331"/>
  <c r="B151" i="331"/>
  <c r="K151" i="331"/>
  <c r="J151" i="331"/>
  <c r="F150" i="331"/>
  <c r="F149" i="331"/>
  <c r="B149" i="331"/>
  <c r="K149" i="331"/>
  <c r="J149" i="331"/>
  <c r="J148" i="331"/>
  <c r="F148" i="331"/>
  <c r="B148" i="331"/>
  <c r="K147" i="331"/>
  <c r="K146" i="331"/>
  <c r="J146" i="331"/>
  <c r="B145" i="331"/>
  <c r="F145" i="331"/>
  <c r="J145" i="331"/>
  <c r="B144" i="331"/>
  <c r="F144" i="331"/>
  <c r="J144" i="331"/>
  <c r="B143" i="331"/>
  <c r="F143" i="331"/>
  <c r="J143" i="331"/>
  <c r="F142" i="331"/>
  <c r="B142" i="331"/>
  <c r="F141" i="331"/>
  <c r="B141" i="331"/>
  <c r="K141" i="331"/>
  <c r="J141" i="331"/>
  <c r="B140" i="331"/>
  <c r="F140" i="331"/>
  <c r="J140" i="331"/>
  <c r="F139" i="331"/>
  <c r="B139" i="331"/>
  <c r="K139" i="331"/>
  <c r="J139" i="331"/>
  <c r="F138" i="331"/>
  <c r="B138" i="331"/>
  <c r="F137" i="331"/>
  <c r="B137" i="331"/>
  <c r="K137" i="331"/>
  <c r="J137" i="331"/>
  <c r="B136" i="331"/>
  <c r="F136" i="331"/>
  <c r="J136" i="331"/>
  <c r="F135" i="331"/>
  <c r="B135" i="331"/>
  <c r="K135" i="331"/>
  <c r="J135" i="331"/>
  <c r="F134" i="331"/>
  <c r="B134" i="331"/>
  <c r="K134" i="331"/>
  <c r="J134" i="331"/>
  <c r="B133" i="331"/>
  <c r="F133" i="331"/>
  <c r="J133" i="331"/>
  <c r="F132" i="331"/>
  <c r="B132" i="331"/>
  <c r="K132" i="331"/>
  <c r="J132" i="331"/>
  <c r="B131" i="331"/>
  <c r="F131" i="331"/>
  <c r="J131" i="331"/>
  <c r="K130" i="331"/>
  <c r="J130" i="331"/>
  <c r="B129" i="331"/>
  <c r="F129" i="331"/>
  <c r="J129" i="331"/>
  <c r="B128" i="331"/>
  <c r="F128" i="331"/>
  <c r="J128" i="331"/>
  <c r="F127" i="331"/>
  <c r="B127" i="331"/>
  <c r="K127" i="331"/>
  <c r="J127" i="331"/>
  <c r="F126" i="331"/>
  <c r="B126" i="331"/>
  <c r="F125" i="331"/>
  <c r="B125" i="331"/>
  <c r="K125" i="331"/>
  <c r="J125" i="331"/>
  <c r="B124" i="331"/>
  <c r="F124" i="331"/>
  <c r="J124" i="331"/>
  <c r="F123" i="331"/>
  <c r="B123" i="331"/>
  <c r="K123" i="331"/>
  <c r="J123" i="331"/>
  <c r="F122" i="331"/>
  <c r="B122" i="331"/>
  <c r="K122" i="331"/>
  <c r="J122" i="331"/>
  <c r="F121" i="331"/>
  <c r="B121" i="331"/>
  <c r="K121" i="331"/>
  <c r="J121" i="331"/>
  <c r="B120" i="331"/>
  <c r="F120" i="331"/>
  <c r="J120" i="331"/>
  <c r="F119" i="331"/>
  <c r="B119" i="331"/>
  <c r="K119" i="331"/>
  <c r="J119" i="331"/>
  <c r="F118" i="331"/>
  <c r="B118" i="331"/>
  <c r="K118" i="331"/>
  <c r="J118" i="331"/>
  <c r="F117" i="331"/>
  <c r="B117" i="331"/>
  <c r="K117" i="331"/>
  <c r="J117" i="331"/>
  <c r="B116" i="331"/>
  <c r="F116" i="331"/>
  <c r="J116" i="331"/>
  <c r="B115" i="331"/>
  <c r="F115" i="331"/>
  <c r="J115" i="331"/>
  <c r="F114" i="331"/>
  <c r="B114" i="331"/>
  <c r="K114" i="331"/>
  <c r="J114" i="331"/>
  <c r="F113" i="331"/>
  <c r="B113" i="331"/>
  <c r="K113" i="331"/>
  <c r="J113" i="331"/>
  <c r="K112" i="331"/>
  <c r="J112" i="331"/>
  <c r="F111" i="331"/>
  <c r="B111" i="331"/>
  <c r="K111" i="331"/>
  <c r="J111" i="331"/>
  <c r="B110" i="331"/>
  <c r="F110" i="331"/>
  <c r="J110" i="331"/>
  <c r="F109" i="331"/>
  <c r="B109" i="331"/>
  <c r="K109" i="331"/>
  <c r="J109" i="331"/>
  <c r="F108" i="331"/>
  <c r="B108" i="331"/>
  <c r="K108" i="331"/>
  <c r="J108" i="331"/>
  <c r="K107" i="331"/>
  <c r="J107" i="331"/>
  <c r="K106" i="331"/>
  <c r="J106" i="331"/>
  <c r="F105" i="331"/>
  <c r="B105" i="331"/>
  <c r="K105" i="331"/>
  <c r="J105" i="331"/>
  <c r="F104" i="331"/>
  <c r="J104" i="331"/>
  <c r="F103" i="331"/>
  <c r="B103" i="331"/>
  <c r="K103" i="331"/>
  <c r="J103" i="331"/>
  <c r="F102" i="331"/>
  <c r="B102" i="331"/>
  <c r="K102" i="331"/>
  <c r="J102" i="331"/>
  <c r="F101" i="331"/>
  <c r="B101" i="331"/>
  <c r="K101" i="331"/>
  <c r="J101" i="331"/>
  <c r="F100" i="331"/>
  <c r="B100" i="331"/>
  <c r="K100" i="331"/>
  <c r="J100" i="331"/>
  <c r="F99" i="331"/>
  <c r="B99" i="331"/>
  <c r="K99" i="331"/>
  <c r="J99" i="331"/>
  <c r="F98" i="331"/>
  <c r="B98" i="331"/>
  <c r="K98" i="331"/>
  <c r="J98" i="331"/>
  <c r="F97" i="331"/>
  <c r="B97" i="331"/>
  <c r="K97" i="331"/>
  <c r="J97" i="331"/>
  <c r="F96" i="331"/>
  <c r="B96" i="331"/>
  <c r="K96" i="331"/>
  <c r="J96" i="331"/>
  <c r="F95" i="331"/>
  <c r="B95" i="331"/>
  <c r="K95" i="331"/>
  <c r="J95" i="331"/>
  <c r="F94" i="331"/>
  <c r="B94" i="331"/>
  <c r="K94" i="331"/>
  <c r="J94" i="331"/>
  <c r="F93" i="331"/>
  <c r="B93" i="331"/>
  <c r="K93" i="331"/>
  <c r="J93" i="331"/>
  <c r="B92" i="331"/>
  <c r="J92" i="331"/>
  <c r="F91" i="331"/>
  <c r="B91" i="331"/>
  <c r="K91" i="331"/>
  <c r="J91" i="331"/>
  <c r="H90" i="331"/>
  <c r="I90" i="331"/>
  <c r="F90" i="331"/>
  <c r="B90" i="331"/>
  <c r="K90" i="331"/>
  <c r="J90" i="331"/>
  <c r="K89" i="331"/>
  <c r="J89" i="331"/>
  <c r="F87" i="331"/>
  <c r="B87" i="331"/>
  <c r="K87" i="331"/>
  <c r="J87" i="331"/>
  <c r="B86" i="331"/>
  <c r="F86" i="331"/>
  <c r="J86" i="331"/>
  <c r="F85" i="331"/>
  <c r="B85" i="331"/>
  <c r="K85" i="331"/>
  <c r="J85" i="331"/>
  <c r="F84" i="331"/>
  <c r="B84" i="331"/>
  <c r="K84" i="331"/>
  <c r="J84" i="331"/>
  <c r="B83" i="331"/>
  <c r="F83" i="331"/>
  <c r="J83" i="331"/>
  <c r="F82" i="331"/>
  <c r="B82" i="331"/>
  <c r="K82" i="331"/>
  <c r="J82" i="331"/>
  <c r="F81" i="331"/>
  <c r="B81" i="331"/>
  <c r="K81" i="331"/>
  <c r="J81" i="331"/>
  <c r="B80" i="331"/>
  <c r="F80" i="331"/>
  <c r="J80" i="331"/>
  <c r="F79" i="331"/>
  <c r="B79" i="331"/>
  <c r="K79" i="331"/>
  <c r="J79" i="331"/>
  <c r="B78" i="331"/>
  <c r="J78" i="331"/>
  <c r="B77" i="331"/>
  <c r="J77" i="331"/>
  <c r="F76" i="331"/>
  <c r="B76" i="331"/>
  <c r="K76" i="331"/>
  <c r="J76" i="331"/>
  <c r="B75" i="331"/>
  <c r="F75" i="331"/>
  <c r="J75" i="331"/>
  <c r="F74" i="331"/>
  <c r="B74" i="331"/>
  <c r="K74" i="331"/>
  <c r="J74" i="331"/>
  <c r="B73" i="331"/>
  <c r="J73" i="331"/>
  <c r="B72" i="331"/>
  <c r="J72" i="331"/>
  <c r="F71" i="331"/>
  <c r="B71" i="331"/>
  <c r="K71" i="331"/>
  <c r="J71" i="331"/>
  <c r="B70" i="331"/>
  <c r="F70" i="331"/>
  <c r="J70" i="331"/>
  <c r="F69" i="331"/>
  <c r="B69" i="331"/>
  <c r="K69" i="331"/>
  <c r="J69" i="331"/>
  <c r="F68" i="331"/>
  <c r="B68" i="331"/>
  <c r="K68" i="331"/>
  <c r="J68" i="331"/>
  <c r="F67" i="331"/>
  <c r="B67" i="331"/>
  <c r="K67" i="331"/>
  <c r="J67" i="331"/>
  <c r="B66" i="331"/>
  <c r="F66" i="331"/>
  <c r="J66" i="331"/>
  <c r="F65" i="331"/>
  <c r="B65" i="331"/>
  <c r="K65" i="331"/>
  <c r="J65" i="331"/>
  <c r="F64" i="331"/>
  <c r="B64" i="331"/>
  <c r="K64" i="331"/>
  <c r="J64" i="331"/>
  <c r="F63" i="331"/>
  <c r="B63" i="331"/>
  <c r="K63" i="331"/>
  <c r="J63" i="331"/>
  <c r="B62" i="331"/>
  <c r="F62" i="331"/>
  <c r="J62" i="331"/>
  <c r="F61" i="331"/>
  <c r="B61" i="331"/>
  <c r="K61" i="331"/>
  <c r="J61" i="331"/>
  <c r="F60" i="331"/>
  <c r="B60" i="331"/>
  <c r="K60" i="331"/>
  <c r="J60" i="331"/>
  <c r="F59" i="331"/>
  <c r="B59" i="331"/>
  <c r="K59" i="331"/>
  <c r="J59" i="331"/>
  <c r="B58" i="331"/>
  <c r="F58" i="331"/>
  <c r="J58" i="331"/>
  <c r="F57" i="331"/>
  <c r="B57" i="331"/>
  <c r="K57" i="331"/>
  <c r="J57" i="331"/>
  <c r="F56" i="331"/>
  <c r="B56" i="331"/>
  <c r="K56" i="331"/>
  <c r="J56" i="331"/>
  <c r="B55" i="331"/>
  <c r="F55" i="331"/>
  <c r="J55" i="331"/>
  <c r="F54" i="331"/>
  <c r="B54" i="331"/>
  <c r="K54" i="331"/>
  <c r="J54" i="331"/>
  <c r="F53" i="331"/>
  <c r="B53" i="331"/>
  <c r="K53" i="331"/>
  <c r="J53" i="331"/>
  <c r="B52" i="331"/>
  <c r="F52" i="331"/>
  <c r="J52" i="331"/>
  <c r="F51" i="331"/>
  <c r="B51" i="331"/>
  <c r="K51" i="331"/>
  <c r="J51" i="331"/>
  <c r="F50" i="331"/>
  <c r="B50" i="331"/>
  <c r="K50" i="331"/>
  <c r="J50" i="331"/>
  <c r="B49" i="331"/>
  <c r="J49" i="331"/>
  <c r="F48" i="331"/>
  <c r="B48" i="331"/>
  <c r="K48" i="331"/>
  <c r="J48" i="331"/>
  <c r="F47" i="331"/>
  <c r="B47" i="331"/>
  <c r="K47" i="331"/>
  <c r="J47" i="331"/>
  <c r="F46" i="331"/>
  <c r="B46" i="331"/>
  <c r="K46" i="331"/>
  <c r="J46" i="331"/>
  <c r="B45" i="331"/>
  <c r="F45" i="331"/>
  <c r="J45" i="331"/>
  <c r="F44" i="331"/>
  <c r="B44" i="331"/>
  <c r="K44" i="331"/>
  <c r="J44" i="331"/>
  <c r="F43" i="331"/>
  <c r="B43" i="331"/>
  <c r="K43" i="331"/>
  <c r="J43" i="331"/>
  <c r="B42" i="331"/>
  <c r="J42" i="331"/>
  <c r="F41" i="331"/>
  <c r="B41" i="331"/>
  <c r="K41" i="331"/>
  <c r="J41" i="331"/>
  <c r="F40" i="331"/>
  <c r="B40" i="331"/>
  <c r="K40" i="331"/>
  <c r="J40" i="331"/>
  <c r="F39" i="331"/>
  <c r="J39" i="331"/>
  <c r="F38" i="331"/>
  <c r="B38" i="331"/>
  <c r="K38" i="331"/>
  <c r="J38" i="331"/>
  <c r="F37" i="331"/>
  <c r="B37" i="331"/>
  <c r="K37" i="331"/>
  <c r="J37" i="331"/>
  <c r="F36" i="331"/>
  <c r="B36" i="331"/>
  <c r="K36" i="331"/>
  <c r="J36" i="331"/>
  <c r="B35" i="331"/>
  <c r="F35" i="331"/>
  <c r="J35" i="331"/>
  <c r="F34" i="331"/>
  <c r="B34" i="331"/>
  <c r="K34" i="331"/>
  <c r="J34" i="331"/>
  <c r="B33" i="331"/>
  <c r="F33" i="331"/>
  <c r="J33" i="331"/>
  <c r="B32" i="331"/>
  <c r="F32" i="331"/>
  <c r="J32" i="331"/>
  <c r="F31" i="331"/>
  <c r="J31" i="331"/>
  <c r="F30" i="331"/>
  <c r="B30" i="331"/>
  <c r="K30" i="331"/>
  <c r="J30" i="331"/>
  <c r="B29" i="331"/>
  <c r="F29" i="331"/>
  <c r="J29" i="331"/>
  <c r="B28" i="331"/>
  <c r="F28" i="331"/>
  <c r="J28" i="331"/>
  <c r="F27" i="331"/>
  <c r="B27" i="331"/>
  <c r="K27" i="331"/>
  <c r="J27" i="331"/>
  <c r="F26" i="331"/>
  <c r="B26" i="331"/>
  <c r="K26" i="331"/>
  <c r="J26" i="331"/>
  <c r="F25" i="331"/>
  <c r="J25" i="331"/>
  <c r="F24" i="331"/>
  <c r="B24" i="331"/>
  <c r="K24" i="331"/>
  <c r="J24" i="331"/>
  <c r="F23" i="331"/>
  <c r="B23" i="331"/>
  <c r="K23" i="331"/>
  <c r="J23" i="331"/>
  <c r="F22" i="331"/>
  <c r="B22" i="331"/>
  <c r="K22" i="331"/>
  <c r="J22" i="331"/>
  <c r="F21" i="331"/>
  <c r="B21" i="331"/>
  <c r="K21" i="331"/>
  <c r="J21" i="331"/>
  <c r="B20" i="331"/>
  <c r="F20" i="331"/>
  <c r="J20" i="331"/>
  <c r="F19" i="331"/>
  <c r="B19" i="331"/>
  <c r="K19" i="331"/>
  <c r="J19" i="331"/>
  <c r="B18" i="331"/>
  <c r="K18" i="331"/>
  <c r="J18" i="331"/>
  <c r="F17" i="331"/>
  <c r="B17" i="331"/>
  <c r="K17" i="331"/>
  <c r="J17" i="331"/>
  <c r="F16" i="331"/>
  <c r="B16" i="331"/>
  <c r="K16" i="331"/>
  <c r="J16" i="331"/>
  <c r="F15" i="331"/>
  <c r="B15" i="331"/>
  <c r="K15" i="331"/>
  <c r="J15" i="331"/>
  <c r="F14" i="331"/>
  <c r="B14" i="331"/>
  <c r="K14" i="331"/>
  <c r="J14" i="331"/>
  <c r="J13" i="331"/>
  <c r="I13" i="331"/>
  <c r="H13" i="331"/>
  <c r="F12" i="331"/>
  <c r="B12" i="331"/>
  <c r="K12" i="331"/>
  <c r="J12" i="331"/>
  <c r="B11" i="331"/>
  <c r="F11" i="331"/>
  <c r="J11" i="331"/>
  <c r="K10" i="331"/>
  <c r="J10" i="331"/>
  <c r="K9" i="331"/>
  <c r="J9" i="331"/>
</calcChain>
</file>

<file path=xl/sharedStrings.xml><?xml version="1.0" encoding="utf-8"?>
<sst xmlns="http://schemas.openxmlformats.org/spreadsheetml/2006/main" count="512" uniqueCount="188">
  <si>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</si>
  <si>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</si>
  <si>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</si>
  <si>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</si>
  <si>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</si>
  <si>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</si>
  <si>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</si>
  <si>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</si>
  <si>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</si>
  <si>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 xml:space="preserve">Начальник                                                                            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</si>
  <si>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</si>
  <si>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</si>
  <si>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</si>
  <si>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</si>
  <si>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</si>
  <si>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</si>
  <si>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</si>
  <si>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</si>
  <si>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</si>
  <si>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</si>
  <si>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</si>
  <si>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</si>
  <si>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</si>
  <si>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</si>
  <si>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</si>
  <si>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</si>
  <si>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</si>
  <si>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</si>
  <si>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</si>
  <si>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</si>
  <si>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</si>
  <si>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</si>
  <si>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</si>
  <si>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</si>
  <si>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</si>
  <si>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</si>
  <si>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</si>
  <si>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</si>
  <si>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</si>
  <si>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</si>
  <si>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</si>
  <si>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</si>
  <si>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</si>
  <si>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</si>
  <si>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Строительство очистных сооружений водовыпусков на малых реках города Чебоксары</t>
  </si>
  <si>
    <t>Приобретение жилья для граждан по решению судов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</si>
  <si>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</si>
  <si>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Строительство сетей наружного освещения (1-2 этапы строительства)</t>
  </si>
  <si>
    <t>Строительство дошкольного образовательного учреждения в микрорайоне Альгешево</t>
  </si>
  <si>
    <t>Строительство дошкольного образовательного учреждения в микрорайоне Благовещенский</t>
  </si>
  <si>
    <t>Общеобразовательная школа поз.37 в мкр. 3 района «Садовый» г. Чебоксары Чувашской Республики</t>
  </si>
  <si>
    <t>Реконструкция Лапсарского проезда со строительством подъеза к д. 65 по Лапсарскому проезду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</si>
  <si>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</si>
  <si>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</si>
  <si>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</si>
  <si>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</si>
  <si>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</si>
  <si>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</si>
  <si>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</si>
  <si>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>Строительство моста через р. Чебоксарка (ул.Рябиновская - ул.Грибоедова) г.Чебоксары</t>
  </si>
  <si>
    <t>Строительство моста через р. Чебоксарка (ул.Рябиновская - ул.Куйбышева) г.Чебоксары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</si>
  <si>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</si>
  <si>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</si>
  <si>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</si>
  <si>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</si>
  <si>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 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— Аквапарк «Амазонлэнд» - 4 этап)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</si>
  <si>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</si>
  <si>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</si>
  <si>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</si>
  <si>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</si>
  <si>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Благоустройство Чебоксарского залива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</si>
  <si>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</si>
  <si>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</si>
  <si>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ливневых очистных сооружений в районе Марпосадского шоссе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</si>
  <si>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</si>
  <si>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t>Стрительство ливневых очистных соорудений в районе Калининского микрорайона "Грязевская стрелка"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</si>
  <si>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</si>
  <si>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</si>
  <si>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</si>
  <si>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240 мест поз.39 в мкр.3 по ул.Б.Хмельницкого г. Чебоксары"</t>
  </si>
  <si>
    <t>Строительство объекта "Дошкольное образовательное учреждение на 240 мест поз.24 в  мкр.5 по ул.Б.Хмельницкого г. Чебоксары"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</si>
  <si>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</si>
  <si>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</si>
  <si>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</si>
  <si>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932 04 09  Ч21R153933 414 310 (19-Е37) (L)</t>
  </si>
  <si>
    <t>932 04 09  Ч21R153933 414 310 (19-Е37) (И139)</t>
  </si>
  <si>
    <t>932 04 09  Ч21R153933 414 310 (19-Е37)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</si>
  <si>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</si>
  <si>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</si>
  <si>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932 04 09  Ч210374221 414 228 (И140S)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</si>
  <si>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</si>
  <si>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</si>
  <si>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</si>
  <si>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</si>
  <si>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932 04 09  Ч210374220 414 310 (S53)</t>
  </si>
  <si>
    <t>932 04 09  Ч210374220 414 310 (S58)</t>
  </si>
  <si>
    <t>проектные и изыскательские работы                                                                                   932 04 09  Ч210374220 414 228 (S65)</t>
  </si>
  <si>
    <t>932 04 09  Ч210374220 414 310 (S78)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</si>
  <si>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</si>
  <si>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</si>
  <si>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</si>
  <si>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</si>
  <si>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</si>
  <si>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909 04 09 А21F15021В 414 310 (20-Г52-69314) (L)</t>
  </si>
  <si>
    <t>909 04 09 А21F15021В 414 310 (20-Г52-69314) (И163)</t>
  </si>
  <si>
    <t>909 04 09 А21F15021В 414 310 (20-Г52-69314)</t>
  </si>
  <si>
    <t>909 04 09 А21F15021Г 414 310 (20-Г52-69314) (L)</t>
  </si>
  <si>
    <t>909 04 09 А21F15021Г 414 310 (20-Г52-69314) (И164)</t>
  </si>
  <si>
    <t>909 04 09 А21F15021Г 414 310 (20-Г52-69314)</t>
  </si>
  <si>
    <t>проектные и изыскательские работы                         909 04 09  Ч210374220 414 228 (S119)</t>
  </si>
  <si>
    <t>909 04 09  Ч210374220 414 310 (S123)</t>
  </si>
  <si>
    <t>909 04 09  Ч210374220 414 310 (S126)</t>
  </si>
  <si>
    <r>
      <t xml:space="preserve">Реконструкция Чебоксарского Залива и Красной площади </t>
    </r>
    <r>
      <rPr>
        <b/>
        <i/>
        <sz val="20"/>
        <rFont val="Times New Roman"/>
        <family val="1"/>
        <charset val="204"/>
      </rPr>
      <t xml:space="preserve"> 932 04 12 Ц4403L3840 414 310 (20-53840-06189-00000)  (L)</t>
    </r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</si>
  <si>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</si>
  <si>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                      932 04 12 Ц440371101 414 228</t>
  </si>
  <si>
    <r>
      <t xml:space="preserve">Реконструкция Чебоксарского Залива и Красной площади. Ливневая канализация                                                 </t>
    </r>
    <r>
      <rPr>
        <b/>
        <i/>
        <sz val="20"/>
        <rFont val="Times New Roman"/>
        <family val="1"/>
        <charset val="204"/>
      </rPr>
      <t xml:space="preserve"> 932 04 12 Ц4403L3840 414 310 (20-53840-06189-00000)  (L)</t>
    </r>
  </si>
  <si>
    <r>
      <t xml:space="preserve">Реконструкция Московской набережной в г. Чебоксары, 5-ый этап                                    </t>
    </r>
    <r>
      <rPr>
        <b/>
        <sz val="20"/>
        <rFont val="Times New Roman"/>
        <family val="1"/>
        <charset val="204"/>
      </rPr>
      <t xml:space="preserve"> 932 </t>
    </r>
    <r>
      <rPr>
        <b/>
        <i/>
        <sz val="20"/>
        <rFont val="Times New Roman"/>
        <family val="1"/>
        <charset val="204"/>
      </rPr>
      <t>04 12 Ц4403L3840 414 310 (20-53840-06189-00000)  (L)</t>
    </r>
  </si>
  <si>
    <r>
      <t xml:space="preserve">Строительство парковки для Гранд отеля "Мегаполис" по ул. Нижегородской, д. 3, в г. Чебоксары </t>
    </r>
    <r>
      <rPr>
        <b/>
        <i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04 12 Ц4403L3840 414 310 (20-53840-06189-00000)  (L)</t>
    </r>
  </si>
  <si>
    <r>
      <t xml:space="preserve">Защитные сооружения на р. Волга в районе базы отдыха в районе 116 квартала Сосновского участкового лесничества КУ "Чебоксарское лесничество"                            </t>
    </r>
    <r>
      <rPr>
        <b/>
        <i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04 12 Ц4403L3840 414 310 (20-53840-06189-00000)  (L)</t>
    </r>
  </si>
  <si>
    <r>
      <t xml:space="preserve">Реконструкция Московской набережной у Свято-Троицкого монастыря                          </t>
    </r>
    <r>
      <rPr>
        <b/>
        <i/>
        <sz val="20"/>
        <rFont val="Times New Roman"/>
        <family val="1"/>
        <charset val="204"/>
      </rPr>
      <t>932 04 12 Ц4403L3840 414 310 (20-53840-06189-00000)  (L)</t>
    </r>
  </si>
  <si>
    <t>932 04 12 Ц4403L3840 414 310 (20-53840-06189-00000) (И131)</t>
  </si>
  <si>
    <t xml:space="preserve">932 04 12 Ц4403L3840 414 310 (20-53840-06189-00000) </t>
  </si>
  <si>
    <t>932 04 12 Ц440371110 414 310</t>
  </si>
  <si>
    <t>909 05 02 А13G552431 414 310 (20-Д43-89303) (L)</t>
  </si>
  <si>
    <t>909 05 02 А13G552431 414 310 (20-Д43-89303) (И141)</t>
  </si>
  <si>
    <t>909 05 02 А13G552431 414 310 (20-Д43-89303)</t>
  </si>
  <si>
    <t>909 05 01 А210372960 412 310 (S13)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</si>
  <si>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</si>
  <si>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</si>
  <si>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</si>
  <si>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</si>
  <si>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</si>
  <si>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</si>
  <si>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r>
      <t xml:space="preserve">проектные и изыскательские работы                                           </t>
    </r>
    <r>
      <rPr>
        <b/>
        <i/>
        <sz val="20"/>
        <rFont val="Times New Roman"/>
        <family val="1"/>
        <charset val="204"/>
      </rPr>
      <t>909 05 03 А510277470 414 228 (S121)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</si>
  <si>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</si>
  <si>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</si>
  <si>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</si>
  <si>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932 06 02 Ч370170134 414 310</t>
  </si>
  <si>
    <t>проектные и изыскательские работы                                         932 06 02 Ч370170135 414 228</t>
  </si>
  <si>
    <t>проектные и изыскательские работы                                         932 06 02 Ч370170136 414 228</t>
  </si>
  <si>
    <t>932 06 02 Ч370170136 414 310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</si>
  <si>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</si>
  <si>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</si>
  <si>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</si>
  <si>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</si>
  <si>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</si>
  <si>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 07 01 Ц71167А59Л 414 228</t>
  </si>
  <si>
    <t>проектные и изыскательские работы                                       909 07 01 Ц71167А59М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</si>
  <si>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</si>
  <si>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</si>
  <si>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</si>
  <si>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</si>
  <si>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</si>
  <si>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</si>
  <si>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</si>
  <si>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909 07 02 Ц740375209 414 310</t>
  </si>
  <si>
    <t>Наименование отраслей, главных распорядителей бюджетных средств, объектов и код бюджетной классификации</t>
  </si>
  <si>
    <t>(тыс.руб)</t>
  </si>
  <si>
    <t>Реконструкция автомобильной дороги по пр. И. Яковлева от Канашского шоссе до кольца пр. 9-ой Пятилетки г. Чебоксары - 4 этап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</si>
  <si>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</si>
  <si>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</si>
  <si>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об исполнении инвестиционной программы г.Чебоксары на 01.03.2020 года</t>
  </si>
  <si>
    <t>Кассовые расходы за январь-февраль 2020 года</t>
  </si>
  <si>
    <t>932 06 02 Ч37G650132 414 310 (20-50130-89304-00000)</t>
  </si>
  <si>
    <t>932 06 02 Ч37G650132 414 310 (20-50130-89304-00000) (И144)</t>
  </si>
  <si>
    <t>932 06 02 Ч37G650132 414 310 (20-50130-89304-00000) (L)</t>
  </si>
  <si>
    <t>932 06 02 Ч37G650133 414 310 (20-50130-89304-00000) (L)</t>
  </si>
  <si>
    <t>932 06 02 Ч37G650133 414 310 (20-50130-89304-00000) (И169)</t>
  </si>
  <si>
    <t>932 06 02 Ч37G650133 414 310(20-50130-89304-00000)</t>
  </si>
  <si>
    <t>909 07 01 Ц71Р2523D 414 310 (20-52320-00000-00004) (L)</t>
  </si>
  <si>
    <t>909 07 01 Ц71Р2523D 414 310 (20-52320-00000-0004) (И161)</t>
  </si>
  <si>
    <t xml:space="preserve">909 307 01 Ц71Р2523D 414 310 (20-52320-00000-00004) </t>
  </si>
  <si>
    <t>909 07 01 Ц71Р2523G 414 310 (20-52320-00000-00006) (L)</t>
  </si>
  <si>
    <t>909 07 01 Ц71Р2523G 414 310 (20-52320-00000-0006) (И182)</t>
  </si>
  <si>
    <t xml:space="preserve">909 07 01 Ц71Р2523G 414 310 (20-52320-00000-00006) </t>
  </si>
  <si>
    <t>909 07 01 Ц71Р2523I 414 310 (20-52320-00000-00007) (L)</t>
  </si>
  <si>
    <t>909 07 01 Ц71Р2523I 414 310 (20-52320-00000-0007) (И183)</t>
  </si>
  <si>
    <t xml:space="preserve">909 07 01 Ц71Р2523I 414 310 (20-52320-00000-00007) </t>
  </si>
  <si>
    <t>909 07 01 Ц71Р2523J 414 310 (20-52320-00000-00008) (L)</t>
  </si>
  <si>
    <t>909 07 01 Ц71Р2523J 414 310 (20-52320-00000-0008) (И184)</t>
  </si>
  <si>
    <t xml:space="preserve">909 07 01 Ц71Р2523J 414 310 (20-52320-00000-00008) </t>
  </si>
  <si>
    <t>909 07 01 Ц71Р2523L 414 310 (20-52320-00000-00009) (L)</t>
  </si>
  <si>
    <t>909 07 01 Ц71Р2523L 414 310 (20-52320-00000-0009) (И185)</t>
  </si>
  <si>
    <t xml:space="preserve">909 07 01 Ц71Р2523L 414 310 (20-52320-00000-00009) </t>
  </si>
  <si>
    <t xml:space="preserve">909 07 02 Ц74Е15520А 414 310 (20-55200-00000-00003) </t>
  </si>
  <si>
    <t>909 07 02 Ц74Е15520А 414 310 (20-55200-00000-00003) (L)</t>
  </si>
  <si>
    <t>909 07 02 Ц74Е15520А 414 310 (20-55200-00000-00003) (И137)</t>
  </si>
  <si>
    <t>переустройство наружного газопровода 909 04 09  Ч210374220 414 310 (S126)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</si>
</sst>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u/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3" fillId="4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8" fillId="0" borderId="3" xfId="0" applyFont="1" applyFill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65" fontId="21" fillId="4" borderId="1" xfId="0" applyNumberFormat="1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2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9"/>
  <sheetViews>
    <sheetView showZeros="0" tabSelected="1" view="pageBreakPreview" topLeftCell="A76" zoomScale="50" zoomScaleNormal="40" zoomScaleSheetLayoutView="50" workbookViewId="0">
      <selection activeCell="I89" sqref="I89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27" ht="37.5" customHeight="1" x14ac:dyDescent="0.25">
      <c r="A2" s="91" t="s">
        <v>161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27" ht="39.6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92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3" t="s">
        <v>156</v>
      </c>
      <c r="B5" s="94" t="s">
        <v>53</v>
      </c>
      <c r="C5" s="94"/>
      <c r="D5" s="94"/>
      <c r="E5" s="94"/>
      <c r="F5" s="95" t="s">
        <v>162</v>
      </c>
      <c r="G5" s="96"/>
      <c r="H5" s="96"/>
      <c r="I5" s="97"/>
      <c r="J5" s="98" t="s">
        <v>27</v>
      </c>
      <c r="K5" s="101" t="s">
        <v>23</v>
      </c>
    </row>
    <row r="6" spans="1:27" ht="25.5" customHeight="1" x14ac:dyDescent="0.25">
      <c r="A6" s="93"/>
      <c r="B6" s="94" t="s">
        <v>1</v>
      </c>
      <c r="C6" s="94" t="s">
        <v>2</v>
      </c>
      <c r="D6" s="94"/>
      <c r="E6" s="94"/>
      <c r="F6" s="94" t="s">
        <v>1</v>
      </c>
      <c r="G6" s="105" t="s">
        <v>2</v>
      </c>
      <c r="H6" s="106"/>
      <c r="I6" s="107"/>
      <c r="J6" s="99"/>
      <c r="K6" s="102"/>
    </row>
    <row r="7" spans="1:27" ht="69.599999999999994" customHeight="1" x14ac:dyDescent="0.25">
      <c r="A7" s="93"/>
      <c r="B7" s="94"/>
      <c r="C7" s="90" t="s">
        <v>3</v>
      </c>
      <c r="D7" s="90" t="s">
        <v>4</v>
      </c>
      <c r="E7" s="90" t="s">
        <v>5</v>
      </c>
      <c r="F7" s="94"/>
      <c r="G7" s="90" t="s">
        <v>3</v>
      </c>
      <c r="H7" s="90" t="s">
        <v>4</v>
      </c>
      <c r="I7" s="90" t="s">
        <v>5</v>
      </c>
      <c r="J7" s="100"/>
      <c r="K7" s="103"/>
    </row>
    <row r="8" spans="1:27" ht="24" customHeight="1" x14ac:dyDescent="0.25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</row>
    <row r="9" spans="1:27" ht="36" customHeight="1" x14ac:dyDescent="0.25">
      <c r="A9" s="41" t="s">
        <v>7</v>
      </c>
      <c r="B9" s="36">
        <f t="shared" ref="B9:I9" si="0">B10+B89</f>
        <v>1393356214.8899999</v>
      </c>
      <c r="C9" s="36">
        <f t="shared" si="0"/>
        <v>899128400</v>
      </c>
      <c r="D9" s="36">
        <f t="shared" si="0"/>
        <v>347256014.88999999</v>
      </c>
      <c r="E9" s="36">
        <f t="shared" si="0"/>
        <v>146971800</v>
      </c>
      <c r="F9" s="36">
        <f t="shared" si="0"/>
        <v>3945326.46</v>
      </c>
      <c r="G9" s="36">
        <f t="shared" si="0"/>
        <v>0</v>
      </c>
      <c r="H9" s="36">
        <f t="shared" si="0"/>
        <v>0</v>
      </c>
      <c r="I9" s="36">
        <f t="shared" si="0"/>
        <v>3945326.46</v>
      </c>
      <c r="J9" s="36">
        <f t="shared" ref="J9:J73" si="1">B9-F9</f>
        <v>1389410888.4299998</v>
      </c>
      <c r="K9" s="25">
        <f>F9/B9*100</f>
        <v>0.28315275145282703</v>
      </c>
    </row>
    <row r="10" spans="1:27" ht="40.200000000000003" customHeight="1" x14ac:dyDescent="0.25">
      <c r="A10" s="42" t="s">
        <v>12</v>
      </c>
      <c r="B10" s="37">
        <f>C10+D10+E10</f>
        <v>860038500</v>
      </c>
      <c r="C10" s="37">
        <f>C11+C68</f>
        <v>399128400</v>
      </c>
      <c r="D10" s="37">
        <f t="shared" ref="D10:I10" si="2">D11+D68</f>
        <v>321724100</v>
      </c>
      <c r="E10" s="37">
        <f t="shared" si="2"/>
        <v>139186000</v>
      </c>
      <c r="F10" s="37">
        <f>G10+H10+I10</f>
        <v>3945326.46</v>
      </c>
      <c r="G10" s="37">
        <f t="shared" si="2"/>
        <v>0</v>
      </c>
      <c r="H10" s="37">
        <f t="shared" si="2"/>
        <v>0</v>
      </c>
      <c r="I10" s="37">
        <f t="shared" si="2"/>
        <v>3945326.46</v>
      </c>
      <c r="J10" s="38">
        <f t="shared" si="1"/>
        <v>856093173.53999996</v>
      </c>
      <c r="K10" s="23">
        <f>F10/B10*100</f>
        <v>0.45873835415507558</v>
      </c>
    </row>
    <row r="11" spans="1:27" ht="87" customHeight="1" x14ac:dyDescent="0.25">
      <c r="A11" s="43" t="s">
        <v>62</v>
      </c>
      <c r="B11" s="37">
        <f>C11+D11+E11</f>
        <v>767795700</v>
      </c>
      <c r="C11" s="37">
        <f>C12+C19+C24+C30+C34+C38+C41+C44+C48+C51+C54+C57+C61+C65</f>
        <v>323035400</v>
      </c>
      <c r="D11" s="37">
        <f t="shared" ref="D11:E11" si="3">D12+D19+D24+D30+D34+D38+D41+D44+D48+D51+D54+D57+D61+D65</f>
        <v>321109200</v>
      </c>
      <c r="E11" s="37">
        <f t="shared" si="3"/>
        <v>123651100</v>
      </c>
      <c r="F11" s="38">
        <f>G11+H11+I11</f>
        <v>0</v>
      </c>
      <c r="G11" s="37">
        <f t="shared" ref="G11:I11" si="4">G12+G19+G24+G30+G34+G38+G41+G44+G48+G51+G54+G57+G61+G65</f>
        <v>0</v>
      </c>
      <c r="H11" s="37">
        <f t="shared" si="4"/>
        <v>0</v>
      </c>
      <c r="I11" s="37">
        <f t="shared" si="4"/>
        <v>0</v>
      </c>
      <c r="J11" s="38">
        <f t="shared" si="1"/>
        <v>767795700</v>
      </c>
      <c r="K11" s="23"/>
    </row>
    <row r="12" spans="1:27" ht="226.8" x14ac:dyDescent="0.25">
      <c r="A12" s="44" t="s">
        <v>43</v>
      </c>
      <c r="B12" s="39">
        <f>C12+D12+E12</f>
        <v>376539000</v>
      </c>
      <c r="C12" s="39">
        <f>C14+C15+C16+C17+C18</f>
        <v>187309500</v>
      </c>
      <c r="D12" s="39">
        <f t="shared" ref="D12:E12" si="5">D14+D15+D16+D17+D18</f>
        <v>149847600</v>
      </c>
      <c r="E12" s="39">
        <f t="shared" si="5"/>
        <v>39381900</v>
      </c>
      <c r="F12" s="39">
        <f t="shared" ref="F12:F48" si="6">G12+H12+I12</f>
        <v>0</v>
      </c>
      <c r="G12" s="39">
        <f>G14+G15+G16+G17+G18</f>
        <v>0</v>
      </c>
      <c r="H12" s="39">
        <f t="shared" ref="H12:I12" si="7">H14+H15+H16+H17+H18</f>
        <v>0</v>
      </c>
      <c r="I12" s="39">
        <f t="shared" si="7"/>
        <v>0</v>
      </c>
      <c r="J12" s="39">
        <f t="shared" si="1"/>
        <v>376539000</v>
      </c>
      <c r="K12" s="20">
        <f>F12/B12*100</f>
        <v>0</v>
      </c>
    </row>
    <row r="13" spans="1:27" ht="30.6" x14ac:dyDescent="0.25">
      <c r="A13" s="45" t="s">
        <v>20</v>
      </c>
      <c r="B13" s="39"/>
      <c r="C13" s="39"/>
      <c r="D13" s="39"/>
      <c r="E13" s="39"/>
      <c r="F13" s="39"/>
      <c r="G13" s="39"/>
      <c r="H13" s="39">
        <f>H18+H23+H29+H33</f>
        <v>0</v>
      </c>
      <c r="I13" s="39">
        <f>I18+I23+I29+I33</f>
        <v>0</v>
      </c>
      <c r="J13" s="39">
        <f t="shared" si="1"/>
        <v>0</v>
      </c>
      <c r="K13" s="20"/>
    </row>
    <row r="14" spans="1:27" ht="49.2" x14ac:dyDescent="0.25">
      <c r="A14" s="46" t="s">
        <v>82</v>
      </c>
      <c r="B14" s="39">
        <f t="shared" ref="B14:B77" si="8">C14+D14+E14</f>
        <v>50000</v>
      </c>
      <c r="C14" s="39"/>
      <c r="D14" s="39"/>
      <c r="E14" s="39">
        <v>50000</v>
      </c>
      <c r="F14" s="39">
        <f t="shared" si="6"/>
        <v>0</v>
      </c>
      <c r="G14" s="39"/>
      <c r="H14" s="39"/>
      <c r="I14" s="39"/>
      <c r="J14" s="39">
        <f t="shared" si="1"/>
        <v>50000</v>
      </c>
      <c r="K14" s="20">
        <f t="shared" ref="K14:K61" si="9">F14/B14*100</f>
        <v>0</v>
      </c>
    </row>
    <row r="15" spans="1:27" ht="49.2" x14ac:dyDescent="0.25">
      <c r="A15" s="46" t="s">
        <v>83</v>
      </c>
      <c r="B15" s="39">
        <f t="shared" si="8"/>
        <v>150000</v>
      </c>
      <c r="C15" s="39"/>
      <c r="D15" s="39"/>
      <c r="E15" s="39">
        <v>150000</v>
      </c>
      <c r="F15" s="39">
        <f t="shared" si="6"/>
        <v>0</v>
      </c>
      <c r="G15" s="39"/>
      <c r="H15" s="39"/>
      <c r="I15" s="39"/>
      <c r="J15" s="39">
        <f>B15-F15</f>
        <v>150000</v>
      </c>
      <c r="K15" s="20">
        <f t="shared" si="9"/>
        <v>0</v>
      </c>
    </row>
    <row r="16" spans="1:27" ht="49.2" x14ac:dyDescent="0.25">
      <c r="A16" s="46" t="s">
        <v>84</v>
      </c>
      <c r="B16" s="39">
        <f t="shared" si="8"/>
        <v>39181900</v>
      </c>
      <c r="C16" s="39"/>
      <c r="D16" s="39"/>
      <c r="E16" s="39">
        <v>39181900</v>
      </c>
      <c r="F16" s="39">
        <f t="shared" si="6"/>
        <v>0</v>
      </c>
      <c r="G16" s="39"/>
      <c r="H16" s="39"/>
      <c r="I16" s="39"/>
      <c r="J16" s="39">
        <f t="shared" si="1"/>
        <v>39181900</v>
      </c>
      <c r="K16" s="20">
        <f t="shared" si="9"/>
        <v>0</v>
      </c>
    </row>
    <row r="17" spans="1:11" ht="57.6" customHeight="1" x14ac:dyDescent="0.25">
      <c r="A17" s="46" t="s">
        <v>85</v>
      </c>
      <c r="B17" s="39">
        <f t="shared" si="8"/>
        <v>149847600</v>
      </c>
      <c r="C17" s="39"/>
      <c r="D17" s="39">
        <v>149847600</v>
      </c>
      <c r="E17" s="39"/>
      <c r="F17" s="39">
        <f t="shared" si="6"/>
        <v>0</v>
      </c>
      <c r="G17" s="39"/>
      <c r="H17" s="39"/>
      <c r="I17" s="39"/>
      <c r="J17" s="39">
        <f t="shared" si="1"/>
        <v>149847600</v>
      </c>
      <c r="K17" s="20">
        <f t="shared" si="9"/>
        <v>0</v>
      </c>
    </row>
    <row r="18" spans="1:11" ht="30.6" x14ac:dyDescent="0.25">
      <c r="A18" s="46" t="s">
        <v>86</v>
      </c>
      <c r="B18" s="39">
        <f t="shared" si="8"/>
        <v>187309500</v>
      </c>
      <c r="C18" s="39">
        <v>187309500</v>
      </c>
      <c r="D18" s="39"/>
      <c r="E18" s="39"/>
      <c r="F18" s="39"/>
      <c r="G18" s="39"/>
      <c r="H18" s="39"/>
      <c r="I18" s="39"/>
      <c r="J18" s="39">
        <f t="shared" si="1"/>
        <v>187309500</v>
      </c>
      <c r="K18" s="20">
        <f t="shared" si="9"/>
        <v>0</v>
      </c>
    </row>
    <row r="19" spans="1:11" ht="100.8" x14ac:dyDescent="0.25">
      <c r="A19" s="47" t="s">
        <v>54</v>
      </c>
      <c r="B19" s="39">
        <f t="shared" si="8"/>
        <v>59778200</v>
      </c>
      <c r="C19" s="39">
        <f>C21+C22+C23</f>
        <v>32117200</v>
      </c>
      <c r="D19" s="39">
        <f t="shared" ref="D19:E19" si="10">D21+D22+D23</f>
        <v>25693800</v>
      </c>
      <c r="E19" s="39">
        <f t="shared" si="10"/>
        <v>1967200</v>
      </c>
      <c r="F19" s="39">
        <f t="shared" si="6"/>
        <v>0</v>
      </c>
      <c r="G19" s="39">
        <f>G21+G22+G23</f>
        <v>0</v>
      </c>
      <c r="H19" s="39">
        <f t="shared" ref="H19:I19" si="11">H21+H22+H23</f>
        <v>0</v>
      </c>
      <c r="I19" s="39">
        <f t="shared" si="11"/>
        <v>0</v>
      </c>
      <c r="J19" s="39">
        <f t="shared" si="1"/>
        <v>59778200</v>
      </c>
      <c r="K19" s="20">
        <f t="shared" si="9"/>
        <v>0</v>
      </c>
    </row>
    <row r="20" spans="1:11" ht="25.2" customHeight="1" x14ac:dyDescent="0.25">
      <c r="A20" s="45" t="s">
        <v>20</v>
      </c>
      <c r="B20" s="39">
        <f t="shared" si="8"/>
        <v>0</v>
      </c>
      <c r="C20" s="39"/>
      <c r="D20" s="39"/>
      <c r="E20" s="40"/>
      <c r="F20" s="39">
        <f t="shared" si="6"/>
        <v>0</v>
      </c>
      <c r="G20" s="39"/>
      <c r="H20" s="39"/>
      <c r="I20" s="39"/>
      <c r="J20" s="39">
        <f t="shared" si="1"/>
        <v>0</v>
      </c>
      <c r="K20" s="20"/>
    </row>
    <row r="21" spans="1:11" ht="54.6" customHeight="1" x14ac:dyDescent="0.25">
      <c r="A21" s="46" t="s">
        <v>87</v>
      </c>
      <c r="B21" s="39">
        <f t="shared" si="8"/>
        <v>1967200</v>
      </c>
      <c r="C21" s="39"/>
      <c r="D21" s="39"/>
      <c r="E21" s="39">
        <v>1967200</v>
      </c>
      <c r="F21" s="39">
        <f t="shared" si="6"/>
        <v>0</v>
      </c>
      <c r="G21" s="39"/>
      <c r="H21" s="39"/>
      <c r="I21" s="39"/>
      <c r="J21" s="39">
        <f t="shared" si="1"/>
        <v>1967200</v>
      </c>
      <c r="K21" s="20">
        <f t="shared" si="9"/>
        <v>0</v>
      </c>
    </row>
    <row r="22" spans="1:11" ht="55.2" customHeight="1" x14ac:dyDescent="0.25">
      <c r="A22" s="46" t="s">
        <v>85</v>
      </c>
      <c r="B22" s="39">
        <f t="shared" si="8"/>
        <v>25693800</v>
      </c>
      <c r="C22" s="39"/>
      <c r="D22" s="39">
        <v>25693800</v>
      </c>
      <c r="E22" s="39"/>
      <c r="F22" s="39">
        <f t="shared" si="6"/>
        <v>0</v>
      </c>
      <c r="G22" s="39"/>
      <c r="H22" s="39"/>
      <c r="I22" s="39"/>
      <c r="J22" s="39">
        <f t="shared" si="1"/>
        <v>25693800</v>
      </c>
      <c r="K22" s="20">
        <f t="shared" si="9"/>
        <v>0</v>
      </c>
    </row>
    <row r="23" spans="1:11" ht="40.200000000000003" customHeight="1" x14ac:dyDescent="0.25">
      <c r="A23" s="46" t="s">
        <v>86</v>
      </c>
      <c r="B23" s="39">
        <f t="shared" si="8"/>
        <v>32117200</v>
      </c>
      <c r="C23" s="39">
        <v>32117200</v>
      </c>
      <c r="D23" s="39"/>
      <c r="E23" s="39"/>
      <c r="F23" s="39">
        <f>G23+H23+I23</f>
        <v>0</v>
      </c>
      <c r="G23" s="39"/>
      <c r="H23" s="39"/>
      <c r="I23" s="39"/>
      <c r="J23" s="39">
        <f t="shared" si="1"/>
        <v>32117200</v>
      </c>
      <c r="K23" s="20">
        <f t="shared" si="9"/>
        <v>0</v>
      </c>
    </row>
    <row r="24" spans="1:11" ht="75.599999999999994" x14ac:dyDescent="0.25">
      <c r="A24" s="44" t="s">
        <v>55</v>
      </c>
      <c r="B24" s="39">
        <f>C24+D24+E24</f>
        <v>40200000</v>
      </c>
      <c r="C24" s="39">
        <f>C26+C27+C28+C29</f>
        <v>19500000</v>
      </c>
      <c r="D24" s="39">
        <f t="shared" ref="D24:E24" si="12">D26+D27+D28+D29</f>
        <v>15600000</v>
      </c>
      <c r="E24" s="39">
        <f t="shared" si="12"/>
        <v>5100000</v>
      </c>
      <c r="F24" s="39">
        <f t="shared" ref="F24:F25" si="13">G24+H24+I24</f>
        <v>0</v>
      </c>
      <c r="G24" s="39">
        <f>G26+G27+G28+G29</f>
        <v>0</v>
      </c>
      <c r="H24" s="39">
        <f t="shared" ref="H24:I24" si="14">H26+H27+H28+H29</f>
        <v>0</v>
      </c>
      <c r="I24" s="39">
        <f t="shared" si="14"/>
        <v>0</v>
      </c>
      <c r="J24" s="39">
        <f t="shared" si="1"/>
        <v>40200000</v>
      </c>
      <c r="K24" s="20">
        <f t="shared" si="9"/>
        <v>0</v>
      </c>
    </row>
    <row r="25" spans="1:11" ht="30.6" x14ac:dyDescent="0.25">
      <c r="A25" s="45" t="s">
        <v>20</v>
      </c>
      <c r="B25" s="39"/>
      <c r="C25" s="39"/>
      <c r="D25" s="39"/>
      <c r="E25" s="39"/>
      <c r="F25" s="39">
        <f t="shared" si="13"/>
        <v>0</v>
      </c>
      <c r="G25" s="39"/>
      <c r="H25" s="39"/>
      <c r="I25" s="39"/>
      <c r="J25" s="39">
        <f t="shared" si="1"/>
        <v>0</v>
      </c>
      <c r="K25" s="20"/>
    </row>
    <row r="26" spans="1:11" ht="54.6" customHeight="1" x14ac:dyDescent="0.25">
      <c r="A26" s="46" t="s">
        <v>88</v>
      </c>
      <c r="B26" s="39">
        <f>C26+D26+E26</f>
        <v>100000</v>
      </c>
      <c r="C26" s="39"/>
      <c r="D26" s="39"/>
      <c r="E26" s="39">
        <v>100000</v>
      </c>
      <c r="F26" s="39">
        <f>G26+H26+I26</f>
        <v>0</v>
      </c>
      <c r="G26" s="39"/>
      <c r="H26" s="39"/>
      <c r="I26" s="39"/>
      <c r="J26" s="39">
        <f t="shared" si="1"/>
        <v>100000</v>
      </c>
      <c r="K26" s="20">
        <f t="shared" ref="K26:K27" si="15">F26/B26*100</f>
        <v>0</v>
      </c>
    </row>
    <row r="27" spans="1:11" ht="55.2" customHeight="1" x14ac:dyDescent="0.25">
      <c r="A27" s="46" t="s">
        <v>84</v>
      </c>
      <c r="B27" s="39">
        <f>C27+D27+E27</f>
        <v>5000000</v>
      </c>
      <c r="C27" s="39"/>
      <c r="D27" s="39"/>
      <c r="E27" s="39">
        <v>5000000</v>
      </c>
      <c r="F27" s="39">
        <f>G27+H27+I27</f>
        <v>0</v>
      </c>
      <c r="G27" s="39"/>
      <c r="H27" s="39"/>
      <c r="I27" s="39"/>
      <c r="J27" s="39">
        <f t="shared" si="1"/>
        <v>5000000</v>
      </c>
      <c r="K27" s="20">
        <f t="shared" si="15"/>
        <v>0</v>
      </c>
    </row>
    <row r="28" spans="1:11" ht="55.2" customHeight="1" x14ac:dyDescent="0.25">
      <c r="A28" s="46" t="s">
        <v>85</v>
      </c>
      <c r="B28" s="39">
        <f t="shared" ref="B28:B29" si="16">C28+D28+E28</f>
        <v>15600000</v>
      </c>
      <c r="C28" s="39"/>
      <c r="D28" s="39">
        <v>15600000</v>
      </c>
      <c r="E28" s="39"/>
      <c r="F28" s="39">
        <f t="shared" ref="F28:F33" si="17">G28+H28+I28</f>
        <v>0</v>
      </c>
      <c r="G28" s="39"/>
      <c r="H28" s="39"/>
      <c r="I28" s="39"/>
      <c r="J28" s="39">
        <f t="shared" si="1"/>
        <v>15600000</v>
      </c>
      <c r="K28" s="20"/>
    </row>
    <row r="29" spans="1:11" ht="30.6" x14ac:dyDescent="0.25">
      <c r="A29" s="46" t="s">
        <v>86</v>
      </c>
      <c r="B29" s="39">
        <f t="shared" si="16"/>
        <v>19500000</v>
      </c>
      <c r="C29" s="39">
        <v>19500000</v>
      </c>
      <c r="D29" s="39"/>
      <c r="E29" s="39"/>
      <c r="F29" s="39">
        <f t="shared" si="17"/>
        <v>0</v>
      </c>
      <c r="G29" s="39"/>
      <c r="H29" s="39"/>
      <c r="I29" s="39"/>
      <c r="J29" s="39">
        <f t="shared" si="1"/>
        <v>19500000</v>
      </c>
      <c r="K29" s="20"/>
    </row>
    <row r="30" spans="1:11" ht="56.4" customHeight="1" x14ac:dyDescent="0.25">
      <c r="A30" s="44" t="s">
        <v>47</v>
      </c>
      <c r="B30" s="39">
        <f>C30+D30+E30</f>
        <v>151395600</v>
      </c>
      <c r="C30" s="39">
        <f>C32+C33</f>
        <v>84108700</v>
      </c>
      <c r="D30" s="39">
        <f t="shared" ref="D30:E30" si="18">D32+D33</f>
        <v>67286900</v>
      </c>
      <c r="E30" s="39">
        <f t="shared" si="18"/>
        <v>0</v>
      </c>
      <c r="F30" s="39">
        <f t="shared" si="17"/>
        <v>0</v>
      </c>
      <c r="G30" s="39">
        <f>G32+G33</f>
        <v>0</v>
      </c>
      <c r="H30" s="39">
        <f t="shared" ref="H30:I30" si="19">H32+H33</f>
        <v>0</v>
      </c>
      <c r="I30" s="39">
        <f t="shared" si="19"/>
        <v>0</v>
      </c>
      <c r="J30" s="39">
        <f t="shared" si="1"/>
        <v>151395600</v>
      </c>
      <c r="K30" s="20">
        <f t="shared" ref="K30" si="20">F30/B30*100</f>
        <v>0</v>
      </c>
    </row>
    <row r="31" spans="1:11" ht="30.6" x14ac:dyDescent="0.25">
      <c r="A31" s="45" t="s">
        <v>20</v>
      </c>
      <c r="B31" s="39"/>
      <c r="C31" s="39"/>
      <c r="D31" s="39"/>
      <c r="E31" s="39"/>
      <c r="F31" s="39">
        <f t="shared" si="17"/>
        <v>0</v>
      </c>
      <c r="G31" s="39"/>
      <c r="H31" s="39"/>
      <c r="I31" s="39"/>
      <c r="J31" s="39">
        <f t="shared" si="1"/>
        <v>0</v>
      </c>
      <c r="K31" s="20"/>
    </row>
    <row r="32" spans="1:11" ht="60.6" customHeight="1" x14ac:dyDescent="0.25">
      <c r="A32" s="46" t="s">
        <v>85</v>
      </c>
      <c r="B32" s="39">
        <f t="shared" ref="B32:B33" si="21">C32+D32+E32</f>
        <v>67286900</v>
      </c>
      <c r="C32" s="39"/>
      <c r="D32" s="39">
        <v>67286900</v>
      </c>
      <c r="E32" s="39"/>
      <c r="F32" s="39">
        <f t="shared" si="17"/>
        <v>0</v>
      </c>
      <c r="G32" s="39"/>
      <c r="H32" s="39"/>
      <c r="I32" s="39"/>
      <c r="J32" s="39">
        <f t="shared" si="1"/>
        <v>67286900</v>
      </c>
      <c r="K32" s="20"/>
    </row>
    <row r="33" spans="1:11" ht="30.6" x14ac:dyDescent="0.25">
      <c r="A33" s="46" t="s">
        <v>86</v>
      </c>
      <c r="B33" s="39">
        <f t="shared" si="21"/>
        <v>84108700</v>
      </c>
      <c r="C33" s="39">
        <v>84108700</v>
      </c>
      <c r="D33" s="39"/>
      <c r="E33" s="39"/>
      <c r="F33" s="39">
        <f t="shared" si="17"/>
        <v>0</v>
      </c>
      <c r="G33" s="39"/>
      <c r="H33" s="39"/>
      <c r="I33" s="39"/>
      <c r="J33" s="39">
        <f t="shared" si="1"/>
        <v>84108700</v>
      </c>
      <c r="K33" s="20"/>
    </row>
    <row r="34" spans="1:11" ht="50.4" x14ac:dyDescent="0.25">
      <c r="A34" s="48" t="s">
        <v>56</v>
      </c>
      <c r="B34" s="39">
        <f t="shared" si="8"/>
        <v>79887600</v>
      </c>
      <c r="C34" s="39">
        <f>C36+C37</f>
        <v>0</v>
      </c>
      <c r="D34" s="39">
        <f>D36+D37</f>
        <v>62680900</v>
      </c>
      <c r="E34" s="39">
        <f>E36+E37</f>
        <v>17206700</v>
      </c>
      <c r="F34" s="39">
        <f t="shared" si="6"/>
        <v>0</v>
      </c>
      <c r="G34" s="39">
        <f>G36+G37</f>
        <v>0</v>
      </c>
      <c r="H34" s="39">
        <f>H36+H37</f>
        <v>0</v>
      </c>
      <c r="I34" s="39">
        <f>I36+I37</f>
        <v>0</v>
      </c>
      <c r="J34" s="39">
        <f t="shared" si="1"/>
        <v>79887600</v>
      </c>
      <c r="K34" s="20">
        <f t="shared" si="9"/>
        <v>0</v>
      </c>
    </row>
    <row r="35" spans="1:11" ht="33" customHeight="1" x14ac:dyDescent="0.25">
      <c r="A35" s="45" t="s">
        <v>20</v>
      </c>
      <c r="B35" s="39">
        <f t="shared" si="8"/>
        <v>0</v>
      </c>
      <c r="C35" s="39"/>
      <c r="D35" s="39"/>
      <c r="E35" s="39"/>
      <c r="F35" s="39">
        <f t="shared" si="6"/>
        <v>0</v>
      </c>
      <c r="G35" s="39"/>
      <c r="H35" s="39"/>
      <c r="I35" s="39"/>
      <c r="J35" s="39">
        <f t="shared" si="1"/>
        <v>0</v>
      </c>
      <c r="K35" s="20"/>
    </row>
    <row r="36" spans="1:11" ht="60" customHeight="1" x14ac:dyDescent="0.25">
      <c r="A36" s="46" t="s">
        <v>89</v>
      </c>
      <c r="B36" s="39">
        <f t="shared" si="8"/>
        <v>17206700</v>
      </c>
      <c r="C36" s="39"/>
      <c r="D36" s="39"/>
      <c r="E36" s="39">
        <v>17206700</v>
      </c>
      <c r="F36" s="39">
        <f t="shared" si="6"/>
        <v>0</v>
      </c>
      <c r="G36" s="39"/>
      <c r="H36" s="39"/>
      <c r="I36" s="39"/>
      <c r="J36" s="39">
        <f t="shared" si="1"/>
        <v>17206700</v>
      </c>
      <c r="K36" s="20">
        <f t="shared" si="9"/>
        <v>0</v>
      </c>
    </row>
    <row r="37" spans="1:11" ht="58.8" customHeight="1" x14ac:dyDescent="0.25">
      <c r="A37" s="46" t="s">
        <v>90</v>
      </c>
      <c r="B37" s="39">
        <f t="shared" si="8"/>
        <v>62680900</v>
      </c>
      <c r="C37" s="39"/>
      <c r="D37" s="39">
        <v>62680900</v>
      </c>
      <c r="E37" s="39"/>
      <c r="F37" s="39">
        <f t="shared" si="6"/>
        <v>0</v>
      </c>
      <c r="G37" s="39"/>
      <c r="H37" s="39"/>
      <c r="I37" s="39"/>
      <c r="J37" s="39">
        <f t="shared" si="1"/>
        <v>62680900</v>
      </c>
      <c r="K37" s="20">
        <f t="shared" si="9"/>
        <v>0</v>
      </c>
    </row>
    <row r="38" spans="1:11" ht="30.6" x14ac:dyDescent="0.25">
      <c r="A38" s="44" t="s">
        <v>57</v>
      </c>
      <c r="B38" s="39">
        <f>C38+D38+E38</f>
        <v>4317000</v>
      </c>
      <c r="C38" s="39">
        <f>C40</f>
        <v>0</v>
      </c>
      <c r="D38" s="39">
        <f t="shared" ref="D38:E38" si="22">D40</f>
        <v>0</v>
      </c>
      <c r="E38" s="39">
        <f t="shared" si="22"/>
        <v>4317000</v>
      </c>
      <c r="F38" s="39">
        <f t="shared" si="6"/>
        <v>0</v>
      </c>
      <c r="G38" s="39">
        <f>G40</f>
        <v>0</v>
      </c>
      <c r="H38" s="39">
        <f t="shared" ref="H38:I38" si="23">H40</f>
        <v>0</v>
      </c>
      <c r="I38" s="39">
        <f t="shared" si="23"/>
        <v>0</v>
      </c>
      <c r="J38" s="39">
        <f t="shared" si="1"/>
        <v>4317000</v>
      </c>
      <c r="K38" s="20">
        <f t="shared" si="9"/>
        <v>0</v>
      </c>
    </row>
    <row r="39" spans="1:11" ht="30.6" x14ac:dyDescent="0.25">
      <c r="A39" s="45" t="s">
        <v>20</v>
      </c>
      <c r="B39" s="39"/>
      <c r="C39" s="39"/>
      <c r="D39" s="39"/>
      <c r="E39" s="39"/>
      <c r="F39" s="39">
        <f t="shared" si="6"/>
        <v>0</v>
      </c>
      <c r="G39" s="39"/>
      <c r="H39" s="39"/>
      <c r="I39" s="39"/>
      <c r="J39" s="39">
        <f t="shared" si="1"/>
        <v>0</v>
      </c>
      <c r="K39" s="20"/>
    </row>
    <row r="40" spans="1:11" ht="58.2" customHeight="1" x14ac:dyDescent="0.25">
      <c r="A40" s="46" t="s">
        <v>91</v>
      </c>
      <c r="B40" s="39">
        <f t="shared" ref="B40:B43" si="24">C40+D40+E40</f>
        <v>4317000</v>
      </c>
      <c r="C40" s="39"/>
      <c r="D40" s="39"/>
      <c r="E40" s="39">
        <v>4317000</v>
      </c>
      <c r="F40" s="39">
        <f t="shared" si="6"/>
        <v>0</v>
      </c>
      <c r="G40" s="39"/>
      <c r="H40" s="39"/>
      <c r="I40" s="39"/>
      <c r="J40" s="39">
        <f t="shared" si="1"/>
        <v>4317000</v>
      </c>
      <c r="K40" s="20">
        <f t="shared" si="9"/>
        <v>0</v>
      </c>
    </row>
    <row r="41" spans="1:11" ht="52.2" customHeight="1" x14ac:dyDescent="0.25">
      <c r="A41" s="48" t="s">
        <v>42</v>
      </c>
      <c r="B41" s="39">
        <f t="shared" si="24"/>
        <v>120500</v>
      </c>
      <c r="C41" s="39">
        <f>C43</f>
        <v>0</v>
      </c>
      <c r="D41" s="39">
        <f t="shared" ref="D41:E41" si="25">D43</f>
        <v>0</v>
      </c>
      <c r="E41" s="39">
        <f t="shared" si="25"/>
        <v>120500</v>
      </c>
      <c r="F41" s="39">
        <f t="shared" si="6"/>
        <v>0</v>
      </c>
      <c r="G41" s="39">
        <f>G43</f>
        <v>0</v>
      </c>
      <c r="H41" s="39">
        <f t="shared" ref="H41:I41" si="26">H43</f>
        <v>0</v>
      </c>
      <c r="I41" s="39">
        <f t="shared" si="26"/>
        <v>0</v>
      </c>
      <c r="J41" s="39">
        <f t="shared" si="1"/>
        <v>120500</v>
      </c>
      <c r="K41" s="20">
        <f t="shared" si="9"/>
        <v>0</v>
      </c>
    </row>
    <row r="42" spans="1:11" ht="30.6" x14ac:dyDescent="0.25">
      <c r="A42" s="45" t="s">
        <v>20</v>
      </c>
      <c r="B42" s="39">
        <f t="shared" si="24"/>
        <v>0</v>
      </c>
      <c r="C42" s="39"/>
      <c r="D42" s="39"/>
      <c r="E42" s="39"/>
      <c r="F42" s="39"/>
      <c r="G42" s="39"/>
      <c r="H42" s="39"/>
      <c r="I42" s="39"/>
      <c r="J42" s="39">
        <f t="shared" si="1"/>
        <v>0</v>
      </c>
      <c r="K42" s="20"/>
    </row>
    <row r="43" spans="1:11" ht="57.6" customHeight="1" x14ac:dyDescent="0.25">
      <c r="A43" s="46" t="s">
        <v>92</v>
      </c>
      <c r="B43" s="39">
        <f t="shared" si="24"/>
        <v>120500</v>
      </c>
      <c r="C43" s="39"/>
      <c r="D43" s="39"/>
      <c r="E43" s="39">
        <v>120500</v>
      </c>
      <c r="F43" s="39">
        <f>G43+H43+I43</f>
        <v>0</v>
      </c>
      <c r="G43" s="39"/>
      <c r="H43" s="39"/>
      <c r="I43" s="39"/>
      <c r="J43" s="39">
        <f t="shared" si="1"/>
        <v>120500</v>
      </c>
      <c r="K43" s="20">
        <f t="shared" si="9"/>
        <v>0</v>
      </c>
    </row>
    <row r="44" spans="1:11" ht="75.599999999999994" x14ac:dyDescent="0.25">
      <c r="A44" s="48" t="s">
        <v>51</v>
      </c>
      <c r="B44" s="39">
        <f t="shared" si="8"/>
        <v>2050000</v>
      </c>
      <c r="C44" s="39">
        <f>C46+C47</f>
        <v>0</v>
      </c>
      <c r="D44" s="39">
        <f t="shared" ref="D44:E44" si="27">D46+D47</f>
        <v>0</v>
      </c>
      <c r="E44" s="39">
        <f t="shared" si="27"/>
        <v>2050000</v>
      </c>
      <c r="F44" s="39">
        <f t="shared" si="6"/>
        <v>0</v>
      </c>
      <c r="G44" s="39">
        <f>G46+G47</f>
        <v>0</v>
      </c>
      <c r="H44" s="39">
        <f t="shared" ref="H44:I44" si="28">H46+H47</f>
        <v>0</v>
      </c>
      <c r="I44" s="39">
        <f t="shared" si="28"/>
        <v>0</v>
      </c>
      <c r="J44" s="39">
        <f t="shared" si="1"/>
        <v>2050000</v>
      </c>
      <c r="K44" s="20">
        <f t="shared" si="9"/>
        <v>0</v>
      </c>
    </row>
    <row r="45" spans="1:11" ht="30.45" customHeight="1" x14ac:dyDescent="0.25">
      <c r="A45" s="45" t="s">
        <v>20</v>
      </c>
      <c r="B45" s="39">
        <f t="shared" si="8"/>
        <v>0</v>
      </c>
      <c r="C45" s="39"/>
      <c r="D45" s="39"/>
      <c r="E45" s="40"/>
      <c r="F45" s="39">
        <f t="shared" si="6"/>
        <v>0</v>
      </c>
      <c r="G45" s="39"/>
      <c r="H45" s="39"/>
      <c r="I45" s="39"/>
      <c r="J45" s="39">
        <f t="shared" si="1"/>
        <v>0</v>
      </c>
      <c r="K45" s="20"/>
    </row>
    <row r="46" spans="1:11" ht="49.2" x14ac:dyDescent="0.25">
      <c r="A46" s="46" t="s">
        <v>93</v>
      </c>
      <c r="B46" s="39">
        <f t="shared" si="8"/>
        <v>50000</v>
      </c>
      <c r="C46" s="39"/>
      <c r="D46" s="39"/>
      <c r="E46" s="39">
        <v>50000</v>
      </c>
      <c r="F46" s="39">
        <f t="shared" si="6"/>
        <v>0</v>
      </c>
      <c r="G46" s="39"/>
      <c r="H46" s="39"/>
      <c r="I46" s="39"/>
      <c r="J46" s="39">
        <f t="shared" si="1"/>
        <v>50000</v>
      </c>
      <c r="K46" s="20">
        <f t="shared" si="9"/>
        <v>0</v>
      </c>
    </row>
    <row r="47" spans="1:11" ht="30.6" x14ac:dyDescent="0.25">
      <c r="A47" s="46" t="s">
        <v>94</v>
      </c>
      <c r="B47" s="39">
        <f t="shared" si="8"/>
        <v>2000000</v>
      </c>
      <c r="C47" s="39"/>
      <c r="D47" s="39"/>
      <c r="E47" s="39">
        <v>2000000</v>
      </c>
      <c r="F47" s="39">
        <f t="shared" si="6"/>
        <v>0</v>
      </c>
      <c r="G47" s="39"/>
      <c r="H47" s="39"/>
      <c r="I47" s="39"/>
      <c r="J47" s="39">
        <f t="shared" si="1"/>
        <v>2000000</v>
      </c>
      <c r="K47" s="20">
        <f t="shared" si="9"/>
        <v>0</v>
      </c>
    </row>
    <row r="48" spans="1:11" ht="75.599999999999994" x14ac:dyDescent="0.25">
      <c r="A48" s="48" t="s">
        <v>158</v>
      </c>
      <c r="B48" s="39">
        <f t="shared" si="8"/>
        <v>10000000</v>
      </c>
      <c r="C48" s="39">
        <f>C50</f>
        <v>0</v>
      </c>
      <c r="D48" s="39">
        <f t="shared" ref="D48:E48" si="29">D50</f>
        <v>0</v>
      </c>
      <c r="E48" s="39">
        <f t="shared" si="29"/>
        <v>10000000</v>
      </c>
      <c r="F48" s="39">
        <f t="shared" si="6"/>
        <v>0</v>
      </c>
      <c r="G48" s="39">
        <f>G50</f>
        <v>0</v>
      </c>
      <c r="H48" s="39">
        <f t="shared" ref="H48:I48" si="30">H50</f>
        <v>0</v>
      </c>
      <c r="I48" s="39">
        <f t="shared" si="30"/>
        <v>0</v>
      </c>
      <c r="J48" s="39">
        <f t="shared" si="1"/>
        <v>10000000</v>
      </c>
      <c r="K48" s="20">
        <f t="shared" si="9"/>
        <v>0</v>
      </c>
    </row>
    <row r="49" spans="1:11" ht="30.6" x14ac:dyDescent="0.25">
      <c r="A49" s="45" t="s">
        <v>20</v>
      </c>
      <c r="B49" s="39">
        <f t="shared" si="8"/>
        <v>0</v>
      </c>
      <c r="C49" s="39"/>
      <c r="D49" s="39"/>
      <c r="E49" s="39"/>
      <c r="F49" s="39"/>
      <c r="G49" s="39"/>
      <c r="H49" s="39"/>
      <c r="I49" s="39"/>
      <c r="J49" s="39">
        <f t="shared" si="1"/>
        <v>0</v>
      </c>
      <c r="K49" s="20"/>
    </row>
    <row r="50" spans="1:11" ht="30.6" x14ac:dyDescent="0.25">
      <c r="A50" s="46" t="s">
        <v>95</v>
      </c>
      <c r="B50" s="39">
        <f t="shared" si="8"/>
        <v>10000000</v>
      </c>
      <c r="C50" s="39"/>
      <c r="D50" s="39"/>
      <c r="E50" s="39">
        <v>10000000</v>
      </c>
      <c r="F50" s="39">
        <f>G50+H50+I50</f>
        <v>0</v>
      </c>
      <c r="G50" s="39"/>
      <c r="H50" s="39"/>
      <c r="I50" s="39"/>
      <c r="J50" s="39">
        <f t="shared" si="1"/>
        <v>10000000</v>
      </c>
      <c r="K50" s="20">
        <f t="shared" si="9"/>
        <v>0</v>
      </c>
    </row>
    <row r="51" spans="1:11" ht="75.599999999999994" x14ac:dyDescent="0.25">
      <c r="A51" s="48" t="s">
        <v>58</v>
      </c>
      <c r="B51" s="39">
        <f t="shared" si="8"/>
        <v>3237800</v>
      </c>
      <c r="C51" s="39">
        <f>C53</f>
        <v>0</v>
      </c>
      <c r="D51" s="39">
        <f t="shared" ref="D51:E51" si="31">D53</f>
        <v>0</v>
      </c>
      <c r="E51" s="39">
        <f t="shared" si="31"/>
        <v>3237800</v>
      </c>
      <c r="F51" s="39">
        <f t="shared" ref="F51:F88" si="32">G51+H51+I51</f>
        <v>0</v>
      </c>
      <c r="G51" s="39">
        <f>G53</f>
        <v>0</v>
      </c>
      <c r="H51" s="39">
        <f t="shared" ref="H51:I51" si="33">H53</f>
        <v>0</v>
      </c>
      <c r="I51" s="39">
        <f t="shared" si="33"/>
        <v>0</v>
      </c>
      <c r="J51" s="39">
        <f t="shared" si="1"/>
        <v>3237800</v>
      </c>
      <c r="K51" s="20">
        <f t="shared" si="9"/>
        <v>0</v>
      </c>
    </row>
    <row r="52" spans="1:11" ht="30.6" x14ac:dyDescent="0.25">
      <c r="A52" s="45" t="s">
        <v>20</v>
      </c>
      <c r="B52" s="39">
        <f t="shared" si="8"/>
        <v>0</v>
      </c>
      <c r="C52" s="39"/>
      <c r="D52" s="39"/>
      <c r="E52" s="39"/>
      <c r="F52" s="39">
        <f t="shared" si="32"/>
        <v>0</v>
      </c>
      <c r="G52" s="39"/>
      <c r="H52" s="39"/>
      <c r="I52" s="39"/>
      <c r="J52" s="39">
        <f t="shared" si="1"/>
        <v>0</v>
      </c>
      <c r="K52" s="20"/>
    </row>
    <row r="53" spans="1:11" ht="60" customHeight="1" x14ac:dyDescent="0.25">
      <c r="A53" s="46" t="s">
        <v>96</v>
      </c>
      <c r="B53" s="39">
        <f t="shared" si="8"/>
        <v>3237800</v>
      </c>
      <c r="C53" s="39"/>
      <c r="D53" s="39"/>
      <c r="E53" s="39">
        <v>3237800</v>
      </c>
      <c r="F53" s="39">
        <f t="shared" si="32"/>
        <v>0</v>
      </c>
      <c r="G53" s="39"/>
      <c r="H53" s="39"/>
      <c r="I53" s="39"/>
      <c r="J53" s="39">
        <f t="shared" si="1"/>
        <v>3237800</v>
      </c>
      <c r="K53" s="20">
        <f t="shared" si="9"/>
        <v>0</v>
      </c>
    </row>
    <row r="54" spans="1:11" ht="75.599999999999994" customHeight="1" x14ac:dyDescent="0.25">
      <c r="A54" s="49" t="s">
        <v>31</v>
      </c>
      <c r="B54" s="39">
        <f t="shared" si="8"/>
        <v>20000000</v>
      </c>
      <c r="C54" s="39">
        <f>C56</f>
        <v>0</v>
      </c>
      <c r="D54" s="39">
        <f t="shared" ref="D54:E54" si="34">D56</f>
        <v>0</v>
      </c>
      <c r="E54" s="39">
        <f t="shared" si="34"/>
        <v>20000000</v>
      </c>
      <c r="F54" s="39">
        <f t="shared" si="32"/>
        <v>0</v>
      </c>
      <c r="G54" s="39">
        <f>G56</f>
        <v>0</v>
      </c>
      <c r="H54" s="39">
        <f t="shared" ref="H54:I54" si="35">H56</f>
        <v>0</v>
      </c>
      <c r="I54" s="39">
        <f t="shared" si="35"/>
        <v>0</v>
      </c>
      <c r="J54" s="39">
        <f t="shared" si="1"/>
        <v>20000000</v>
      </c>
      <c r="K54" s="20">
        <f t="shared" si="9"/>
        <v>0</v>
      </c>
    </row>
    <row r="55" spans="1:11" ht="29.4" customHeight="1" x14ac:dyDescent="0.25">
      <c r="A55" s="45" t="s">
        <v>14</v>
      </c>
      <c r="B55" s="39">
        <f t="shared" si="8"/>
        <v>0</v>
      </c>
      <c r="C55" s="39"/>
      <c r="D55" s="39"/>
      <c r="E55" s="39"/>
      <c r="F55" s="39">
        <f t="shared" si="32"/>
        <v>0</v>
      </c>
      <c r="G55" s="39"/>
      <c r="H55" s="39"/>
      <c r="I55" s="39"/>
      <c r="J55" s="39">
        <f t="shared" si="1"/>
        <v>0</v>
      </c>
      <c r="K55" s="20"/>
    </row>
    <row r="56" spans="1:11" ht="30.6" x14ac:dyDescent="0.25">
      <c r="A56" s="50" t="s">
        <v>97</v>
      </c>
      <c r="B56" s="39">
        <f t="shared" si="8"/>
        <v>20000000</v>
      </c>
      <c r="C56" s="39"/>
      <c r="D56" s="39"/>
      <c r="E56" s="39">
        <v>20000000</v>
      </c>
      <c r="F56" s="39">
        <f t="shared" si="32"/>
        <v>0</v>
      </c>
      <c r="G56" s="39"/>
      <c r="H56" s="39"/>
      <c r="I56" s="39"/>
      <c r="J56" s="39">
        <f t="shared" si="1"/>
        <v>20000000</v>
      </c>
      <c r="K56" s="20">
        <f t="shared" si="9"/>
        <v>0</v>
      </c>
    </row>
    <row r="57" spans="1:11" ht="58.8" customHeight="1" x14ac:dyDescent="0.25">
      <c r="A57" s="48" t="s">
        <v>60</v>
      </c>
      <c r="B57" s="39">
        <f t="shared" si="8"/>
        <v>10300000</v>
      </c>
      <c r="C57" s="39">
        <f>C59+C60</f>
        <v>0</v>
      </c>
      <c r="D57" s="39">
        <f t="shared" ref="D57:E57" si="36">D59+D60</f>
        <v>0</v>
      </c>
      <c r="E57" s="39">
        <f t="shared" si="36"/>
        <v>10300000</v>
      </c>
      <c r="F57" s="39">
        <f t="shared" si="32"/>
        <v>0</v>
      </c>
      <c r="G57" s="39">
        <f>G59</f>
        <v>0</v>
      </c>
      <c r="H57" s="39">
        <f t="shared" ref="H57:I57" si="37">H59</f>
        <v>0</v>
      </c>
      <c r="I57" s="39">
        <f t="shared" si="37"/>
        <v>0</v>
      </c>
      <c r="J57" s="39">
        <f t="shared" si="1"/>
        <v>10300000</v>
      </c>
      <c r="K57" s="20">
        <f t="shared" si="9"/>
        <v>0</v>
      </c>
    </row>
    <row r="58" spans="1:11" ht="30.6" x14ac:dyDescent="0.25">
      <c r="A58" s="45" t="s">
        <v>20</v>
      </c>
      <c r="B58" s="39">
        <f t="shared" si="8"/>
        <v>0</v>
      </c>
      <c r="C58" s="39"/>
      <c r="D58" s="39"/>
      <c r="E58" s="39"/>
      <c r="F58" s="39">
        <f t="shared" si="32"/>
        <v>0</v>
      </c>
      <c r="G58" s="39"/>
      <c r="H58" s="39"/>
      <c r="I58" s="39"/>
      <c r="J58" s="39">
        <f t="shared" si="1"/>
        <v>0</v>
      </c>
      <c r="K58" s="20"/>
    </row>
    <row r="59" spans="1:11" ht="55.2" customHeight="1" x14ac:dyDescent="0.25">
      <c r="A59" s="50" t="s">
        <v>98</v>
      </c>
      <c r="B59" s="39">
        <f t="shared" si="8"/>
        <v>2300000</v>
      </c>
      <c r="C59" s="39"/>
      <c r="D59" s="39"/>
      <c r="E59" s="39">
        <v>2300000</v>
      </c>
      <c r="F59" s="39">
        <f t="shared" si="32"/>
        <v>0</v>
      </c>
      <c r="G59" s="39"/>
      <c r="H59" s="39"/>
      <c r="I59" s="39"/>
      <c r="J59" s="39">
        <f t="shared" si="1"/>
        <v>2300000</v>
      </c>
      <c r="K59" s="20">
        <f t="shared" si="9"/>
        <v>0</v>
      </c>
    </row>
    <row r="60" spans="1:11" ht="30.6" x14ac:dyDescent="0.25">
      <c r="A60" s="50" t="s">
        <v>99</v>
      </c>
      <c r="B60" s="39">
        <f t="shared" si="8"/>
        <v>8000000</v>
      </c>
      <c r="C60" s="39"/>
      <c r="D60" s="39"/>
      <c r="E60" s="39">
        <v>8000000</v>
      </c>
      <c r="F60" s="39">
        <f t="shared" si="32"/>
        <v>0</v>
      </c>
      <c r="G60" s="39"/>
      <c r="H60" s="39"/>
      <c r="I60" s="39"/>
      <c r="J60" s="39">
        <f t="shared" si="1"/>
        <v>8000000</v>
      </c>
      <c r="K60" s="20">
        <f t="shared" si="9"/>
        <v>0</v>
      </c>
    </row>
    <row r="61" spans="1:11" ht="50.4" x14ac:dyDescent="0.25">
      <c r="A61" s="48" t="s">
        <v>59</v>
      </c>
      <c r="B61" s="39">
        <f t="shared" si="8"/>
        <v>9800000</v>
      </c>
      <c r="C61" s="39">
        <f>C63+C64</f>
        <v>0</v>
      </c>
      <c r="D61" s="39">
        <f t="shared" ref="D61:E61" si="38">D63+D64</f>
        <v>0</v>
      </c>
      <c r="E61" s="39">
        <f t="shared" si="38"/>
        <v>9800000</v>
      </c>
      <c r="F61" s="39">
        <f t="shared" si="32"/>
        <v>0</v>
      </c>
      <c r="G61" s="39">
        <f>G63+G64</f>
        <v>0</v>
      </c>
      <c r="H61" s="39">
        <f t="shared" ref="H61:I61" si="39">H63+H64</f>
        <v>0</v>
      </c>
      <c r="I61" s="39">
        <f t="shared" si="39"/>
        <v>0</v>
      </c>
      <c r="J61" s="39">
        <f t="shared" si="1"/>
        <v>9800000</v>
      </c>
      <c r="K61" s="20">
        <f t="shared" si="9"/>
        <v>0</v>
      </c>
    </row>
    <row r="62" spans="1:11" ht="30.6" x14ac:dyDescent="0.25">
      <c r="A62" s="45" t="s">
        <v>20</v>
      </c>
      <c r="B62" s="39">
        <f t="shared" si="8"/>
        <v>0</v>
      </c>
      <c r="C62" s="39"/>
      <c r="D62" s="39"/>
      <c r="E62" s="39"/>
      <c r="F62" s="39">
        <f t="shared" si="32"/>
        <v>0</v>
      </c>
      <c r="G62" s="39"/>
      <c r="H62" s="39"/>
      <c r="I62" s="39"/>
      <c r="J62" s="39">
        <f t="shared" si="1"/>
        <v>0</v>
      </c>
      <c r="K62" s="20"/>
    </row>
    <row r="63" spans="1:11" ht="49.2" x14ac:dyDescent="0.25">
      <c r="A63" s="50" t="s">
        <v>100</v>
      </c>
      <c r="B63" s="39">
        <f t="shared" si="8"/>
        <v>2300000</v>
      </c>
      <c r="C63" s="39"/>
      <c r="D63" s="39"/>
      <c r="E63" s="39">
        <v>2300000</v>
      </c>
      <c r="F63" s="39">
        <f t="shared" si="32"/>
        <v>0</v>
      </c>
      <c r="G63" s="39"/>
      <c r="H63" s="39"/>
      <c r="I63" s="39"/>
      <c r="J63" s="39">
        <f t="shared" si="1"/>
        <v>2300000</v>
      </c>
      <c r="K63" s="20">
        <f t="shared" ref="K63:K103" si="40">F63/B63*100</f>
        <v>0</v>
      </c>
    </row>
    <row r="64" spans="1:11" ht="30.6" x14ac:dyDescent="0.25">
      <c r="A64" s="50" t="s">
        <v>101</v>
      </c>
      <c r="B64" s="39">
        <f t="shared" si="8"/>
        <v>7500000</v>
      </c>
      <c r="C64" s="39"/>
      <c r="D64" s="39"/>
      <c r="E64" s="39">
        <v>7500000</v>
      </c>
      <c r="F64" s="39">
        <f t="shared" si="32"/>
        <v>0</v>
      </c>
      <c r="G64" s="39"/>
      <c r="H64" s="39"/>
      <c r="I64" s="39"/>
      <c r="J64" s="39">
        <f t="shared" si="1"/>
        <v>7500000</v>
      </c>
      <c r="K64" s="20">
        <f t="shared" si="40"/>
        <v>0</v>
      </c>
    </row>
    <row r="65" spans="1:12" ht="107.4" customHeight="1" x14ac:dyDescent="0.25">
      <c r="A65" s="44" t="s">
        <v>61</v>
      </c>
      <c r="B65" s="39">
        <f t="shared" si="8"/>
        <v>170000</v>
      </c>
      <c r="C65" s="39">
        <f>C67</f>
        <v>0</v>
      </c>
      <c r="D65" s="39">
        <f t="shared" ref="D65:E65" si="41">D67</f>
        <v>0</v>
      </c>
      <c r="E65" s="39">
        <f t="shared" si="41"/>
        <v>170000</v>
      </c>
      <c r="F65" s="39">
        <f t="shared" si="32"/>
        <v>0</v>
      </c>
      <c r="G65" s="39">
        <f>G67</f>
        <v>0</v>
      </c>
      <c r="H65" s="39">
        <f t="shared" ref="H65:I65" si="42">H67</f>
        <v>0</v>
      </c>
      <c r="I65" s="39">
        <f t="shared" si="42"/>
        <v>0</v>
      </c>
      <c r="J65" s="39">
        <f t="shared" si="1"/>
        <v>170000</v>
      </c>
      <c r="K65" s="20">
        <f t="shared" si="40"/>
        <v>0</v>
      </c>
    </row>
    <row r="66" spans="1:12" ht="30.6" x14ac:dyDescent="0.25">
      <c r="A66" s="45" t="s">
        <v>20</v>
      </c>
      <c r="B66" s="39">
        <f t="shared" si="8"/>
        <v>0</v>
      </c>
      <c r="C66" s="39"/>
      <c r="D66" s="39"/>
      <c r="E66" s="39"/>
      <c r="F66" s="39">
        <f t="shared" si="32"/>
        <v>0</v>
      </c>
      <c r="G66" s="39"/>
      <c r="H66" s="39"/>
      <c r="I66" s="39"/>
      <c r="J66" s="39">
        <f t="shared" si="1"/>
        <v>0</v>
      </c>
      <c r="K66" s="20"/>
    </row>
    <row r="67" spans="1:12" ht="49.2" x14ac:dyDescent="0.25">
      <c r="A67" s="46" t="s">
        <v>102</v>
      </c>
      <c r="B67" s="39">
        <f t="shared" si="8"/>
        <v>170000</v>
      </c>
      <c r="C67" s="39"/>
      <c r="D67" s="39"/>
      <c r="E67" s="39">
        <v>170000</v>
      </c>
      <c r="F67" s="39">
        <f t="shared" si="32"/>
        <v>0</v>
      </c>
      <c r="G67" s="39"/>
      <c r="H67" s="39"/>
      <c r="I67" s="39"/>
      <c r="J67" s="39">
        <f t="shared" si="1"/>
        <v>170000</v>
      </c>
      <c r="K67" s="20">
        <f t="shared" si="40"/>
        <v>0</v>
      </c>
    </row>
    <row r="68" spans="1:12" ht="90.6" customHeight="1" x14ac:dyDescent="0.25">
      <c r="A68" s="43" t="s">
        <v>63</v>
      </c>
      <c r="B68" s="38">
        <f t="shared" si="8"/>
        <v>92242800</v>
      </c>
      <c r="C68" s="38">
        <f>C69+C74+C79+C82+C85</f>
        <v>76093000</v>
      </c>
      <c r="D68" s="38">
        <f t="shared" ref="D68:E68" si="43">D69+D74+D79+D82+D85</f>
        <v>614900</v>
      </c>
      <c r="E68" s="38">
        <f t="shared" si="43"/>
        <v>15534900</v>
      </c>
      <c r="F68" s="38">
        <f t="shared" si="32"/>
        <v>3945326.46</v>
      </c>
      <c r="G68" s="38">
        <f>G69+G74+G79+G82+G85</f>
        <v>0</v>
      </c>
      <c r="H68" s="38">
        <f t="shared" ref="H68:I68" si="44">H69+H74+H79+H82+H85</f>
        <v>0</v>
      </c>
      <c r="I68" s="38">
        <f t="shared" si="44"/>
        <v>3945326.46</v>
      </c>
      <c r="J68" s="38">
        <f t="shared" si="1"/>
        <v>88297473.540000007</v>
      </c>
      <c r="K68" s="23">
        <f t="shared" si="40"/>
        <v>4.2771104736629848</v>
      </c>
    </row>
    <row r="69" spans="1:12" ht="75.599999999999994" x14ac:dyDescent="0.25">
      <c r="A69" s="48" t="s">
        <v>159</v>
      </c>
      <c r="B69" s="39">
        <f t="shared" si="8"/>
        <v>22949400</v>
      </c>
      <c r="C69" s="39">
        <f>C71+C72+C73</f>
        <v>22719900</v>
      </c>
      <c r="D69" s="39">
        <f t="shared" ref="D69:E69" si="45">D71+D72+D73</f>
        <v>183600</v>
      </c>
      <c r="E69" s="39">
        <f t="shared" si="45"/>
        <v>45900</v>
      </c>
      <c r="F69" s="39">
        <f t="shared" si="32"/>
        <v>0</v>
      </c>
      <c r="G69" s="39">
        <f>G71+G72+G73</f>
        <v>0</v>
      </c>
      <c r="H69" s="39">
        <f t="shared" ref="H69:I69" si="46">H71+H72+H73</f>
        <v>0</v>
      </c>
      <c r="I69" s="39">
        <f t="shared" si="46"/>
        <v>0</v>
      </c>
      <c r="J69" s="39">
        <f t="shared" si="1"/>
        <v>22949400</v>
      </c>
      <c r="K69" s="20">
        <f t="shared" si="40"/>
        <v>0</v>
      </c>
    </row>
    <row r="70" spans="1:12" ht="30.6" x14ac:dyDescent="0.25">
      <c r="A70" s="45" t="s">
        <v>20</v>
      </c>
      <c r="B70" s="39">
        <f t="shared" si="8"/>
        <v>0</v>
      </c>
      <c r="C70" s="39"/>
      <c r="D70" s="39"/>
      <c r="E70" s="39"/>
      <c r="F70" s="39">
        <f t="shared" si="32"/>
        <v>0</v>
      </c>
      <c r="G70" s="39"/>
      <c r="H70" s="39"/>
      <c r="I70" s="39"/>
      <c r="J70" s="39">
        <f t="shared" si="1"/>
        <v>0</v>
      </c>
      <c r="K70" s="20"/>
    </row>
    <row r="71" spans="1:12" ht="52.8" customHeight="1" x14ac:dyDescent="0.25">
      <c r="A71" s="50" t="s">
        <v>103</v>
      </c>
      <c r="B71" s="39">
        <f t="shared" si="8"/>
        <v>45900</v>
      </c>
      <c r="C71" s="39"/>
      <c r="D71" s="39"/>
      <c r="E71" s="39">
        <v>45900</v>
      </c>
      <c r="F71" s="39">
        <f t="shared" si="32"/>
        <v>0</v>
      </c>
      <c r="G71" s="39"/>
      <c r="H71" s="39"/>
      <c r="I71" s="39"/>
      <c r="J71" s="39">
        <f t="shared" si="1"/>
        <v>45900</v>
      </c>
      <c r="K71" s="20">
        <f t="shared" ref="K71" si="47">F71/B71*100</f>
        <v>0</v>
      </c>
    </row>
    <row r="72" spans="1:12" ht="57.6" customHeight="1" x14ac:dyDescent="0.25">
      <c r="A72" s="50" t="s">
        <v>104</v>
      </c>
      <c r="B72" s="39">
        <f t="shared" si="8"/>
        <v>183600</v>
      </c>
      <c r="C72" s="39"/>
      <c r="D72" s="39">
        <v>183600</v>
      </c>
      <c r="E72" s="39"/>
      <c r="F72" s="39"/>
      <c r="G72" s="39"/>
      <c r="H72" s="39"/>
      <c r="I72" s="39"/>
      <c r="J72" s="39">
        <f t="shared" si="1"/>
        <v>183600</v>
      </c>
      <c r="K72" s="20"/>
    </row>
    <row r="73" spans="1:12" ht="53.4" customHeight="1" x14ac:dyDescent="0.25">
      <c r="A73" s="50" t="s">
        <v>105</v>
      </c>
      <c r="B73" s="39">
        <f t="shared" si="8"/>
        <v>22719900</v>
      </c>
      <c r="C73" s="39">
        <v>22719900</v>
      </c>
      <c r="D73" s="39"/>
      <c r="E73" s="39"/>
      <c r="F73" s="39"/>
      <c r="G73" s="39"/>
      <c r="H73" s="39"/>
      <c r="I73" s="39"/>
      <c r="J73" s="39">
        <f t="shared" si="1"/>
        <v>22719900</v>
      </c>
      <c r="K73" s="20"/>
    </row>
    <row r="74" spans="1:12" ht="87" customHeight="1" x14ac:dyDescent="0.4">
      <c r="A74" s="48" t="s">
        <v>160</v>
      </c>
      <c r="B74" s="39">
        <f t="shared" si="8"/>
        <v>53912300</v>
      </c>
      <c r="C74" s="39">
        <f>C76+C77+C78</f>
        <v>53373100</v>
      </c>
      <c r="D74" s="39">
        <f t="shared" ref="D74:E74" si="48">D76+D77+D78</f>
        <v>431300</v>
      </c>
      <c r="E74" s="39">
        <f t="shared" si="48"/>
        <v>107900</v>
      </c>
      <c r="F74" s="39">
        <f t="shared" ref="F74:F76" si="49">G74+H74+I74</f>
        <v>0</v>
      </c>
      <c r="G74" s="39">
        <f>G76+G77+G78</f>
        <v>0</v>
      </c>
      <c r="H74" s="39">
        <f t="shared" ref="H74:I74" si="50">H76+H77+H78</f>
        <v>0</v>
      </c>
      <c r="I74" s="39">
        <f t="shared" si="50"/>
        <v>0</v>
      </c>
      <c r="J74" s="39">
        <f t="shared" ref="J74:J137" si="51">B74-F74</f>
        <v>53912300</v>
      </c>
      <c r="K74" s="20">
        <f t="shared" ref="K74" si="52">F74/B74*100</f>
        <v>0</v>
      </c>
      <c r="L74" s="11"/>
    </row>
    <row r="75" spans="1:12" ht="34.5" customHeight="1" x14ac:dyDescent="0.4">
      <c r="A75" s="45" t="s">
        <v>20</v>
      </c>
      <c r="B75" s="39">
        <f t="shared" si="8"/>
        <v>0</v>
      </c>
      <c r="C75" s="39"/>
      <c r="D75" s="39"/>
      <c r="E75" s="39"/>
      <c r="F75" s="39">
        <f t="shared" si="49"/>
        <v>0</v>
      </c>
      <c r="G75" s="39"/>
      <c r="H75" s="39"/>
      <c r="I75" s="39"/>
      <c r="J75" s="39">
        <f t="shared" si="51"/>
        <v>0</v>
      </c>
      <c r="K75" s="20"/>
      <c r="L75" s="11"/>
    </row>
    <row r="76" spans="1:12" ht="49.2" x14ac:dyDescent="0.4">
      <c r="A76" s="50" t="s">
        <v>106</v>
      </c>
      <c r="B76" s="39">
        <f t="shared" si="8"/>
        <v>107900</v>
      </c>
      <c r="C76" s="39"/>
      <c r="D76" s="39"/>
      <c r="E76" s="39">
        <v>107900</v>
      </c>
      <c r="F76" s="39">
        <f t="shared" si="49"/>
        <v>0</v>
      </c>
      <c r="G76" s="39"/>
      <c r="H76" s="39"/>
      <c r="I76" s="39"/>
      <c r="J76" s="39">
        <f t="shared" si="51"/>
        <v>107900</v>
      </c>
      <c r="K76" s="20">
        <f t="shared" ref="K76" si="53">F76/B76*100</f>
        <v>0</v>
      </c>
      <c r="L76" s="11"/>
    </row>
    <row r="77" spans="1:12" ht="49.2" x14ac:dyDescent="0.4">
      <c r="A77" s="50" t="s">
        <v>107</v>
      </c>
      <c r="B77" s="39">
        <f t="shared" si="8"/>
        <v>431300</v>
      </c>
      <c r="C77" s="39"/>
      <c r="D77" s="39">
        <v>431300</v>
      </c>
      <c r="E77" s="39"/>
      <c r="F77" s="39"/>
      <c r="G77" s="39"/>
      <c r="H77" s="39"/>
      <c r="I77" s="39"/>
      <c r="J77" s="39">
        <f t="shared" si="51"/>
        <v>431300</v>
      </c>
      <c r="K77" s="20"/>
      <c r="L77" s="11"/>
    </row>
    <row r="78" spans="1:12" ht="55.8" customHeight="1" x14ac:dyDescent="0.4">
      <c r="A78" s="50" t="s">
        <v>108</v>
      </c>
      <c r="B78" s="39">
        <f t="shared" ref="B78:B103" si="54">C78+D78+E78</f>
        <v>53373100</v>
      </c>
      <c r="C78" s="39">
        <v>53373100</v>
      </c>
      <c r="D78" s="39"/>
      <c r="E78" s="39"/>
      <c r="F78" s="39"/>
      <c r="G78" s="39"/>
      <c r="H78" s="39"/>
      <c r="I78" s="39"/>
      <c r="J78" s="39">
        <f t="shared" si="51"/>
        <v>53373100</v>
      </c>
      <c r="K78" s="20"/>
      <c r="L78" s="11"/>
    </row>
    <row r="79" spans="1:12" ht="75.599999999999994" x14ac:dyDescent="0.4">
      <c r="A79" s="51" t="s">
        <v>64</v>
      </c>
      <c r="B79" s="39">
        <f t="shared" si="54"/>
        <v>1300000</v>
      </c>
      <c r="C79" s="39">
        <f>C81</f>
        <v>0</v>
      </c>
      <c r="D79" s="39">
        <f t="shared" ref="D79:E79" si="55">D81</f>
        <v>0</v>
      </c>
      <c r="E79" s="39">
        <f t="shared" si="55"/>
        <v>1300000</v>
      </c>
      <c r="F79" s="39">
        <f t="shared" ref="F79:F84" si="56">G79+H79+I79</f>
        <v>0</v>
      </c>
      <c r="G79" s="39">
        <f>G81</f>
        <v>0</v>
      </c>
      <c r="H79" s="39">
        <f t="shared" ref="H79:I79" si="57">H81</f>
        <v>0</v>
      </c>
      <c r="I79" s="39">
        <f t="shared" si="57"/>
        <v>0</v>
      </c>
      <c r="J79" s="39">
        <f t="shared" si="51"/>
        <v>1300000</v>
      </c>
      <c r="K79" s="20">
        <f t="shared" ref="K79" si="58">F79/B79*100</f>
        <v>0</v>
      </c>
      <c r="L79" s="11"/>
    </row>
    <row r="80" spans="1:12" ht="26.4" customHeight="1" x14ac:dyDescent="0.4">
      <c r="A80" s="45" t="s">
        <v>20</v>
      </c>
      <c r="B80" s="39">
        <f t="shared" si="54"/>
        <v>0</v>
      </c>
      <c r="C80" s="39"/>
      <c r="D80" s="39"/>
      <c r="E80" s="39"/>
      <c r="F80" s="39">
        <f t="shared" si="56"/>
        <v>0</v>
      </c>
      <c r="G80" s="39"/>
      <c r="H80" s="39"/>
      <c r="I80" s="39"/>
      <c r="J80" s="39">
        <f t="shared" si="51"/>
        <v>0</v>
      </c>
      <c r="K80" s="20"/>
      <c r="L80" s="11"/>
    </row>
    <row r="81" spans="1:12" ht="49.2" x14ac:dyDescent="0.4">
      <c r="A81" s="50" t="s">
        <v>109</v>
      </c>
      <c r="B81" s="39">
        <f t="shared" si="54"/>
        <v>1300000</v>
      </c>
      <c r="C81" s="39"/>
      <c r="D81" s="39"/>
      <c r="E81" s="39">
        <v>1300000</v>
      </c>
      <c r="F81" s="39">
        <f t="shared" si="56"/>
        <v>0</v>
      </c>
      <c r="G81" s="39"/>
      <c r="H81" s="39"/>
      <c r="I81" s="39"/>
      <c r="J81" s="39">
        <f t="shared" si="51"/>
        <v>1300000</v>
      </c>
      <c r="K81" s="20">
        <f t="shared" ref="K81:K82" si="59">F81/B81*100</f>
        <v>0</v>
      </c>
      <c r="L81" s="11"/>
    </row>
    <row r="82" spans="1:12" ht="75.599999999999994" x14ac:dyDescent="0.25">
      <c r="A82" s="44" t="s">
        <v>35</v>
      </c>
      <c r="B82" s="39">
        <f t="shared" si="54"/>
        <v>8081100</v>
      </c>
      <c r="C82" s="39">
        <f>C84</f>
        <v>0</v>
      </c>
      <c r="D82" s="39">
        <f t="shared" ref="D82:E82" si="60">D84</f>
        <v>0</v>
      </c>
      <c r="E82" s="39">
        <f t="shared" si="60"/>
        <v>8081100</v>
      </c>
      <c r="F82" s="39">
        <f t="shared" si="56"/>
        <v>0</v>
      </c>
      <c r="G82" s="39">
        <f>G84</f>
        <v>0</v>
      </c>
      <c r="H82" s="39">
        <f t="shared" ref="H82:I82" si="61">H84</f>
        <v>0</v>
      </c>
      <c r="I82" s="39">
        <f t="shared" si="61"/>
        <v>0</v>
      </c>
      <c r="J82" s="39">
        <f t="shared" si="51"/>
        <v>8081100</v>
      </c>
      <c r="K82" s="20">
        <f t="shared" si="59"/>
        <v>0</v>
      </c>
    </row>
    <row r="83" spans="1:12" ht="31.2" customHeight="1" x14ac:dyDescent="0.25">
      <c r="A83" s="45" t="s">
        <v>20</v>
      </c>
      <c r="B83" s="39">
        <f t="shared" si="54"/>
        <v>0</v>
      </c>
      <c r="C83" s="39"/>
      <c r="D83" s="39"/>
      <c r="E83" s="39"/>
      <c r="F83" s="39">
        <f t="shared" si="56"/>
        <v>0</v>
      </c>
      <c r="G83" s="39"/>
      <c r="H83" s="39"/>
      <c r="I83" s="39"/>
      <c r="J83" s="39">
        <f t="shared" si="51"/>
        <v>0</v>
      </c>
      <c r="K83" s="20"/>
    </row>
    <row r="84" spans="1:12" ht="30.6" x14ac:dyDescent="0.25">
      <c r="A84" s="50" t="s">
        <v>110</v>
      </c>
      <c r="B84" s="39">
        <f t="shared" si="54"/>
        <v>8081100</v>
      </c>
      <c r="C84" s="39"/>
      <c r="D84" s="39"/>
      <c r="E84" s="39">
        <v>8081100</v>
      </c>
      <c r="F84" s="39">
        <f t="shared" si="56"/>
        <v>0</v>
      </c>
      <c r="G84" s="39"/>
      <c r="H84" s="39"/>
      <c r="I84" s="39"/>
      <c r="J84" s="39">
        <f t="shared" si="51"/>
        <v>8081100</v>
      </c>
      <c r="K84" s="20">
        <f t="shared" ref="K84" si="62">F84/B84*100</f>
        <v>0</v>
      </c>
    </row>
    <row r="85" spans="1:12" ht="50.4" x14ac:dyDescent="0.25">
      <c r="A85" s="44" t="s">
        <v>32</v>
      </c>
      <c r="B85" s="39">
        <f t="shared" si="54"/>
        <v>6000000</v>
      </c>
      <c r="C85" s="39">
        <f>C87+C88</f>
        <v>0</v>
      </c>
      <c r="D85" s="39">
        <f t="shared" ref="D85:E85" si="63">D87+D88</f>
        <v>0</v>
      </c>
      <c r="E85" s="39">
        <f t="shared" si="63"/>
        <v>6000000</v>
      </c>
      <c r="F85" s="39">
        <f t="shared" si="32"/>
        <v>3945326.46</v>
      </c>
      <c r="G85" s="39">
        <f>G87+G88</f>
        <v>0</v>
      </c>
      <c r="H85" s="39">
        <f t="shared" ref="H85:I85" si="64">H87+H88</f>
        <v>0</v>
      </c>
      <c r="I85" s="39">
        <f t="shared" si="64"/>
        <v>3945326.46</v>
      </c>
      <c r="J85" s="39">
        <f t="shared" si="51"/>
        <v>2054673.54</v>
      </c>
      <c r="K85" s="20">
        <f t="shared" si="40"/>
        <v>65.755441000000005</v>
      </c>
    </row>
    <row r="86" spans="1:12" ht="30.6" x14ac:dyDescent="0.25">
      <c r="A86" s="45" t="s">
        <v>20</v>
      </c>
      <c r="B86" s="39">
        <f t="shared" si="54"/>
        <v>0</v>
      </c>
      <c r="C86" s="39"/>
      <c r="D86" s="39"/>
      <c r="E86" s="39"/>
      <c r="F86" s="39">
        <f t="shared" si="32"/>
        <v>0</v>
      </c>
      <c r="G86" s="39"/>
      <c r="H86" s="39"/>
      <c r="I86" s="39"/>
      <c r="J86" s="39">
        <f t="shared" si="51"/>
        <v>0</v>
      </c>
      <c r="K86" s="20"/>
    </row>
    <row r="87" spans="1:12" ht="30.6" x14ac:dyDescent="0.25">
      <c r="A87" s="50" t="s">
        <v>111</v>
      </c>
      <c r="B87" s="39">
        <f t="shared" si="54"/>
        <v>2054673.54</v>
      </c>
      <c r="C87" s="39"/>
      <c r="D87" s="39"/>
      <c r="E87" s="39">
        <v>2054673.54</v>
      </c>
      <c r="F87" s="39">
        <f t="shared" si="32"/>
        <v>0</v>
      </c>
      <c r="G87" s="39"/>
      <c r="H87" s="39"/>
      <c r="I87" s="39"/>
      <c r="J87" s="39">
        <f t="shared" si="51"/>
        <v>2054673.54</v>
      </c>
      <c r="K87" s="20">
        <f t="shared" ref="K87:K88" si="65">F87/B87*100</f>
        <v>0</v>
      </c>
    </row>
    <row r="88" spans="1:12" ht="64.8" customHeight="1" x14ac:dyDescent="0.25">
      <c r="A88" s="50" t="s">
        <v>187</v>
      </c>
      <c r="B88" s="39">
        <f t="shared" si="54"/>
        <v>3945326.46</v>
      </c>
      <c r="C88" s="39"/>
      <c r="D88" s="39"/>
      <c r="E88" s="39">
        <v>3945326.46</v>
      </c>
      <c r="F88" s="39">
        <f t="shared" si="32"/>
        <v>3945326.46</v>
      </c>
      <c r="G88" s="39"/>
      <c r="H88" s="39"/>
      <c r="I88" s="39">
        <v>3945326.46</v>
      </c>
      <c r="J88" s="39">
        <f t="shared" si="51"/>
        <v>0</v>
      </c>
      <c r="K88" s="20">
        <f t="shared" si="65"/>
        <v>100</v>
      </c>
    </row>
    <row r="89" spans="1:12" ht="57" customHeight="1" x14ac:dyDescent="0.25">
      <c r="A89" s="43" t="s">
        <v>0</v>
      </c>
      <c r="B89" s="38">
        <f t="shared" si="54"/>
        <v>533317714.88999999</v>
      </c>
      <c r="C89" s="38">
        <f>C90</f>
        <v>500000000</v>
      </c>
      <c r="D89" s="38">
        <f t="shared" ref="D89:E89" si="66">D90</f>
        <v>25531914.890000001</v>
      </c>
      <c r="E89" s="38">
        <f t="shared" si="66"/>
        <v>7785800</v>
      </c>
      <c r="F89" s="38">
        <f>G89+H89+I89</f>
        <v>0</v>
      </c>
      <c r="G89" s="38">
        <f>G90</f>
        <v>0</v>
      </c>
      <c r="H89" s="38">
        <f t="shared" ref="H89:I89" si="67">H91+H103</f>
        <v>0</v>
      </c>
      <c r="I89" s="38">
        <f t="shared" si="67"/>
        <v>0</v>
      </c>
      <c r="J89" s="38">
        <f t="shared" si="51"/>
        <v>533317714.88999999</v>
      </c>
      <c r="K89" s="21">
        <f t="shared" si="40"/>
        <v>0</v>
      </c>
    </row>
    <row r="90" spans="1:12" ht="73.8" x14ac:dyDescent="0.25">
      <c r="A90" s="43" t="s">
        <v>62</v>
      </c>
      <c r="B90" s="38">
        <f t="shared" si="54"/>
        <v>533317714.88999999</v>
      </c>
      <c r="C90" s="38">
        <f>C91+C103</f>
        <v>500000000</v>
      </c>
      <c r="D90" s="38">
        <f t="shared" ref="D90:E90" si="68">D91+D103</f>
        <v>25531914.890000001</v>
      </c>
      <c r="E90" s="38">
        <f t="shared" si="68"/>
        <v>7785800</v>
      </c>
      <c r="F90" s="38">
        <f>G90+H90+I90</f>
        <v>0</v>
      </c>
      <c r="G90" s="38">
        <f>G91+G103</f>
        <v>0</v>
      </c>
      <c r="H90" s="38">
        <f t="shared" ref="H90:I90" si="69">H91+H103</f>
        <v>0</v>
      </c>
      <c r="I90" s="38">
        <f t="shared" si="69"/>
        <v>0</v>
      </c>
      <c r="J90" s="38">
        <f t="shared" si="51"/>
        <v>533317714.88999999</v>
      </c>
      <c r="K90" s="21">
        <f t="shared" si="40"/>
        <v>0</v>
      </c>
    </row>
    <row r="91" spans="1:12" ht="252" x14ac:dyDescent="0.25">
      <c r="A91" s="48" t="s">
        <v>52</v>
      </c>
      <c r="B91" s="39">
        <f t="shared" si="54"/>
        <v>532111914.88999999</v>
      </c>
      <c r="C91" s="39">
        <f>C93+C94+C95+C96+C97+C98+C99+C100+C101+C102</f>
        <v>500000000</v>
      </c>
      <c r="D91" s="39">
        <f t="shared" ref="D91:I91" si="70">D93+D94+D95+D96+D97+D98+D99+D100+D101+D102</f>
        <v>25531914.890000001</v>
      </c>
      <c r="E91" s="39">
        <f t="shared" si="70"/>
        <v>6580000</v>
      </c>
      <c r="F91" s="39">
        <f>G91+H91+I91</f>
        <v>0</v>
      </c>
      <c r="G91" s="39">
        <f t="shared" si="70"/>
        <v>0</v>
      </c>
      <c r="H91" s="39">
        <f t="shared" si="70"/>
        <v>0</v>
      </c>
      <c r="I91" s="39">
        <f t="shared" si="70"/>
        <v>0</v>
      </c>
      <c r="J91" s="39">
        <f t="shared" si="51"/>
        <v>532111914.88999999</v>
      </c>
      <c r="K91" s="21">
        <f t="shared" si="40"/>
        <v>0</v>
      </c>
    </row>
    <row r="92" spans="1:12" ht="30.6" x14ac:dyDescent="0.25">
      <c r="A92" s="45" t="s">
        <v>20</v>
      </c>
      <c r="B92" s="39">
        <f t="shared" si="54"/>
        <v>0</v>
      </c>
      <c r="C92" s="39"/>
      <c r="D92" s="39"/>
      <c r="E92" s="39"/>
      <c r="F92" s="39"/>
      <c r="G92" s="39"/>
      <c r="H92" s="39"/>
      <c r="I92" s="39"/>
      <c r="J92" s="39">
        <f t="shared" si="51"/>
        <v>0</v>
      </c>
      <c r="K92" s="21"/>
    </row>
    <row r="93" spans="1:12" ht="49.2" x14ac:dyDescent="0.25">
      <c r="A93" s="52" t="s">
        <v>114</v>
      </c>
      <c r="B93" s="39">
        <f>C93+D93+E93</f>
        <v>100000</v>
      </c>
      <c r="C93" s="39"/>
      <c r="D93" s="39"/>
      <c r="E93" s="39">
        <v>100000</v>
      </c>
      <c r="F93" s="39">
        <f t="shared" ref="F93:F102" si="71">G93+H93+I93</f>
        <v>0</v>
      </c>
      <c r="G93" s="39"/>
      <c r="H93" s="39"/>
      <c r="I93" s="39"/>
      <c r="J93" s="39">
        <f t="shared" si="51"/>
        <v>100000</v>
      </c>
      <c r="K93" s="21">
        <f t="shared" si="40"/>
        <v>0</v>
      </c>
    </row>
    <row r="94" spans="1:12" ht="56.4" customHeight="1" x14ac:dyDescent="0.25">
      <c r="A94" s="53" t="s">
        <v>113</v>
      </c>
      <c r="B94" s="39">
        <f t="shared" ref="B94:B99" si="72">C94+D94+E94</f>
        <v>100000</v>
      </c>
      <c r="C94" s="39"/>
      <c r="D94" s="39"/>
      <c r="E94" s="39">
        <v>100000</v>
      </c>
      <c r="F94" s="39">
        <f t="shared" si="71"/>
        <v>0</v>
      </c>
      <c r="G94" s="39"/>
      <c r="H94" s="39"/>
      <c r="I94" s="39"/>
      <c r="J94" s="39">
        <f t="shared" si="51"/>
        <v>100000</v>
      </c>
      <c r="K94" s="21">
        <f t="shared" si="40"/>
        <v>0</v>
      </c>
    </row>
    <row r="95" spans="1:12" ht="83.4" customHeight="1" x14ac:dyDescent="0.25">
      <c r="A95" s="54" t="s">
        <v>112</v>
      </c>
      <c r="B95" s="39">
        <f t="shared" si="72"/>
        <v>3320000</v>
      </c>
      <c r="C95" s="39"/>
      <c r="D95" s="39"/>
      <c r="E95" s="39">
        <v>3320000</v>
      </c>
      <c r="F95" s="39">
        <f t="shared" si="71"/>
        <v>0</v>
      </c>
      <c r="G95" s="39"/>
      <c r="H95" s="39"/>
      <c r="I95" s="39"/>
      <c r="J95" s="39">
        <f t="shared" si="51"/>
        <v>3320000</v>
      </c>
      <c r="K95" s="21">
        <f t="shared" si="40"/>
        <v>0</v>
      </c>
    </row>
    <row r="96" spans="1:12" ht="105.6" customHeight="1" x14ac:dyDescent="0.25">
      <c r="A96" s="54" t="s">
        <v>119</v>
      </c>
      <c r="B96" s="39">
        <f t="shared" si="72"/>
        <v>120000</v>
      </c>
      <c r="C96" s="39"/>
      <c r="D96" s="39"/>
      <c r="E96" s="39">
        <v>120000</v>
      </c>
      <c r="F96" s="39">
        <f t="shared" si="71"/>
        <v>0</v>
      </c>
      <c r="G96" s="39"/>
      <c r="H96" s="39"/>
      <c r="I96" s="39"/>
      <c r="J96" s="39">
        <f t="shared" si="51"/>
        <v>120000</v>
      </c>
      <c r="K96" s="21">
        <f t="shared" si="40"/>
        <v>0</v>
      </c>
    </row>
    <row r="97" spans="1:11" ht="112.8" customHeight="1" x14ac:dyDescent="0.25">
      <c r="A97" s="54" t="s">
        <v>115</v>
      </c>
      <c r="B97" s="39">
        <f t="shared" si="72"/>
        <v>1260000</v>
      </c>
      <c r="C97" s="39"/>
      <c r="D97" s="39"/>
      <c r="E97" s="39">
        <v>1260000</v>
      </c>
      <c r="F97" s="39">
        <f t="shared" si="71"/>
        <v>0</v>
      </c>
      <c r="G97" s="39"/>
      <c r="H97" s="39"/>
      <c r="I97" s="39"/>
      <c r="J97" s="39">
        <f t="shared" si="51"/>
        <v>1260000</v>
      </c>
      <c r="K97" s="21">
        <f t="shared" si="40"/>
        <v>0</v>
      </c>
    </row>
    <row r="98" spans="1:11" ht="114" customHeight="1" x14ac:dyDescent="0.25">
      <c r="A98" s="55" t="s">
        <v>116</v>
      </c>
      <c r="B98" s="39">
        <f t="shared" si="72"/>
        <v>810000</v>
      </c>
      <c r="C98" s="39"/>
      <c r="D98" s="39"/>
      <c r="E98" s="39">
        <v>810000</v>
      </c>
      <c r="F98" s="39">
        <f t="shared" si="71"/>
        <v>0</v>
      </c>
      <c r="G98" s="39"/>
      <c r="H98" s="39"/>
      <c r="I98" s="39"/>
      <c r="J98" s="39">
        <f t="shared" si="51"/>
        <v>810000</v>
      </c>
      <c r="K98" s="21">
        <f t="shared" si="40"/>
        <v>0</v>
      </c>
    </row>
    <row r="99" spans="1:11" ht="114.6" customHeight="1" x14ac:dyDescent="0.25">
      <c r="A99" s="55" t="s">
        <v>117</v>
      </c>
      <c r="B99" s="39">
        <f t="shared" si="72"/>
        <v>715000</v>
      </c>
      <c r="C99" s="39"/>
      <c r="D99" s="39"/>
      <c r="E99" s="39">
        <v>715000</v>
      </c>
      <c r="F99" s="39">
        <f t="shared" si="71"/>
        <v>0</v>
      </c>
      <c r="G99" s="39"/>
      <c r="H99" s="39"/>
      <c r="I99" s="39"/>
      <c r="J99" s="39">
        <f t="shared" si="51"/>
        <v>715000</v>
      </c>
      <c r="K99" s="21">
        <f t="shared" si="40"/>
        <v>0</v>
      </c>
    </row>
    <row r="100" spans="1:11" ht="159.6" customHeight="1" x14ac:dyDescent="0.25">
      <c r="A100" s="55" t="s">
        <v>118</v>
      </c>
      <c r="B100" s="39">
        <f t="shared" si="54"/>
        <v>155000</v>
      </c>
      <c r="C100" s="39"/>
      <c r="D100" s="39"/>
      <c r="E100" s="39">
        <v>155000</v>
      </c>
      <c r="F100" s="39">
        <f t="shared" si="71"/>
        <v>0</v>
      </c>
      <c r="G100" s="39"/>
      <c r="H100" s="39"/>
      <c r="I100" s="39"/>
      <c r="J100" s="39">
        <f t="shared" si="51"/>
        <v>155000</v>
      </c>
      <c r="K100" s="21">
        <f t="shared" si="40"/>
        <v>0</v>
      </c>
    </row>
    <row r="101" spans="1:11" ht="52.8" customHeight="1" x14ac:dyDescent="0.25">
      <c r="A101" s="46" t="s">
        <v>120</v>
      </c>
      <c r="B101" s="39">
        <f t="shared" si="54"/>
        <v>25531914.890000001</v>
      </c>
      <c r="C101" s="39"/>
      <c r="D101" s="39">
        <v>25531914.890000001</v>
      </c>
      <c r="E101" s="39"/>
      <c r="F101" s="39">
        <f t="shared" si="71"/>
        <v>0</v>
      </c>
      <c r="G101" s="39"/>
      <c r="H101" s="39"/>
      <c r="I101" s="39"/>
      <c r="J101" s="39">
        <f t="shared" si="51"/>
        <v>25531914.890000001</v>
      </c>
      <c r="K101" s="21">
        <f t="shared" si="40"/>
        <v>0</v>
      </c>
    </row>
    <row r="102" spans="1:11" ht="54" customHeight="1" x14ac:dyDescent="0.25">
      <c r="A102" s="46" t="s">
        <v>121</v>
      </c>
      <c r="B102" s="39">
        <f t="shared" si="54"/>
        <v>500000000</v>
      </c>
      <c r="C102" s="39">
        <v>500000000</v>
      </c>
      <c r="D102" s="39"/>
      <c r="E102" s="39"/>
      <c r="F102" s="39">
        <f t="shared" si="71"/>
        <v>0</v>
      </c>
      <c r="G102" s="39"/>
      <c r="H102" s="39"/>
      <c r="I102" s="39"/>
      <c r="J102" s="39">
        <f t="shared" si="51"/>
        <v>500000000</v>
      </c>
      <c r="K102" s="21">
        <f t="shared" si="40"/>
        <v>0</v>
      </c>
    </row>
    <row r="103" spans="1:11" ht="252" x14ac:dyDescent="0.25">
      <c r="A103" s="48" t="s">
        <v>65</v>
      </c>
      <c r="B103" s="39">
        <f t="shared" si="54"/>
        <v>1205800</v>
      </c>
      <c r="C103" s="39">
        <f>C105</f>
        <v>0</v>
      </c>
      <c r="D103" s="39">
        <f t="shared" ref="D103:I103" si="73">D105</f>
        <v>0</v>
      </c>
      <c r="E103" s="39">
        <f t="shared" si="73"/>
        <v>1205800</v>
      </c>
      <c r="F103" s="39">
        <f>G103+H103+I103</f>
        <v>0</v>
      </c>
      <c r="G103" s="39">
        <f t="shared" si="73"/>
        <v>0</v>
      </c>
      <c r="H103" s="39">
        <f t="shared" si="73"/>
        <v>0</v>
      </c>
      <c r="I103" s="39">
        <f t="shared" si="73"/>
        <v>0</v>
      </c>
      <c r="J103" s="39">
        <f t="shared" si="51"/>
        <v>1205800</v>
      </c>
      <c r="K103" s="22">
        <f t="shared" si="40"/>
        <v>0</v>
      </c>
    </row>
    <row r="104" spans="1:11" ht="31.05" customHeight="1" x14ac:dyDescent="0.25">
      <c r="A104" s="45" t="s">
        <v>21</v>
      </c>
      <c r="B104" s="39"/>
      <c r="C104" s="39"/>
      <c r="D104" s="39"/>
      <c r="E104" s="39"/>
      <c r="F104" s="39">
        <f t="shared" ref="F104:F105" si="74">G104+H104+I104</f>
        <v>0</v>
      </c>
      <c r="G104" s="39"/>
      <c r="H104" s="39"/>
      <c r="I104" s="39"/>
      <c r="J104" s="39">
        <f t="shared" si="51"/>
        <v>0</v>
      </c>
      <c r="K104" s="22"/>
    </row>
    <row r="105" spans="1:11" ht="30.6" x14ac:dyDescent="0.25">
      <c r="A105" s="46" t="s">
        <v>122</v>
      </c>
      <c r="B105" s="39">
        <f t="shared" ref="B105" si="75">C105+D105+E105</f>
        <v>1205800</v>
      </c>
      <c r="C105" s="39"/>
      <c r="D105" s="39"/>
      <c r="E105" s="39">
        <v>1205800</v>
      </c>
      <c r="F105" s="39">
        <f t="shared" si="74"/>
        <v>0</v>
      </c>
      <c r="G105" s="39"/>
      <c r="H105" s="39"/>
      <c r="I105" s="39"/>
      <c r="J105" s="39">
        <f t="shared" si="51"/>
        <v>1205800</v>
      </c>
      <c r="K105" s="22">
        <f t="shared" ref="K105" si="76">F105/B105*100</f>
        <v>0</v>
      </c>
    </row>
    <row r="106" spans="1:11" ht="60" customHeight="1" x14ac:dyDescent="0.25">
      <c r="A106" s="56" t="s">
        <v>24</v>
      </c>
      <c r="B106" s="36">
        <f t="shared" ref="B106:I106" si="77">B107+B112+B130</f>
        <v>63649000</v>
      </c>
      <c r="C106" s="36">
        <f t="shared" si="77"/>
        <v>32344600</v>
      </c>
      <c r="D106" s="36">
        <f t="shared" si="77"/>
        <v>261400</v>
      </c>
      <c r="E106" s="36">
        <f t="shared" si="77"/>
        <v>31043000</v>
      </c>
      <c r="F106" s="36">
        <f t="shared" si="77"/>
        <v>0</v>
      </c>
      <c r="G106" s="36">
        <f t="shared" si="77"/>
        <v>0</v>
      </c>
      <c r="H106" s="36">
        <f t="shared" si="77"/>
        <v>0</v>
      </c>
      <c r="I106" s="36">
        <f t="shared" si="77"/>
        <v>0</v>
      </c>
      <c r="J106" s="36">
        <f t="shared" si="51"/>
        <v>63649000</v>
      </c>
      <c r="K106" s="25">
        <f>F106/B106*100</f>
        <v>0</v>
      </c>
    </row>
    <row r="107" spans="1:11" ht="28.35" customHeight="1" x14ac:dyDescent="0.25">
      <c r="A107" s="57" t="s">
        <v>25</v>
      </c>
      <c r="B107" s="37">
        <f t="shared" ref="B107:B129" si="78">C107+D107+E107</f>
        <v>7677600</v>
      </c>
      <c r="C107" s="37">
        <f>C108</f>
        <v>0</v>
      </c>
      <c r="D107" s="37">
        <f t="shared" ref="D107:I108" si="79">D108</f>
        <v>0</v>
      </c>
      <c r="E107" s="37">
        <f t="shared" si="79"/>
        <v>7677600</v>
      </c>
      <c r="F107" s="37">
        <f>G107+H107+I107</f>
        <v>0</v>
      </c>
      <c r="G107" s="37">
        <f>G108</f>
        <v>0</v>
      </c>
      <c r="H107" s="37">
        <f t="shared" ref="H107:I107" si="80">H108</f>
        <v>0</v>
      </c>
      <c r="I107" s="37">
        <f t="shared" si="80"/>
        <v>0</v>
      </c>
      <c r="J107" s="38">
        <f t="shared" si="51"/>
        <v>7677600</v>
      </c>
      <c r="K107" s="23">
        <f>F107/B107*100</f>
        <v>0</v>
      </c>
    </row>
    <row r="108" spans="1:11" ht="73.8" x14ac:dyDescent="0.25">
      <c r="A108" s="17" t="s">
        <v>63</v>
      </c>
      <c r="B108" s="37">
        <f>C108+D108+E108</f>
        <v>7677600</v>
      </c>
      <c r="C108" s="37">
        <f>C109</f>
        <v>0</v>
      </c>
      <c r="D108" s="37">
        <f t="shared" si="79"/>
        <v>0</v>
      </c>
      <c r="E108" s="37">
        <f t="shared" si="79"/>
        <v>7677600</v>
      </c>
      <c r="F108" s="37">
        <f>G108+H108+I108</f>
        <v>0</v>
      </c>
      <c r="G108" s="37">
        <f t="shared" si="79"/>
        <v>0</v>
      </c>
      <c r="H108" s="37">
        <f t="shared" si="79"/>
        <v>0</v>
      </c>
      <c r="I108" s="37">
        <f t="shared" si="79"/>
        <v>0</v>
      </c>
      <c r="J108" s="38">
        <f t="shared" si="51"/>
        <v>7677600</v>
      </c>
      <c r="K108" s="23">
        <f>F108/B108*100</f>
        <v>0</v>
      </c>
    </row>
    <row r="109" spans="1:11" ht="52.2" customHeight="1" x14ac:dyDescent="0.25">
      <c r="A109" s="49" t="s">
        <v>45</v>
      </c>
      <c r="B109" s="39">
        <f t="shared" si="78"/>
        <v>7677600</v>
      </c>
      <c r="C109" s="39">
        <f>C111</f>
        <v>0</v>
      </c>
      <c r="D109" s="39">
        <f t="shared" ref="D109:E109" si="81">D111</f>
        <v>0</v>
      </c>
      <c r="E109" s="39">
        <f t="shared" si="81"/>
        <v>7677600</v>
      </c>
      <c r="F109" s="39">
        <f t="shared" ref="F109:F141" si="82">G109+H109+I109</f>
        <v>0</v>
      </c>
      <c r="G109" s="39">
        <f>G111</f>
        <v>0</v>
      </c>
      <c r="H109" s="39">
        <f t="shared" ref="H109:I109" si="83">H111</f>
        <v>0</v>
      </c>
      <c r="I109" s="39">
        <f t="shared" si="83"/>
        <v>0</v>
      </c>
      <c r="J109" s="39">
        <f>B109-F109</f>
        <v>7677600</v>
      </c>
      <c r="K109" s="22">
        <f>F109/B109*100</f>
        <v>0</v>
      </c>
    </row>
    <row r="110" spans="1:11" ht="28.35" customHeight="1" x14ac:dyDescent="0.25">
      <c r="A110" s="45" t="s">
        <v>14</v>
      </c>
      <c r="B110" s="39">
        <f t="shared" si="78"/>
        <v>0</v>
      </c>
      <c r="C110" s="39"/>
      <c r="D110" s="39"/>
      <c r="E110" s="39"/>
      <c r="F110" s="39">
        <f t="shared" si="82"/>
        <v>0</v>
      </c>
      <c r="G110" s="39"/>
      <c r="H110" s="39"/>
      <c r="I110" s="39"/>
      <c r="J110" s="39">
        <f t="shared" si="51"/>
        <v>0</v>
      </c>
      <c r="K110" s="22"/>
    </row>
    <row r="111" spans="1:11" ht="28.35" customHeight="1" x14ac:dyDescent="0.25">
      <c r="A111" s="50" t="s">
        <v>126</v>
      </c>
      <c r="B111" s="39">
        <f t="shared" si="78"/>
        <v>7677600</v>
      </c>
      <c r="C111" s="39"/>
      <c r="D111" s="39"/>
      <c r="E111" s="39">
        <v>7677600</v>
      </c>
      <c r="F111" s="39">
        <f t="shared" si="82"/>
        <v>0</v>
      </c>
      <c r="G111" s="39"/>
      <c r="H111" s="39"/>
      <c r="I111" s="39"/>
      <c r="J111" s="39">
        <f t="shared" si="51"/>
        <v>7677600</v>
      </c>
      <c r="K111" s="22">
        <f t="shared" ref="K111:K114" si="84">F111/B111*100</f>
        <v>0</v>
      </c>
    </row>
    <row r="112" spans="1:11" ht="27.75" customHeight="1" x14ac:dyDescent="0.25">
      <c r="A112" s="42" t="s">
        <v>26</v>
      </c>
      <c r="B112" s="38">
        <f>C112+D112+E112</f>
        <v>46671400</v>
      </c>
      <c r="C112" s="38">
        <f>C113+C126</f>
        <v>32344600</v>
      </c>
      <c r="D112" s="38">
        <f t="shared" ref="D112:I112" si="85">D113+D126</f>
        <v>261400</v>
      </c>
      <c r="E112" s="38">
        <f t="shared" si="85"/>
        <v>14065400</v>
      </c>
      <c r="F112" s="38">
        <f>G112+H112+I112</f>
        <v>0</v>
      </c>
      <c r="G112" s="38">
        <f t="shared" si="85"/>
        <v>0</v>
      </c>
      <c r="H112" s="38">
        <f t="shared" si="85"/>
        <v>0</v>
      </c>
      <c r="I112" s="38">
        <f t="shared" si="85"/>
        <v>0</v>
      </c>
      <c r="J112" s="38">
        <f t="shared" si="51"/>
        <v>46671400</v>
      </c>
      <c r="K112" s="22">
        <f t="shared" si="84"/>
        <v>0</v>
      </c>
    </row>
    <row r="113" spans="1:11" ht="82.2" customHeight="1" x14ac:dyDescent="0.25">
      <c r="A113" s="17" t="s">
        <v>63</v>
      </c>
      <c r="B113" s="38">
        <f>C113+D113+E113</f>
        <v>43671400</v>
      </c>
      <c r="C113" s="38">
        <f>C114+C119+C123</f>
        <v>32344600</v>
      </c>
      <c r="D113" s="38">
        <f t="shared" ref="D113:I113" si="86">D114+D119+D123</f>
        <v>261400</v>
      </c>
      <c r="E113" s="38">
        <f>E114+E119+E123</f>
        <v>11065400</v>
      </c>
      <c r="F113" s="38">
        <f>G113+H113+I113</f>
        <v>0</v>
      </c>
      <c r="G113" s="38">
        <f t="shared" si="86"/>
        <v>0</v>
      </c>
      <c r="H113" s="38">
        <f t="shared" si="86"/>
        <v>0</v>
      </c>
      <c r="I113" s="38">
        <f t="shared" si="86"/>
        <v>0</v>
      </c>
      <c r="J113" s="38">
        <f t="shared" si="51"/>
        <v>43671400</v>
      </c>
      <c r="K113" s="22">
        <f t="shared" si="84"/>
        <v>0</v>
      </c>
    </row>
    <row r="114" spans="1:11" ht="100.8" x14ac:dyDescent="0.25">
      <c r="A114" s="48" t="s">
        <v>66</v>
      </c>
      <c r="B114" s="39">
        <f t="shared" ref="B114:B126" si="87">C114+D114+E114</f>
        <v>32671400</v>
      </c>
      <c r="C114" s="39">
        <f>C116+C117+C118</f>
        <v>32344600</v>
      </c>
      <c r="D114" s="39">
        <f t="shared" ref="D114:E114" si="88">D116+D117+D118</f>
        <v>261400</v>
      </c>
      <c r="E114" s="39">
        <f t="shared" si="88"/>
        <v>65400</v>
      </c>
      <c r="F114" s="39">
        <f t="shared" ref="F114:F125" si="89">G114+H114+I114</f>
        <v>0</v>
      </c>
      <c r="G114" s="39">
        <f>G116+G117+G118</f>
        <v>0</v>
      </c>
      <c r="H114" s="39">
        <f t="shared" ref="H114:I114" si="90">H116+H117+H118</f>
        <v>0</v>
      </c>
      <c r="I114" s="39">
        <f t="shared" si="90"/>
        <v>0</v>
      </c>
      <c r="J114" s="39">
        <f t="shared" si="51"/>
        <v>32671400</v>
      </c>
      <c r="K114" s="22">
        <f t="shared" si="84"/>
        <v>0</v>
      </c>
    </row>
    <row r="115" spans="1:11" ht="30.6" x14ac:dyDescent="0.25">
      <c r="A115" s="45" t="s">
        <v>20</v>
      </c>
      <c r="B115" s="39">
        <f t="shared" si="87"/>
        <v>0</v>
      </c>
      <c r="C115" s="39"/>
      <c r="D115" s="39"/>
      <c r="E115" s="39"/>
      <c r="F115" s="39">
        <f t="shared" si="89"/>
        <v>0</v>
      </c>
      <c r="G115" s="39"/>
      <c r="H115" s="39"/>
      <c r="I115" s="39"/>
      <c r="J115" s="38">
        <f t="shared" si="51"/>
        <v>0</v>
      </c>
      <c r="K115" s="20"/>
    </row>
    <row r="116" spans="1:11" ht="62.4" customHeight="1" x14ac:dyDescent="0.25">
      <c r="A116" s="46" t="s">
        <v>123</v>
      </c>
      <c r="B116" s="39">
        <f t="shared" si="87"/>
        <v>65400</v>
      </c>
      <c r="C116" s="39"/>
      <c r="D116" s="39"/>
      <c r="E116" s="39">
        <v>65400</v>
      </c>
      <c r="F116" s="39">
        <f t="shared" si="89"/>
        <v>0</v>
      </c>
      <c r="G116" s="39"/>
      <c r="H116" s="39"/>
      <c r="I116" s="39"/>
      <c r="J116" s="39">
        <f t="shared" si="51"/>
        <v>65400</v>
      </c>
      <c r="K116" s="20"/>
    </row>
    <row r="117" spans="1:11" ht="60" customHeight="1" x14ac:dyDescent="0.25">
      <c r="A117" s="46" t="s">
        <v>124</v>
      </c>
      <c r="B117" s="39">
        <f t="shared" si="87"/>
        <v>261400</v>
      </c>
      <c r="C117" s="39"/>
      <c r="D117" s="39">
        <v>261400</v>
      </c>
      <c r="E117" s="39"/>
      <c r="F117" s="39">
        <f t="shared" si="89"/>
        <v>0</v>
      </c>
      <c r="G117" s="39"/>
      <c r="H117" s="39"/>
      <c r="I117" s="39"/>
      <c r="J117" s="39">
        <f t="shared" si="51"/>
        <v>261400</v>
      </c>
      <c r="K117" s="20">
        <f t="shared" ref="K117:K118" si="91">F117/B117*100</f>
        <v>0</v>
      </c>
    </row>
    <row r="118" spans="1:11" ht="59.4" customHeight="1" x14ac:dyDescent="0.25">
      <c r="A118" s="46" t="s">
        <v>125</v>
      </c>
      <c r="B118" s="39">
        <f t="shared" si="87"/>
        <v>32344600</v>
      </c>
      <c r="C118" s="39">
        <v>32344600</v>
      </c>
      <c r="D118" s="39"/>
      <c r="E118" s="39"/>
      <c r="F118" s="39">
        <f t="shared" si="89"/>
        <v>0</v>
      </c>
      <c r="G118" s="39"/>
      <c r="H118" s="39"/>
      <c r="I118" s="39"/>
      <c r="J118" s="39">
        <f t="shared" si="51"/>
        <v>32344600</v>
      </c>
      <c r="K118" s="20">
        <f t="shared" si="91"/>
        <v>0</v>
      </c>
    </row>
    <row r="119" spans="1:11" ht="126" x14ac:dyDescent="0.25">
      <c r="A119" s="44" t="s">
        <v>67</v>
      </c>
      <c r="B119" s="39">
        <f t="shared" si="87"/>
        <v>5000000</v>
      </c>
      <c r="C119" s="39">
        <f>C121+C122</f>
        <v>0</v>
      </c>
      <c r="D119" s="39">
        <f t="shared" ref="D119:E119" si="92">D121+D122</f>
        <v>0</v>
      </c>
      <c r="E119" s="39">
        <f t="shared" si="92"/>
        <v>5000000</v>
      </c>
      <c r="F119" s="39">
        <f t="shared" si="89"/>
        <v>0</v>
      </c>
      <c r="G119" s="39">
        <f>G121</f>
        <v>0</v>
      </c>
      <c r="H119" s="39">
        <f t="shared" ref="H119:I119" si="93">H121</f>
        <v>0</v>
      </c>
      <c r="I119" s="39">
        <f t="shared" si="93"/>
        <v>0</v>
      </c>
      <c r="J119" s="39">
        <f t="shared" si="51"/>
        <v>5000000</v>
      </c>
      <c r="K119" s="22">
        <f>F119/B119*100</f>
        <v>0</v>
      </c>
    </row>
    <row r="120" spans="1:11" ht="36" customHeight="1" x14ac:dyDescent="0.25">
      <c r="A120" s="45" t="s">
        <v>14</v>
      </c>
      <c r="B120" s="39">
        <f t="shared" si="87"/>
        <v>0</v>
      </c>
      <c r="C120" s="39"/>
      <c r="D120" s="39"/>
      <c r="E120" s="39"/>
      <c r="F120" s="39">
        <f t="shared" si="89"/>
        <v>0</v>
      </c>
      <c r="G120" s="39"/>
      <c r="H120" s="39"/>
      <c r="I120" s="39"/>
      <c r="J120" s="39">
        <f t="shared" si="51"/>
        <v>0</v>
      </c>
      <c r="K120" s="22"/>
    </row>
    <row r="121" spans="1:11" ht="49.2" x14ac:dyDescent="0.25">
      <c r="A121" s="58" t="s">
        <v>127</v>
      </c>
      <c r="B121" s="39">
        <f t="shared" si="87"/>
        <v>4000000</v>
      </c>
      <c r="C121" s="39"/>
      <c r="D121" s="39"/>
      <c r="E121" s="39">
        <v>4000000</v>
      </c>
      <c r="F121" s="39">
        <f t="shared" si="89"/>
        <v>0</v>
      </c>
      <c r="G121" s="39">
        <f>+G122</f>
        <v>0</v>
      </c>
      <c r="H121" s="39"/>
      <c r="I121" s="39"/>
      <c r="J121" s="39">
        <f t="shared" si="51"/>
        <v>4000000</v>
      </c>
      <c r="K121" s="22">
        <f>F121/B121*100</f>
        <v>0</v>
      </c>
    </row>
    <row r="122" spans="1:11" ht="30.6" x14ac:dyDescent="0.25">
      <c r="A122" s="58" t="s">
        <v>128</v>
      </c>
      <c r="B122" s="39">
        <f t="shared" si="87"/>
        <v>1000000</v>
      </c>
      <c r="C122" s="39"/>
      <c r="D122" s="39"/>
      <c r="E122" s="39">
        <v>1000000</v>
      </c>
      <c r="F122" s="39">
        <f t="shared" si="89"/>
        <v>0</v>
      </c>
      <c r="G122" s="39"/>
      <c r="H122" s="39"/>
      <c r="I122" s="39"/>
      <c r="J122" s="39">
        <f t="shared" si="51"/>
        <v>1000000</v>
      </c>
      <c r="K122" s="22">
        <f>F122/B122*100</f>
        <v>0</v>
      </c>
    </row>
    <row r="123" spans="1:11" ht="100.8" x14ac:dyDescent="0.25">
      <c r="A123" s="44" t="s">
        <v>30</v>
      </c>
      <c r="B123" s="39">
        <f t="shared" si="87"/>
        <v>6000000</v>
      </c>
      <c r="C123" s="39">
        <f>C125</f>
        <v>0</v>
      </c>
      <c r="D123" s="39">
        <f t="shared" ref="D123:E123" si="94">D125</f>
        <v>0</v>
      </c>
      <c r="E123" s="39">
        <f t="shared" si="94"/>
        <v>6000000</v>
      </c>
      <c r="F123" s="39">
        <f t="shared" si="89"/>
        <v>0</v>
      </c>
      <c r="G123" s="39">
        <f>G125</f>
        <v>0</v>
      </c>
      <c r="H123" s="39">
        <f t="shared" ref="H123:I123" si="95">H125</f>
        <v>0</v>
      </c>
      <c r="I123" s="39">
        <f t="shared" si="95"/>
        <v>0</v>
      </c>
      <c r="J123" s="39">
        <f t="shared" si="51"/>
        <v>6000000</v>
      </c>
      <c r="K123" s="22">
        <f>F123/B123*100</f>
        <v>0</v>
      </c>
    </row>
    <row r="124" spans="1:11" ht="27" customHeight="1" x14ac:dyDescent="0.25">
      <c r="A124" s="45" t="s">
        <v>14</v>
      </c>
      <c r="B124" s="39">
        <f t="shared" si="87"/>
        <v>0</v>
      </c>
      <c r="C124" s="39"/>
      <c r="D124" s="39"/>
      <c r="E124" s="39"/>
      <c r="F124" s="39">
        <f t="shared" si="89"/>
        <v>0</v>
      </c>
      <c r="G124" s="39"/>
      <c r="H124" s="39"/>
      <c r="I124" s="39"/>
      <c r="J124" s="39">
        <f t="shared" si="51"/>
        <v>0</v>
      </c>
      <c r="K124" s="22"/>
    </row>
    <row r="125" spans="1:11" ht="54" customHeight="1" x14ac:dyDescent="0.25">
      <c r="A125" s="59" t="s">
        <v>129</v>
      </c>
      <c r="B125" s="39">
        <f t="shared" si="87"/>
        <v>6000000</v>
      </c>
      <c r="C125" s="39"/>
      <c r="D125" s="39"/>
      <c r="E125" s="39">
        <v>6000000</v>
      </c>
      <c r="F125" s="39">
        <f t="shared" si="89"/>
        <v>0</v>
      </c>
      <c r="G125" s="39"/>
      <c r="H125" s="39"/>
      <c r="I125" s="39"/>
      <c r="J125" s="39">
        <f t="shared" si="51"/>
        <v>6000000</v>
      </c>
      <c r="K125" s="22">
        <f>F125/B125*100</f>
        <v>0</v>
      </c>
    </row>
    <row r="126" spans="1:11" ht="83.4" customHeight="1" x14ac:dyDescent="0.25">
      <c r="A126" s="43" t="s">
        <v>62</v>
      </c>
      <c r="B126" s="38">
        <f t="shared" si="87"/>
        <v>3000000</v>
      </c>
      <c r="C126" s="38">
        <f>C127</f>
        <v>0</v>
      </c>
      <c r="D126" s="38">
        <f t="shared" ref="D126:E126" si="96">D127</f>
        <v>0</v>
      </c>
      <c r="E126" s="38">
        <f t="shared" si="96"/>
        <v>3000000</v>
      </c>
      <c r="F126" s="38">
        <f>G126+H126+I126</f>
        <v>0</v>
      </c>
      <c r="G126" s="38">
        <f t="shared" ref="G126:I126" si="97">G127</f>
        <v>0</v>
      </c>
      <c r="H126" s="38">
        <f t="shared" si="97"/>
        <v>0</v>
      </c>
      <c r="I126" s="38">
        <f t="shared" si="97"/>
        <v>0</v>
      </c>
      <c r="J126" s="38"/>
      <c r="K126" s="21"/>
    </row>
    <row r="127" spans="1:11" ht="75.599999999999994" x14ac:dyDescent="0.25">
      <c r="A127" s="48" t="s">
        <v>68</v>
      </c>
      <c r="B127" s="39">
        <f t="shared" si="78"/>
        <v>3000000</v>
      </c>
      <c r="C127" s="39">
        <f>C129</f>
        <v>0</v>
      </c>
      <c r="D127" s="39">
        <f t="shared" ref="D127:E127" si="98">D129</f>
        <v>0</v>
      </c>
      <c r="E127" s="39">
        <f t="shared" si="98"/>
        <v>3000000</v>
      </c>
      <c r="F127" s="39">
        <f t="shared" si="82"/>
        <v>0</v>
      </c>
      <c r="G127" s="39">
        <f>G129</f>
        <v>0</v>
      </c>
      <c r="H127" s="39">
        <f t="shared" ref="H127:I127" si="99">H129</f>
        <v>0</v>
      </c>
      <c r="I127" s="39">
        <f t="shared" si="99"/>
        <v>0</v>
      </c>
      <c r="J127" s="39">
        <f t="shared" si="51"/>
        <v>3000000</v>
      </c>
      <c r="K127" s="20">
        <f>F127/B127*100</f>
        <v>0</v>
      </c>
    </row>
    <row r="128" spans="1:11" ht="30.6" x14ac:dyDescent="0.25">
      <c r="A128" s="45" t="s">
        <v>20</v>
      </c>
      <c r="B128" s="39">
        <f t="shared" si="78"/>
        <v>0</v>
      </c>
      <c r="C128" s="39"/>
      <c r="D128" s="39"/>
      <c r="E128" s="39"/>
      <c r="F128" s="39">
        <f t="shared" si="82"/>
        <v>0</v>
      </c>
      <c r="G128" s="39"/>
      <c r="H128" s="39"/>
      <c r="I128" s="39"/>
      <c r="J128" s="38">
        <f t="shared" si="51"/>
        <v>0</v>
      </c>
      <c r="K128" s="20"/>
    </row>
    <row r="129" spans="1:13" ht="54" customHeight="1" x14ac:dyDescent="0.25">
      <c r="A129" s="46" t="s">
        <v>130</v>
      </c>
      <c r="B129" s="39">
        <f t="shared" si="78"/>
        <v>3000000</v>
      </c>
      <c r="C129" s="39"/>
      <c r="D129" s="39"/>
      <c r="E129" s="39">
        <v>3000000</v>
      </c>
      <c r="F129" s="39">
        <f t="shared" si="82"/>
        <v>0</v>
      </c>
      <c r="G129" s="39"/>
      <c r="H129" s="39"/>
      <c r="I129" s="39"/>
      <c r="J129" s="39">
        <f t="shared" si="51"/>
        <v>3000000</v>
      </c>
      <c r="K129" s="20"/>
    </row>
    <row r="130" spans="1:13" ht="30" x14ac:dyDescent="0.25">
      <c r="A130" s="60" t="s">
        <v>41</v>
      </c>
      <c r="B130" s="38">
        <f>C130+D130+E130</f>
        <v>9300000</v>
      </c>
      <c r="C130" s="38">
        <f>C131+C138+C142</f>
        <v>0</v>
      </c>
      <c r="D130" s="38">
        <f t="shared" ref="D130:E130" si="100">D131+D138+D142</f>
        <v>0</v>
      </c>
      <c r="E130" s="38">
        <f t="shared" si="100"/>
        <v>9300000</v>
      </c>
      <c r="F130" s="38">
        <f>G130+H130+I130</f>
        <v>0</v>
      </c>
      <c r="G130" s="38">
        <f t="shared" ref="G130:I130" si="101">G131+G138+G142</f>
        <v>0</v>
      </c>
      <c r="H130" s="38">
        <f t="shared" si="101"/>
        <v>0</v>
      </c>
      <c r="I130" s="38">
        <f t="shared" si="101"/>
        <v>0</v>
      </c>
      <c r="J130" s="38">
        <f t="shared" si="51"/>
        <v>9300000</v>
      </c>
      <c r="K130" s="23">
        <f t="shared" ref="K130:K156" si="102">F130/B130*100</f>
        <v>0</v>
      </c>
      <c r="L130" s="18"/>
      <c r="M130" s="3"/>
    </row>
    <row r="131" spans="1:13" ht="83.4" customHeight="1" x14ac:dyDescent="0.25">
      <c r="A131" s="43" t="s">
        <v>62</v>
      </c>
      <c r="B131" s="38">
        <f>C131+D131+E131</f>
        <v>5500000</v>
      </c>
      <c r="C131" s="38">
        <f>C132+C135</f>
        <v>0</v>
      </c>
      <c r="D131" s="38">
        <f t="shared" ref="D131:I131" si="103">D132+D135</f>
        <v>0</v>
      </c>
      <c r="E131" s="38">
        <f t="shared" si="103"/>
        <v>5500000</v>
      </c>
      <c r="F131" s="38">
        <f>G131+H131+I131</f>
        <v>0</v>
      </c>
      <c r="G131" s="38">
        <f t="shared" si="103"/>
        <v>0</v>
      </c>
      <c r="H131" s="38">
        <f t="shared" si="103"/>
        <v>0</v>
      </c>
      <c r="I131" s="38">
        <f t="shared" si="103"/>
        <v>0</v>
      </c>
      <c r="J131" s="38">
        <f t="shared" si="51"/>
        <v>5500000</v>
      </c>
      <c r="K131" s="23"/>
      <c r="L131" s="18"/>
      <c r="M131" s="3"/>
    </row>
    <row r="132" spans="1:13" ht="50.4" x14ac:dyDescent="0.25">
      <c r="A132" s="61" t="s">
        <v>81</v>
      </c>
      <c r="B132" s="38">
        <f t="shared" ref="B132:B145" si="104">C132+D132+E132</f>
        <v>5400000</v>
      </c>
      <c r="C132" s="39">
        <f>C134</f>
        <v>0</v>
      </c>
      <c r="D132" s="39">
        <f t="shared" ref="D132:I132" si="105">D134</f>
        <v>0</v>
      </c>
      <c r="E132" s="39">
        <f t="shared" si="105"/>
        <v>5400000</v>
      </c>
      <c r="F132" s="39">
        <f>G132+H132+I132</f>
        <v>0</v>
      </c>
      <c r="G132" s="39">
        <f t="shared" si="105"/>
        <v>0</v>
      </c>
      <c r="H132" s="39">
        <f t="shared" si="105"/>
        <v>0</v>
      </c>
      <c r="I132" s="39">
        <f t="shared" si="105"/>
        <v>0</v>
      </c>
      <c r="J132" s="38">
        <f t="shared" si="51"/>
        <v>5400000</v>
      </c>
      <c r="K132" s="23">
        <f t="shared" si="102"/>
        <v>0</v>
      </c>
      <c r="L132" s="18"/>
      <c r="M132" s="3"/>
    </row>
    <row r="133" spans="1:13" ht="30.6" x14ac:dyDescent="0.25">
      <c r="A133" s="62" t="s">
        <v>20</v>
      </c>
      <c r="B133" s="38">
        <f t="shared" si="104"/>
        <v>0</v>
      </c>
      <c r="C133" s="39"/>
      <c r="D133" s="39"/>
      <c r="E133" s="39"/>
      <c r="F133" s="38">
        <f t="shared" si="82"/>
        <v>0</v>
      </c>
      <c r="G133" s="39"/>
      <c r="H133" s="39"/>
      <c r="I133" s="39"/>
      <c r="J133" s="38">
        <f t="shared" si="51"/>
        <v>0</v>
      </c>
      <c r="K133" s="23"/>
      <c r="L133" s="18"/>
      <c r="M133" s="3"/>
    </row>
    <row r="134" spans="1:13" ht="49.2" x14ac:dyDescent="0.25">
      <c r="A134" s="52" t="s">
        <v>131</v>
      </c>
      <c r="B134" s="39">
        <f t="shared" si="104"/>
        <v>5400000</v>
      </c>
      <c r="C134" s="39"/>
      <c r="D134" s="39"/>
      <c r="E134" s="39">
        <v>5400000</v>
      </c>
      <c r="F134" s="39">
        <f t="shared" si="82"/>
        <v>0</v>
      </c>
      <c r="G134" s="39"/>
      <c r="H134" s="39"/>
      <c r="I134" s="39"/>
      <c r="J134" s="39">
        <f t="shared" si="51"/>
        <v>5400000</v>
      </c>
      <c r="K134" s="20">
        <f t="shared" ref="K134:K135" si="106">F134/B134*100</f>
        <v>0</v>
      </c>
      <c r="L134" s="18"/>
      <c r="M134" s="3"/>
    </row>
    <row r="135" spans="1:13" ht="50.4" x14ac:dyDescent="0.25">
      <c r="A135" s="61" t="s">
        <v>69</v>
      </c>
      <c r="B135" s="39">
        <f t="shared" si="104"/>
        <v>100000</v>
      </c>
      <c r="C135" s="39">
        <f>C137</f>
        <v>0</v>
      </c>
      <c r="D135" s="39">
        <f t="shared" ref="D135:E135" si="107">D137</f>
        <v>0</v>
      </c>
      <c r="E135" s="39">
        <f t="shared" si="107"/>
        <v>100000</v>
      </c>
      <c r="F135" s="39">
        <f t="shared" si="82"/>
        <v>0</v>
      </c>
      <c r="G135" s="39">
        <f>G137</f>
        <v>0</v>
      </c>
      <c r="H135" s="39">
        <f t="shared" ref="H135:I135" si="108">H137</f>
        <v>0</v>
      </c>
      <c r="I135" s="39">
        <f t="shared" si="108"/>
        <v>0</v>
      </c>
      <c r="J135" s="39">
        <f t="shared" si="51"/>
        <v>100000</v>
      </c>
      <c r="K135" s="20">
        <f t="shared" si="106"/>
        <v>0</v>
      </c>
      <c r="L135" s="18"/>
      <c r="M135" s="3"/>
    </row>
    <row r="136" spans="1:13" ht="30.6" x14ac:dyDescent="0.25">
      <c r="A136" s="63" t="s">
        <v>20</v>
      </c>
      <c r="B136" s="39">
        <f t="shared" si="104"/>
        <v>0</v>
      </c>
      <c r="C136" s="39"/>
      <c r="D136" s="39"/>
      <c r="E136" s="39"/>
      <c r="F136" s="39">
        <f t="shared" si="82"/>
        <v>0</v>
      </c>
      <c r="G136" s="39"/>
      <c r="H136" s="39"/>
      <c r="I136" s="39"/>
      <c r="J136" s="39">
        <f t="shared" si="51"/>
        <v>0</v>
      </c>
      <c r="K136" s="20"/>
      <c r="L136" s="18"/>
      <c r="M136" s="3"/>
    </row>
    <row r="137" spans="1:13" ht="51" customHeight="1" x14ac:dyDescent="0.25">
      <c r="A137" s="62" t="s">
        <v>132</v>
      </c>
      <c r="B137" s="39">
        <f t="shared" si="104"/>
        <v>100000</v>
      </c>
      <c r="C137" s="39"/>
      <c r="D137" s="39"/>
      <c r="E137" s="39">
        <v>100000</v>
      </c>
      <c r="F137" s="39">
        <f t="shared" si="82"/>
        <v>0</v>
      </c>
      <c r="G137" s="39"/>
      <c r="H137" s="39"/>
      <c r="I137" s="39"/>
      <c r="J137" s="39">
        <f t="shared" si="51"/>
        <v>100000</v>
      </c>
      <c r="K137" s="20">
        <f t="shared" ref="K137" si="109">F137/B137*100</f>
        <v>0</v>
      </c>
      <c r="L137" s="18"/>
      <c r="M137" s="3"/>
    </row>
    <row r="138" spans="1:13" ht="83.4" customHeight="1" x14ac:dyDescent="0.25">
      <c r="A138" s="17" t="s">
        <v>63</v>
      </c>
      <c r="B138" s="38">
        <f t="shared" si="104"/>
        <v>2000000</v>
      </c>
      <c r="C138" s="38">
        <f>C139</f>
        <v>0</v>
      </c>
      <c r="D138" s="38">
        <f t="shared" ref="D138:I138" si="110">D139</f>
        <v>0</v>
      </c>
      <c r="E138" s="38">
        <f t="shared" si="110"/>
        <v>2000000</v>
      </c>
      <c r="F138" s="38">
        <f>G138+H138+I138</f>
        <v>0</v>
      </c>
      <c r="G138" s="38">
        <f t="shared" si="110"/>
        <v>0</v>
      </c>
      <c r="H138" s="38">
        <f t="shared" si="110"/>
        <v>0</v>
      </c>
      <c r="I138" s="38">
        <f t="shared" si="110"/>
        <v>0</v>
      </c>
      <c r="J138" s="38"/>
      <c r="K138" s="23"/>
      <c r="L138" s="18"/>
      <c r="M138" s="3"/>
    </row>
    <row r="139" spans="1:13" ht="30.6" x14ac:dyDescent="0.25">
      <c r="A139" s="61" t="s">
        <v>70</v>
      </c>
      <c r="B139" s="39">
        <f t="shared" si="104"/>
        <v>2000000</v>
      </c>
      <c r="C139" s="39">
        <f>C141</f>
        <v>0</v>
      </c>
      <c r="D139" s="39">
        <f t="shared" ref="D139:E139" si="111">D141</f>
        <v>0</v>
      </c>
      <c r="E139" s="39">
        <f t="shared" si="111"/>
        <v>2000000</v>
      </c>
      <c r="F139" s="39">
        <f t="shared" si="82"/>
        <v>0</v>
      </c>
      <c r="G139" s="39">
        <f>G141</f>
        <v>0</v>
      </c>
      <c r="H139" s="39">
        <f t="shared" ref="H139:I139" si="112">H141</f>
        <v>0</v>
      </c>
      <c r="I139" s="39">
        <f t="shared" si="112"/>
        <v>0</v>
      </c>
      <c r="J139" s="39">
        <f t="shared" ref="J139:J202" si="113">B139-F139</f>
        <v>2000000</v>
      </c>
      <c r="K139" s="20">
        <f t="shared" si="102"/>
        <v>0</v>
      </c>
      <c r="L139" s="18"/>
      <c r="M139" s="3"/>
    </row>
    <row r="140" spans="1:13" ht="30.6" x14ac:dyDescent="0.25">
      <c r="A140" s="63" t="s">
        <v>20</v>
      </c>
      <c r="B140" s="39">
        <f t="shared" si="104"/>
        <v>0</v>
      </c>
      <c r="C140" s="39"/>
      <c r="D140" s="39"/>
      <c r="E140" s="39"/>
      <c r="F140" s="39">
        <f t="shared" si="82"/>
        <v>0</v>
      </c>
      <c r="G140" s="39"/>
      <c r="H140" s="39"/>
      <c r="I140" s="39"/>
      <c r="J140" s="39">
        <f t="shared" si="113"/>
        <v>0</v>
      </c>
      <c r="K140" s="20"/>
      <c r="L140" s="18"/>
      <c r="M140" s="3"/>
    </row>
    <row r="141" spans="1:13" ht="49.8" x14ac:dyDescent="0.25">
      <c r="A141" s="62" t="s">
        <v>133</v>
      </c>
      <c r="B141" s="39">
        <f t="shared" si="104"/>
        <v>2000000</v>
      </c>
      <c r="C141" s="39"/>
      <c r="D141" s="39"/>
      <c r="E141" s="39">
        <v>2000000</v>
      </c>
      <c r="F141" s="39">
        <f t="shared" si="82"/>
        <v>0</v>
      </c>
      <c r="G141" s="39"/>
      <c r="H141" s="39"/>
      <c r="I141" s="39"/>
      <c r="J141" s="39">
        <f t="shared" si="113"/>
        <v>2000000</v>
      </c>
      <c r="K141" s="20">
        <f t="shared" si="102"/>
        <v>0</v>
      </c>
      <c r="L141" s="18"/>
      <c r="M141" s="3"/>
    </row>
    <row r="142" spans="1:13" ht="81.599999999999994" customHeight="1" x14ac:dyDescent="0.25">
      <c r="A142" s="43" t="s">
        <v>71</v>
      </c>
      <c r="B142" s="38">
        <f t="shared" si="104"/>
        <v>1800000</v>
      </c>
      <c r="C142" s="38">
        <f>C143</f>
        <v>0</v>
      </c>
      <c r="D142" s="38">
        <f t="shared" ref="D142:E142" si="114">D143</f>
        <v>0</v>
      </c>
      <c r="E142" s="38">
        <f t="shared" si="114"/>
        <v>1800000</v>
      </c>
      <c r="F142" s="38">
        <f>G142+H142+I142</f>
        <v>0</v>
      </c>
      <c r="G142" s="38">
        <f t="shared" ref="G142:I142" si="115">G143</f>
        <v>0</v>
      </c>
      <c r="H142" s="38">
        <f t="shared" si="115"/>
        <v>0</v>
      </c>
      <c r="I142" s="38">
        <f t="shared" si="115"/>
        <v>0</v>
      </c>
      <c r="J142" s="38"/>
      <c r="K142" s="20"/>
      <c r="L142" s="18"/>
      <c r="M142" s="3"/>
    </row>
    <row r="143" spans="1:13" ht="50.4" x14ac:dyDescent="0.25">
      <c r="A143" s="61" t="s">
        <v>72</v>
      </c>
      <c r="B143" s="39">
        <f t="shared" si="104"/>
        <v>1800000</v>
      </c>
      <c r="C143" s="39">
        <f>C145</f>
        <v>0</v>
      </c>
      <c r="D143" s="39">
        <f t="shared" ref="D143:E143" si="116">D145</f>
        <v>0</v>
      </c>
      <c r="E143" s="39">
        <f t="shared" si="116"/>
        <v>1800000</v>
      </c>
      <c r="F143" s="39">
        <f t="shared" ref="F143:F145" si="117">G143+H143+I143</f>
        <v>0</v>
      </c>
      <c r="G143" s="39">
        <f>G145</f>
        <v>0</v>
      </c>
      <c r="H143" s="39">
        <f t="shared" ref="H143:I143" si="118">H145</f>
        <v>0</v>
      </c>
      <c r="I143" s="39">
        <f t="shared" si="118"/>
        <v>0</v>
      </c>
      <c r="J143" s="39">
        <f t="shared" ref="J143:J145" si="119">B143-F143</f>
        <v>1800000</v>
      </c>
      <c r="K143" s="20"/>
      <c r="L143" s="18"/>
      <c r="M143" s="3"/>
    </row>
    <row r="144" spans="1:13" ht="30.6" x14ac:dyDescent="0.25">
      <c r="A144" s="62" t="s">
        <v>20</v>
      </c>
      <c r="B144" s="39">
        <f t="shared" si="104"/>
        <v>0</v>
      </c>
      <c r="C144" s="39"/>
      <c r="D144" s="39"/>
      <c r="E144" s="39"/>
      <c r="F144" s="39">
        <f t="shared" si="117"/>
        <v>0</v>
      </c>
      <c r="G144" s="39"/>
      <c r="H144" s="39"/>
      <c r="I144" s="39"/>
      <c r="J144" s="39">
        <f t="shared" si="119"/>
        <v>0</v>
      </c>
      <c r="K144" s="20"/>
      <c r="L144" s="18"/>
      <c r="M144" s="3"/>
    </row>
    <row r="145" spans="1:13" ht="30.6" x14ac:dyDescent="0.25">
      <c r="A145" s="52" t="s">
        <v>134</v>
      </c>
      <c r="B145" s="39">
        <f t="shared" si="104"/>
        <v>1800000</v>
      </c>
      <c r="C145" s="39"/>
      <c r="D145" s="39"/>
      <c r="E145" s="39">
        <v>1800000</v>
      </c>
      <c r="F145" s="39">
        <f t="shared" si="117"/>
        <v>0</v>
      </c>
      <c r="G145" s="39"/>
      <c r="H145" s="39"/>
      <c r="I145" s="39"/>
      <c r="J145" s="39">
        <f t="shared" si="119"/>
        <v>1800000</v>
      </c>
      <c r="K145" s="20"/>
      <c r="L145" s="18"/>
      <c r="M145" s="3"/>
    </row>
    <row r="146" spans="1:13" ht="30.6" x14ac:dyDescent="0.25">
      <c r="A146" s="64" t="s">
        <v>40</v>
      </c>
      <c r="B146" s="36">
        <f>B147</f>
        <v>176377600</v>
      </c>
      <c r="C146" s="36">
        <f t="shared" ref="C146:I147" si="120">C147</f>
        <v>163196500</v>
      </c>
      <c r="D146" s="36">
        <f t="shared" si="120"/>
        <v>1318700</v>
      </c>
      <c r="E146" s="36">
        <f t="shared" si="120"/>
        <v>11862400</v>
      </c>
      <c r="F146" s="36">
        <f>F147</f>
        <v>0</v>
      </c>
      <c r="G146" s="36">
        <f t="shared" si="120"/>
        <v>0</v>
      </c>
      <c r="H146" s="36">
        <f t="shared" si="120"/>
        <v>0</v>
      </c>
      <c r="I146" s="36">
        <f t="shared" si="120"/>
        <v>0</v>
      </c>
      <c r="J146" s="36">
        <f t="shared" si="113"/>
        <v>176377600</v>
      </c>
      <c r="K146" s="24">
        <f t="shared" si="102"/>
        <v>0</v>
      </c>
      <c r="L146" s="18"/>
      <c r="M146" s="3"/>
    </row>
    <row r="147" spans="1:13" ht="49.2" x14ac:dyDescent="0.25">
      <c r="A147" s="65" t="s">
        <v>38</v>
      </c>
      <c r="B147" s="38">
        <f>C147+D147+E147</f>
        <v>176377600</v>
      </c>
      <c r="C147" s="38">
        <f>C148</f>
        <v>163196500</v>
      </c>
      <c r="D147" s="38">
        <f t="shared" si="120"/>
        <v>1318700</v>
      </c>
      <c r="E147" s="38">
        <f t="shared" si="120"/>
        <v>11862400</v>
      </c>
      <c r="F147" s="38">
        <f>G147+H147+I147</f>
        <v>0</v>
      </c>
      <c r="G147" s="38">
        <f t="shared" si="120"/>
        <v>0</v>
      </c>
      <c r="H147" s="38">
        <f t="shared" si="120"/>
        <v>0</v>
      </c>
      <c r="I147" s="38">
        <f t="shared" si="120"/>
        <v>0</v>
      </c>
      <c r="J147" s="38"/>
      <c r="K147" s="20">
        <f t="shared" si="102"/>
        <v>0</v>
      </c>
      <c r="L147" s="18"/>
      <c r="M147" s="3"/>
    </row>
    <row r="148" spans="1:13" ht="80.400000000000006" customHeight="1" x14ac:dyDescent="0.25">
      <c r="A148" s="43" t="s">
        <v>62</v>
      </c>
      <c r="B148" s="38">
        <f>C148+D148+E148</f>
        <v>176377600</v>
      </c>
      <c r="C148" s="38">
        <f>C149+C156+C161+C164+C167+C171+C174</f>
        <v>163196500</v>
      </c>
      <c r="D148" s="38">
        <f t="shared" ref="D148:J148" si="121">D149+D156+D161+D164+D167+D171+D174</f>
        <v>1318700</v>
      </c>
      <c r="E148" s="38">
        <f t="shared" si="121"/>
        <v>11862400</v>
      </c>
      <c r="F148" s="38">
        <f>G148+H148+I148</f>
        <v>0</v>
      </c>
      <c r="G148" s="38">
        <f t="shared" si="121"/>
        <v>0</v>
      </c>
      <c r="H148" s="38">
        <f t="shared" si="121"/>
        <v>0</v>
      </c>
      <c r="I148" s="38">
        <f t="shared" si="121"/>
        <v>0</v>
      </c>
      <c r="J148" s="38">
        <f t="shared" si="121"/>
        <v>176377600</v>
      </c>
      <c r="K148" s="20"/>
      <c r="L148" s="18"/>
      <c r="M148" s="3"/>
    </row>
    <row r="149" spans="1:13" ht="109.2" customHeight="1" x14ac:dyDescent="0.25">
      <c r="A149" s="47" t="s">
        <v>46</v>
      </c>
      <c r="B149" s="39">
        <f>C149+D149+E149</f>
        <v>139039600</v>
      </c>
      <c r="C149" s="39">
        <f>C151+C152+C153+C154+C155</f>
        <v>137451200</v>
      </c>
      <c r="D149" s="39">
        <f t="shared" ref="D149:E149" si="122">D151+D152+D153+D154+D155</f>
        <v>1110700</v>
      </c>
      <c r="E149" s="39">
        <f t="shared" si="122"/>
        <v>477700</v>
      </c>
      <c r="F149" s="39">
        <f t="shared" ref="F149:F155" si="123">G149+H149+I149</f>
        <v>0</v>
      </c>
      <c r="G149" s="39">
        <f>G151+G152+G153+G154+G155</f>
        <v>0</v>
      </c>
      <c r="H149" s="39">
        <f t="shared" ref="H149:I149" si="124">H151+H152+H153+H154+H155</f>
        <v>0</v>
      </c>
      <c r="I149" s="39">
        <f t="shared" si="124"/>
        <v>0</v>
      </c>
      <c r="J149" s="39">
        <f t="shared" ref="J149" si="125">B149-F149</f>
        <v>139039600</v>
      </c>
      <c r="K149" s="20">
        <f t="shared" si="102"/>
        <v>0</v>
      </c>
      <c r="L149" s="18"/>
      <c r="M149" s="3"/>
    </row>
    <row r="150" spans="1:13" ht="30.6" x14ac:dyDescent="0.25">
      <c r="A150" s="62" t="s">
        <v>20</v>
      </c>
      <c r="B150" s="39"/>
      <c r="C150" s="39"/>
      <c r="D150" s="39"/>
      <c r="E150" s="39"/>
      <c r="F150" s="39">
        <f t="shared" si="123"/>
        <v>0</v>
      </c>
      <c r="G150" s="39"/>
      <c r="H150" s="39"/>
      <c r="I150" s="39"/>
      <c r="J150" s="39"/>
      <c r="K150" s="20"/>
      <c r="L150" s="18"/>
      <c r="M150" s="3"/>
    </row>
    <row r="151" spans="1:13" ht="50.4" x14ac:dyDescent="0.25">
      <c r="A151" s="66" t="s">
        <v>135</v>
      </c>
      <c r="B151" s="39">
        <f t="shared" ref="B151:B156" si="126">C151+D151+E151</f>
        <v>100000</v>
      </c>
      <c r="C151" s="39"/>
      <c r="D151" s="39"/>
      <c r="E151" s="39">
        <v>100000</v>
      </c>
      <c r="F151" s="39">
        <f t="shared" si="123"/>
        <v>0</v>
      </c>
      <c r="G151" s="39"/>
      <c r="H151" s="39"/>
      <c r="I151" s="39"/>
      <c r="J151" s="39">
        <f t="shared" ref="J151:J176" si="127">B151-F151</f>
        <v>100000</v>
      </c>
      <c r="K151" s="20">
        <f t="shared" si="102"/>
        <v>0</v>
      </c>
      <c r="L151" s="18"/>
      <c r="M151" s="3"/>
    </row>
    <row r="152" spans="1:13" ht="49.8" x14ac:dyDescent="0.25">
      <c r="A152" s="66" t="s">
        <v>136</v>
      </c>
      <c r="B152" s="39">
        <f t="shared" si="126"/>
        <v>100000</v>
      </c>
      <c r="C152" s="39"/>
      <c r="D152" s="39"/>
      <c r="E152" s="39">
        <v>100000</v>
      </c>
      <c r="F152" s="39">
        <f t="shared" si="123"/>
        <v>0</v>
      </c>
      <c r="G152" s="39"/>
      <c r="H152" s="39"/>
      <c r="I152" s="39"/>
      <c r="J152" s="39">
        <f t="shared" si="127"/>
        <v>100000</v>
      </c>
      <c r="K152" s="20">
        <f t="shared" si="102"/>
        <v>0</v>
      </c>
      <c r="L152" s="18"/>
      <c r="M152" s="3"/>
    </row>
    <row r="153" spans="1:13" ht="49.2" x14ac:dyDescent="0.25">
      <c r="A153" s="52" t="s">
        <v>165</v>
      </c>
      <c r="B153" s="39">
        <f t="shared" si="126"/>
        <v>277700</v>
      </c>
      <c r="C153" s="39"/>
      <c r="D153" s="39"/>
      <c r="E153" s="39">
        <v>277700</v>
      </c>
      <c r="F153" s="39">
        <f t="shared" si="123"/>
        <v>0</v>
      </c>
      <c r="G153" s="39"/>
      <c r="H153" s="39"/>
      <c r="I153" s="39"/>
      <c r="J153" s="39">
        <f t="shared" si="127"/>
        <v>277700</v>
      </c>
      <c r="K153" s="20">
        <f t="shared" si="102"/>
        <v>0</v>
      </c>
      <c r="L153" s="18"/>
      <c r="M153" s="3"/>
    </row>
    <row r="154" spans="1:13" ht="49.2" x14ac:dyDescent="0.25">
      <c r="A154" s="52" t="s">
        <v>164</v>
      </c>
      <c r="B154" s="39">
        <f t="shared" si="126"/>
        <v>1110700</v>
      </c>
      <c r="C154" s="39"/>
      <c r="D154" s="39">
        <v>1110700</v>
      </c>
      <c r="E154" s="39"/>
      <c r="F154" s="39">
        <f t="shared" si="123"/>
        <v>0</v>
      </c>
      <c r="G154" s="39"/>
      <c r="H154" s="39"/>
      <c r="I154" s="39"/>
      <c r="J154" s="39">
        <f t="shared" si="127"/>
        <v>1110700</v>
      </c>
      <c r="K154" s="20">
        <f t="shared" si="102"/>
        <v>0</v>
      </c>
      <c r="L154" s="18"/>
      <c r="M154" s="3"/>
    </row>
    <row r="155" spans="1:13" ht="49.2" x14ac:dyDescent="0.25">
      <c r="A155" s="52" t="s">
        <v>163</v>
      </c>
      <c r="B155" s="39">
        <f t="shared" si="126"/>
        <v>137451200</v>
      </c>
      <c r="C155" s="39">
        <v>137451200</v>
      </c>
      <c r="D155" s="39"/>
      <c r="E155" s="39"/>
      <c r="F155" s="39">
        <f t="shared" si="123"/>
        <v>0</v>
      </c>
      <c r="G155" s="39"/>
      <c r="H155" s="39"/>
      <c r="I155" s="39"/>
      <c r="J155" s="39">
        <f t="shared" si="127"/>
        <v>137451200</v>
      </c>
      <c r="K155" s="20">
        <f t="shared" si="102"/>
        <v>0</v>
      </c>
      <c r="L155" s="18"/>
      <c r="M155" s="3"/>
    </row>
    <row r="156" spans="1:13" ht="126" x14ac:dyDescent="0.25">
      <c r="A156" s="47" t="s">
        <v>39</v>
      </c>
      <c r="B156" s="39">
        <f t="shared" si="126"/>
        <v>26005300</v>
      </c>
      <c r="C156" s="39">
        <f>C158+C159+C160</f>
        <v>25745300</v>
      </c>
      <c r="D156" s="39">
        <f t="shared" ref="D156:I156" si="128">D158+D159+D160</f>
        <v>208000</v>
      </c>
      <c r="E156" s="39">
        <f t="shared" si="128"/>
        <v>52000</v>
      </c>
      <c r="F156" s="39">
        <f>G156+H156+I156</f>
        <v>0</v>
      </c>
      <c r="G156" s="39">
        <f t="shared" si="128"/>
        <v>0</v>
      </c>
      <c r="H156" s="39">
        <f t="shared" si="128"/>
        <v>0</v>
      </c>
      <c r="I156" s="39">
        <f t="shared" si="128"/>
        <v>0</v>
      </c>
      <c r="J156" s="39">
        <f t="shared" si="127"/>
        <v>26005300</v>
      </c>
      <c r="K156" s="20">
        <f t="shared" si="102"/>
        <v>0</v>
      </c>
      <c r="L156" s="18"/>
      <c r="M156" s="3"/>
    </row>
    <row r="157" spans="1:13" ht="30.6" x14ac:dyDescent="0.25">
      <c r="A157" s="62" t="s">
        <v>20</v>
      </c>
      <c r="B157" s="39"/>
      <c r="C157" s="39"/>
      <c r="D157" s="39"/>
      <c r="E157" s="39"/>
      <c r="F157" s="39"/>
      <c r="G157" s="39"/>
      <c r="H157" s="39"/>
      <c r="I157" s="39"/>
      <c r="J157" s="39">
        <f t="shared" si="127"/>
        <v>0</v>
      </c>
      <c r="K157" s="20"/>
      <c r="L157" s="18"/>
      <c r="M157" s="3"/>
    </row>
    <row r="158" spans="1:13" ht="49.2" x14ac:dyDescent="0.25">
      <c r="A158" s="52" t="s">
        <v>166</v>
      </c>
      <c r="B158" s="39">
        <f t="shared" ref="B158:B176" si="129">C158+D158+E158</f>
        <v>52000</v>
      </c>
      <c r="C158" s="39"/>
      <c r="D158" s="39"/>
      <c r="E158" s="39">
        <v>52000</v>
      </c>
      <c r="F158" s="39">
        <f t="shared" ref="F158:F166" si="130">G158+H158+I158</f>
        <v>0</v>
      </c>
      <c r="G158" s="39"/>
      <c r="H158" s="39"/>
      <c r="I158" s="39"/>
      <c r="J158" s="39">
        <f t="shared" si="127"/>
        <v>52000</v>
      </c>
      <c r="K158" s="20">
        <f t="shared" ref="K158:K160" si="131">F158/B158*100</f>
        <v>0</v>
      </c>
      <c r="L158" s="18"/>
      <c r="M158" s="3"/>
    </row>
    <row r="159" spans="1:13" ht="49.2" x14ac:dyDescent="0.25">
      <c r="A159" s="52" t="s">
        <v>167</v>
      </c>
      <c r="B159" s="39">
        <f t="shared" si="129"/>
        <v>208000</v>
      </c>
      <c r="C159" s="39"/>
      <c r="D159" s="39">
        <v>208000</v>
      </c>
      <c r="E159" s="39"/>
      <c r="F159" s="39">
        <f t="shared" si="130"/>
        <v>0</v>
      </c>
      <c r="G159" s="39"/>
      <c r="H159" s="39"/>
      <c r="I159" s="39"/>
      <c r="J159" s="39">
        <f t="shared" si="127"/>
        <v>208000</v>
      </c>
      <c r="K159" s="20">
        <f t="shared" si="131"/>
        <v>0</v>
      </c>
      <c r="L159" s="18"/>
      <c r="M159" s="3"/>
    </row>
    <row r="160" spans="1:13" ht="49.2" x14ac:dyDescent="0.25">
      <c r="A160" s="52" t="s">
        <v>168</v>
      </c>
      <c r="B160" s="39">
        <f t="shared" si="129"/>
        <v>25745300</v>
      </c>
      <c r="C160" s="39">
        <v>25745300</v>
      </c>
      <c r="D160" s="39"/>
      <c r="E160" s="39"/>
      <c r="F160" s="39">
        <f t="shared" si="130"/>
        <v>0</v>
      </c>
      <c r="G160" s="39"/>
      <c r="H160" s="39"/>
      <c r="I160" s="39"/>
      <c r="J160" s="39">
        <f t="shared" si="127"/>
        <v>25745300</v>
      </c>
      <c r="K160" s="20">
        <f t="shared" si="131"/>
        <v>0</v>
      </c>
      <c r="L160" s="18"/>
      <c r="M160" s="3"/>
    </row>
    <row r="161" spans="1:13" ht="75.599999999999994" x14ac:dyDescent="0.25">
      <c r="A161" s="61" t="s">
        <v>33</v>
      </c>
      <c r="B161" s="39">
        <f t="shared" si="129"/>
        <v>1727700</v>
      </c>
      <c r="C161" s="39">
        <f>C163</f>
        <v>0</v>
      </c>
      <c r="D161" s="39">
        <f t="shared" ref="D161:E161" si="132">D163</f>
        <v>0</v>
      </c>
      <c r="E161" s="39">
        <f t="shared" si="132"/>
        <v>1727700</v>
      </c>
      <c r="F161" s="39">
        <f t="shared" si="130"/>
        <v>0</v>
      </c>
      <c r="G161" s="39">
        <f>G163</f>
        <v>0</v>
      </c>
      <c r="H161" s="39">
        <f t="shared" ref="H161:I161" si="133">H163</f>
        <v>0</v>
      </c>
      <c r="I161" s="39">
        <f t="shared" si="133"/>
        <v>0</v>
      </c>
      <c r="J161" s="39">
        <f t="shared" si="127"/>
        <v>1727700</v>
      </c>
      <c r="K161" s="20"/>
      <c r="L161" s="18"/>
      <c r="M161" s="3"/>
    </row>
    <row r="162" spans="1:13" ht="30.6" x14ac:dyDescent="0.25">
      <c r="A162" s="62" t="s">
        <v>20</v>
      </c>
      <c r="B162" s="39">
        <f t="shared" si="129"/>
        <v>0</v>
      </c>
      <c r="C162" s="39"/>
      <c r="D162" s="39"/>
      <c r="E162" s="39"/>
      <c r="F162" s="39">
        <f t="shared" si="130"/>
        <v>0</v>
      </c>
      <c r="G162" s="39"/>
      <c r="H162" s="39"/>
      <c r="I162" s="39"/>
      <c r="J162" s="39">
        <f t="shared" si="127"/>
        <v>0</v>
      </c>
      <c r="K162" s="20"/>
      <c r="L162" s="18"/>
      <c r="M162" s="3"/>
    </row>
    <row r="163" spans="1:13" ht="30.6" x14ac:dyDescent="0.25">
      <c r="A163" s="52" t="s">
        <v>137</v>
      </c>
      <c r="B163" s="39">
        <f t="shared" si="129"/>
        <v>1727700</v>
      </c>
      <c r="C163" s="39"/>
      <c r="D163" s="39"/>
      <c r="E163" s="39">
        <v>1727700</v>
      </c>
      <c r="F163" s="39">
        <f t="shared" si="130"/>
        <v>0</v>
      </c>
      <c r="G163" s="39"/>
      <c r="H163" s="39"/>
      <c r="I163" s="39"/>
      <c r="J163" s="39">
        <f t="shared" si="127"/>
        <v>1727700</v>
      </c>
      <c r="K163" s="20"/>
      <c r="L163" s="18"/>
      <c r="M163" s="3"/>
    </row>
    <row r="164" spans="1:13" ht="50.4" x14ac:dyDescent="0.25">
      <c r="A164" s="61" t="s">
        <v>73</v>
      </c>
      <c r="B164" s="39">
        <f t="shared" si="129"/>
        <v>4000000</v>
      </c>
      <c r="C164" s="39">
        <f>C166</f>
        <v>0</v>
      </c>
      <c r="D164" s="39">
        <f t="shared" ref="D164:E164" si="134">D166</f>
        <v>0</v>
      </c>
      <c r="E164" s="39">
        <f t="shared" si="134"/>
        <v>4000000</v>
      </c>
      <c r="F164" s="39">
        <f t="shared" si="130"/>
        <v>0</v>
      </c>
      <c r="G164" s="39">
        <f>G166</f>
        <v>0</v>
      </c>
      <c r="H164" s="39">
        <f t="shared" ref="H164:I164" si="135">H166</f>
        <v>0</v>
      </c>
      <c r="I164" s="39">
        <f t="shared" si="135"/>
        <v>0</v>
      </c>
      <c r="J164" s="39">
        <f t="shared" si="127"/>
        <v>4000000</v>
      </c>
      <c r="K164" s="20"/>
      <c r="L164" s="18"/>
      <c r="M164" s="3"/>
    </row>
    <row r="165" spans="1:13" ht="30.6" x14ac:dyDescent="0.25">
      <c r="A165" s="62" t="s">
        <v>20</v>
      </c>
      <c r="B165" s="39">
        <f t="shared" si="129"/>
        <v>0</v>
      </c>
      <c r="C165" s="39"/>
      <c r="D165" s="39"/>
      <c r="E165" s="39"/>
      <c r="F165" s="39">
        <f t="shared" si="130"/>
        <v>0</v>
      </c>
      <c r="G165" s="39"/>
      <c r="H165" s="39"/>
      <c r="I165" s="39"/>
      <c r="J165" s="39">
        <f t="shared" si="127"/>
        <v>0</v>
      </c>
      <c r="K165" s="20"/>
      <c r="L165" s="18"/>
      <c r="M165" s="3"/>
    </row>
    <row r="166" spans="1:13" ht="49.2" x14ac:dyDescent="0.25">
      <c r="A166" s="52" t="s">
        <v>138</v>
      </c>
      <c r="B166" s="39">
        <f t="shared" si="129"/>
        <v>4000000</v>
      </c>
      <c r="C166" s="39"/>
      <c r="D166" s="39"/>
      <c r="E166" s="39">
        <v>4000000</v>
      </c>
      <c r="F166" s="39">
        <f t="shared" si="130"/>
        <v>0</v>
      </c>
      <c r="G166" s="39"/>
      <c r="H166" s="39"/>
      <c r="I166" s="39"/>
      <c r="J166" s="39">
        <f t="shared" si="127"/>
        <v>4000000</v>
      </c>
      <c r="K166" s="20"/>
      <c r="L166" s="18"/>
      <c r="M166" s="3"/>
    </row>
    <row r="167" spans="1:13" ht="75.599999999999994" x14ac:dyDescent="0.25">
      <c r="A167" s="61" t="s">
        <v>44</v>
      </c>
      <c r="B167" s="39">
        <f t="shared" si="129"/>
        <v>1505000</v>
      </c>
      <c r="C167" s="39">
        <f>C169+C170</f>
        <v>0</v>
      </c>
      <c r="D167" s="39">
        <f t="shared" ref="D167:E167" si="136">D169+D170</f>
        <v>0</v>
      </c>
      <c r="E167" s="39">
        <f t="shared" si="136"/>
        <v>1505000</v>
      </c>
      <c r="F167" s="39">
        <f>G167+H167+I167</f>
        <v>0</v>
      </c>
      <c r="G167" s="39">
        <f>G169+G170</f>
        <v>0</v>
      </c>
      <c r="H167" s="39">
        <f t="shared" ref="H167:I167" si="137">H169+H170</f>
        <v>0</v>
      </c>
      <c r="I167" s="39">
        <f t="shared" si="137"/>
        <v>0</v>
      </c>
      <c r="J167" s="39">
        <f t="shared" si="127"/>
        <v>1505000</v>
      </c>
      <c r="K167" s="20"/>
      <c r="L167" s="18"/>
      <c r="M167" s="3"/>
    </row>
    <row r="168" spans="1:13" ht="30.6" x14ac:dyDescent="0.25">
      <c r="A168" s="62" t="s">
        <v>20</v>
      </c>
      <c r="B168" s="39">
        <f t="shared" si="129"/>
        <v>0</v>
      </c>
      <c r="C168" s="39"/>
      <c r="D168" s="39"/>
      <c r="E168" s="39"/>
      <c r="F168" s="39">
        <f t="shared" ref="F168:F176" si="138">G168+H168+I168</f>
        <v>0</v>
      </c>
      <c r="G168" s="39"/>
      <c r="H168" s="39"/>
      <c r="I168" s="39"/>
      <c r="J168" s="39">
        <f t="shared" si="127"/>
        <v>0</v>
      </c>
      <c r="K168" s="20"/>
      <c r="L168" s="18"/>
      <c r="M168" s="3"/>
    </row>
    <row r="169" spans="1:13" ht="49.2" x14ac:dyDescent="0.25">
      <c r="A169" s="52" t="s">
        <v>139</v>
      </c>
      <c r="B169" s="39">
        <f t="shared" si="129"/>
        <v>100000</v>
      </c>
      <c r="C169" s="39"/>
      <c r="D169" s="39"/>
      <c r="E169" s="39">
        <v>100000</v>
      </c>
      <c r="F169" s="39">
        <f t="shared" si="138"/>
        <v>0</v>
      </c>
      <c r="G169" s="39"/>
      <c r="H169" s="39"/>
      <c r="I169" s="39"/>
      <c r="J169" s="39">
        <f t="shared" si="127"/>
        <v>100000</v>
      </c>
      <c r="K169" s="20"/>
      <c r="L169" s="18"/>
      <c r="M169" s="3"/>
    </row>
    <row r="170" spans="1:13" ht="30.6" x14ac:dyDescent="0.25">
      <c r="A170" s="52" t="s">
        <v>140</v>
      </c>
      <c r="B170" s="39">
        <f t="shared" si="129"/>
        <v>1405000</v>
      </c>
      <c r="C170" s="39"/>
      <c r="D170" s="39"/>
      <c r="E170" s="39">
        <v>1405000</v>
      </c>
      <c r="F170" s="39">
        <f t="shared" si="138"/>
        <v>0</v>
      </c>
      <c r="G170" s="39"/>
      <c r="H170" s="39"/>
      <c r="I170" s="39"/>
      <c r="J170" s="39">
        <f t="shared" si="127"/>
        <v>1405000</v>
      </c>
      <c r="K170" s="20"/>
      <c r="L170" s="18"/>
      <c r="M170" s="3"/>
    </row>
    <row r="171" spans="1:13" ht="151.19999999999999" x14ac:dyDescent="0.25">
      <c r="A171" s="61" t="s">
        <v>74</v>
      </c>
      <c r="B171" s="39">
        <f t="shared" si="129"/>
        <v>4000000</v>
      </c>
      <c r="C171" s="39">
        <f>C173</f>
        <v>0</v>
      </c>
      <c r="D171" s="39">
        <f t="shared" ref="D171:E171" si="139">D173</f>
        <v>0</v>
      </c>
      <c r="E171" s="39">
        <f t="shared" si="139"/>
        <v>4000000</v>
      </c>
      <c r="F171" s="39">
        <f t="shared" si="138"/>
        <v>0</v>
      </c>
      <c r="G171" s="39">
        <f>G173</f>
        <v>0</v>
      </c>
      <c r="H171" s="39">
        <f t="shared" ref="H171:I171" si="140">H173</f>
        <v>0</v>
      </c>
      <c r="I171" s="39">
        <f t="shared" si="140"/>
        <v>0</v>
      </c>
      <c r="J171" s="39">
        <f t="shared" si="127"/>
        <v>4000000</v>
      </c>
      <c r="K171" s="20"/>
      <c r="L171" s="18"/>
      <c r="M171" s="3"/>
    </row>
    <row r="172" spans="1:13" ht="30.6" x14ac:dyDescent="0.25">
      <c r="A172" s="62" t="s">
        <v>20</v>
      </c>
      <c r="B172" s="39">
        <f t="shared" si="129"/>
        <v>0</v>
      </c>
      <c r="C172" s="39"/>
      <c r="D172" s="39"/>
      <c r="E172" s="39"/>
      <c r="F172" s="39">
        <f t="shared" si="138"/>
        <v>0</v>
      </c>
      <c r="G172" s="39"/>
      <c r="H172" s="39"/>
      <c r="I172" s="39"/>
      <c r="J172" s="39">
        <f t="shared" si="127"/>
        <v>0</v>
      </c>
      <c r="K172" s="20"/>
      <c r="L172" s="18"/>
      <c r="M172" s="3"/>
    </row>
    <row r="173" spans="1:13" ht="49.2" x14ac:dyDescent="0.25">
      <c r="A173" s="52" t="s">
        <v>141</v>
      </c>
      <c r="B173" s="39">
        <f t="shared" si="129"/>
        <v>4000000</v>
      </c>
      <c r="C173" s="39"/>
      <c r="D173" s="39"/>
      <c r="E173" s="39">
        <v>4000000</v>
      </c>
      <c r="F173" s="39">
        <f t="shared" si="138"/>
        <v>0</v>
      </c>
      <c r="G173" s="39"/>
      <c r="H173" s="39"/>
      <c r="I173" s="39"/>
      <c r="J173" s="39">
        <f t="shared" si="127"/>
        <v>4000000</v>
      </c>
      <c r="K173" s="20"/>
      <c r="L173" s="18"/>
      <c r="M173" s="3"/>
    </row>
    <row r="174" spans="1:13" ht="75.599999999999994" x14ac:dyDescent="0.25">
      <c r="A174" s="61" t="s">
        <v>75</v>
      </c>
      <c r="B174" s="39">
        <f t="shared" si="129"/>
        <v>100000</v>
      </c>
      <c r="C174" s="39">
        <f>C176</f>
        <v>0</v>
      </c>
      <c r="D174" s="39">
        <f t="shared" ref="D174:E174" si="141">D176</f>
        <v>0</v>
      </c>
      <c r="E174" s="39">
        <f t="shared" si="141"/>
        <v>100000</v>
      </c>
      <c r="F174" s="39">
        <f t="shared" si="138"/>
        <v>0</v>
      </c>
      <c r="G174" s="39">
        <f>G176</f>
        <v>0</v>
      </c>
      <c r="H174" s="39">
        <f t="shared" ref="H174:I174" si="142">H176</f>
        <v>0</v>
      </c>
      <c r="I174" s="39">
        <f t="shared" si="142"/>
        <v>0</v>
      </c>
      <c r="J174" s="39">
        <f t="shared" si="127"/>
        <v>100000</v>
      </c>
      <c r="K174" s="20"/>
      <c r="L174" s="18"/>
      <c r="M174" s="3"/>
    </row>
    <row r="175" spans="1:13" ht="30.6" x14ac:dyDescent="0.25">
      <c r="A175" s="62" t="s">
        <v>20</v>
      </c>
      <c r="B175" s="39">
        <f t="shared" si="129"/>
        <v>0</v>
      </c>
      <c r="C175" s="39"/>
      <c r="D175" s="39"/>
      <c r="E175" s="39"/>
      <c r="F175" s="39">
        <f t="shared" si="138"/>
        <v>0</v>
      </c>
      <c r="G175" s="39"/>
      <c r="H175" s="39"/>
      <c r="I175" s="39"/>
      <c r="J175" s="39">
        <f t="shared" si="127"/>
        <v>0</v>
      </c>
      <c r="K175" s="20"/>
      <c r="L175" s="18"/>
      <c r="M175" s="3"/>
    </row>
    <row r="176" spans="1:13" ht="49.2" x14ac:dyDescent="0.25">
      <c r="A176" s="52" t="s">
        <v>142</v>
      </c>
      <c r="B176" s="39">
        <f t="shared" si="129"/>
        <v>100000</v>
      </c>
      <c r="C176" s="39"/>
      <c r="D176" s="39"/>
      <c r="E176" s="39">
        <v>100000</v>
      </c>
      <c r="F176" s="39">
        <f t="shared" si="138"/>
        <v>0</v>
      </c>
      <c r="G176" s="39"/>
      <c r="H176" s="39"/>
      <c r="I176" s="39"/>
      <c r="J176" s="39">
        <f t="shared" si="127"/>
        <v>100000</v>
      </c>
      <c r="K176" s="20"/>
      <c r="L176" s="18"/>
      <c r="M176" s="3"/>
    </row>
    <row r="177" spans="1:11" ht="32.25" customHeight="1" x14ac:dyDescent="0.25">
      <c r="A177" s="41" t="s">
        <v>8</v>
      </c>
      <c r="B177" s="36">
        <f t="shared" ref="B177:I177" si="143">B178+B216</f>
        <v>867913100</v>
      </c>
      <c r="C177" s="36">
        <f t="shared" si="143"/>
        <v>809849700</v>
      </c>
      <c r="D177" s="36">
        <f t="shared" si="143"/>
        <v>37178500</v>
      </c>
      <c r="E177" s="36">
        <f t="shared" si="143"/>
        <v>20884900</v>
      </c>
      <c r="F177" s="36">
        <f t="shared" si="143"/>
        <v>0</v>
      </c>
      <c r="G177" s="36">
        <f t="shared" si="143"/>
        <v>0</v>
      </c>
      <c r="H177" s="36">
        <f t="shared" si="143"/>
        <v>0</v>
      </c>
      <c r="I177" s="36">
        <f t="shared" si="143"/>
        <v>0</v>
      </c>
      <c r="J177" s="36">
        <f t="shared" si="113"/>
        <v>867913100</v>
      </c>
      <c r="K177" s="19">
        <f>F177/B177*100</f>
        <v>0</v>
      </c>
    </row>
    <row r="178" spans="1:11" ht="26.25" customHeight="1" x14ac:dyDescent="0.25">
      <c r="A178" s="57" t="s">
        <v>6</v>
      </c>
      <c r="B178" s="37">
        <f t="shared" ref="B178:B215" si="144">C178+D178+E178</f>
        <v>355708900</v>
      </c>
      <c r="C178" s="37">
        <f>C179</f>
        <v>348449100</v>
      </c>
      <c r="D178" s="37">
        <f t="shared" ref="D178:E178" si="145">D179</f>
        <v>1759800</v>
      </c>
      <c r="E178" s="37">
        <f t="shared" si="145"/>
        <v>5500000</v>
      </c>
      <c r="F178" s="37">
        <f>G178+H178+I178</f>
        <v>0</v>
      </c>
      <c r="G178" s="37">
        <f t="shared" ref="G178:I178" si="146">G179</f>
        <v>0</v>
      </c>
      <c r="H178" s="37">
        <f t="shared" si="146"/>
        <v>0</v>
      </c>
      <c r="I178" s="37">
        <f t="shared" si="146"/>
        <v>0</v>
      </c>
      <c r="J178" s="38">
        <f t="shared" si="113"/>
        <v>355708900</v>
      </c>
      <c r="K178" s="23">
        <f>F178/B178*100</f>
        <v>0</v>
      </c>
    </row>
    <row r="179" spans="1:11" ht="73.8" x14ac:dyDescent="0.25">
      <c r="A179" s="17" t="s">
        <v>63</v>
      </c>
      <c r="B179" s="37">
        <f t="shared" si="144"/>
        <v>355708900</v>
      </c>
      <c r="C179" s="37">
        <f>C180+++C186+C192+C198+C204+C210+C213</f>
        <v>348449100</v>
      </c>
      <c r="D179" s="37">
        <f t="shared" ref="D179:I179" si="147">D180+++D186+D192+D198+D204+D210+D213</f>
        <v>1759800</v>
      </c>
      <c r="E179" s="37">
        <f t="shared" si="147"/>
        <v>5500000</v>
      </c>
      <c r="F179" s="37">
        <f>G179+H179+I179</f>
        <v>0</v>
      </c>
      <c r="G179" s="37">
        <f t="shared" si="147"/>
        <v>0</v>
      </c>
      <c r="H179" s="37">
        <f t="shared" si="147"/>
        <v>0</v>
      </c>
      <c r="I179" s="37">
        <f t="shared" si="147"/>
        <v>0</v>
      </c>
      <c r="J179" s="38">
        <f t="shared" si="113"/>
        <v>355708900</v>
      </c>
      <c r="K179" s="23">
        <f>F179/B179*100</f>
        <v>0</v>
      </c>
    </row>
    <row r="180" spans="1:11" ht="50.4" x14ac:dyDescent="0.25">
      <c r="A180" s="48" t="s">
        <v>76</v>
      </c>
      <c r="B180" s="39">
        <f t="shared" si="144"/>
        <v>90036300</v>
      </c>
      <c r="C180" s="39">
        <f>C182+C183+C184+C185</f>
        <v>88789500</v>
      </c>
      <c r="D180" s="39">
        <f t="shared" ref="D180:I180" si="148">D182+D183+D184+D185</f>
        <v>448400</v>
      </c>
      <c r="E180" s="39">
        <f t="shared" si="148"/>
        <v>798400</v>
      </c>
      <c r="F180" s="39">
        <f>G180+H180+I180</f>
        <v>0</v>
      </c>
      <c r="G180" s="39">
        <f t="shared" si="148"/>
        <v>0</v>
      </c>
      <c r="H180" s="39">
        <f t="shared" si="148"/>
        <v>0</v>
      </c>
      <c r="I180" s="39">
        <f t="shared" si="148"/>
        <v>0</v>
      </c>
      <c r="J180" s="39">
        <f t="shared" si="113"/>
        <v>90036300</v>
      </c>
      <c r="K180" s="20">
        <f>F180/B180*100</f>
        <v>0</v>
      </c>
    </row>
    <row r="181" spans="1:11" ht="34.200000000000003" customHeight="1" x14ac:dyDescent="0.25">
      <c r="A181" s="45" t="s">
        <v>20</v>
      </c>
      <c r="B181" s="39">
        <f t="shared" si="144"/>
        <v>0</v>
      </c>
      <c r="C181" s="39"/>
      <c r="D181" s="39"/>
      <c r="E181" s="39"/>
      <c r="F181" s="39">
        <f t="shared" ref="F181:F185" si="149">G181+H181+I181</f>
        <v>0</v>
      </c>
      <c r="G181" s="39"/>
      <c r="H181" s="39"/>
      <c r="I181" s="39"/>
      <c r="J181" s="38">
        <f t="shared" si="113"/>
        <v>0</v>
      </c>
      <c r="K181" s="20"/>
    </row>
    <row r="182" spans="1:11" ht="49.2" x14ac:dyDescent="0.25">
      <c r="A182" s="46" t="s">
        <v>143</v>
      </c>
      <c r="B182" s="39">
        <f t="shared" si="144"/>
        <v>350000</v>
      </c>
      <c r="C182" s="39"/>
      <c r="D182" s="39"/>
      <c r="E182" s="39">
        <v>350000</v>
      </c>
      <c r="F182" s="39">
        <f t="shared" si="149"/>
        <v>0</v>
      </c>
      <c r="G182" s="39"/>
      <c r="H182" s="39"/>
      <c r="I182" s="39"/>
      <c r="J182" s="39">
        <f t="shared" si="113"/>
        <v>350000</v>
      </c>
      <c r="K182" s="20">
        <f t="shared" ref="K182:K185" si="150">F182/B182*100</f>
        <v>0</v>
      </c>
    </row>
    <row r="183" spans="1:11" ht="49.2" x14ac:dyDescent="0.25">
      <c r="A183" s="46" t="s">
        <v>169</v>
      </c>
      <c r="B183" s="39">
        <f t="shared" si="144"/>
        <v>448400</v>
      </c>
      <c r="C183" s="39"/>
      <c r="D183" s="39"/>
      <c r="E183" s="39">
        <v>448400</v>
      </c>
      <c r="F183" s="39">
        <f t="shared" si="149"/>
        <v>0</v>
      </c>
      <c r="G183" s="39"/>
      <c r="H183" s="39"/>
      <c r="I183" s="39"/>
      <c r="J183" s="39">
        <f t="shared" si="113"/>
        <v>448400</v>
      </c>
      <c r="K183" s="20">
        <f t="shared" si="150"/>
        <v>0</v>
      </c>
    </row>
    <row r="184" spans="1:11" ht="49.2" x14ac:dyDescent="0.25">
      <c r="A184" s="46" t="s">
        <v>170</v>
      </c>
      <c r="B184" s="39">
        <f t="shared" si="144"/>
        <v>448400</v>
      </c>
      <c r="C184" s="39"/>
      <c r="D184" s="39">
        <v>448400</v>
      </c>
      <c r="E184" s="39"/>
      <c r="F184" s="39">
        <f t="shared" si="149"/>
        <v>0</v>
      </c>
      <c r="G184" s="39"/>
      <c r="H184" s="39"/>
      <c r="I184" s="39"/>
      <c r="J184" s="39">
        <f t="shared" si="113"/>
        <v>448400</v>
      </c>
      <c r="K184" s="20">
        <f t="shared" si="150"/>
        <v>0</v>
      </c>
    </row>
    <row r="185" spans="1:11" ht="49.2" x14ac:dyDescent="0.25">
      <c r="A185" s="46" t="s">
        <v>171</v>
      </c>
      <c r="B185" s="39">
        <f t="shared" si="144"/>
        <v>88789500</v>
      </c>
      <c r="C185" s="39">
        <v>88789500</v>
      </c>
      <c r="D185" s="39"/>
      <c r="E185" s="39"/>
      <c r="F185" s="39">
        <f t="shared" si="149"/>
        <v>0</v>
      </c>
      <c r="G185" s="39"/>
      <c r="H185" s="39"/>
      <c r="I185" s="39"/>
      <c r="J185" s="39">
        <f t="shared" si="113"/>
        <v>88789500</v>
      </c>
      <c r="K185" s="20">
        <f t="shared" si="150"/>
        <v>0</v>
      </c>
    </row>
    <row r="186" spans="1:11" ht="100.8" x14ac:dyDescent="0.25">
      <c r="A186" s="48" t="s">
        <v>77</v>
      </c>
      <c r="B186" s="39">
        <f t="shared" si="144"/>
        <v>81577100</v>
      </c>
      <c r="C186" s="39">
        <f>C188+C189+C190+C191</f>
        <v>80414900</v>
      </c>
      <c r="D186" s="39">
        <f t="shared" ref="D186:E186" si="151">D188+D189+D190+D191</f>
        <v>406100</v>
      </c>
      <c r="E186" s="39">
        <f t="shared" si="151"/>
        <v>756100</v>
      </c>
      <c r="F186" s="39">
        <f>G186+H186+I186</f>
        <v>0</v>
      </c>
      <c r="G186" s="39">
        <f t="shared" ref="G186:I186" si="152">G188+G189+G190+G191</f>
        <v>0</v>
      </c>
      <c r="H186" s="39">
        <f t="shared" si="152"/>
        <v>0</v>
      </c>
      <c r="I186" s="39">
        <f t="shared" si="152"/>
        <v>0</v>
      </c>
      <c r="J186" s="39">
        <f t="shared" si="113"/>
        <v>81577100</v>
      </c>
      <c r="K186" s="20">
        <f>F186/B186*100</f>
        <v>0</v>
      </c>
    </row>
    <row r="187" spans="1:11" ht="31.2" customHeight="1" x14ac:dyDescent="0.25">
      <c r="A187" s="45" t="s">
        <v>20</v>
      </c>
      <c r="B187" s="39">
        <f t="shared" si="144"/>
        <v>0</v>
      </c>
      <c r="C187" s="39"/>
      <c r="D187" s="39"/>
      <c r="E187" s="39"/>
      <c r="F187" s="39">
        <f t="shared" ref="F187:F191" si="153">G187+H187+I187</f>
        <v>0</v>
      </c>
      <c r="G187" s="39"/>
      <c r="H187" s="39"/>
      <c r="I187" s="39"/>
      <c r="J187" s="38">
        <f t="shared" si="113"/>
        <v>0</v>
      </c>
      <c r="K187" s="20"/>
    </row>
    <row r="188" spans="1:11" ht="49.2" x14ac:dyDescent="0.25">
      <c r="A188" s="46" t="s">
        <v>144</v>
      </c>
      <c r="B188" s="39">
        <f t="shared" si="144"/>
        <v>350000</v>
      </c>
      <c r="C188" s="39"/>
      <c r="D188" s="39"/>
      <c r="E188" s="39">
        <v>350000</v>
      </c>
      <c r="F188" s="39">
        <f t="shared" si="153"/>
        <v>0</v>
      </c>
      <c r="G188" s="39"/>
      <c r="H188" s="39"/>
      <c r="I188" s="39"/>
      <c r="J188" s="39">
        <f t="shared" si="113"/>
        <v>350000</v>
      </c>
      <c r="K188" s="20">
        <f t="shared" ref="K188:K191" si="154">F188/B188*100</f>
        <v>0</v>
      </c>
    </row>
    <row r="189" spans="1:11" ht="49.2" x14ac:dyDescent="0.25">
      <c r="A189" s="46" t="s">
        <v>172</v>
      </c>
      <c r="B189" s="39">
        <f t="shared" si="144"/>
        <v>406100</v>
      </c>
      <c r="C189" s="39"/>
      <c r="D189" s="39"/>
      <c r="E189" s="39">
        <v>406100</v>
      </c>
      <c r="F189" s="39">
        <f t="shared" si="153"/>
        <v>0</v>
      </c>
      <c r="G189" s="39"/>
      <c r="H189" s="39"/>
      <c r="I189" s="39"/>
      <c r="J189" s="39">
        <f t="shared" si="113"/>
        <v>406100</v>
      </c>
      <c r="K189" s="20">
        <f t="shared" si="154"/>
        <v>0</v>
      </c>
    </row>
    <row r="190" spans="1:11" ht="49.2" x14ac:dyDescent="0.25">
      <c r="A190" s="46" t="s">
        <v>173</v>
      </c>
      <c r="B190" s="39">
        <f t="shared" si="144"/>
        <v>406100</v>
      </c>
      <c r="C190" s="39"/>
      <c r="D190" s="39">
        <v>406100</v>
      </c>
      <c r="E190" s="39"/>
      <c r="F190" s="39">
        <f t="shared" si="153"/>
        <v>0</v>
      </c>
      <c r="G190" s="39"/>
      <c r="H190" s="39"/>
      <c r="I190" s="39"/>
      <c r="J190" s="39">
        <f t="shared" si="113"/>
        <v>406100</v>
      </c>
      <c r="K190" s="20">
        <f t="shared" si="154"/>
        <v>0</v>
      </c>
    </row>
    <row r="191" spans="1:11" ht="49.2" x14ac:dyDescent="0.25">
      <c r="A191" s="46" t="s">
        <v>174</v>
      </c>
      <c r="B191" s="39">
        <f t="shared" si="144"/>
        <v>80414900</v>
      </c>
      <c r="C191" s="39">
        <v>80414900</v>
      </c>
      <c r="D191" s="39"/>
      <c r="E191" s="39"/>
      <c r="F191" s="39">
        <f t="shared" si="153"/>
        <v>0</v>
      </c>
      <c r="G191" s="39"/>
      <c r="H191" s="39"/>
      <c r="I191" s="39"/>
      <c r="J191" s="39">
        <f t="shared" si="113"/>
        <v>80414900</v>
      </c>
      <c r="K191" s="20">
        <f t="shared" si="154"/>
        <v>0</v>
      </c>
    </row>
    <row r="192" spans="1:11" ht="100.8" x14ac:dyDescent="0.25">
      <c r="A192" s="48" t="s">
        <v>78</v>
      </c>
      <c r="B192" s="39">
        <f t="shared" si="144"/>
        <v>81577100</v>
      </c>
      <c r="C192" s="39">
        <f>C194+C195+C196+C197</f>
        <v>80414900</v>
      </c>
      <c r="D192" s="39">
        <f t="shared" ref="D192:E192" si="155">D194+D195+D196+D197</f>
        <v>406100</v>
      </c>
      <c r="E192" s="39">
        <f t="shared" si="155"/>
        <v>756100</v>
      </c>
      <c r="F192" s="39">
        <f>G192+H192+I192</f>
        <v>0</v>
      </c>
      <c r="G192" s="39">
        <f t="shared" ref="G192:I192" si="156">G194+G195+G196+G197</f>
        <v>0</v>
      </c>
      <c r="H192" s="39">
        <f t="shared" si="156"/>
        <v>0</v>
      </c>
      <c r="I192" s="39">
        <f t="shared" si="156"/>
        <v>0</v>
      </c>
      <c r="J192" s="39">
        <f t="shared" si="113"/>
        <v>81577100</v>
      </c>
      <c r="K192" s="22">
        <f>F192/B192*100</f>
        <v>0</v>
      </c>
    </row>
    <row r="193" spans="1:11" ht="31.2" customHeight="1" x14ac:dyDescent="0.25">
      <c r="A193" s="45" t="s">
        <v>20</v>
      </c>
      <c r="B193" s="39">
        <f t="shared" si="144"/>
        <v>0</v>
      </c>
      <c r="C193" s="39"/>
      <c r="D193" s="39"/>
      <c r="E193" s="39"/>
      <c r="F193" s="39">
        <f t="shared" ref="F193:F197" si="157">G193+H193+I193</f>
        <v>0</v>
      </c>
      <c r="G193" s="39"/>
      <c r="H193" s="39"/>
      <c r="I193" s="39"/>
      <c r="J193" s="38">
        <f t="shared" si="113"/>
        <v>0</v>
      </c>
      <c r="K193" s="22"/>
    </row>
    <row r="194" spans="1:11" ht="49.2" x14ac:dyDescent="0.25">
      <c r="A194" s="46" t="s">
        <v>145</v>
      </c>
      <c r="B194" s="39">
        <f t="shared" si="144"/>
        <v>350000</v>
      </c>
      <c r="C194" s="39"/>
      <c r="D194" s="39"/>
      <c r="E194" s="39">
        <v>350000</v>
      </c>
      <c r="F194" s="39">
        <f t="shared" si="157"/>
        <v>0</v>
      </c>
      <c r="G194" s="39"/>
      <c r="H194" s="39"/>
      <c r="I194" s="39"/>
      <c r="J194" s="39">
        <f t="shared" si="113"/>
        <v>350000</v>
      </c>
      <c r="K194" s="22">
        <f t="shared" ref="K194:K197" si="158">F194/B194*100</f>
        <v>0</v>
      </c>
    </row>
    <row r="195" spans="1:11" ht="49.2" x14ac:dyDescent="0.25">
      <c r="A195" s="46" t="s">
        <v>175</v>
      </c>
      <c r="B195" s="39">
        <f t="shared" si="144"/>
        <v>406100</v>
      </c>
      <c r="C195" s="39"/>
      <c r="D195" s="39"/>
      <c r="E195" s="39">
        <v>406100</v>
      </c>
      <c r="F195" s="39">
        <f t="shared" si="157"/>
        <v>0</v>
      </c>
      <c r="G195" s="39"/>
      <c r="H195" s="39"/>
      <c r="I195" s="39"/>
      <c r="J195" s="39">
        <f t="shared" si="113"/>
        <v>406100</v>
      </c>
      <c r="K195" s="22">
        <f t="shared" si="158"/>
        <v>0</v>
      </c>
    </row>
    <row r="196" spans="1:11" ht="49.2" x14ac:dyDescent="0.25">
      <c r="A196" s="46" t="s">
        <v>176</v>
      </c>
      <c r="B196" s="39">
        <f t="shared" si="144"/>
        <v>406100</v>
      </c>
      <c r="C196" s="39"/>
      <c r="D196" s="39">
        <v>406100</v>
      </c>
      <c r="E196" s="39"/>
      <c r="F196" s="39">
        <f t="shared" si="157"/>
        <v>0</v>
      </c>
      <c r="G196" s="39"/>
      <c r="H196" s="39"/>
      <c r="I196" s="39"/>
      <c r="J196" s="39">
        <f t="shared" si="113"/>
        <v>406100</v>
      </c>
      <c r="K196" s="22">
        <f t="shared" si="158"/>
        <v>0</v>
      </c>
    </row>
    <row r="197" spans="1:11" ht="49.2" x14ac:dyDescent="0.25">
      <c r="A197" s="46" t="s">
        <v>177</v>
      </c>
      <c r="B197" s="39">
        <f t="shared" si="144"/>
        <v>80414900</v>
      </c>
      <c r="C197" s="39">
        <v>80414900</v>
      </c>
      <c r="D197" s="39"/>
      <c r="E197" s="39"/>
      <c r="F197" s="39">
        <f t="shared" si="157"/>
        <v>0</v>
      </c>
      <c r="G197" s="39"/>
      <c r="H197" s="39"/>
      <c r="I197" s="39"/>
      <c r="J197" s="39">
        <f t="shared" si="113"/>
        <v>80414900</v>
      </c>
      <c r="K197" s="22">
        <f t="shared" si="158"/>
        <v>0</v>
      </c>
    </row>
    <row r="198" spans="1:11" ht="100.8" x14ac:dyDescent="0.25">
      <c r="A198" s="48" t="s">
        <v>79</v>
      </c>
      <c r="B198" s="39">
        <f t="shared" si="144"/>
        <v>50264100</v>
      </c>
      <c r="C198" s="39">
        <f>C200+C201+C202+C203</f>
        <v>49414900</v>
      </c>
      <c r="D198" s="39">
        <f t="shared" ref="D198:E198" si="159">D200+D201+D202+D203</f>
        <v>249600</v>
      </c>
      <c r="E198" s="39">
        <f t="shared" si="159"/>
        <v>599600</v>
      </c>
      <c r="F198" s="39">
        <f>G198+H198+I198</f>
        <v>0</v>
      </c>
      <c r="G198" s="39">
        <f t="shared" ref="G198:I198" si="160">G200+G201+G202+G203</f>
        <v>0</v>
      </c>
      <c r="H198" s="39">
        <f t="shared" si="160"/>
        <v>0</v>
      </c>
      <c r="I198" s="39">
        <f t="shared" si="160"/>
        <v>0</v>
      </c>
      <c r="J198" s="39">
        <f t="shared" si="113"/>
        <v>50264100</v>
      </c>
      <c r="K198" s="22">
        <f>F198/B198*100</f>
        <v>0</v>
      </c>
    </row>
    <row r="199" spans="1:11" ht="32.4" customHeight="1" x14ac:dyDescent="0.25">
      <c r="A199" s="45" t="s">
        <v>20</v>
      </c>
      <c r="B199" s="39">
        <f t="shared" si="144"/>
        <v>0</v>
      </c>
      <c r="C199" s="39"/>
      <c r="D199" s="39"/>
      <c r="E199" s="39"/>
      <c r="F199" s="39">
        <f t="shared" ref="F199:F203" si="161">G199+H199+I199</f>
        <v>0</v>
      </c>
      <c r="G199" s="39"/>
      <c r="H199" s="39"/>
      <c r="I199" s="39"/>
      <c r="J199" s="38">
        <f t="shared" si="113"/>
        <v>0</v>
      </c>
      <c r="K199" s="22"/>
    </row>
    <row r="200" spans="1:11" ht="49.2" x14ac:dyDescent="0.25">
      <c r="A200" s="46" t="s">
        <v>146</v>
      </c>
      <c r="B200" s="39">
        <f t="shared" si="144"/>
        <v>350000</v>
      </c>
      <c r="C200" s="39"/>
      <c r="D200" s="39"/>
      <c r="E200" s="39">
        <v>350000</v>
      </c>
      <c r="F200" s="39">
        <f t="shared" si="161"/>
        <v>0</v>
      </c>
      <c r="G200" s="39"/>
      <c r="H200" s="39"/>
      <c r="I200" s="39"/>
      <c r="J200" s="39">
        <f t="shared" si="113"/>
        <v>350000</v>
      </c>
      <c r="K200" s="22">
        <f t="shared" ref="K200:K203" si="162">F200/B200*100</f>
        <v>0</v>
      </c>
    </row>
    <row r="201" spans="1:11" ht="49.2" x14ac:dyDescent="0.25">
      <c r="A201" s="46" t="s">
        <v>178</v>
      </c>
      <c r="B201" s="39">
        <f t="shared" si="144"/>
        <v>249600</v>
      </c>
      <c r="C201" s="39"/>
      <c r="D201" s="39"/>
      <c r="E201" s="39">
        <v>249600</v>
      </c>
      <c r="F201" s="39">
        <f t="shared" si="161"/>
        <v>0</v>
      </c>
      <c r="G201" s="39"/>
      <c r="H201" s="39"/>
      <c r="I201" s="39"/>
      <c r="J201" s="39">
        <f t="shared" si="113"/>
        <v>249600</v>
      </c>
      <c r="K201" s="22">
        <f t="shared" si="162"/>
        <v>0</v>
      </c>
    </row>
    <row r="202" spans="1:11" ht="49.2" x14ac:dyDescent="0.25">
      <c r="A202" s="46" t="s">
        <v>179</v>
      </c>
      <c r="B202" s="39">
        <f t="shared" si="144"/>
        <v>249600</v>
      </c>
      <c r="C202" s="39"/>
      <c r="D202" s="39">
        <v>249600</v>
      </c>
      <c r="E202" s="39"/>
      <c r="F202" s="39">
        <f t="shared" si="161"/>
        <v>0</v>
      </c>
      <c r="G202" s="39"/>
      <c r="H202" s="39"/>
      <c r="I202" s="39"/>
      <c r="J202" s="39">
        <f t="shared" si="113"/>
        <v>249600</v>
      </c>
      <c r="K202" s="22">
        <f t="shared" si="162"/>
        <v>0</v>
      </c>
    </row>
    <row r="203" spans="1:11" ht="49.2" x14ac:dyDescent="0.25">
      <c r="A203" s="46" t="s">
        <v>180</v>
      </c>
      <c r="B203" s="39">
        <f t="shared" si="144"/>
        <v>49414900</v>
      </c>
      <c r="C203" s="39">
        <v>49414900</v>
      </c>
      <c r="D203" s="39"/>
      <c r="E203" s="39"/>
      <c r="F203" s="39">
        <f t="shared" si="161"/>
        <v>0</v>
      </c>
      <c r="G203" s="39"/>
      <c r="H203" s="39"/>
      <c r="I203" s="39"/>
      <c r="J203" s="39">
        <f t="shared" ref="J203:J216" si="163">B203-F203</f>
        <v>49414900</v>
      </c>
      <c r="K203" s="22">
        <f t="shared" si="162"/>
        <v>0</v>
      </c>
    </row>
    <row r="204" spans="1:11" ht="100.8" x14ac:dyDescent="0.25">
      <c r="A204" s="48" t="s">
        <v>80</v>
      </c>
      <c r="B204" s="39">
        <f t="shared" si="144"/>
        <v>50264100</v>
      </c>
      <c r="C204" s="39">
        <f>C206+C207+C208+C209</f>
        <v>49414900</v>
      </c>
      <c r="D204" s="39">
        <f t="shared" ref="D204:E204" si="164">D206+D207+D208+D209</f>
        <v>249600</v>
      </c>
      <c r="E204" s="39">
        <f t="shared" si="164"/>
        <v>599600</v>
      </c>
      <c r="F204" s="39">
        <f>G204+H204+I204</f>
        <v>0</v>
      </c>
      <c r="G204" s="39">
        <f t="shared" ref="G204:I204" si="165">G206+G207+G208+G209</f>
        <v>0</v>
      </c>
      <c r="H204" s="39">
        <f t="shared" si="165"/>
        <v>0</v>
      </c>
      <c r="I204" s="39">
        <f t="shared" si="165"/>
        <v>0</v>
      </c>
      <c r="J204" s="39">
        <f t="shared" si="163"/>
        <v>50264100</v>
      </c>
      <c r="K204" s="22">
        <f>F204/B204*100</f>
        <v>0</v>
      </c>
    </row>
    <row r="205" spans="1:11" ht="29.4" customHeight="1" x14ac:dyDescent="0.25">
      <c r="A205" s="45" t="s">
        <v>20</v>
      </c>
      <c r="B205" s="39">
        <f t="shared" si="144"/>
        <v>0</v>
      </c>
      <c r="C205" s="39"/>
      <c r="D205" s="39"/>
      <c r="E205" s="39"/>
      <c r="F205" s="39">
        <f t="shared" ref="F205:F215" si="166">G205+H205+I205</f>
        <v>0</v>
      </c>
      <c r="G205" s="39"/>
      <c r="H205" s="39"/>
      <c r="I205" s="39"/>
      <c r="J205" s="38">
        <f t="shared" si="163"/>
        <v>0</v>
      </c>
      <c r="K205" s="22"/>
    </row>
    <row r="206" spans="1:11" ht="49.2" x14ac:dyDescent="0.25">
      <c r="A206" s="46" t="s">
        <v>147</v>
      </c>
      <c r="B206" s="39">
        <f t="shared" si="144"/>
        <v>350000</v>
      </c>
      <c r="C206" s="39"/>
      <c r="D206" s="39"/>
      <c r="E206" s="39">
        <v>350000</v>
      </c>
      <c r="F206" s="39">
        <f t="shared" si="166"/>
        <v>0</v>
      </c>
      <c r="G206" s="39"/>
      <c r="H206" s="39"/>
      <c r="I206" s="39"/>
      <c r="J206" s="39">
        <f t="shared" si="163"/>
        <v>350000</v>
      </c>
      <c r="K206" s="22">
        <f t="shared" ref="K206:K233" si="167">F206/B206*100</f>
        <v>0</v>
      </c>
    </row>
    <row r="207" spans="1:11" ht="49.2" x14ac:dyDescent="0.25">
      <c r="A207" s="46" t="s">
        <v>181</v>
      </c>
      <c r="B207" s="39">
        <f t="shared" si="144"/>
        <v>249600</v>
      </c>
      <c r="C207" s="39"/>
      <c r="D207" s="39"/>
      <c r="E207" s="39">
        <v>249600</v>
      </c>
      <c r="F207" s="39">
        <f t="shared" si="166"/>
        <v>0</v>
      </c>
      <c r="G207" s="39"/>
      <c r="H207" s="39"/>
      <c r="I207" s="39"/>
      <c r="J207" s="39">
        <f t="shared" si="163"/>
        <v>249600</v>
      </c>
      <c r="K207" s="22">
        <f t="shared" si="167"/>
        <v>0</v>
      </c>
    </row>
    <row r="208" spans="1:11" ht="49.2" x14ac:dyDescent="0.25">
      <c r="A208" s="46" t="s">
        <v>182</v>
      </c>
      <c r="B208" s="39">
        <f t="shared" si="144"/>
        <v>249600</v>
      </c>
      <c r="C208" s="39"/>
      <c r="D208" s="39">
        <v>249600</v>
      </c>
      <c r="E208" s="39"/>
      <c r="F208" s="39">
        <f t="shared" si="166"/>
        <v>0</v>
      </c>
      <c r="G208" s="39"/>
      <c r="H208" s="39"/>
      <c r="I208" s="39"/>
      <c r="J208" s="39">
        <f t="shared" si="163"/>
        <v>249600</v>
      </c>
      <c r="K208" s="22">
        <f t="shared" si="167"/>
        <v>0</v>
      </c>
    </row>
    <row r="209" spans="1:16" ht="49.2" x14ac:dyDescent="0.25">
      <c r="A209" s="46" t="s">
        <v>183</v>
      </c>
      <c r="B209" s="39">
        <f t="shared" si="144"/>
        <v>49414900</v>
      </c>
      <c r="C209" s="39">
        <v>49414900</v>
      </c>
      <c r="D209" s="39"/>
      <c r="E209" s="39"/>
      <c r="F209" s="39">
        <f t="shared" si="166"/>
        <v>0</v>
      </c>
      <c r="G209" s="39"/>
      <c r="H209" s="39"/>
      <c r="I209" s="39"/>
      <c r="J209" s="39">
        <f t="shared" si="163"/>
        <v>49414900</v>
      </c>
      <c r="K209" s="22">
        <f t="shared" si="167"/>
        <v>0</v>
      </c>
    </row>
    <row r="210" spans="1:16" ht="50.4" x14ac:dyDescent="0.25">
      <c r="A210" s="48" t="s">
        <v>48</v>
      </c>
      <c r="B210" s="39">
        <f t="shared" si="144"/>
        <v>995100</v>
      </c>
      <c r="C210" s="39">
        <f>C212</f>
        <v>0</v>
      </c>
      <c r="D210" s="39">
        <f t="shared" ref="D210:E210" si="168">D212</f>
        <v>0</v>
      </c>
      <c r="E210" s="39">
        <f t="shared" si="168"/>
        <v>995100</v>
      </c>
      <c r="F210" s="39">
        <f t="shared" si="166"/>
        <v>0</v>
      </c>
      <c r="G210" s="39">
        <f>G212</f>
        <v>0</v>
      </c>
      <c r="H210" s="39">
        <f t="shared" ref="H210:I210" si="169">H212</f>
        <v>0</v>
      </c>
      <c r="I210" s="39">
        <f t="shared" si="169"/>
        <v>0</v>
      </c>
      <c r="J210" s="39">
        <f t="shared" si="163"/>
        <v>995100</v>
      </c>
      <c r="K210" s="22">
        <f t="shared" si="167"/>
        <v>0</v>
      </c>
    </row>
    <row r="211" spans="1:16" ht="30.6" x14ac:dyDescent="0.25">
      <c r="A211" s="45" t="s">
        <v>22</v>
      </c>
      <c r="B211" s="39">
        <f t="shared" si="144"/>
        <v>0</v>
      </c>
      <c r="C211" s="39"/>
      <c r="D211" s="39"/>
      <c r="E211" s="39"/>
      <c r="F211" s="39">
        <f t="shared" si="166"/>
        <v>0</v>
      </c>
      <c r="G211" s="39"/>
      <c r="H211" s="39"/>
      <c r="I211" s="39"/>
      <c r="J211" s="39">
        <f t="shared" si="163"/>
        <v>0</v>
      </c>
      <c r="K211" s="22"/>
    </row>
    <row r="212" spans="1:16" ht="49.2" x14ac:dyDescent="0.25">
      <c r="A212" s="46" t="s">
        <v>148</v>
      </c>
      <c r="B212" s="39">
        <f t="shared" si="144"/>
        <v>995100</v>
      </c>
      <c r="C212" s="39"/>
      <c r="D212" s="39"/>
      <c r="E212" s="39">
        <v>995100</v>
      </c>
      <c r="F212" s="39">
        <f t="shared" si="166"/>
        <v>0</v>
      </c>
      <c r="G212" s="39"/>
      <c r="H212" s="39"/>
      <c r="I212" s="39"/>
      <c r="J212" s="39">
        <f t="shared" si="163"/>
        <v>995100</v>
      </c>
      <c r="K212" s="22">
        <f t="shared" ref="K212:K213" si="170">F212/B212*100</f>
        <v>0</v>
      </c>
    </row>
    <row r="213" spans="1:16" ht="50.4" x14ac:dyDescent="0.25">
      <c r="A213" s="48" t="s">
        <v>49</v>
      </c>
      <c r="B213" s="39">
        <f t="shared" si="144"/>
        <v>995100</v>
      </c>
      <c r="C213" s="39">
        <f>C215</f>
        <v>0</v>
      </c>
      <c r="D213" s="39">
        <f t="shared" ref="D213:E213" si="171">D215</f>
        <v>0</v>
      </c>
      <c r="E213" s="39">
        <f t="shared" si="171"/>
        <v>995100</v>
      </c>
      <c r="F213" s="39">
        <f t="shared" si="166"/>
        <v>0</v>
      </c>
      <c r="G213" s="39">
        <f>G215</f>
        <v>0</v>
      </c>
      <c r="H213" s="39">
        <f t="shared" ref="H213:I213" si="172">H215</f>
        <v>0</v>
      </c>
      <c r="I213" s="39">
        <f t="shared" si="172"/>
        <v>0</v>
      </c>
      <c r="J213" s="39">
        <f t="shared" si="163"/>
        <v>995100</v>
      </c>
      <c r="K213" s="22">
        <f t="shared" si="170"/>
        <v>0</v>
      </c>
    </row>
    <row r="214" spans="1:16" ht="30.6" x14ac:dyDescent="0.25">
      <c r="A214" s="45" t="s">
        <v>22</v>
      </c>
      <c r="B214" s="39">
        <f t="shared" si="144"/>
        <v>0</v>
      </c>
      <c r="C214" s="39"/>
      <c r="D214" s="39"/>
      <c r="E214" s="39"/>
      <c r="F214" s="39">
        <f t="shared" si="166"/>
        <v>0</v>
      </c>
      <c r="G214" s="39"/>
      <c r="H214" s="39"/>
      <c r="I214" s="39"/>
      <c r="J214" s="39">
        <f t="shared" si="163"/>
        <v>0</v>
      </c>
      <c r="K214" s="22"/>
    </row>
    <row r="215" spans="1:16" ht="49.2" x14ac:dyDescent="0.25">
      <c r="A215" s="46" t="s">
        <v>149</v>
      </c>
      <c r="B215" s="39">
        <f t="shared" si="144"/>
        <v>995100</v>
      </c>
      <c r="C215" s="39"/>
      <c r="D215" s="39"/>
      <c r="E215" s="39">
        <v>995100</v>
      </c>
      <c r="F215" s="39">
        <f t="shared" si="166"/>
        <v>0</v>
      </c>
      <c r="G215" s="39"/>
      <c r="H215" s="39"/>
      <c r="I215" s="39"/>
      <c r="J215" s="39">
        <f t="shared" si="163"/>
        <v>995100</v>
      </c>
      <c r="K215" s="22">
        <f t="shared" ref="K215" si="173">F215/B215*100</f>
        <v>0</v>
      </c>
    </row>
    <row r="216" spans="1:16" ht="38.4" customHeight="1" x14ac:dyDescent="0.25">
      <c r="A216" s="17" t="s">
        <v>13</v>
      </c>
      <c r="B216" s="38">
        <f>C216+D216+E216</f>
        <v>512204200</v>
      </c>
      <c r="C216" s="38">
        <f>C217</f>
        <v>461400600</v>
      </c>
      <c r="D216" s="38">
        <f t="shared" ref="D216:I216" si="174">D217</f>
        <v>35418700</v>
      </c>
      <c r="E216" s="38">
        <f t="shared" si="174"/>
        <v>15384900</v>
      </c>
      <c r="F216" s="38">
        <f>G216+H216+I216</f>
        <v>0</v>
      </c>
      <c r="G216" s="38">
        <f t="shared" si="174"/>
        <v>0</v>
      </c>
      <c r="H216" s="38">
        <f t="shared" si="174"/>
        <v>0</v>
      </c>
      <c r="I216" s="38">
        <f t="shared" si="174"/>
        <v>0</v>
      </c>
      <c r="J216" s="38">
        <f t="shared" si="163"/>
        <v>512204200</v>
      </c>
      <c r="K216" s="23">
        <f t="shared" si="167"/>
        <v>0</v>
      </c>
    </row>
    <row r="217" spans="1:16" ht="82.2" customHeight="1" x14ac:dyDescent="0.25">
      <c r="A217" s="17" t="s">
        <v>63</v>
      </c>
      <c r="B217" s="38">
        <f>C217+D217+E217</f>
        <v>512204200</v>
      </c>
      <c r="C217" s="38">
        <f>C218+C226+C229</f>
        <v>461400600</v>
      </c>
      <c r="D217" s="38">
        <f t="shared" ref="D217:I217" si="175">D218+D226+D229</f>
        <v>35418700</v>
      </c>
      <c r="E217" s="38">
        <f t="shared" si="175"/>
        <v>15384900</v>
      </c>
      <c r="F217" s="38">
        <f>G217+H217+I217</f>
        <v>0</v>
      </c>
      <c r="G217" s="38">
        <f t="shared" si="175"/>
        <v>0</v>
      </c>
      <c r="H217" s="38">
        <f t="shared" si="175"/>
        <v>0</v>
      </c>
      <c r="I217" s="38">
        <f t="shared" si="175"/>
        <v>0</v>
      </c>
      <c r="J217" s="38"/>
      <c r="K217" s="23"/>
    </row>
    <row r="218" spans="1:16" ht="100.8" x14ac:dyDescent="0.25">
      <c r="A218" s="67" t="s">
        <v>36</v>
      </c>
      <c r="B218" s="39">
        <f t="shared" ref="B218:B232" si="176">C218+D218+E218</f>
        <v>506704200</v>
      </c>
      <c r="C218" s="39">
        <f>C220+C221+C222+C223+C224+C225</f>
        <v>461400600</v>
      </c>
      <c r="D218" s="39">
        <f t="shared" ref="D218:I218" si="177">D220+D221+D222+D223+D224+D225</f>
        <v>35418700</v>
      </c>
      <c r="E218" s="39">
        <f t="shared" si="177"/>
        <v>9884900</v>
      </c>
      <c r="F218" s="39">
        <f>G218+H218+I218</f>
        <v>0</v>
      </c>
      <c r="G218" s="39">
        <f t="shared" si="177"/>
        <v>0</v>
      </c>
      <c r="H218" s="39">
        <f t="shared" si="177"/>
        <v>0</v>
      </c>
      <c r="I218" s="39">
        <f t="shared" si="177"/>
        <v>0</v>
      </c>
      <c r="J218" s="39">
        <f t="shared" ref="J218:J233" si="178">B218-F218</f>
        <v>506704200</v>
      </c>
      <c r="K218" s="22">
        <f t="shared" si="167"/>
        <v>0</v>
      </c>
      <c r="L218" s="10"/>
      <c r="M218" s="10"/>
      <c r="N218" s="10"/>
      <c r="O218" s="10"/>
      <c r="P218" s="10"/>
    </row>
    <row r="219" spans="1:16" ht="25.8" customHeight="1" x14ac:dyDescent="0.25">
      <c r="A219" s="68" t="s">
        <v>20</v>
      </c>
      <c r="B219" s="39">
        <f t="shared" si="176"/>
        <v>0</v>
      </c>
      <c r="C219" s="39"/>
      <c r="D219" s="39"/>
      <c r="E219" s="39"/>
      <c r="F219" s="39">
        <f t="shared" ref="F219:F232" si="179">G219+H219+I219</f>
        <v>0</v>
      </c>
      <c r="G219" s="39"/>
      <c r="H219" s="39"/>
      <c r="I219" s="39"/>
      <c r="J219" s="39">
        <f t="shared" si="178"/>
        <v>0</v>
      </c>
      <c r="K219" s="22"/>
      <c r="L219" s="10"/>
      <c r="M219" s="10"/>
      <c r="N219" s="10"/>
      <c r="O219" s="10"/>
      <c r="P219" s="10"/>
    </row>
    <row r="220" spans="1:16" ht="49.2" x14ac:dyDescent="0.25">
      <c r="A220" s="46" t="s">
        <v>150</v>
      </c>
      <c r="B220" s="39">
        <f t="shared" si="176"/>
        <v>1030200</v>
      </c>
      <c r="C220" s="39"/>
      <c r="D220" s="39"/>
      <c r="E220" s="39">
        <v>1030200</v>
      </c>
      <c r="F220" s="39">
        <f t="shared" si="179"/>
        <v>0</v>
      </c>
      <c r="G220" s="39"/>
      <c r="H220" s="39"/>
      <c r="I220" s="39"/>
      <c r="J220" s="39">
        <f t="shared" si="178"/>
        <v>1030200</v>
      </c>
      <c r="K220" s="20">
        <f t="shared" ref="K220:K226" si="180">F220/B220*100</f>
        <v>0</v>
      </c>
      <c r="L220" s="10"/>
      <c r="M220" s="10"/>
      <c r="N220" s="10"/>
      <c r="O220" s="10"/>
      <c r="P220" s="10"/>
    </row>
    <row r="221" spans="1:16" ht="54" customHeight="1" x14ac:dyDescent="0.25">
      <c r="A221" s="46" t="s">
        <v>185</v>
      </c>
      <c r="B221" s="39">
        <f t="shared" si="176"/>
        <v>5890200</v>
      </c>
      <c r="C221" s="39"/>
      <c r="D221" s="39"/>
      <c r="E221" s="39">
        <v>5890200</v>
      </c>
      <c r="F221" s="39">
        <f t="shared" si="179"/>
        <v>0</v>
      </c>
      <c r="G221" s="39"/>
      <c r="H221" s="39"/>
      <c r="I221" s="39"/>
      <c r="J221" s="39">
        <f t="shared" si="178"/>
        <v>5890200</v>
      </c>
      <c r="K221" s="20">
        <f t="shared" si="180"/>
        <v>0</v>
      </c>
      <c r="L221" s="10"/>
      <c r="M221" s="10"/>
      <c r="N221" s="10"/>
      <c r="O221" s="10"/>
      <c r="P221" s="10"/>
    </row>
    <row r="222" spans="1:16" ht="55.2" customHeight="1" x14ac:dyDescent="0.25">
      <c r="A222" s="46" t="s">
        <v>186</v>
      </c>
      <c r="B222" s="39">
        <f t="shared" si="176"/>
        <v>23560900</v>
      </c>
      <c r="C222" s="39"/>
      <c r="D222" s="39">
        <v>23560900</v>
      </c>
      <c r="E222" s="39"/>
      <c r="F222" s="39">
        <f t="shared" si="179"/>
        <v>0</v>
      </c>
      <c r="G222" s="39"/>
      <c r="H222" s="39"/>
      <c r="I222" s="39"/>
      <c r="J222" s="39">
        <f t="shared" si="178"/>
        <v>23560900</v>
      </c>
      <c r="K222" s="20">
        <f t="shared" si="180"/>
        <v>0</v>
      </c>
      <c r="L222" s="10"/>
      <c r="M222" s="10"/>
      <c r="N222" s="10"/>
      <c r="O222" s="10"/>
      <c r="P222" s="10"/>
    </row>
    <row r="223" spans="1:16" ht="49.2" x14ac:dyDescent="0.25">
      <c r="A223" s="46" t="s">
        <v>184</v>
      </c>
      <c r="B223" s="39">
        <f t="shared" si="176"/>
        <v>461400600</v>
      </c>
      <c r="C223" s="39">
        <v>461400600</v>
      </c>
      <c r="D223" s="39"/>
      <c r="E223" s="39"/>
      <c r="F223" s="39">
        <f t="shared" si="179"/>
        <v>0</v>
      </c>
      <c r="G223" s="39"/>
      <c r="H223" s="39"/>
      <c r="I223" s="39"/>
      <c r="J223" s="39">
        <f t="shared" si="178"/>
        <v>461400600</v>
      </c>
      <c r="K223" s="20">
        <f t="shared" si="180"/>
        <v>0</v>
      </c>
      <c r="L223" s="10"/>
      <c r="M223" s="10"/>
      <c r="N223" s="10"/>
      <c r="O223" s="10"/>
      <c r="P223" s="10"/>
    </row>
    <row r="224" spans="1:16" ht="30.6" x14ac:dyDescent="0.25">
      <c r="A224" s="46" t="s">
        <v>151</v>
      </c>
      <c r="B224" s="39">
        <f t="shared" si="176"/>
        <v>2964500</v>
      </c>
      <c r="C224" s="39"/>
      <c r="D224" s="39"/>
      <c r="E224" s="39">
        <v>2964500</v>
      </c>
      <c r="F224" s="39">
        <f t="shared" si="179"/>
        <v>0</v>
      </c>
      <c r="G224" s="39"/>
      <c r="H224" s="39"/>
      <c r="I224" s="39"/>
      <c r="J224" s="39">
        <f t="shared" si="178"/>
        <v>2964500</v>
      </c>
      <c r="K224" s="20"/>
      <c r="L224" s="10"/>
      <c r="M224" s="10"/>
      <c r="N224" s="10"/>
      <c r="O224" s="10"/>
      <c r="P224" s="10"/>
    </row>
    <row r="225" spans="1:16" ht="30.6" x14ac:dyDescent="0.25">
      <c r="A225" s="46" t="s">
        <v>152</v>
      </c>
      <c r="B225" s="39">
        <f t="shared" si="176"/>
        <v>11857800</v>
      </c>
      <c r="C225" s="39"/>
      <c r="D225" s="39">
        <v>11857800</v>
      </c>
      <c r="E225" s="39"/>
      <c r="F225" s="39">
        <f t="shared" si="179"/>
        <v>0</v>
      </c>
      <c r="G225" s="39"/>
      <c r="H225" s="39"/>
      <c r="I225" s="39"/>
      <c r="J225" s="39">
        <f t="shared" si="178"/>
        <v>11857800</v>
      </c>
      <c r="K225" s="20"/>
      <c r="L225" s="10"/>
      <c r="M225" s="10"/>
      <c r="N225" s="10"/>
      <c r="O225" s="10"/>
      <c r="P225" s="10"/>
    </row>
    <row r="226" spans="1:16" ht="75.599999999999994" x14ac:dyDescent="0.25">
      <c r="A226" s="67" t="s">
        <v>37</v>
      </c>
      <c r="B226" s="39">
        <f t="shared" si="176"/>
        <v>3500000</v>
      </c>
      <c r="C226" s="39">
        <f>C228</f>
        <v>0</v>
      </c>
      <c r="D226" s="39">
        <f t="shared" ref="D226:E226" si="181">D228</f>
        <v>0</v>
      </c>
      <c r="E226" s="39">
        <f t="shared" si="181"/>
        <v>3500000</v>
      </c>
      <c r="F226" s="39">
        <f t="shared" si="179"/>
        <v>0</v>
      </c>
      <c r="G226" s="39">
        <f>G228</f>
        <v>0</v>
      </c>
      <c r="H226" s="39">
        <f t="shared" ref="H226:I226" si="182">H228</f>
        <v>0</v>
      </c>
      <c r="I226" s="39">
        <f t="shared" si="182"/>
        <v>0</v>
      </c>
      <c r="J226" s="39">
        <f t="shared" si="178"/>
        <v>3500000</v>
      </c>
      <c r="K226" s="22">
        <f t="shared" si="180"/>
        <v>0</v>
      </c>
      <c r="L226" s="10"/>
      <c r="M226" s="10"/>
      <c r="N226" s="10"/>
      <c r="O226" s="10"/>
      <c r="P226" s="10"/>
    </row>
    <row r="227" spans="1:16" ht="30.6" x14ac:dyDescent="0.25">
      <c r="A227" s="68" t="s">
        <v>20</v>
      </c>
      <c r="B227" s="39">
        <f t="shared" si="176"/>
        <v>0</v>
      </c>
      <c r="C227" s="39"/>
      <c r="D227" s="39"/>
      <c r="E227" s="39"/>
      <c r="F227" s="39">
        <f t="shared" si="179"/>
        <v>0</v>
      </c>
      <c r="G227" s="39"/>
      <c r="H227" s="39"/>
      <c r="I227" s="39"/>
      <c r="J227" s="39">
        <f t="shared" si="178"/>
        <v>0</v>
      </c>
      <c r="K227" s="22"/>
      <c r="L227" s="10"/>
      <c r="M227" s="10"/>
      <c r="N227" s="10"/>
      <c r="O227" s="10"/>
      <c r="P227" s="10"/>
    </row>
    <row r="228" spans="1:16" ht="51" customHeight="1" x14ac:dyDescent="0.25">
      <c r="A228" s="46" t="s">
        <v>153</v>
      </c>
      <c r="B228" s="39">
        <f t="shared" si="176"/>
        <v>3500000</v>
      </c>
      <c r="C228" s="39"/>
      <c r="D228" s="39"/>
      <c r="E228" s="39">
        <v>3500000</v>
      </c>
      <c r="F228" s="39">
        <f t="shared" si="179"/>
        <v>0</v>
      </c>
      <c r="G228" s="39"/>
      <c r="H228" s="39"/>
      <c r="I228" s="39"/>
      <c r="J228" s="39">
        <f t="shared" si="178"/>
        <v>3500000</v>
      </c>
      <c r="K228" s="20">
        <f t="shared" ref="K228" si="183">F228/B228*100</f>
        <v>0</v>
      </c>
      <c r="L228" s="10"/>
      <c r="M228" s="10"/>
      <c r="N228" s="10"/>
      <c r="O228" s="10"/>
      <c r="P228" s="10"/>
    </row>
    <row r="229" spans="1:16" ht="75.599999999999994" x14ac:dyDescent="0.25">
      <c r="A229" s="67" t="s">
        <v>50</v>
      </c>
      <c r="B229" s="39">
        <f t="shared" si="176"/>
        <v>2000000</v>
      </c>
      <c r="C229" s="39">
        <f>C231+C232</f>
        <v>0</v>
      </c>
      <c r="D229" s="39">
        <f t="shared" ref="D229:E229" si="184">D231+D232</f>
        <v>0</v>
      </c>
      <c r="E229" s="39">
        <f t="shared" si="184"/>
        <v>2000000</v>
      </c>
      <c r="F229" s="39">
        <f t="shared" si="179"/>
        <v>0</v>
      </c>
      <c r="G229" s="39">
        <f>G231+G232</f>
        <v>0</v>
      </c>
      <c r="H229" s="39">
        <f t="shared" ref="H229:I229" si="185">H231+H232</f>
        <v>0</v>
      </c>
      <c r="I229" s="39">
        <f t="shared" si="185"/>
        <v>0</v>
      </c>
      <c r="J229" s="39">
        <f t="shared" si="178"/>
        <v>2000000</v>
      </c>
      <c r="K229" s="20"/>
      <c r="L229" s="10"/>
      <c r="M229" s="10"/>
      <c r="N229" s="10"/>
      <c r="O229" s="10"/>
      <c r="P229" s="10"/>
    </row>
    <row r="230" spans="1:16" ht="30.6" x14ac:dyDescent="0.25">
      <c r="A230" s="68" t="s">
        <v>20</v>
      </c>
      <c r="B230" s="39">
        <f t="shared" si="176"/>
        <v>0</v>
      </c>
      <c r="C230" s="39"/>
      <c r="D230" s="39"/>
      <c r="E230" s="39"/>
      <c r="F230" s="39">
        <f t="shared" si="179"/>
        <v>0</v>
      </c>
      <c r="G230" s="39"/>
      <c r="H230" s="39"/>
      <c r="I230" s="39"/>
      <c r="J230" s="39">
        <f t="shared" si="178"/>
        <v>0</v>
      </c>
      <c r="K230" s="20"/>
      <c r="L230" s="10"/>
      <c r="M230" s="10"/>
      <c r="N230" s="10"/>
      <c r="O230" s="10"/>
      <c r="P230" s="10"/>
    </row>
    <row r="231" spans="1:16" ht="51" customHeight="1" x14ac:dyDescent="0.25">
      <c r="A231" s="46" t="s">
        <v>154</v>
      </c>
      <c r="B231" s="39">
        <f t="shared" si="176"/>
        <v>1620000</v>
      </c>
      <c r="C231" s="39"/>
      <c r="D231" s="39"/>
      <c r="E231" s="39">
        <v>1620000</v>
      </c>
      <c r="F231" s="39">
        <f t="shared" si="179"/>
        <v>0</v>
      </c>
      <c r="G231" s="39"/>
      <c r="H231" s="39"/>
      <c r="I231" s="39"/>
      <c r="J231" s="39">
        <f t="shared" si="178"/>
        <v>1620000</v>
      </c>
      <c r="K231" s="20"/>
      <c r="L231" s="10"/>
      <c r="M231" s="10"/>
      <c r="N231" s="10"/>
      <c r="O231" s="10"/>
      <c r="P231" s="10"/>
    </row>
    <row r="232" spans="1:16" ht="30.6" x14ac:dyDescent="0.25">
      <c r="A232" s="46" t="s">
        <v>155</v>
      </c>
      <c r="B232" s="39">
        <f t="shared" si="176"/>
        <v>380000</v>
      </c>
      <c r="C232" s="39"/>
      <c r="D232" s="39"/>
      <c r="E232" s="39">
        <v>380000</v>
      </c>
      <c r="F232" s="39">
        <f t="shared" si="179"/>
        <v>0</v>
      </c>
      <c r="G232" s="39"/>
      <c r="H232" s="39"/>
      <c r="I232" s="39"/>
      <c r="J232" s="39">
        <f t="shared" si="178"/>
        <v>380000</v>
      </c>
      <c r="K232" s="20"/>
      <c r="L232" s="10"/>
      <c r="M232" s="10"/>
      <c r="N232" s="10"/>
      <c r="O232" s="10"/>
      <c r="P232" s="10"/>
    </row>
    <row r="233" spans="1:16" s="4" customFormat="1" ht="61.2" customHeight="1" x14ac:dyDescent="0.3">
      <c r="A233" s="56" t="s">
        <v>28</v>
      </c>
      <c r="B233" s="36">
        <f t="shared" ref="B233:I233" si="186">B9+B106+B146+B177</f>
        <v>2501295914.8899999</v>
      </c>
      <c r="C233" s="36">
        <f t="shared" si="186"/>
        <v>1904519200</v>
      </c>
      <c r="D233" s="36">
        <f t="shared" si="186"/>
        <v>386014614.88999999</v>
      </c>
      <c r="E233" s="36">
        <f t="shared" si="186"/>
        <v>210762100</v>
      </c>
      <c r="F233" s="36">
        <f t="shared" si="186"/>
        <v>3945326.46</v>
      </c>
      <c r="G233" s="36">
        <f t="shared" si="186"/>
        <v>0</v>
      </c>
      <c r="H233" s="36">
        <f t="shared" si="186"/>
        <v>0</v>
      </c>
      <c r="I233" s="36">
        <f t="shared" si="186"/>
        <v>3945326.46</v>
      </c>
      <c r="J233" s="36">
        <f t="shared" si="178"/>
        <v>2497350588.4299998</v>
      </c>
      <c r="K233" s="25">
        <f t="shared" si="167"/>
        <v>0.1577312958660273</v>
      </c>
    </row>
    <row r="234" spans="1:16" ht="43.8" customHeight="1" x14ac:dyDescent="0.5">
      <c r="A234" s="8"/>
      <c r="B234" s="12"/>
      <c r="C234" s="8"/>
      <c r="D234" s="8"/>
      <c r="E234" s="13"/>
      <c r="F234" s="13"/>
      <c r="G234" s="34"/>
      <c r="H234" s="34"/>
      <c r="I234" s="34"/>
      <c r="J234" s="8"/>
      <c r="K234" s="8"/>
    </row>
    <row r="235" spans="1:16" ht="41.4" customHeight="1" x14ac:dyDescent="0.5">
      <c r="A235" s="8"/>
      <c r="B235" s="16"/>
      <c r="C235" s="8"/>
      <c r="D235" s="8"/>
      <c r="E235" s="8"/>
      <c r="F235" s="34"/>
      <c r="G235" s="34"/>
      <c r="H235" s="34"/>
      <c r="I235" s="34"/>
      <c r="J235" s="8"/>
      <c r="K235" s="8"/>
    </row>
    <row r="236" spans="1:16" ht="24.75" customHeight="1" x14ac:dyDescent="0.35">
      <c r="A236" s="9"/>
      <c r="B236" s="108" t="s">
        <v>1</v>
      </c>
      <c r="C236" s="108" t="s">
        <v>16</v>
      </c>
      <c r="D236" s="108" t="s">
        <v>15</v>
      </c>
      <c r="E236" s="110" t="s">
        <v>17</v>
      </c>
      <c r="F236" s="111"/>
      <c r="G236" s="8"/>
      <c r="H236" s="8"/>
      <c r="I236" s="8"/>
      <c r="J236" s="8"/>
      <c r="K236" s="8"/>
    </row>
    <row r="237" spans="1:16" ht="23.25" customHeight="1" x14ac:dyDescent="0.25">
      <c r="A237" s="8"/>
      <c r="B237" s="109"/>
      <c r="C237" s="109"/>
      <c r="D237" s="109"/>
      <c r="E237" s="69" t="s">
        <v>18</v>
      </c>
      <c r="F237" s="69" t="s">
        <v>19</v>
      </c>
      <c r="G237" s="8"/>
      <c r="H237" s="8"/>
      <c r="I237" s="8"/>
      <c r="J237" s="8"/>
      <c r="K237" s="8"/>
    </row>
    <row r="238" spans="1:16" ht="28.8" customHeight="1" x14ac:dyDescent="0.5">
      <c r="A238" s="8"/>
      <c r="B238" s="70"/>
      <c r="C238" s="71">
        <f>B233</f>
        <v>2501295914.8899999</v>
      </c>
      <c r="D238" s="71">
        <f>F233</f>
        <v>3945326.46</v>
      </c>
      <c r="E238" s="71">
        <f>C238-D238</f>
        <v>2497350588.4299998</v>
      </c>
      <c r="F238" s="72">
        <f>D238/C238*100</f>
        <v>0.1577312958660273</v>
      </c>
      <c r="G238" s="8"/>
      <c r="H238" s="8"/>
      <c r="I238" s="8"/>
      <c r="J238" s="8"/>
      <c r="K238" s="8"/>
    </row>
    <row r="239" spans="1:16" ht="24.6" customHeight="1" x14ac:dyDescent="0.5">
      <c r="A239" s="8"/>
      <c r="B239" s="70" t="s">
        <v>20</v>
      </c>
      <c r="C239" s="71"/>
      <c r="D239" s="71"/>
      <c r="E239" s="71"/>
      <c r="F239" s="72"/>
      <c r="G239" s="8"/>
      <c r="H239" s="8"/>
      <c r="I239" s="8"/>
      <c r="J239" s="8"/>
      <c r="K239" s="8"/>
    </row>
    <row r="240" spans="1:16" ht="30.6" customHeight="1" x14ac:dyDescent="0.5">
      <c r="A240" s="8"/>
      <c r="B240" s="73" t="s">
        <v>3</v>
      </c>
      <c r="C240" s="74">
        <f>C233</f>
        <v>1904519200</v>
      </c>
      <c r="D240" s="71">
        <f>G233</f>
        <v>0</v>
      </c>
      <c r="E240" s="71">
        <f t="shared" ref="E240:E242" si="187">C240-D240</f>
        <v>1904519200</v>
      </c>
      <c r="F240" s="72">
        <f>D240/C240*100</f>
        <v>0</v>
      </c>
      <c r="G240" s="8"/>
      <c r="H240" s="8"/>
      <c r="I240" s="8"/>
      <c r="J240" s="8"/>
      <c r="K240" s="8"/>
    </row>
    <row r="241" spans="1:11" ht="30" customHeight="1" x14ac:dyDescent="0.5">
      <c r="A241" s="8"/>
      <c r="B241" s="73" t="s">
        <v>4</v>
      </c>
      <c r="C241" s="74">
        <f>D233</f>
        <v>386014614.88999999</v>
      </c>
      <c r="D241" s="71">
        <f>H233</f>
        <v>0</v>
      </c>
      <c r="E241" s="71">
        <f t="shared" si="187"/>
        <v>386014614.88999999</v>
      </c>
      <c r="F241" s="72">
        <f>D241/C241*100</f>
        <v>0</v>
      </c>
      <c r="G241" s="8"/>
      <c r="H241" s="8"/>
      <c r="I241" s="8"/>
      <c r="J241" s="8"/>
      <c r="K241" s="8"/>
    </row>
    <row r="242" spans="1:11" ht="30" customHeight="1" x14ac:dyDescent="0.5">
      <c r="B242" s="73" t="s">
        <v>5</v>
      </c>
      <c r="C242" s="74">
        <f>E233</f>
        <v>210762100</v>
      </c>
      <c r="D242" s="71">
        <f>I233</f>
        <v>3945326.46</v>
      </c>
      <c r="E242" s="71">
        <f t="shared" si="187"/>
        <v>206816773.53999999</v>
      </c>
      <c r="F242" s="72">
        <f>D242/C242*100</f>
        <v>1.8719335497226492</v>
      </c>
      <c r="G242" s="8"/>
      <c r="H242" s="8"/>
      <c r="I242" s="8"/>
      <c r="J242" s="8"/>
      <c r="K242" s="8"/>
    </row>
    <row r="243" spans="1:11" ht="17.399999999999999" x14ac:dyDescent="0.3">
      <c r="A243" s="5"/>
      <c r="E243" s="104"/>
      <c r="F243" s="104"/>
    </row>
    <row r="244" spans="1:11" ht="34.200000000000003" customHeight="1" x14ac:dyDescent="0.5">
      <c r="A244" s="26" t="s">
        <v>9</v>
      </c>
      <c r="B244" s="26"/>
      <c r="C244" s="26"/>
      <c r="D244" s="26"/>
      <c r="E244" s="27" t="s">
        <v>34</v>
      </c>
      <c r="F244" s="35"/>
    </row>
    <row r="245" spans="1:11" ht="24.6" customHeight="1" x14ac:dyDescent="0.45">
      <c r="A245" s="8"/>
      <c r="B245" s="8"/>
      <c r="C245" s="8"/>
      <c r="D245" s="8"/>
      <c r="E245" s="13"/>
      <c r="F245" s="6"/>
    </row>
    <row r="246" spans="1:11" ht="34.799999999999997" customHeight="1" x14ac:dyDescent="0.45">
      <c r="A246" s="76" t="s">
        <v>29</v>
      </c>
      <c r="E246" s="28"/>
    </row>
    <row r="248" spans="1:11" ht="39.6" customHeight="1" x14ac:dyDescent="0.5">
      <c r="B248" s="31"/>
      <c r="C248" s="32"/>
      <c r="D248" s="32"/>
      <c r="E248" s="32"/>
      <c r="F248" s="33"/>
      <c r="G248" s="32"/>
      <c r="H248" s="32"/>
      <c r="I248" s="32"/>
      <c r="J248" s="3"/>
    </row>
    <row r="249" spans="1:11" ht="28.2" x14ac:dyDescent="0.5">
      <c r="B249" s="31"/>
      <c r="C249" s="32"/>
      <c r="D249" s="32"/>
      <c r="E249" s="32"/>
      <c r="F249" s="33"/>
      <c r="G249" s="32"/>
      <c r="H249" s="32"/>
      <c r="I249" s="32"/>
      <c r="J249" s="3"/>
    </row>
    <row r="250" spans="1:11" ht="28.2" x14ac:dyDescent="0.5">
      <c r="B250" s="31"/>
      <c r="C250" s="32"/>
      <c r="D250" s="32"/>
      <c r="E250" s="32"/>
      <c r="F250" s="33"/>
      <c r="G250" s="32"/>
      <c r="H250" s="32"/>
      <c r="I250" s="32"/>
      <c r="J250" s="3"/>
    </row>
    <row r="251" spans="1:11" ht="28.2" x14ac:dyDescent="0.5">
      <c r="B251" s="31"/>
      <c r="C251" s="32"/>
      <c r="D251" s="32"/>
      <c r="E251" s="32"/>
      <c r="F251" s="33"/>
      <c r="G251" s="32"/>
      <c r="H251" s="32"/>
      <c r="I251" s="32"/>
      <c r="J251" s="3"/>
    </row>
    <row r="252" spans="1:11" ht="28.2" x14ac:dyDescent="0.5">
      <c r="B252" s="31"/>
      <c r="C252" s="32"/>
      <c r="D252" s="32"/>
      <c r="E252" s="32"/>
      <c r="F252" s="33"/>
      <c r="G252" s="32"/>
      <c r="H252" s="32"/>
      <c r="I252" s="32"/>
      <c r="J252" s="3"/>
    </row>
    <row r="253" spans="1:11" ht="28.2" x14ac:dyDescent="0.5">
      <c r="B253" s="31"/>
      <c r="C253" s="32"/>
      <c r="D253" s="32"/>
      <c r="E253" s="32"/>
      <c r="F253" s="33"/>
      <c r="G253" s="32"/>
      <c r="H253" s="32"/>
      <c r="I253" s="32"/>
      <c r="J253" s="3"/>
    </row>
    <row r="254" spans="1:11" ht="28.2" x14ac:dyDescent="0.5">
      <c r="B254" s="31"/>
      <c r="C254" s="30"/>
      <c r="D254" s="30"/>
      <c r="E254" s="30"/>
      <c r="F254" s="33"/>
      <c r="G254" s="30"/>
      <c r="H254" s="30"/>
      <c r="I254" s="30"/>
      <c r="J254" s="3"/>
    </row>
    <row r="255" spans="1:11" ht="28.2" x14ac:dyDescent="0.5">
      <c r="B255" s="31">
        <f t="shared" ref="B255:B258" si="188">C255+D255+E255</f>
        <v>0</v>
      </c>
      <c r="C255" s="30"/>
      <c r="D255" s="30"/>
      <c r="E255" s="30"/>
      <c r="F255" s="33">
        <f t="shared" ref="F255:F258" si="189">G255+H255+I255</f>
        <v>0</v>
      </c>
      <c r="G255" s="30"/>
      <c r="H255" s="30"/>
      <c r="I255" s="30"/>
      <c r="J255" s="3"/>
    </row>
    <row r="256" spans="1:11" ht="28.2" x14ac:dyDescent="0.5">
      <c r="B256" s="31">
        <f t="shared" si="188"/>
        <v>0</v>
      </c>
      <c r="C256" s="30"/>
      <c r="D256" s="30"/>
      <c r="E256" s="30"/>
      <c r="F256" s="33">
        <f t="shared" si="189"/>
        <v>0</v>
      </c>
      <c r="G256" s="30"/>
      <c r="H256" s="30"/>
      <c r="I256" s="30"/>
      <c r="J256" s="3"/>
    </row>
    <row r="257" spans="2:10" ht="28.2" x14ac:dyDescent="0.5">
      <c r="B257" s="31">
        <f t="shared" si="188"/>
        <v>0</v>
      </c>
      <c r="C257" s="30"/>
      <c r="D257" s="30"/>
      <c r="E257" s="30"/>
      <c r="F257" s="33">
        <f t="shared" si="189"/>
        <v>0</v>
      </c>
      <c r="G257" s="30"/>
      <c r="H257" s="30"/>
      <c r="I257" s="30"/>
      <c r="J257" s="3"/>
    </row>
    <row r="258" spans="2:10" ht="28.2" x14ac:dyDescent="0.5">
      <c r="B258" s="31">
        <f t="shared" si="188"/>
        <v>0</v>
      </c>
      <c r="C258" s="30"/>
      <c r="D258" s="30"/>
      <c r="E258" s="30"/>
      <c r="F258" s="33">
        <f t="shared" si="189"/>
        <v>0</v>
      </c>
      <c r="G258" s="30"/>
      <c r="H258" s="30"/>
      <c r="I258" s="30"/>
      <c r="J258" s="3"/>
    </row>
    <row r="259" spans="2:10" ht="24.6" x14ac:dyDescent="0.4">
      <c r="B259" s="30"/>
      <c r="C259" s="30"/>
      <c r="D259" s="30"/>
      <c r="E259" s="30"/>
      <c r="F259" s="30"/>
      <c r="G259" s="30"/>
      <c r="H259" s="30"/>
      <c r="I259" s="30"/>
      <c r="J259" s="3"/>
    </row>
    <row r="260" spans="2:10" ht="24.6" x14ac:dyDescent="0.4">
      <c r="B260" s="30"/>
      <c r="C260" s="30"/>
      <c r="D260" s="30"/>
      <c r="E260" s="30"/>
      <c r="F260" s="30"/>
      <c r="G260" s="30"/>
      <c r="H260" s="30"/>
      <c r="I260" s="30"/>
      <c r="J260" s="3"/>
    </row>
    <row r="261" spans="2:10" ht="24.6" x14ac:dyDescent="0.4">
      <c r="B261" s="30"/>
      <c r="C261" s="30"/>
      <c r="D261" s="30"/>
      <c r="E261" s="30"/>
      <c r="F261" s="30"/>
      <c r="G261" s="30"/>
      <c r="H261" s="30"/>
      <c r="I261" s="30"/>
      <c r="J261" s="3"/>
    </row>
    <row r="262" spans="2:10" ht="24.6" x14ac:dyDescent="0.4">
      <c r="B262" s="30"/>
      <c r="C262" s="30"/>
      <c r="D262" s="30"/>
      <c r="E262" s="30"/>
      <c r="F262" s="30"/>
      <c r="G262" s="30"/>
      <c r="H262" s="30"/>
      <c r="I262" s="30"/>
      <c r="J262" s="3"/>
    </row>
    <row r="263" spans="2:10" ht="24.6" x14ac:dyDescent="0.4">
      <c r="B263" s="30"/>
      <c r="C263" s="30"/>
      <c r="D263" s="30"/>
      <c r="E263" s="30"/>
      <c r="F263" s="30"/>
      <c r="G263" s="30"/>
      <c r="H263" s="30"/>
      <c r="I263" s="30"/>
      <c r="J263" s="3"/>
    </row>
    <row r="264" spans="2:10" ht="24.6" x14ac:dyDescent="0.4">
      <c r="B264" s="29"/>
      <c r="C264" s="29"/>
      <c r="D264" s="29"/>
      <c r="E264" s="29"/>
      <c r="F264" s="29"/>
      <c r="G264" s="29"/>
      <c r="H264" s="29"/>
      <c r="I264" s="29"/>
    </row>
    <row r="265" spans="2:10" ht="24.6" x14ac:dyDescent="0.4">
      <c r="B265" s="29"/>
      <c r="C265" s="29"/>
      <c r="D265" s="29"/>
      <c r="E265" s="29"/>
      <c r="F265" s="29"/>
      <c r="G265" s="29"/>
      <c r="H265" s="29"/>
      <c r="I265" s="29"/>
    </row>
    <row r="266" spans="2:10" ht="24.6" x14ac:dyDescent="0.4">
      <c r="B266" s="29"/>
      <c r="C266" s="29"/>
      <c r="D266" s="29"/>
      <c r="E266" s="29"/>
      <c r="F266" s="29"/>
      <c r="G266" s="29"/>
      <c r="H266" s="29"/>
      <c r="I266" s="29"/>
    </row>
    <row r="267" spans="2:10" ht="24.6" x14ac:dyDescent="0.4">
      <c r="B267" s="29"/>
      <c r="C267" s="29"/>
      <c r="D267" s="29"/>
      <c r="E267" s="29"/>
      <c r="F267" s="29"/>
      <c r="G267" s="29"/>
      <c r="H267" s="29"/>
      <c r="I267" s="29"/>
    </row>
    <row r="268" spans="2:10" ht="24.6" x14ac:dyDescent="0.4">
      <c r="B268" s="29"/>
      <c r="C268" s="29"/>
      <c r="D268" s="29"/>
      <c r="E268" s="29"/>
      <c r="F268" s="29"/>
      <c r="G268" s="29"/>
      <c r="H268" s="29"/>
      <c r="I268" s="29"/>
    </row>
    <row r="269" spans="2:10" ht="24.6" x14ac:dyDescent="0.4">
      <c r="B269" s="29"/>
      <c r="C269" s="29"/>
      <c r="D269" s="29"/>
      <c r="E269" s="29"/>
      <c r="F269" s="29"/>
      <c r="G269" s="29"/>
      <c r="H269" s="29"/>
      <c r="I269" s="29"/>
    </row>
  </sheetData>
  <mergeCells count="17">
    <mergeCell ref="E243:F243"/>
    <mergeCell ref="F6:F7"/>
    <mergeCell ref="G6:I6"/>
    <mergeCell ref="B236:B237"/>
    <mergeCell ref="C236:C237"/>
    <mergeCell ref="D236:D237"/>
    <mergeCell ref="E236:F236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9"/>
  <sheetViews>
    <sheetView showZeros="0" view="pageBreakPreview" topLeftCell="A76" zoomScale="55" zoomScaleNormal="40" zoomScaleSheetLayoutView="55" workbookViewId="0">
      <selection activeCell="I89" sqref="I89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27" ht="37.5" customHeight="1" x14ac:dyDescent="0.25">
      <c r="A2" s="91" t="s">
        <v>161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27" ht="39.6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92" t="s">
        <v>157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3" t="s">
        <v>156</v>
      </c>
      <c r="B5" s="94" t="s">
        <v>53</v>
      </c>
      <c r="C5" s="94"/>
      <c r="D5" s="94"/>
      <c r="E5" s="94"/>
      <c r="F5" s="95" t="s">
        <v>162</v>
      </c>
      <c r="G5" s="96"/>
      <c r="H5" s="96"/>
      <c r="I5" s="97"/>
      <c r="J5" s="98" t="s">
        <v>27</v>
      </c>
      <c r="K5" s="101" t="s">
        <v>23</v>
      </c>
    </row>
    <row r="6" spans="1:27" ht="25.5" customHeight="1" x14ac:dyDescent="0.25">
      <c r="A6" s="93"/>
      <c r="B6" s="94" t="s">
        <v>1</v>
      </c>
      <c r="C6" s="94" t="s">
        <v>2</v>
      </c>
      <c r="D6" s="94"/>
      <c r="E6" s="94"/>
      <c r="F6" s="94" t="s">
        <v>1</v>
      </c>
      <c r="G6" s="105" t="s">
        <v>2</v>
      </c>
      <c r="H6" s="106"/>
      <c r="I6" s="107"/>
      <c r="J6" s="99"/>
      <c r="K6" s="102"/>
    </row>
    <row r="7" spans="1:27" ht="69.599999999999994" customHeight="1" x14ac:dyDescent="0.25">
      <c r="A7" s="93"/>
      <c r="B7" s="94"/>
      <c r="C7" s="75" t="s">
        <v>3</v>
      </c>
      <c r="D7" s="75" t="s">
        <v>4</v>
      </c>
      <c r="E7" s="75" t="s">
        <v>5</v>
      </c>
      <c r="F7" s="94"/>
      <c r="G7" s="75" t="s">
        <v>3</v>
      </c>
      <c r="H7" s="75" t="s">
        <v>4</v>
      </c>
      <c r="I7" s="75" t="s">
        <v>5</v>
      </c>
      <c r="J7" s="100"/>
      <c r="K7" s="103"/>
    </row>
    <row r="8" spans="1:27" ht="24" customHeight="1" x14ac:dyDescent="0.25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27" ht="36" customHeight="1" x14ac:dyDescent="0.25">
      <c r="A9" s="41" t="s">
        <v>7</v>
      </c>
      <c r="B9" s="77">
        <f t="shared" ref="B9:I9" si="0">B10+B89</f>
        <v>1393356.2148899999</v>
      </c>
      <c r="C9" s="77">
        <f t="shared" si="0"/>
        <v>899128.4</v>
      </c>
      <c r="D9" s="77">
        <f t="shared" si="0"/>
        <v>347256.01489000005</v>
      </c>
      <c r="E9" s="77">
        <f t="shared" si="0"/>
        <v>146971.79999999999</v>
      </c>
      <c r="F9" s="77">
        <f t="shared" si="0"/>
        <v>3945.3264600000002</v>
      </c>
      <c r="G9" s="77">
        <f t="shared" si="0"/>
        <v>0</v>
      </c>
      <c r="H9" s="77">
        <f t="shared" si="0"/>
        <v>0</v>
      </c>
      <c r="I9" s="77">
        <f t="shared" si="0"/>
        <v>3945.3264600000002</v>
      </c>
      <c r="J9" s="77">
        <f t="shared" ref="J9:J73" si="1">B9-F9</f>
        <v>1389410.88843</v>
      </c>
      <c r="K9" s="78">
        <f>F9/B9*100</f>
        <v>0.28315275145282703</v>
      </c>
    </row>
    <row r="10" spans="1:27" ht="40.200000000000003" customHeight="1" x14ac:dyDescent="0.25">
      <c r="A10" s="42" t="s">
        <v>12</v>
      </c>
      <c r="B10" s="79">
        <f>C10+D10+E10</f>
        <v>860038.5</v>
      </c>
      <c r="C10" s="79">
        <f>C11+C68</f>
        <v>399128.4</v>
      </c>
      <c r="D10" s="79">
        <f t="shared" ref="D10:I10" si="2">D11+D68</f>
        <v>321724.10000000003</v>
      </c>
      <c r="E10" s="79">
        <f t="shared" si="2"/>
        <v>139186</v>
      </c>
      <c r="F10" s="79">
        <f>G10+H10+I10</f>
        <v>3945.3264600000002</v>
      </c>
      <c r="G10" s="79">
        <f t="shared" si="2"/>
        <v>0</v>
      </c>
      <c r="H10" s="79">
        <f t="shared" si="2"/>
        <v>0</v>
      </c>
      <c r="I10" s="79">
        <f t="shared" si="2"/>
        <v>3945.3264600000002</v>
      </c>
      <c r="J10" s="80">
        <f t="shared" si="1"/>
        <v>856093.17353999999</v>
      </c>
      <c r="K10" s="79">
        <f>F10/B10*100</f>
        <v>0.45873835415507558</v>
      </c>
    </row>
    <row r="11" spans="1:27" ht="87" customHeight="1" x14ac:dyDescent="0.25">
      <c r="A11" s="43" t="s">
        <v>62</v>
      </c>
      <c r="B11" s="79">
        <f>C11+D11+E11</f>
        <v>767795.70000000007</v>
      </c>
      <c r="C11" s="79">
        <f>C12+C19+C24+C30+C34+C38+C41+C44+C48+C51+C54+C57+C61+C65</f>
        <v>323035.40000000002</v>
      </c>
      <c r="D11" s="79">
        <f t="shared" ref="D11:E11" si="3">D12+D19+D24+D30+D34+D38+D41+D44+D48+D51+D54+D57+D61+D65</f>
        <v>321109.2</v>
      </c>
      <c r="E11" s="79">
        <f t="shared" si="3"/>
        <v>123651.1</v>
      </c>
      <c r="F11" s="80">
        <f>G11+H11+I11</f>
        <v>0</v>
      </c>
      <c r="G11" s="79">
        <f t="shared" ref="G11:I11" si="4">G12+G19+G24+G30+G34+G38+G41+G44+G48+G51+G54+G57+G61+G65</f>
        <v>0</v>
      </c>
      <c r="H11" s="79">
        <f t="shared" si="4"/>
        <v>0</v>
      </c>
      <c r="I11" s="79">
        <f t="shared" si="4"/>
        <v>0</v>
      </c>
      <c r="J11" s="80">
        <f t="shared" si="1"/>
        <v>767795.70000000007</v>
      </c>
      <c r="K11" s="79"/>
    </row>
    <row r="12" spans="1:27" ht="226.8" x14ac:dyDescent="0.25">
      <c r="A12" s="44" t="s">
        <v>43</v>
      </c>
      <c r="B12" s="81">
        <f>C12+D12+E12</f>
        <v>376539</v>
      </c>
      <c r="C12" s="81">
        <f>C14+C15+C16+C17+C18</f>
        <v>187309.5</v>
      </c>
      <c r="D12" s="81">
        <f t="shared" ref="D12:E12" si="5">D14+D15+D16+D17+D18</f>
        <v>149847.6</v>
      </c>
      <c r="E12" s="81">
        <f t="shared" si="5"/>
        <v>39381.9</v>
      </c>
      <c r="F12" s="81">
        <f t="shared" ref="F12:F48" si="6">G12+H12+I12</f>
        <v>0</v>
      </c>
      <c r="G12" s="81">
        <f>G14+G15+G16+G17+G18</f>
        <v>0</v>
      </c>
      <c r="H12" s="81">
        <f t="shared" ref="H12:I12" si="7">H14+H15+H16+H17+H18</f>
        <v>0</v>
      </c>
      <c r="I12" s="81">
        <f t="shared" si="7"/>
        <v>0</v>
      </c>
      <c r="J12" s="81">
        <f t="shared" si="1"/>
        <v>376539</v>
      </c>
      <c r="K12" s="82">
        <f>F12/B12*100</f>
        <v>0</v>
      </c>
    </row>
    <row r="13" spans="1:27" ht="32.4" x14ac:dyDescent="0.25">
      <c r="A13" s="45" t="s">
        <v>20</v>
      </c>
      <c r="B13" s="81"/>
      <c r="C13" s="81"/>
      <c r="D13" s="81"/>
      <c r="E13" s="81"/>
      <c r="F13" s="81"/>
      <c r="G13" s="81"/>
      <c r="H13" s="81">
        <f>H18+H23+H29+H33</f>
        <v>0</v>
      </c>
      <c r="I13" s="81">
        <f>I18+I23+I29+I33</f>
        <v>0</v>
      </c>
      <c r="J13" s="81">
        <f t="shared" si="1"/>
        <v>0</v>
      </c>
      <c r="K13" s="82"/>
    </row>
    <row r="14" spans="1:27" ht="49.2" x14ac:dyDescent="0.25">
      <c r="A14" s="46" t="s">
        <v>82</v>
      </c>
      <c r="B14" s="81">
        <f t="shared" ref="B14:B77" si="8">C14+D14+E14</f>
        <v>50</v>
      </c>
      <c r="C14" s="81"/>
      <c r="D14" s="81"/>
      <c r="E14" s="81">
        <v>50</v>
      </c>
      <c r="F14" s="81">
        <f t="shared" si="6"/>
        <v>0</v>
      </c>
      <c r="G14" s="81"/>
      <c r="H14" s="81"/>
      <c r="I14" s="81"/>
      <c r="J14" s="81">
        <f t="shared" si="1"/>
        <v>50</v>
      </c>
      <c r="K14" s="82">
        <f t="shared" ref="K14:K61" si="9">F14/B14*100</f>
        <v>0</v>
      </c>
    </row>
    <row r="15" spans="1:27" ht="49.2" x14ac:dyDescent="0.25">
      <c r="A15" s="46" t="s">
        <v>83</v>
      </c>
      <c r="B15" s="81">
        <f t="shared" si="8"/>
        <v>150</v>
      </c>
      <c r="C15" s="81"/>
      <c r="D15" s="81"/>
      <c r="E15" s="81">
        <v>150</v>
      </c>
      <c r="F15" s="81">
        <f t="shared" si="6"/>
        <v>0</v>
      </c>
      <c r="G15" s="81"/>
      <c r="H15" s="81"/>
      <c r="I15" s="81"/>
      <c r="J15" s="81">
        <f>B15-F15</f>
        <v>150</v>
      </c>
      <c r="K15" s="82">
        <f t="shared" si="9"/>
        <v>0</v>
      </c>
    </row>
    <row r="16" spans="1:27" ht="49.2" x14ac:dyDescent="0.25">
      <c r="A16" s="46" t="s">
        <v>84</v>
      </c>
      <c r="B16" s="81">
        <f t="shared" si="8"/>
        <v>39181.9</v>
      </c>
      <c r="C16" s="81"/>
      <c r="D16" s="81"/>
      <c r="E16" s="81">
        <v>39181.9</v>
      </c>
      <c r="F16" s="81">
        <f t="shared" si="6"/>
        <v>0</v>
      </c>
      <c r="G16" s="81"/>
      <c r="H16" s="81"/>
      <c r="I16" s="81"/>
      <c r="J16" s="81">
        <f t="shared" si="1"/>
        <v>39181.9</v>
      </c>
      <c r="K16" s="82">
        <f t="shared" si="9"/>
        <v>0</v>
      </c>
    </row>
    <row r="17" spans="1:11" ht="57.6" customHeight="1" x14ac:dyDescent="0.25">
      <c r="A17" s="46" t="s">
        <v>85</v>
      </c>
      <c r="B17" s="81">
        <f t="shared" si="8"/>
        <v>149847.6</v>
      </c>
      <c r="C17" s="81"/>
      <c r="D17" s="81">
        <v>149847.6</v>
      </c>
      <c r="E17" s="81"/>
      <c r="F17" s="81">
        <f t="shared" si="6"/>
        <v>0</v>
      </c>
      <c r="G17" s="81"/>
      <c r="H17" s="81"/>
      <c r="I17" s="81"/>
      <c r="J17" s="81">
        <f t="shared" si="1"/>
        <v>149847.6</v>
      </c>
      <c r="K17" s="82">
        <f t="shared" si="9"/>
        <v>0</v>
      </c>
    </row>
    <row r="18" spans="1:11" ht="32.4" x14ac:dyDescent="0.25">
      <c r="A18" s="46" t="s">
        <v>86</v>
      </c>
      <c r="B18" s="81">
        <f t="shared" si="8"/>
        <v>187309.5</v>
      </c>
      <c r="C18" s="81">
        <v>187309.5</v>
      </c>
      <c r="D18" s="81"/>
      <c r="E18" s="81"/>
      <c r="F18" s="81"/>
      <c r="G18" s="81"/>
      <c r="H18" s="81"/>
      <c r="I18" s="81"/>
      <c r="J18" s="81">
        <f t="shared" si="1"/>
        <v>187309.5</v>
      </c>
      <c r="K18" s="82">
        <f t="shared" si="9"/>
        <v>0</v>
      </c>
    </row>
    <row r="19" spans="1:11" ht="100.8" x14ac:dyDescent="0.25">
      <c r="A19" s="47" t="s">
        <v>54</v>
      </c>
      <c r="B19" s="81">
        <f t="shared" si="8"/>
        <v>59778.2</v>
      </c>
      <c r="C19" s="81">
        <f>C21+C22+C23</f>
        <v>32117.200000000001</v>
      </c>
      <c r="D19" s="81">
        <f t="shared" ref="D19:E19" si="10">D21+D22+D23</f>
        <v>25693.8</v>
      </c>
      <c r="E19" s="81">
        <f t="shared" si="10"/>
        <v>1967.2</v>
      </c>
      <c r="F19" s="81">
        <f t="shared" si="6"/>
        <v>0</v>
      </c>
      <c r="G19" s="81">
        <f>G21+G22+G23</f>
        <v>0</v>
      </c>
      <c r="H19" s="81">
        <f t="shared" ref="H19:I19" si="11">H21+H22+H23</f>
        <v>0</v>
      </c>
      <c r="I19" s="81">
        <f t="shared" si="11"/>
        <v>0</v>
      </c>
      <c r="J19" s="81">
        <f t="shared" si="1"/>
        <v>59778.2</v>
      </c>
      <c r="K19" s="82">
        <f t="shared" si="9"/>
        <v>0</v>
      </c>
    </row>
    <row r="20" spans="1:11" ht="25.2" customHeight="1" x14ac:dyDescent="0.25">
      <c r="A20" s="45" t="s">
        <v>20</v>
      </c>
      <c r="B20" s="81">
        <f t="shared" si="8"/>
        <v>0</v>
      </c>
      <c r="C20" s="81"/>
      <c r="D20" s="81"/>
      <c r="E20" s="83"/>
      <c r="F20" s="81">
        <f t="shared" si="6"/>
        <v>0</v>
      </c>
      <c r="G20" s="81"/>
      <c r="H20" s="81"/>
      <c r="I20" s="81"/>
      <c r="J20" s="81">
        <f t="shared" si="1"/>
        <v>0</v>
      </c>
      <c r="K20" s="82"/>
    </row>
    <row r="21" spans="1:11" ht="54.6" customHeight="1" x14ac:dyDescent="0.25">
      <c r="A21" s="46" t="s">
        <v>87</v>
      </c>
      <c r="B21" s="81">
        <f t="shared" si="8"/>
        <v>1967.2</v>
      </c>
      <c r="C21" s="81"/>
      <c r="D21" s="81"/>
      <c r="E21" s="81">
        <v>1967.2</v>
      </c>
      <c r="F21" s="81">
        <f t="shared" si="6"/>
        <v>0</v>
      </c>
      <c r="G21" s="81"/>
      <c r="H21" s="81"/>
      <c r="I21" s="81"/>
      <c r="J21" s="81">
        <f t="shared" si="1"/>
        <v>1967.2</v>
      </c>
      <c r="K21" s="82">
        <f t="shared" si="9"/>
        <v>0</v>
      </c>
    </row>
    <row r="22" spans="1:11" ht="55.2" customHeight="1" x14ac:dyDescent="0.25">
      <c r="A22" s="46" t="s">
        <v>85</v>
      </c>
      <c r="B22" s="81">
        <f t="shared" si="8"/>
        <v>25693.8</v>
      </c>
      <c r="C22" s="81"/>
      <c r="D22" s="81">
        <v>25693.8</v>
      </c>
      <c r="E22" s="81"/>
      <c r="F22" s="81">
        <f t="shared" si="6"/>
        <v>0</v>
      </c>
      <c r="G22" s="81"/>
      <c r="H22" s="81"/>
      <c r="I22" s="81"/>
      <c r="J22" s="81">
        <f t="shared" si="1"/>
        <v>25693.8</v>
      </c>
      <c r="K22" s="82">
        <f t="shared" si="9"/>
        <v>0</v>
      </c>
    </row>
    <row r="23" spans="1:11" ht="40.200000000000003" customHeight="1" x14ac:dyDescent="0.25">
      <c r="A23" s="46" t="s">
        <v>86</v>
      </c>
      <c r="B23" s="81">
        <f t="shared" si="8"/>
        <v>32117.200000000001</v>
      </c>
      <c r="C23" s="81">
        <v>32117.200000000001</v>
      </c>
      <c r="D23" s="81"/>
      <c r="E23" s="81"/>
      <c r="F23" s="81">
        <f>G23+H23+I23</f>
        <v>0</v>
      </c>
      <c r="G23" s="81"/>
      <c r="H23" s="81"/>
      <c r="I23" s="81"/>
      <c r="J23" s="81">
        <f t="shared" si="1"/>
        <v>32117.200000000001</v>
      </c>
      <c r="K23" s="82">
        <f t="shared" si="9"/>
        <v>0</v>
      </c>
    </row>
    <row r="24" spans="1:11" ht="75.599999999999994" x14ac:dyDescent="0.25">
      <c r="A24" s="44" t="s">
        <v>55</v>
      </c>
      <c r="B24" s="81">
        <f>C24+D24+E24</f>
        <v>40200</v>
      </c>
      <c r="C24" s="81">
        <f>C26+C27+C28+C29</f>
        <v>19500</v>
      </c>
      <c r="D24" s="81">
        <f t="shared" ref="D24:E24" si="12">D26+D27+D28+D29</f>
        <v>15600</v>
      </c>
      <c r="E24" s="81">
        <f t="shared" si="12"/>
        <v>5100</v>
      </c>
      <c r="F24" s="81">
        <f t="shared" ref="F24:F25" si="13">G24+H24+I24</f>
        <v>0</v>
      </c>
      <c r="G24" s="81">
        <f>G26+G27+G28+G29</f>
        <v>0</v>
      </c>
      <c r="H24" s="81">
        <f t="shared" ref="H24:I24" si="14">H26+H27+H28+H29</f>
        <v>0</v>
      </c>
      <c r="I24" s="81">
        <f t="shared" si="14"/>
        <v>0</v>
      </c>
      <c r="J24" s="81">
        <f t="shared" si="1"/>
        <v>40200</v>
      </c>
      <c r="K24" s="82">
        <f t="shared" si="9"/>
        <v>0</v>
      </c>
    </row>
    <row r="25" spans="1:11" ht="32.4" x14ac:dyDescent="0.25">
      <c r="A25" s="45" t="s">
        <v>20</v>
      </c>
      <c r="B25" s="81"/>
      <c r="C25" s="81"/>
      <c r="D25" s="81"/>
      <c r="E25" s="81"/>
      <c r="F25" s="81">
        <f t="shared" si="13"/>
        <v>0</v>
      </c>
      <c r="G25" s="81"/>
      <c r="H25" s="81"/>
      <c r="I25" s="81"/>
      <c r="J25" s="81">
        <f t="shared" si="1"/>
        <v>0</v>
      </c>
      <c r="K25" s="82"/>
    </row>
    <row r="26" spans="1:11" ht="54.6" customHeight="1" x14ac:dyDescent="0.25">
      <c r="A26" s="46" t="s">
        <v>88</v>
      </c>
      <c r="B26" s="81">
        <f>C26+D26+E26</f>
        <v>100</v>
      </c>
      <c r="C26" s="81"/>
      <c r="D26" s="81"/>
      <c r="E26" s="81">
        <v>100</v>
      </c>
      <c r="F26" s="81">
        <f>G26+H26+I26</f>
        <v>0</v>
      </c>
      <c r="G26" s="81"/>
      <c r="H26" s="81"/>
      <c r="I26" s="81"/>
      <c r="J26" s="81">
        <f t="shared" si="1"/>
        <v>100</v>
      </c>
      <c r="K26" s="82">
        <f t="shared" ref="K26:K27" si="15">F26/B26*100</f>
        <v>0</v>
      </c>
    </row>
    <row r="27" spans="1:11" ht="55.2" customHeight="1" x14ac:dyDescent="0.25">
      <c r="A27" s="46" t="s">
        <v>84</v>
      </c>
      <c r="B27" s="81">
        <f>C27+D27+E27</f>
        <v>5000</v>
      </c>
      <c r="C27" s="81"/>
      <c r="D27" s="81"/>
      <c r="E27" s="81">
        <v>5000</v>
      </c>
      <c r="F27" s="81">
        <f>G27+H27+I27</f>
        <v>0</v>
      </c>
      <c r="G27" s="81"/>
      <c r="H27" s="81"/>
      <c r="I27" s="81"/>
      <c r="J27" s="81">
        <f t="shared" si="1"/>
        <v>5000</v>
      </c>
      <c r="K27" s="82">
        <f t="shared" si="15"/>
        <v>0</v>
      </c>
    </row>
    <row r="28" spans="1:11" ht="55.2" customHeight="1" x14ac:dyDescent="0.25">
      <c r="A28" s="46" t="s">
        <v>85</v>
      </c>
      <c r="B28" s="81">
        <f t="shared" ref="B28:B29" si="16">C28+D28+E28</f>
        <v>15600</v>
      </c>
      <c r="C28" s="81"/>
      <c r="D28" s="81">
        <v>15600</v>
      </c>
      <c r="E28" s="81"/>
      <c r="F28" s="81">
        <f t="shared" ref="F28:F33" si="17">G28+H28+I28</f>
        <v>0</v>
      </c>
      <c r="G28" s="81"/>
      <c r="H28" s="81"/>
      <c r="I28" s="81"/>
      <c r="J28" s="81">
        <f t="shared" si="1"/>
        <v>15600</v>
      </c>
      <c r="K28" s="82"/>
    </row>
    <row r="29" spans="1:11" ht="32.4" x14ac:dyDescent="0.25">
      <c r="A29" s="46" t="s">
        <v>86</v>
      </c>
      <c r="B29" s="81">
        <f t="shared" si="16"/>
        <v>19500</v>
      </c>
      <c r="C29" s="81">
        <v>19500</v>
      </c>
      <c r="D29" s="81"/>
      <c r="E29" s="81"/>
      <c r="F29" s="81">
        <f t="shared" si="17"/>
        <v>0</v>
      </c>
      <c r="G29" s="81"/>
      <c r="H29" s="81"/>
      <c r="I29" s="81"/>
      <c r="J29" s="81">
        <f t="shared" si="1"/>
        <v>19500</v>
      </c>
      <c r="K29" s="82"/>
    </row>
    <row r="30" spans="1:11" ht="56.4" customHeight="1" x14ac:dyDescent="0.25">
      <c r="A30" s="44" t="s">
        <v>47</v>
      </c>
      <c r="B30" s="81">
        <f>C30+D30+E30</f>
        <v>151395.59999999998</v>
      </c>
      <c r="C30" s="81">
        <f>C32+C33</f>
        <v>84108.7</v>
      </c>
      <c r="D30" s="81">
        <f t="shared" ref="D30:E30" si="18">D32+D33</f>
        <v>67286.899999999994</v>
      </c>
      <c r="E30" s="81">
        <f t="shared" si="18"/>
        <v>0</v>
      </c>
      <c r="F30" s="81">
        <f t="shared" si="17"/>
        <v>0</v>
      </c>
      <c r="G30" s="81">
        <f>G32+G33</f>
        <v>0</v>
      </c>
      <c r="H30" s="81">
        <f t="shared" ref="H30:I30" si="19">H32+H33</f>
        <v>0</v>
      </c>
      <c r="I30" s="81">
        <f t="shared" si="19"/>
        <v>0</v>
      </c>
      <c r="J30" s="81">
        <f t="shared" si="1"/>
        <v>151395.59999999998</v>
      </c>
      <c r="K30" s="82">
        <f t="shared" ref="K30" si="20">F30/B30*100</f>
        <v>0</v>
      </c>
    </row>
    <row r="31" spans="1:11" ht="32.4" x14ac:dyDescent="0.25">
      <c r="A31" s="45" t="s">
        <v>20</v>
      </c>
      <c r="B31" s="81"/>
      <c r="C31" s="81"/>
      <c r="D31" s="81"/>
      <c r="E31" s="81"/>
      <c r="F31" s="81">
        <f t="shared" si="17"/>
        <v>0</v>
      </c>
      <c r="G31" s="81"/>
      <c r="H31" s="81"/>
      <c r="I31" s="81"/>
      <c r="J31" s="81">
        <f t="shared" si="1"/>
        <v>0</v>
      </c>
      <c r="K31" s="82"/>
    </row>
    <row r="32" spans="1:11" ht="60.6" customHeight="1" x14ac:dyDescent="0.25">
      <c r="A32" s="46" t="s">
        <v>85</v>
      </c>
      <c r="B32" s="81">
        <f t="shared" ref="B32:B33" si="21">C32+D32+E32</f>
        <v>67286.899999999994</v>
      </c>
      <c r="C32" s="81"/>
      <c r="D32" s="81">
        <v>67286.899999999994</v>
      </c>
      <c r="E32" s="81"/>
      <c r="F32" s="81">
        <f t="shared" si="17"/>
        <v>0</v>
      </c>
      <c r="G32" s="81"/>
      <c r="H32" s="81"/>
      <c r="I32" s="81"/>
      <c r="J32" s="81">
        <f t="shared" si="1"/>
        <v>67286.899999999994</v>
      </c>
      <c r="K32" s="82"/>
    </row>
    <row r="33" spans="1:11" ht="32.4" x14ac:dyDescent="0.25">
      <c r="A33" s="46" t="s">
        <v>86</v>
      </c>
      <c r="B33" s="81">
        <f t="shared" si="21"/>
        <v>84108.7</v>
      </c>
      <c r="C33" s="81">
        <v>84108.7</v>
      </c>
      <c r="D33" s="81"/>
      <c r="E33" s="81"/>
      <c r="F33" s="81">
        <f t="shared" si="17"/>
        <v>0</v>
      </c>
      <c r="G33" s="81"/>
      <c r="H33" s="81"/>
      <c r="I33" s="81"/>
      <c r="J33" s="81">
        <f t="shared" si="1"/>
        <v>84108.7</v>
      </c>
      <c r="K33" s="82"/>
    </row>
    <row r="34" spans="1:11" ht="50.4" x14ac:dyDescent="0.25">
      <c r="A34" s="48" t="s">
        <v>56</v>
      </c>
      <c r="B34" s="81">
        <f t="shared" si="8"/>
        <v>79887.600000000006</v>
      </c>
      <c r="C34" s="81">
        <f>C36+C37</f>
        <v>0</v>
      </c>
      <c r="D34" s="81">
        <f>D36+D37</f>
        <v>62680.9</v>
      </c>
      <c r="E34" s="81">
        <f>E36+E37</f>
        <v>17206.7</v>
      </c>
      <c r="F34" s="81">
        <f t="shared" si="6"/>
        <v>0</v>
      </c>
      <c r="G34" s="81">
        <f>G36+G37</f>
        <v>0</v>
      </c>
      <c r="H34" s="81">
        <f>H36+H37</f>
        <v>0</v>
      </c>
      <c r="I34" s="81">
        <f>I36+I37</f>
        <v>0</v>
      </c>
      <c r="J34" s="81">
        <f t="shared" si="1"/>
        <v>79887.600000000006</v>
      </c>
      <c r="K34" s="82">
        <f t="shared" si="9"/>
        <v>0</v>
      </c>
    </row>
    <row r="35" spans="1:11" ht="33" customHeight="1" x14ac:dyDescent="0.25">
      <c r="A35" s="45" t="s">
        <v>20</v>
      </c>
      <c r="B35" s="81">
        <f t="shared" si="8"/>
        <v>0</v>
      </c>
      <c r="C35" s="81"/>
      <c r="D35" s="81"/>
      <c r="E35" s="81"/>
      <c r="F35" s="81">
        <f t="shared" si="6"/>
        <v>0</v>
      </c>
      <c r="G35" s="81"/>
      <c r="H35" s="81"/>
      <c r="I35" s="81"/>
      <c r="J35" s="81">
        <f t="shared" si="1"/>
        <v>0</v>
      </c>
      <c r="K35" s="82"/>
    </row>
    <row r="36" spans="1:11" ht="60" customHeight="1" x14ac:dyDescent="0.25">
      <c r="A36" s="46" t="s">
        <v>89</v>
      </c>
      <c r="B36" s="81">
        <f t="shared" si="8"/>
        <v>17206.7</v>
      </c>
      <c r="C36" s="81"/>
      <c r="D36" s="81"/>
      <c r="E36" s="81">
        <v>17206.7</v>
      </c>
      <c r="F36" s="81">
        <f t="shared" si="6"/>
        <v>0</v>
      </c>
      <c r="G36" s="81"/>
      <c r="H36" s="81"/>
      <c r="I36" s="81"/>
      <c r="J36" s="81">
        <f t="shared" si="1"/>
        <v>17206.7</v>
      </c>
      <c r="K36" s="82">
        <f t="shared" si="9"/>
        <v>0</v>
      </c>
    </row>
    <row r="37" spans="1:11" ht="58.8" customHeight="1" x14ac:dyDescent="0.25">
      <c r="A37" s="46" t="s">
        <v>90</v>
      </c>
      <c r="B37" s="81">
        <f t="shared" si="8"/>
        <v>62680.9</v>
      </c>
      <c r="C37" s="81"/>
      <c r="D37" s="81">
        <v>62680.9</v>
      </c>
      <c r="E37" s="81"/>
      <c r="F37" s="81">
        <f t="shared" si="6"/>
        <v>0</v>
      </c>
      <c r="G37" s="81"/>
      <c r="H37" s="81"/>
      <c r="I37" s="81"/>
      <c r="J37" s="81">
        <f t="shared" si="1"/>
        <v>62680.9</v>
      </c>
      <c r="K37" s="82">
        <f t="shared" si="9"/>
        <v>0</v>
      </c>
    </row>
    <row r="38" spans="1:11" ht="32.4" x14ac:dyDescent="0.25">
      <c r="A38" s="44" t="s">
        <v>57</v>
      </c>
      <c r="B38" s="81">
        <f>C38+D38+E38</f>
        <v>4317</v>
      </c>
      <c r="C38" s="81">
        <f>C40</f>
        <v>0</v>
      </c>
      <c r="D38" s="81">
        <f t="shared" ref="D38:E38" si="22">D40</f>
        <v>0</v>
      </c>
      <c r="E38" s="81">
        <f t="shared" si="22"/>
        <v>4317</v>
      </c>
      <c r="F38" s="81">
        <f t="shared" si="6"/>
        <v>0</v>
      </c>
      <c r="G38" s="81">
        <f>G40</f>
        <v>0</v>
      </c>
      <c r="H38" s="81">
        <f t="shared" ref="H38:I38" si="23">H40</f>
        <v>0</v>
      </c>
      <c r="I38" s="81">
        <f t="shared" si="23"/>
        <v>0</v>
      </c>
      <c r="J38" s="81">
        <f t="shared" si="1"/>
        <v>4317</v>
      </c>
      <c r="K38" s="82">
        <f t="shared" si="9"/>
        <v>0</v>
      </c>
    </row>
    <row r="39" spans="1:11" ht="32.4" x14ac:dyDescent="0.25">
      <c r="A39" s="45" t="s">
        <v>20</v>
      </c>
      <c r="B39" s="81"/>
      <c r="C39" s="81"/>
      <c r="D39" s="81"/>
      <c r="E39" s="81"/>
      <c r="F39" s="81">
        <f t="shared" si="6"/>
        <v>0</v>
      </c>
      <c r="G39" s="81"/>
      <c r="H39" s="81"/>
      <c r="I39" s="81"/>
      <c r="J39" s="81">
        <f t="shared" si="1"/>
        <v>0</v>
      </c>
      <c r="K39" s="82"/>
    </row>
    <row r="40" spans="1:11" ht="58.2" customHeight="1" x14ac:dyDescent="0.25">
      <c r="A40" s="46" t="s">
        <v>91</v>
      </c>
      <c r="B40" s="81">
        <f t="shared" ref="B40:B43" si="24">C40+D40+E40</f>
        <v>4317</v>
      </c>
      <c r="C40" s="81"/>
      <c r="D40" s="81"/>
      <c r="E40" s="81">
        <v>4317</v>
      </c>
      <c r="F40" s="81">
        <f t="shared" si="6"/>
        <v>0</v>
      </c>
      <c r="G40" s="81"/>
      <c r="H40" s="81"/>
      <c r="I40" s="81"/>
      <c r="J40" s="81">
        <f t="shared" si="1"/>
        <v>4317</v>
      </c>
      <c r="K40" s="82">
        <f t="shared" si="9"/>
        <v>0</v>
      </c>
    </row>
    <row r="41" spans="1:11" ht="52.2" customHeight="1" x14ac:dyDescent="0.25">
      <c r="A41" s="48" t="s">
        <v>42</v>
      </c>
      <c r="B41" s="81">
        <f t="shared" si="24"/>
        <v>120.5</v>
      </c>
      <c r="C41" s="81">
        <f>C43</f>
        <v>0</v>
      </c>
      <c r="D41" s="81">
        <f t="shared" ref="D41:E41" si="25">D43</f>
        <v>0</v>
      </c>
      <c r="E41" s="81">
        <f t="shared" si="25"/>
        <v>120.5</v>
      </c>
      <c r="F41" s="81">
        <f t="shared" si="6"/>
        <v>0</v>
      </c>
      <c r="G41" s="81">
        <f>G43</f>
        <v>0</v>
      </c>
      <c r="H41" s="81">
        <f t="shared" ref="H41:I41" si="26">H43</f>
        <v>0</v>
      </c>
      <c r="I41" s="81">
        <f t="shared" si="26"/>
        <v>0</v>
      </c>
      <c r="J41" s="81">
        <f t="shared" si="1"/>
        <v>120.5</v>
      </c>
      <c r="K41" s="82">
        <f t="shared" si="9"/>
        <v>0</v>
      </c>
    </row>
    <row r="42" spans="1:11" ht="32.4" x14ac:dyDescent="0.25">
      <c r="A42" s="45" t="s">
        <v>20</v>
      </c>
      <c r="B42" s="81">
        <f t="shared" si="24"/>
        <v>0</v>
      </c>
      <c r="C42" s="81"/>
      <c r="D42" s="81"/>
      <c r="E42" s="81"/>
      <c r="F42" s="81"/>
      <c r="G42" s="81"/>
      <c r="H42" s="81"/>
      <c r="I42" s="81"/>
      <c r="J42" s="81">
        <f t="shared" si="1"/>
        <v>0</v>
      </c>
      <c r="K42" s="82"/>
    </row>
    <row r="43" spans="1:11" ht="57.6" customHeight="1" x14ac:dyDescent="0.25">
      <c r="A43" s="46" t="s">
        <v>92</v>
      </c>
      <c r="B43" s="81">
        <f t="shared" si="24"/>
        <v>120.5</v>
      </c>
      <c r="C43" s="81"/>
      <c r="D43" s="81"/>
      <c r="E43" s="81">
        <v>120.5</v>
      </c>
      <c r="F43" s="81">
        <f>G43+H43+I43</f>
        <v>0</v>
      </c>
      <c r="G43" s="81"/>
      <c r="H43" s="81"/>
      <c r="I43" s="81"/>
      <c r="J43" s="81">
        <f t="shared" si="1"/>
        <v>120.5</v>
      </c>
      <c r="K43" s="82">
        <f t="shared" si="9"/>
        <v>0</v>
      </c>
    </row>
    <row r="44" spans="1:11" ht="75.599999999999994" x14ac:dyDescent="0.25">
      <c r="A44" s="48" t="s">
        <v>51</v>
      </c>
      <c r="B44" s="81">
        <f t="shared" si="8"/>
        <v>2050</v>
      </c>
      <c r="C44" s="81">
        <f>C46+C47</f>
        <v>0</v>
      </c>
      <c r="D44" s="81">
        <f t="shared" ref="D44:E44" si="27">D46+D47</f>
        <v>0</v>
      </c>
      <c r="E44" s="81">
        <f t="shared" si="27"/>
        <v>2050</v>
      </c>
      <c r="F44" s="81">
        <f t="shared" si="6"/>
        <v>0</v>
      </c>
      <c r="G44" s="81">
        <f>G46+G47</f>
        <v>0</v>
      </c>
      <c r="H44" s="81">
        <f t="shared" ref="H44:I44" si="28">H46+H47</f>
        <v>0</v>
      </c>
      <c r="I44" s="81">
        <f t="shared" si="28"/>
        <v>0</v>
      </c>
      <c r="J44" s="81">
        <f t="shared" si="1"/>
        <v>2050</v>
      </c>
      <c r="K44" s="82">
        <f t="shared" si="9"/>
        <v>0</v>
      </c>
    </row>
    <row r="45" spans="1:11" ht="30.45" customHeight="1" x14ac:dyDescent="0.25">
      <c r="A45" s="45" t="s">
        <v>20</v>
      </c>
      <c r="B45" s="81">
        <f t="shared" si="8"/>
        <v>0</v>
      </c>
      <c r="C45" s="81"/>
      <c r="D45" s="81"/>
      <c r="E45" s="83"/>
      <c r="F45" s="81">
        <f t="shared" si="6"/>
        <v>0</v>
      </c>
      <c r="G45" s="81"/>
      <c r="H45" s="81"/>
      <c r="I45" s="81"/>
      <c r="J45" s="81">
        <f t="shared" si="1"/>
        <v>0</v>
      </c>
      <c r="K45" s="82"/>
    </row>
    <row r="46" spans="1:11" ht="49.2" x14ac:dyDescent="0.25">
      <c r="A46" s="46" t="s">
        <v>93</v>
      </c>
      <c r="B46" s="81">
        <f t="shared" si="8"/>
        <v>50</v>
      </c>
      <c r="C46" s="81"/>
      <c r="D46" s="81"/>
      <c r="E46" s="81">
        <v>50</v>
      </c>
      <c r="F46" s="81">
        <f t="shared" si="6"/>
        <v>0</v>
      </c>
      <c r="G46" s="81"/>
      <c r="H46" s="81"/>
      <c r="I46" s="81"/>
      <c r="J46" s="81">
        <f t="shared" si="1"/>
        <v>50</v>
      </c>
      <c r="K46" s="82">
        <f t="shared" si="9"/>
        <v>0</v>
      </c>
    </row>
    <row r="47" spans="1:11" ht="32.4" x14ac:dyDescent="0.25">
      <c r="A47" s="46" t="s">
        <v>94</v>
      </c>
      <c r="B47" s="81">
        <f t="shared" si="8"/>
        <v>2000</v>
      </c>
      <c r="C47" s="81"/>
      <c r="D47" s="81"/>
      <c r="E47" s="81">
        <v>2000</v>
      </c>
      <c r="F47" s="81">
        <f t="shared" si="6"/>
        <v>0</v>
      </c>
      <c r="G47" s="81"/>
      <c r="H47" s="81"/>
      <c r="I47" s="81"/>
      <c r="J47" s="81">
        <f t="shared" si="1"/>
        <v>2000</v>
      </c>
      <c r="K47" s="82">
        <f t="shared" si="9"/>
        <v>0</v>
      </c>
    </row>
    <row r="48" spans="1:11" ht="75.599999999999994" x14ac:dyDescent="0.25">
      <c r="A48" s="48" t="s">
        <v>158</v>
      </c>
      <c r="B48" s="81">
        <f t="shared" si="8"/>
        <v>10000</v>
      </c>
      <c r="C48" s="81">
        <f>C50</f>
        <v>0</v>
      </c>
      <c r="D48" s="81">
        <f t="shared" ref="D48:E48" si="29">D50</f>
        <v>0</v>
      </c>
      <c r="E48" s="81">
        <f t="shared" si="29"/>
        <v>10000</v>
      </c>
      <c r="F48" s="81">
        <f t="shared" si="6"/>
        <v>0</v>
      </c>
      <c r="G48" s="81">
        <f>G50</f>
        <v>0</v>
      </c>
      <c r="H48" s="81">
        <f t="shared" ref="H48:I48" si="30">H50</f>
        <v>0</v>
      </c>
      <c r="I48" s="81">
        <f t="shared" si="30"/>
        <v>0</v>
      </c>
      <c r="J48" s="81">
        <f t="shared" si="1"/>
        <v>10000</v>
      </c>
      <c r="K48" s="82">
        <f t="shared" si="9"/>
        <v>0</v>
      </c>
    </row>
    <row r="49" spans="1:11" ht="32.4" x14ac:dyDescent="0.25">
      <c r="A49" s="45" t="s">
        <v>20</v>
      </c>
      <c r="B49" s="81">
        <f t="shared" si="8"/>
        <v>0</v>
      </c>
      <c r="C49" s="81"/>
      <c r="D49" s="81"/>
      <c r="E49" s="81"/>
      <c r="F49" s="81"/>
      <c r="G49" s="81"/>
      <c r="H49" s="81"/>
      <c r="I49" s="81"/>
      <c r="J49" s="81">
        <f t="shared" si="1"/>
        <v>0</v>
      </c>
      <c r="K49" s="82"/>
    </row>
    <row r="50" spans="1:11" ht="32.4" x14ac:dyDescent="0.25">
      <c r="A50" s="46" t="s">
        <v>95</v>
      </c>
      <c r="B50" s="81">
        <f t="shared" si="8"/>
        <v>10000</v>
      </c>
      <c r="C50" s="81"/>
      <c r="D50" s="81"/>
      <c r="E50" s="81">
        <v>10000</v>
      </c>
      <c r="F50" s="81">
        <f>G50+H50+I50</f>
        <v>0</v>
      </c>
      <c r="G50" s="81"/>
      <c r="H50" s="81"/>
      <c r="I50" s="81"/>
      <c r="J50" s="81">
        <f t="shared" si="1"/>
        <v>10000</v>
      </c>
      <c r="K50" s="82">
        <f t="shared" si="9"/>
        <v>0</v>
      </c>
    </row>
    <row r="51" spans="1:11" ht="75.599999999999994" x14ac:dyDescent="0.25">
      <c r="A51" s="48" t="s">
        <v>58</v>
      </c>
      <c r="B51" s="81">
        <f t="shared" si="8"/>
        <v>3237.8</v>
      </c>
      <c r="C51" s="81">
        <f>C53</f>
        <v>0</v>
      </c>
      <c r="D51" s="81">
        <f t="shared" ref="D51:E51" si="31">D53</f>
        <v>0</v>
      </c>
      <c r="E51" s="81">
        <f t="shared" si="31"/>
        <v>3237.8</v>
      </c>
      <c r="F51" s="81">
        <f t="shared" ref="F51:F88" si="32">G51+H51+I51</f>
        <v>0</v>
      </c>
      <c r="G51" s="81">
        <f>G53</f>
        <v>0</v>
      </c>
      <c r="H51" s="81">
        <f t="shared" ref="H51:I51" si="33">H53</f>
        <v>0</v>
      </c>
      <c r="I51" s="81">
        <f t="shared" si="33"/>
        <v>0</v>
      </c>
      <c r="J51" s="81">
        <f t="shared" si="1"/>
        <v>3237.8</v>
      </c>
      <c r="K51" s="82">
        <f t="shared" si="9"/>
        <v>0</v>
      </c>
    </row>
    <row r="52" spans="1:11" ht="32.4" x14ac:dyDescent="0.25">
      <c r="A52" s="45" t="s">
        <v>20</v>
      </c>
      <c r="B52" s="81">
        <f t="shared" si="8"/>
        <v>0</v>
      </c>
      <c r="C52" s="81"/>
      <c r="D52" s="81"/>
      <c r="E52" s="81"/>
      <c r="F52" s="81">
        <f t="shared" si="32"/>
        <v>0</v>
      </c>
      <c r="G52" s="81"/>
      <c r="H52" s="81"/>
      <c r="I52" s="81"/>
      <c r="J52" s="81">
        <f t="shared" si="1"/>
        <v>0</v>
      </c>
      <c r="K52" s="82"/>
    </row>
    <row r="53" spans="1:11" ht="60" customHeight="1" x14ac:dyDescent="0.25">
      <c r="A53" s="46" t="s">
        <v>96</v>
      </c>
      <c r="B53" s="81">
        <f t="shared" si="8"/>
        <v>3237.8</v>
      </c>
      <c r="C53" s="81"/>
      <c r="D53" s="81"/>
      <c r="E53" s="81">
        <v>3237.8</v>
      </c>
      <c r="F53" s="81">
        <f t="shared" si="32"/>
        <v>0</v>
      </c>
      <c r="G53" s="81"/>
      <c r="H53" s="81"/>
      <c r="I53" s="81"/>
      <c r="J53" s="81">
        <f t="shared" si="1"/>
        <v>3237.8</v>
      </c>
      <c r="K53" s="82">
        <f t="shared" si="9"/>
        <v>0</v>
      </c>
    </row>
    <row r="54" spans="1:11" ht="75.599999999999994" customHeight="1" x14ac:dyDescent="0.25">
      <c r="A54" s="49" t="s">
        <v>31</v>
      </c>
      <c r="B54" s="81">
        <f t="shared" si="8"/>
        <v>20000</v>
      </c>
      <c r="C54" s="81">
        <f>C56</f>
        <v>0</v>
      </c>
      <c r="D54" s="81">
        <f t="shared" ref="D54:E54" si="34">D56</f>
        <v>0</v>
      </c>
      <c r="E54" s="81">
        <f t="shared" si="34"/>
        <v>20000</v>
      </c>
      <c r="F54" s="81">
        <f t="shared" si="32"/>
        <v>0</v>
      </c>
      <c r="G54" s="81">
        <f>G56</f>
        <v>0</v>
      </c>
      <c r="H54" s="81">
        <f t="shared" ref="H54:I54" si="35">H56</f>
        <v>0</v>
      </c>
      <c r="I54" s="81">
        <f t="shared" si="35"/>
        <v>0</v>
      </c>
      <c r="J54" s="81">
        <f t="shared" si="1"/>
        <v>20000</v>
      </c>
      <c r="K54" s="82">
        <f t="shared" si="9"/>
        <v>0</v>
      </c>
    </row>
    <row r="55" spans="1:11" ht="29.4" customHeight="1" x14ac:dyDescent="0.25">
      <c r="A55" s="45" t="s">
        <v>14</v>
      </c>
      <c r="B55" s="81">
        <f t="shared" si="8"/>
        <v>0</v>
      </c>
      <c r="C55" s="81"/>
      <c r="D55" s="81"/>
      <c r="E55" s="81"/>
      <c r="F55" s="81">
        <f t="shared" si="32"/>
        <v>0</v>
      </c>
      <c r="G55" s="81"/>
      <c r="H55" s="81"/>
      <c r="I55" s="81"/>
      <c r="J55" s="81">
        <f t="shared" si="1"/>
        <v>0</v>
      </c>
      <c r="K55" s="82"/>
    </row>
    <row r="56" spans="1:11" ht="32.4" x14ac:dyDescent="0.25">
      <c r="A56" s="50" t="s">
        <v>97</v>
      </c>
      <c r="B56" s="81">
        <f t="shared" si="8"/>
        <v>20000</v>
      </c>
      <c r="C56" s="81"/>
      <c r="D56" s="81"/>
      <c r="E56" s="81">
        <v>20000</v>
      </c>
      <c r="F56" s="81">
        <f t="shared" si="32"/>
        <v>0</v>
      </c>
      <c r="G56" s="81"/>
      <c r="H56" s="81"/>
      <c r="I56" s="81"/>
      <c r="J56" s="81">
        <f t="shared" si="1"/>
        <v>20000</v>
      </c>
      <c r="K56" s="82">
        <f t="shared" si="9"/>
        <v>0</v>
      </c>
    </row>
    <row r="57" spans="1:11" ht="58.8" customHeight="1" x14ac:dyDescent="0.25">
      <c r="A57" s="48" t="s">
        <v>60</v>
      </c>
      <c r="B57" s="81">
        <f t="shared" si="8"/>
        <v>10300</v>
      </c>
      <c r="C57" s="81">
        <f>C59+C60</f>
        <v>0</v>
      </c>
      <c r="D57" s="81">
        <f t="shared" ref="D57:E57" si="36">D59+D60</f>
        <v>0</v>
      </c>
      <c r="E57" s="81">
        <f t="shared" si="36"/>
        <v>10300</v>
      </c>
      <c r="F57" s="81">
        <f t="shared" si="32"/>
        <v>0</v>
      </c>
      <c r="G57" s="81">
        <f>G59</f>
        <v>0</v>
      </c>
      <c r="H57" s="81">
        <f t="shared" ref="H57:I57" si="37">H59</f>
        <v>0</v>
      </c>
      <c r="I57" s="81">
        <f t="shared" si="37"/>
        <v>0</v>
      </c>
      <c r="J57" s="81">
        <f t="shared" si="1"/>
        <v>10300</v>
      </c>
      <c r="K57" s="82">
        <f t="shared" si="9"/>
        <v>0</v>
      </c>
    </row>
    <row r="58" spans="1:11" ht="32.4" x14ac:dyDescent="0.25">
      <c r="A58" s="45" t="s">
        <v>20</v>
      </c>
      <c r="B58" s="81">
        <f t="shared" si="8"/>
        <v>0</v>
      </c>
      <c r="C58" s="81"/>
      <c r="D58" s="81"/>
      <c r="E58" s="81"/>
      <c r="F58" s="81">
        <f t="shared" si="32"/>
        <v>0</v>
      </c>
      <c r="G58" s="81"/>
      <c r="H58" s="81"/>
      <c r="I58" s="81"/>
      <c r="J58" s="81">
        <f t="shared" si="1"/>
        <v>0</v>
      </c>
      <c r="K58" s="82"/>
    </row>
    <row r="59" spans="1:11" ht="55.2" customHeight="1" x14ac:dyDescent="0.25">
      <c r="A59" s="50" t="s">
        <v>98</v>
      </c>
      <c r="B59" s="81">
        <f t="shared" si="8"/>
        <v>2300</v>
      </c>
      <c r="C59" s="81"/>
      <c r="D59" s="81"/>
      <c r="E59" s="81">
        <v>2300</v>
      </c>
      <c r="F59" s="81">
        <f t="shared" si="32"/>
        <v>0</v>
      </c>
      <c r="G59" s="81"/>
      <c r="H59" s="81"/>
      <c r="I59" s="81"/>
      <c r="J59" s="81">
        <f t="shared" si="1"/>
        <v>2300</v>
      </c>
      <c r="K59" s="82">
        <f t="shared" si="9"/>
        <v>0</v>
      </c>
    </row>
    <row r="60" spans="1:11" ht="32.4" x14ac:dyDescent="0.25">
      <c r="A60" s="50" t="s">
        <v>99</v>
      </c>
      <c r="B60" s="81">
        <f t="shared" si="8"/>
        <v>8000</v>
      </c>
      <c r="C60" s="81"/>
      <c r="D60" s="81"/>
      <c r="E60" s="81">
        <v>8000</v>
      </c>
      <c r="F60" s="81">
        <f t="shared" si="32"/>
        <v>0</v>
      </c>
      <c r="G60" s="81"/>
      <c r="H60" s="81"/>
      <c r="I60" s="81"/>
      <c r="J60" s="81">
        <f t="shared" si="1"/>
        <v>8000</v>
      </c>
      <c r="K60" s="82">
        <f t="shared" si="9"/>
        <v>0</v>
      </c>
    </row>
    <row r="61" spans="1:11" ht="50.4" x14ac:dyDescent="0.25">
      <c r="A61" s="48" t="s">
        <v>59</v>
      </c>
      <c r="B61" s="81">
        <f t="shared" si="8"/>
        <v>9800</v>
      </c>
      <c r="C61" s="81">
        <f>C63+C64</f>
        <v>0</v>
      </c>
      <c r="D61" s="81">
        <f t="shared" ref="D61:E61" si="38">D63+D64</f>
        <v>0</v>
      </c>
      <c r="E61" s="81">
        <f t="shared" si="38"/>
        <v>9800</v>
      </c>
      <c r="F61" s="81">
        <f t="shared" si="32"/>
        <v>0</v>
      </c>
      <c r="G61" s="81">
        <f>G63+G64</f>
        <v>0</v>
      </c>
      <c r="H61" s="81">
        <f t="shared" ref="H61:I61" si="39">H63+H64</f>
        <v>0</v>
      </c>
      <c r="I61" s="81">
        <f t="shared" si="39"/>
        <v>0</v>
      </c>
      <c r="J61" s="81">
        <f t="shared" si="1"/>
        <v>9800</v>
      </c>
      <c r="K61" s="82">
        <f t="shared" si="9"/>
        <v>0</v>
      </c>
    </row>
    <row r="62" spans="1:11" ht="32.4" x14ac:dyDescent="0.25">
      <c r="A62" s="45" t="s">
        <v>20</v>
      </c>
      <c r="B62" s="81">
        <f t="shared" si="8"/>
        <v>0</v>
      </c>
      <c r="C62" s="81"/>
      <c r="D62" s="81"/>
      <c r="E62" s="81"/>
      <c r="F62" s="81">
        <f t="shared" si="32"/>
        <v>0</v>
      </c>
      <c r="G62" s="81"/>
      <c r="H62" s="81"/>
      <c r="I62" s="81"/>
      <c r="J62" s="81">
        <f t="shared" si="1"/>
        <v>0</v>
      </c>
      <c r="K62" s="82"/>
    </row>
    <row r="63" spans="1:11" ht="49.2" x14ac:dyDescent="0.25">
      <c r="A63" s="50" t="s">
        <v>100</v>
      </c>
      <c r="B63" s="81">
        <f t="shared" si="8"/>
        <v>2300</v>
      </c>
      <c r="C63" s="81"/>
      <c r="D63" s="81"/>
      <c r="E63" s="81">
        <v>2300</v>
      </c>
      <c r="F63" s="81">
        <f t="shared" si="32"/>
        <v>0</v>
      </c>
      <c r="G63" s="81"/>
      <c r="H63" s="81"/>
      <c r="I63" s="81"/>
      <c r="J63" s="81">
        <f t="shared" si="1"/>
        <v>2300</v>
      </c>
      <c r="K63" s="82">
        <f t="shared" ref="K63:K103" si="40">F63/B63*100</f>
        <v>0</v>
      </c>
    </row>
    <row r="64" spans="1:11" ht="32.4" x14ac:dyDescent="0.25">
      <c r="A64" s="50" t="s">
        <v>101</v>
      </c>
      <c r="B64" s="81">
        <f t="shared" si="8"/>
        <v>7500</v>
      </c>
      <c r="C64" s="81"/>
      <c r="D64" s="81"/>
      <c r="E64" s="81">
        <v>7500</v>
      </c>
      <c r="F64" s="81">
        <f t="shared" si="32"/>
        <v>0</v>
      </c>
      <c r="G64" s="81"/>
      <c r="H64" s="81"/>
      <c r="I64" s="81"/>
      <c r="J64" s="81">
        <f t="shared" si="1"/>
        <v>7500</v>
      </c>
      <c r="K64" s="82">
        <f t="shared" si="40"/>
        <v>0</v>
      </c>
    </row>
    <row r="65" spans="1:12" ht="107.4" customHeight="1" x14ac:dyDescent="0.25">
      <c r="A65" s="44" t="s">
        <v>61</v>
      </c>
      <c r="B65" s="81">
        <f t="shared" si="8"/>
        <v>170</v>
      </c>
      <c r="C65" s="81">
        <f>C67</f>
        <v>0</v>
      </c>
      <c r="D65" s="81">
        <f t="shared" ref="D65:E65" si="41">D67</f>
        <v>0</v>
      </c>
      <c r="E65" s="81">
        <f t="shared" si="41"/>
        <v>170</v>
      </c>
      <c r="F65" s="81">
        <f t="shared" si="32"/>
        <v>0</v>
      </c>
      <c r="G65" s="81">
        <f>G67</f>
        <v>0</v>
      </c>
      <c r="H65" s="81">
        <f t="shared" ref="H65:I65" si="42">H67</f>
        <v>0</v>
      </c>
      <c r="I65" s="81">
        <f t="shared" si="42"/>
        <v>0</v>
      </c>
      <c r="J65" s="81">
        <f t="shared" si="1"/>
        <v>170</v>
      </c>
      <c r="K65" s="82">
        <f t="shared" si="40"/>
        <v>0</v>
      </c>
    </row>
    <row r="66" spans="1:12" ht="32.4" x14ac:dyDescent="0.25">
      <c r="A66" s="45" t="s">
        <v>20</v>
      </c>
      <c r="B66" s="81">
        <f t="shared" si="8"/>
        <v>0</v>
      </c>
      <c r="C66" s="81"/>
      <c r="D66" s="81"/>
      <c r="E66" s="81"/>
      <c r="F66" s="81">
        <f t="shared" si="32"/>
        <v>0</v>
      </c>
      <c r="G66" s="81"/>
      <c r="H66" s="81"/>
      <c r="I66" s="81"/>
      <c r="J66" s="81">
        <f t="shared" si="1"/>
        <v>0</v>
      </c>
      <c r="K66" s="82"/>
    </row>
    <row r="67" spans="1:12" ht="49.2" x14ac:dyDescent="0.25">
      <c r="A67" s="46" t="s">
        <v>102</v>
      </c>
      <c r="B67" s="81">
        <f t="shared" si="8"/>
        <v>170</v>
      </c>
      <c r="C67" s="81"/>
      <c r="D67" s="81"/>
      <c r="E67" s="81">
        <v>170</v>
      </c>
      <c r="F67" s="81">
        <f t="shared" si="32"/>
        <v>0</v>
      </c>
      <c r="G67" s="81"/>
      <c r="H67" s="81"/>
      <c r="I67" s="81"/>
      <c r="J67" s="81">
        <f t="shared" si="1"/>
        <v>170</v>
      </c>
      <c r="K67" s="82">
        <f t="shared" si="40"/>
        <v>0</v>
      </c>
    </row>
    <row r="68" spans="1:12" ht="90.6" customHeight="1" x14ac:dyDescent="0.25">
      <c r="A68" s="43" t="s">
        <v>63</v>
      </c>
      <c r="B68" s="80">
        <f t="shared" si="8"/>
        <v>92242.799999999988</v>
      </c>
      <c r="C68" s="80">
        <f>C69+C74+C79+C82+C85</f>
        <v>76093</v>
      </c>
      <c r="D68" s="80">
        <f t="shared" ref="D68:E68" si="43">D69+D74+D79+D82+D85</f>
        <v>614.9</v>
      </c>
      <c r="E68" s="80">
        <f t="shared" si="43"/>
        <v>15534.9</v>
      </c>
      <c r="F68" s="80">
        <f t="shared" si="32"/>
        <v>3945.3264600000002</v>
      </c>
      <c r="G68" s="80">
        <f>G69+G74+G79+G82+G85</f>
        <v>0</v>
      </c>
      <c r="H68" s="80">
        <f t="shared" ref="H68:I68" si="44">H69+H74+H79+H82+H85</f>
        <v>0</v>
      </c>
      <c r="I68" s="80">
        <f t="shared" si="44"/>
        <v>3945.3264600000002</v>
      </c>
      <c r="J68" s="80">
        <f t="shared" si="1"/>
        <v>88297.473539999992</v>
      </c>
      <c r="K68" s="79">
        <f t="shared" si="40"/>
        <v>4.2771104736629857</v>
      </c>
    </row>
    <row r="69" spans="1:12" ht="75.599999999999994" x14ac:dyDescent="0.25">
      <c r="A69" s="48" t="s">
        <v>159</v>
      </c>
      <c r="B69" s="81">
        <f t="shared" si="8"/>
        <v>22949.4</v>
      </c>
      <c r="C69" s="81">
        <f>C71+C72+C73</f>
        <v>22719.9</v>
      </c>
      <c r="D69" s="81">
        <f t="shared" ref="D69:E69" si="45">D71+D72+D73</f>
        <v>183.6</v>
      </c>
      <c r="E69" s="81">
        <f t="shared" si="45"/>
        <v>45.9</v>
      </c>
      <c r="F69" s="81">
        <f t="shared" si="32"/>
        <v>0</v>
      </c>
      <c r="G69" s="81">
        <f>G71+G72+G73</f>
        <v>0</v>
      </c>
      <c r="H69" s="81">
        <f t="shared" ref="H69:I69" si="46">H71+H72+H73</f>
        <v>0</v>
      </c>
      <c r="I69" s="81">
        <f t="shared" si="46"/>
        <v>0</v>
      </c>
      <c r="J69" s="81">
        <f t="shared" si="1"/>
        <v>22949.4</v>
      </c>
      <c r="K69" s="82">
        <f t="shared" si="40"/>
        <v>0</v>
      </c>
    </row>
    <row r="70" spans="1:12" ht="32.4" x14ac:dyDescent="0.25">
      <c r="A70" s="45" t="s">
        <v>20</v>
      </c>
      <c r="B70" s="81">
        <f t="shared" si="8"/>
        <v>0</v>
      </c>
      <c r="C70" s="81"/>
      <c r="D70" s="81"/>
      <c r="E70" s="81"/>
      <c r="F70" s="81">
        <f t="shared" si="32"/>
        <v>0</v>
      </c>
      <c r="G70" s="81"/>
      <c r="H70" s="81"/>
      <c r="I70" s="81"/>
      <c r="J70" s="81">
        <f t="shared" si="1"/>
        <v>0</v>
      </c>
      <c r="K70" s="82"/>
    </row>
    <row r="71" spans="1:12" ht="52.8" customHeight="1" x14ac:dyDescent="0.25">
      <c r="A71" s="50" t="s">
        <v>103</v>
      </c>
      <c r="B71" s="81">
        <f t="shared" si="8"/>
        <v>45.9</v>
      </c>
      <c r="C71" s="81"/>
      <c r="D71" s="81"/>
      <c r="E71" s="81">
        <v>45.9</v>
      </c>
      <c r="F71" s="81">
        <f t="shared" si="32"/>
        <v>0</v>
      </c>
      <c r="G71" s="81"/>
      <c r="H71" s="81"/>
      <c r="I71" s="81"/>
      <c r="J71" s="81">
        <f t="shared" si="1"/>
        <v>45.9</v>
      </c>
      <c r="K71" s="82">
        <f t="shared" ref="K71" si="47">F71/B71*100</f>
        <v>0</v>
      </c>
    </row>
    <row r="72" spans="1:12" ht="57.6" customHeight="1" x14ac:dyDescent="0.25">
      <c r="A72" s="50" t="s">
        <v>104</v>
      </c>
      <c r="B72" s="81">
        <f t="shared" si="8"/>
        <v>183.6</v>
      </c>
      <c r="C72" s="81"/>
      <c r="D72" s="81">
        <v>183.6</v>
      </c>
      <c r="E72" s="81"/>
      <c r="F72" s="81"/>
      <c r="G72" s="81"/>
      <c r="H72" s="81"/>
      <c r="I72" s="81"/>
      <c r="J72" s="81">
        <f t="shared" si="1"/>
        <v>183.6</v>
      </c>
      <c r="K72" s="82"/>
    </row>
    <row r="73" spans="1:12" ht="53.4" customHeight="1" x14ac:dyDescent="0.25">
      <c r="A73" s="50" t="s">
        <v>105</v>
      </c>
      <c r="B73" s="81">
        <f t="shared" si="8"/>
        <v>22719.9</v>
      </c>
      <c r="C73" s="81">
        <v>22719.9</v>
      </c>
      <c r="D73" s="81"/>
      <c r="E73" s="81"/>
      <c r="F73" s="81"/>
      <c r="G73" s="81"/>
      <c r="H73" s="81"/>
      <c r="I73" s="81"/>
      <c r="J73" s="81">
        <f t="shared" si="1"/>
        <v>22719.9</v>
      </c>
      <c r="K73" s="82"/>
    </row>
    <row r="74" spans="1:12" ht="87" customHeight="1" x14ac:dyDescent="0.4">
      <c r="A74" s="48" t="s">
        <v>160</v>
      </c>
      <c r="B74" s="81">
        <f t="shared" si="8"/>
        <v>53912.3</v>
      </c>
      <c r="C74" s="81">
        <f>C76+C77+C78</f>
        <v>53373.1</v>
      </c>
      <c r="D74" s="81">
        <f t="shared" ref="D74:E74" si="48">D76+D77+D78</f>
        <v>431.3</v>
      </c>
      <c r="E74" s="81">
        <f t="shared" si="48"/>
        <v>107.9</v>
      </c>
      <c r="F74" s="81">
        <f t="shared" ref="F74:F76" si="49">G74+H74+I74</f>
        <v>0</v>
      </c>
      <c r="G74" s="81">
        <f>G76+G77+G78</f>
        <v>0</v>
      </c>
      <c r="H74" s="81">
        <f t="shared" ref="H74:I74" si="50">H76+H77+H78</f>
        <v>0</v>
      </c>
      <c r="I74" s="81">
        <f t="shared" si="50"/>
        <v>0</v>
      </c>
      <c r="J74" s="81">
        <f t="shared" ref="J74:J137" si="51">B74-F74</f>
        <v>53912.3</v>
      </c>
      <c r="K74" s="82">
        <f t="shared" ref="K74" si="52">F74/B74*100</f>
        <v>0</v>
      </c>
      <c r="L74" s="11"/>
    </row>
    <row r="75" spans="1:12" ht="34.5" customHeight="1" x14ac:dyDescent="0.4">
      <c r="A75" s="45" t="s">
        <v>20</v>
      </c>
      <c r="B75" s="81">
        <f t="shared" si="8"/>
        <v>0</v>
      </c>
      <c r="C75" s="81"/>
      <c r="D75" s="81"/>
      <c r="E75" s="81"/>
      <c r="F75" s="81">
        <f t="shared" si="49"/>
        <v>0</v>
      </c>
      <c r="G75" s="81"/>
      <c r="H75" s="81"/>
      <c r="I75" s="81"/>
      <c r="J75" s="81">
        <f t="shared" si="51"/>
        <v>0</v>
      </c>
      <c r="K75" s="82"/>
      <c r="L75" s="11"/>
    </row>
    <row r="76" spans="1:12" ht="49.2" x14ac:dyDescent="0.4">
      <c r="A76" s="50" t="s">
        <v>106</v>
      </c>
      <c r="B76" s="81">
        <f t="shared" si="8"/>
        <v>107.9</v>
      </c>
      <c r="C76" s="81"/>
      <c r="D76" s="81"/>
      <c r="E76" s="81">
        <v>107.9</v>
      </c>
      <c r="F76" s="81">
        <f t="shared" si="49"/>
        <v>0</v>
      </c>
      <c r="G76" s="81"/>
      <c r="H76" s="81"/>
      <c r="I76" s="81"/>
      <c r="J76" s="81">
        <f t="shared" si="51"/>
        <v>107.9</v>
      </c>
      <c r="K76" s="82">
        <f t="shared" ref="K76" si="53">F76/B76*100</f>
        <v>0</v>
      </c>
      <c r="L76" s="11"/>
    </row>
    <row r="77" spans="1:12" ht="49.2" x14ac:dyDescent="0.4">
      <c r="A77" s="50" t="s">
        <v>107</v>
      </c>
      <c r="B77" s="81">
        <f t="shared" si="8"/>
        <v>431.3</v>
      </c>
      <c r="C77" s="81"/>
      <c r="D77" s="81">
        <v>431.3</v>
      </c>
      <c r="E77" s="81"/>
      <c r="F77" s="81"/>
      <c r="G77" s="81"/>
      <c r="H77" s="81"/>
      <c r="I77" s="81"/>
      <c r="J77" s="81">
        <f t="shared" si="51"/>
        <v>431.3</v>
      </c>
      <c r="K77" s="82"/>
      <c r="L77" s="11"/>
    </row>
    <row r="78" spans="1:12" ht="55.8" customHeight="1" x14ac:dyDescent="0.4">
      <c r="A78" s="50" t="s">
        <v>108</v>
      </c>
      <c r="B78" s="81">
        <f t="shared" ref="B78:B103" si="54">C78+D78+E78</f>
        <v>53373.1</v>
      </c>
      <c r="C78" s="81">
        <v>53373.1</v>
      </c>
      <c r="D78" s="81"/>
      <c r="E78" s="81"/>
      <c r="F78" s="81"/>
      <c r="G78" s="81"/>
      <c r="H78" s="81"/>
      <c r="I78" s="81"/>
      <c r="J78" s="81">
        <f t="shared" si="51"/>
        <v>53373.1</v>
      </c>
      <c r="K78" s="82"/>
      <c r="L78" s="11"/>
    </row>
    <row r="79" spans="1:12" ht="75.599999999999994" x14ac:dyDescent="0.4">
      <c r="A79" s="51" t="s">
        <v>64</v>
      </c>
      <c r="B79" s="81">
        <f t="shared" si="54"/>
        <v>1300</v>
      </c>
      <c r="C79" s="81">
        <f>C81</f>
        <v>0</v>
      </c>
      <c r="D79" s="81">
        <f t="shared" ref="D79:E79" si="55">D81</f>
        <v>0</v>
      </c>
      <c r="E79" s="81">
        <f t="shared" si="55"/>
        <v>1300</v>
      </c>
      <c r="F79" s="81">
        <f t="shared" ref="F79:F84" si="56">G79+H79+I79</f>
        <v>0</v>
      </c>
      <c r="G79" s="81">
        <f>G81</f>
        <v>0</v>
      </c>
      <c r="H79" s="81">
        <f t="shared" ref="H79:I79" si="57">H81</f>
        <v>0</v>
      </c>
      <c r="I79" s="81">
        <f t="shared" si="57"/>
        <v>0</v>
      </c>
      <c r="J79" s="81">
        <f t="shared" si="51"/>
        <v>1300</v>
      </c>
      <c r="K79" s="82">
        <f t="shared" ref="K79" si="58">F79/B79*100</f>
        <v>0</v>
      </c>
      <c r="L79" s="11"/>
    </row>
    <row r="80" spans="1:12" ht="26.4" customHeight="1" x14ac:dyDescent="0.4">
      <c r="A80" s="45" t="s">
        <v>20</v>
      </c>
      <c r="B80" s="81">
        <f t="shared" si="54"/>
        <v>0</v>
      </c>
      <c r="C80" s="81"/>
      <c r="D80" s="81"/>
      <c r="E80" s="81"/>
      <c r="F80" s="81">
        <f t="shared" si="56"/>
        <v>0</v>
      </c>
      <c r="G80" s="81"/>
      <c r="H80" s="81"/>
      <c r="I80" s="81"/>
      <c r="J80" s="81">
        <f t="shared" si="51"/>
        <v>0</v>
      </c>
      <c r="K80" s="82"/>
      <c r="L80" s="11"/>
    </row>
    <row r="81" spans="1:12" ht="49.2" x14ac:dyDescent="0.4">
      <c r="A81" s="50" t="s">
        <v>109</v>
      </c>
      <c r="B81" s="81">
        <f t="shared" si="54"/>
        <v>1300</v>
      </c>
      <c r="C81" s="81"/>
      <c r="D81" s="81"/>
      <c r="E81" s="81">
        <v>1300</v>
      </c>
      <c r="F81" s="81">
        <f t="shared" si="56"/>
        <v>0</v>
      </c>
      <c r="G81" s="81"/>
      <c r="H81" s="81"/>
      <c r="I81" s="81"/>
      <c r="J81" s="81">
        <f t="shared" si="51"/>
        <v>1300</v>
      </c>
      <c r="K81" s="82">
        <f t="shared" ref="K81:K82" si="59">F81/B81*100</f>
        <v>0</v>
      </c>
      <c r="L81" s="11"/>
    </row>
    <row r="82" spans="1:12" ht="75.599999999999994" x14ac:dyDescent="0.25">
      <c r="A82" s="44" t="s">
        <v>35</v>
      </c>
      <c r="B82" s="81">
        <f t="shared" si="54"/>
        <v>8081.1</v>
      </c>
      <c r="C82" s="81">
        <f>C84</f>
        <v>0</v>
      </c>
      <c r="D82" s="81">
        <f t="shared" ref="D82:E82" si="60">D84</f>
        <v>0</v>
      </c>
      <c r="E82" s="81">
        <f t="shared" si="60"/>
        <v>8081.1</v>
      </c>
      <c r="F82" s="81">
        <f t="shared" si="56"/>
        <v>0</v>
      </c>
      <c r="G82" s="81">
        <f>G84</f>
        <v>0</v>
      </c>
      <c r="H82" s="81">
        <f t="shared" ref="H82:I82" si="61">H84</f>
        <v>0</v>
      </c>
      <c r="I82" s="81">
        <f t="shared" si="61"/>
        <v>0</v>
      </c>
      <c r="J82" s="81">
        <f t="shared" si="51"/>
        <v>8081.1</v>
      </c>
      <c r="K82" s="82">
        <f t="shared" si="59"/>
        <v>0</v>
      </c>
    </row>
    <row r="83" spans="1:12" ht="31.2" customHeight="1" x14ac:dyDescent="0.25">
      <c r="A83" s="45" t="s">
        <v>20</v>
      </c>
      <c r="B83" s="81">
        <f t="shared" si="54"/>
        <v>0</v>
      </c>
      <c r="C83" s="81"/>
      <c r="D83" s="81"/>
      <c r="E83" s="81"/>
      <c r="F83" s="81">
        <f t="shared" si="56"/>
        <v>0</v>
      </c>
      <c r="G83" s="81"/>
      <c r="H83" s="81"/>
      <c r="I83" s="81"/>
      <c r="J83" s="81">
        <f t="shared" si="51"/>
        <v>0</v>
      </c>
      <c r="K83" s="82"/>
    </row>
    <row r="84" spans="1:12" ht="32.4" x14ac:dyDescent="0.25">
      <c r="A84" s="50" t="s">
        <v>110</v>
      </c>
      <c r="B84" s="81">
        <f t="shared" si="54"/>
        <v>8081.1</v>
      </c>
      <c r="C84" s="81"/>
      <c r="D84" s="81"/>
      <c r="E84" s="81">
        <v>8081.1</v>
      </c>
      <c r="F84" s="81">
        <f t="shared" si="56"/>
        <v>0</v>
      </c>
      <c r="G84" s="81"/>
      <c r="H84" s="81"/>
      <c r="I84" s="81"/>
      <c r="J84" s="81">
        <f t="shared" si="51"/>
        <v>8081.1</v>
      </c>
      <c r="K84" s="82">
        <f t="shared" ref="K84" si="62">F84/B84*100</f>
        <v>0</v>
      </c>
    </row>
    <row r="85" spans="1:12" ht="50.4" x14ac:dyDescent="0.25">
      <c r="A85" s="44" t="s">
        <v>32</v>
      </c>
      <c r="B85" s="81">
        <f t="shared" si="54"/>
        <v>6000</v>
      </c>
      <c r="C85" s="81">
        <f>C87+C88</f>
        <v>0</v>
      </c>
      <c r="D85" s="81">
        <f t="shared" ref="D85:E85" si="63">D87+D88</f>
        <v>0</v>
      </c>
      <c r="E85" s="81">
        <f t="shared" si="63"/>
        <v>6000</v>
      </c>
      <c r="F85" s="81">
        <f t="shared" si="32"/>
        <v>3945.3264600000002</v>
      </c>
      <c r="G85" s="81">
        <f>G87+G88</f>
        <v>0</v>
      </c>
      <c r="H85" s="81">
        <f t="shared" ref="H85:I85" si="64">H87+H88</f>
        <v>0</v>
      </c>
      <c r="I85" s="81">
        <f t="shared" si="64"/>
        <v>3945.3264600000002</v>
      </c>
      <c r="J85" s="81">
        <f t="shared" si="51"/>
        <v>2054.6735399999998</v>
      </c>
      <c r="K85" s="82">
        <f t="shared" si="40"/>
        <v>65.755441000000005</v>
      </c>
    </row>
    <row r="86" spans="1:12" ht="32.4" x14ac:dyDescent="0.25">
      <c r="A86" s="45" t="s">
        <v>20</v>
      </c>
      <c r="B86" s="81">
        <f t="shared" si="54"/>
        <v>0</v>
      </c>
      <c r="C86" s="81"/>
      <c r="D86" s="81"/>
      <c r="E86" s="81"/>
      <c r="F86" s="81">
        <f t="shared" si="32"/>
        <v>0</v>
      </c>
      <c r="G86" s="81"/>
      <c r="H86" s="81"/>
      <c r="I86" s="81"/>
      <c r="J86" s="81">
        <f t="shared" si="51"/>
        <v>0</v>
      </c>
      <c r="K86" s="82"/>
    </row>
    <row r="87" spans="1:12" ht="32.4" x14ac:dyDescent="0.25">
      <c r="A87" s="50" t="s">
        <v>111</v>
      </c>
      <c r="B87" s="81">
        <f t="shared" si="54"/>
        <v>2054.6735399999998</v>
      </c>
      <c r="C87" s="81"/>
      <c r="D87" s="81"/>
      <c r="E87" s="39">
        <v>2054.6735399999998</v>
      </c>
      <c r="F87" s="81">
        <f t="shared" si="32"/>
        <v>0</v>
      </c>
      <c r="G87" s="81"/>
      <c r="H87" s="81"/>
      <c r="I87" s="81"/>
      <c r="J87" s="81">
        <f t="shared" si="51"/>
        <v>2054.6735399999998</v>
      </c>
      <c r="K87" s="82">
        <f t="shared" ref="K87:K88" si="65">F87/B87*100</f>
        <v>0</v>
      </c>
    </row>
    <row r="88" spans="1:12" ht="49.2" x14ac:dyDescent="0.25">
      <c r="A88" s="50" t="s">
        <v>187</v>
      </c>
      <c r="B88" s="39">
        <f t="shared" si="54"/>
        <v>3945.3264600000002</v>
      </c>
      <c r="C88" s="39"/>
      <c r="D88" s="39"/>
      <c r="E88" s="39">
        <v>3945.3264600000002</v>
      </c>
      <c r="F88" s="39">
        <f t="shared" si="32"/>
        <v>3945.3264600000002</v>
      </c>
      <c r="G88" s="39"/>
      <c r="H88" s="39"/>
      <c r="I88" s="39">
        <v>3945.3264600000002</v>
      </c>
      <c r="J88" s="39">
        <f t="shared" si="51"/>
        <v>0</v>
      </c>
      <c r="K88" s="20">
        <f t="shared" si="65"/>
        <v>100</v>
      </c>
    </row>
    <row r="89" spans="1:12" ht="57" customHeight="1" x14ac:dyDescent="0.25">
      <c r="A89" s="43" t="s">
        <v>0</v>
      </c>
      <c r="B89" s="80">
        <f t="shared" si="54"/>
        <v>533317.71489000006</v>
      </c>
      <c r="C89" s="80">
        <f>C90</f>
        <v>500000</v>
      </c>
      <c r="D89" s="80">
        <f t="shared" ref="D89:E89" si="66">D90</f>
        <v>25531.91489</v>
      </c>
      <c r="E89" s="80">
        <f t="shared" si="66"/>
        <v>7785.8</v>
      </c>
      <c r="F89" s="80">
        <f>G89+H89+I89</f>
        <v>0</v>
      </c>
      <c r="G89" s="80">
        <f>G90</f>
        <v>0</v>
      </c>
      <c r="H89" s="80">
        <f t="shared" ref="H89:I89" si="67">H91+H103</f>
        <v>0</v>
      </c>
      <c r="I89" s="80">
        <f t="shared" si="67"/>
        <v>0</v>
      </c>
      <c r="J89" s="80">
        <f t="shared" si="51"/>
        <v>533317.71489000006</v>
      </c>
      <c r="K89" s="80">
        <f t="shared" si="40"/>
        <v>0</v>
      </c>
    </row>
    <row r="90" spans="1:12" ht="73.8" x14ac:dyDescent="0.25">
      <c r="A90" s="43" t="s">
        <v>62</v>
      </c>
      <c r="B90" s="80">
        <f t="shared" si="54"/>
        <v>533317.71489000006</v>
      </c>
      <c r="C90" s="80">
        <f>C91+C103</f>
        <v>500000</v>
      </c>
      <c r="D90" s="80">
        <f t="shared" ref="D90:E90" si="68">D91+D103</f>
        <v>25531.91489</v>
      </c>
      <c r="E90" s="80">
        <f t="shared" si="68"/>
        <v>7785.8</v>
      </c>
      <c r="F90" s="80">
        <f>G90+H90+I90</f>
        <v>0</v>
      </c>
      <c r="G90" s="80">
        <f>G91+G103</f>
        <v>0</v>
      </c>
      <c r="H90" s="80">
        <f t="shared" ref="H90:I90" si="69">H91+H103</f>
        <v>0</v>
      </c>
      <c r="I90" s="80">
        <f t="shared" si="69"/>
        <v>0</v>
      </c>
      <c r="J90" s="80">
        <f t="shared" si="51"/>
        <v>533317.71489000006</v>
      </c>
      <c r="K90" s="80">
        <f t="shared" si="40"/>
        <v>0</v>
      </c>
    </row>
    <row r="91" spans="1:12" ht="252" x14ac:dyDescent="0.25">
      <c r="A91" s="48" t="s">
        <v>52</v>
      </c>
      <c r="B91" s="81">
        <f t="shared" si="54"/>
        <v>532111.91489000001</v>
      </c>
      <c r="C91" s="81">
        <f>C93+C94+C95+C96+C97+C98+C99+C100+C101+C102</f>
        <v>500000</v>
      </c>
      <c r="D91" s="81">
        <f t="shared" ref="D91:I91" si="70">D93+D94+D95+D96+D97+D98+D99+D100+D101+D102</f>
        <v>25531.91489</v>
      </c>
      <c r="E91" s="81">
        <f t="shared" si="70"/>
        <v>6580</v>
      </c>
      <c r="F91" s="81">
        <f>G91+H91+I91</f>
        <v>0</v>
      </c>
      <c r="G91" s="81">
        <f t="shared" si="70"/>
        <v>0</v>
      </c>
      <c r="H91" s="81">
        <f t="shared" si="70"/>
        <v>0</v>
      </c>
      <c r="I91" s="81">
        <f t="shared" si="70"/>
        <v>0</v>
      </c>
      <c r="J91" s="81">
        <f t="shared" si="51"/>
        <v>532111.91489000001</v>
      </c>
      <c r="K91" s="80">
        <f t="shared" si="40"/>
        <v>0</v>
      </c>
    </row>
    <row r="92" spans="1:12" ht="32.4" x14ac:dyDescent="0.25">
      <c r="A92" s="45" t="s">
        <v>20</v>
      </c>
      <c r="B92" s="81">
        <f t="shared" si="54"/>
        <v>0</v>
      </c>
      <c r="C92" s="81"/>
      <c r="D92" s="81"/>
      <c r="E92" s="81"/>
      <c r="F92" s="81"/>
      <c r="G92" s="81"/>
      <c r="H92" s="81"/>
      <c r="I92" s="81"/>
      <c r="J92" s="81">
        <f t="shared" si="51"/>
        <v>0</v>
      </c>
      <c r="K92" s="80"/>
    </row>
    <row r="93" spans="1:12" ht="49.2" x14ac:dyDescent="0.25">
      <c r="A93" s="52" t="s">
        <v>114</v>
      </c>
      <c r="B93" s="81">
        <f>C93+D93+E93</f>
        <v>100</v>
      </c>
      <c r="C93" s="81"/>
      <c r="D93" s="81"/>
      <c r="E93" s="81">
        <v>100</v>
      </c>
      <c r="F93" s="81">
        <f t="shared" ref="F93:F102" si="71">G93+H93+I93</f>
        <v>0</v>
      </c>
      <c r="G93" s="81"/>
      <c r="H93" s="81"/>
      <c r="I93" s="81"/>
      <c r="J93" s="81">
        <f t="shared" si="51"/>
        <v>100</v>
      </c>
      <c r="K93" s="80">
        <f t="shared" si="40"/>
        <v>0</v>
      </c>
    </row>
    <row r="94" spans="1:12" ht="56.4" customHeight="1" x14ac:dyDescent="0.25">
      <c r="A94" s="53" t="s">
        <v>113</v>
      </c>
      <c r="B94" s="81">
        <f t="shared" ref="B94:B99" si="72">C94+D94+E94</f>
        <v>100</v>
      </c>
      <c r="C94" s="81"/>
      <c r="D94" s="81"/>
      <c r="E94" s="81">
        <v>100</v>
      </c>
      <c r="F94" s="81">
        <f t="shared" si="71"/>
        <v>0</v>
      </c>
      <c r="G94" s="81"/>
      <c r="H94" s="81"/>
      <c r="I94" s="81"/>
      <c r="J94" s="81">
        <f t="shared" si="51"/>
        <v>100</v>
      </c>
      <c r="K94" s="80">
        <f t="shared" si="40"/>
        <v>0</v>
      </c>
    </row>
    <row r="95" spans="1:12" ht="83.4" customHeight="1" x14ac:dyDescent="0.25">
      <c r="A95" s="54" t="s">
        <v>112</v>
      </c>
      <c r="B95" s="81">
        <f t="shared" si="72"/>
        <v>3320</v>
      </c>
      <c r="C95" s="81"/>
      <c r="D95" s="81"/>
      <c r="E95" s="81">
        <v>3320</v>
      </c>
      <c r="F95" s="81">
        <f t="shared" si="71"/>
        <v>0</v>
      </c>
      <c r="G95" s="81"/>
      <c r="H95" s="81"/>
      <c r="I95" s="81"/>
      <c r="J95" s="81">
        <f t="shared" si="51"/>
        <v>3320</v>
      </c>
      <c r="K95" s="80">
        <f t="shared" si="40"/>
        <v>0</v>
      </c>
    </row>
    <row r="96" spans="1:12" ht="105.6" customHeight="1" x14ac:dyDescent="0.25">
      <c r="A96" s="54" t="s">
        <v>119</v>
      </c>
      <c r="B96" s="81">
        <f t="shared" si="72"/>
        <v>120</v>
      </c>
      <c r="C96" s="81"/>
      <c r="D96" s="81"/>
      <c r="E96" s="81">
        <v>120</v>
      </c>
      <c r="F96" s="81">
        <f t="shared" si="71"/>
        <v>0</v>
      </c>
      <c r="G96" s="81"/>
      <c r="H96" s="81"/>
      <c r="I96" s="81"/>
      <c r="J96" s="81">
        <f t="shared" si="51"/>
        <v>120</v>
      </c>
      <c r="K96" s="80">
        <f t="shared" si="40"/>
        <v>0</v>
      </c>
    </row>
    <row r="97" spans="1:11" ht="112.8" customHeight="1" x14ac:dyDescent="0.25">
      <c r="A97" s="54" t="s">
        <v>115</v>
      </c>
      <c r="B97" s="81">
        <f t="shared" si="72"/>
        <v>1260</v>
      </c>
      <c r="C97" s="81"/>
      <c r="D97" s="81"/>
      <c r="E97" s="81">
        <v>1260</v>
      </c>
      <c r="F97" s="81">
        <f t="shared" si="71"/>
        <v>0</v>
      </c>
      <c r="G97" s="81"/>
      <c r="H97" s="81"/>
      <c r="I97" s="81"/>
      <c r="J97" s="81">
        <f t="shared" si="51"/>
        <v>1260</v>
      </c>
      <c r="K97" s="80">
        <f t="shared" si="40"/>
        <v>0</v>
      </c>
    </row>
    <row r="98" spans="1:11" ht="114" customHeight="1" x14ac:dyDescent="0.25">
      <c r="A98" s="55" t="s">
        <v>116</v>
      </c>
      <c r="B98" s="81">
        <f t="shared" si="72"/>
        <v>810</v>
      </c>
      <c r="C98" s="81"/>
      <c r="D98" s="81"/>
      <c r="E98" s="81">
        <v>810</v>
      </c>
      <c r="F98" s="81">
        <f t="shared" si="71"/>
        <v>0</v>
      </c>
      <c r="G98" s="81"/>
      <c r="H98" s="81"/>
      <c r="I98" s="81"/>
      <c r="J98" s="81">
        <f t="shared" si="51"/>
        <v>810</v>
      </c>
      <c r="K98" s="80">
        <f t="shared" si="40"/>
        <v>0</v>
      </c>
    </row>
    <row r="99" spans="1:11" ht="114.6" customHeight="1" x14ac:dyDescent="0.25">
      <c r="A99" s="55" t="s">
        <v>117</v>
      </c>
      <c r="B99" s="81">
        <f t="shared" si="72"/>
        <v>715</v>
      </c>
      <c r="C99" s="81"/>
      <c r="D99" s="81"/>
      <c r="E99" s="81">
        <v>715</v>
      </c>
      <c r="F99" s="81">
        <f t="shared" si="71"/>
        <v>0</v>
      </c>
      <c r="G99" s="81"/>
      <c r="H99" s="81"/>
      <c r="I99" s="81"/>
      <c r="J99" s="81">
        <f t="shared" si="51"/>
        <v>715</v>
      </c>
      <c r="K99" s="80">
        <f t="shared" si="40"/>
        <v>0</v>
      </c>
    </row>
    <row r="100" spans="1:11" ht="159.6" customHeight="1" x14ac:dyDescent="0.25">
      <c r="A100" s="55" t="s">
        <v>118</v>
      </c>
      <c r="B100" s="81">
        <f t="shared" si="54"/>
        <v>155</v>
      </c>
      <c r="C100" s="81"/>
      <c r="D100" s="81"/>
      <c r="E100" s="81">
        <v>155</v>
      </c>
      <c r="F100" s="81">
        <f t="shared" si="71"/>
        <v>0</v>
      </c>
      <c r="G100" s="81"/>
      <c r="H100" s="81"/>
      <c r="I100" s="81"/>
      <c r="J100" s="81">
        <f t="shared" si="51"/>
        <v>155</v>
      </c>
      <c r="K100" s="80">
        <f t="shared" si="40"/>
        <v>0</v>
      </c>
    </row>
    <row r="101" spans="1:11" ht="52.8" customHeight="1" x14ac:dyDescent="0.25">
      <c r="A101" s="46" t="s">
        <v>120</v>
      </c>
      <c r="B101" s="81">
        <f t="shared" si="54"/>
        <v>25531.91489</v>
      </c>
      <c r="C101" s="81"/>
      <c r="D101" s="81">
        <v>25531.91489</v>
      </c>
      <c r="E101" s="81"/>
      <c r="F101" s="81">
        <f t="shared" si="71"/>
        <v>0</v>
      </c>
      <c r="G101" s="81"/>
      <c r="H101" s="81"/>
      <c r="I101" s="81"/>
      <c r="J101" s="81">
        <f t="shared" si="51"/>
        <v>25531.91489</v>
      </c>
      <c r="K101" s="80">
        <f t="shared" si="40"/>
        <v>0</v>
      </c>
    </row>
    <row r="102" spans="1:11" ht="54" customHeight="1" x14ac:dyDescent="0.25">
      <c r="A102" s="46" t="s">
        <v>121</v>
      </c>
      <c r="B102" s="81">
        <f t="shared" si="54"/>
        <v>500000</v>
      </c>
      <c r="C102" s="81">
        <v>500000</v>
      </c>
      <c r="D102" s="81"/>
      <c r="E102" s="81"/>
      <c r="F102" s="81">
        <f t="shared" si="71"/>
        <v>0</v>
      </c>
      <c r="G102" s="81"/>
      <c r="H102" s="81"/>
      <c r="I102" s="81"/>
      <c r="J102" s="81">
        <f t="shared" si="51"/>
        <v>500000</v>
      </c>
      <c r="K102" s="80">
        <f t="shared" si="40"/>
        <v>0</v>
      </c>
    </row>
    <row r="103" spans="1:11" ht="252" x14ac:dyDescent="0.25">
      <c r="A103" s="48" t="s">
        <v>65</v>
      </c>
      <c r="B103" s="81">
        <f t="shared" si="54"/>
        <v>1205.8</v>
      </c>
      <c r="C103" s="81">
        <f>C105</f>
        <v>0</v>
      </c>
      <c r="D103" s="81">
        <f t="shared" ref="D103:I103" si="73">D105</f>
        <v>0</v>
      </c>
      <c r="E103" s="81">
        <f t="shared" si="73"/>
        <v>1205.8</v>
      </c>
      <c r="F103" s="81">
        <f>G103+H103+I103</f>
        <v>0</v>
      </c>
      <c r="G103" s="81">
        <f t="shared" si="73"/>
        <v>0</v>
      </c>
      <c r="H103" s="81">
        <f t="shared" si="73"/>
        <v>0</v>
      </c>
      <c r="I103" s="81">
        <f t="shared" si="73"/>
        <v>0</v>
      </c>
      <c r="J103" s="81">
        <f t="shared" si="51"/>
        <v>1205.8</v>
      </c>
      <c r="K103" s="81">
        <f t="shared" si="40"/>
        <v>0</v>
      </c>
    </row>
    <row r="104" spans="1:11" ht="31.05" customHeight="1" x14ac:dyDescent="0.25">
      <c r="A104" s="45" t="s">
        <v>21</v>
      </c>
      <c r="B104" s="81"/>
      <c r="C104" s="81"/>
      <c r="D104" s="81"/>
      <c r="E104" s="81"/>
      <c r="F104" s="81">
        <f t="shared" ref="F104:F105" si="74">G104+H104+I104</f>
        <v>0</v>
      </c>
      <c r="G104" s="81"/>
      <c r="H104" s="81"/>
      <c r="I104" s="81"/>
      <c r="J104" s="81">
        <f t="shared" si="51"/>
        <v>0</v>
      </c>
      <c r="K104" s="81"/>
    </row>
    <row r="105" spans="1:11" ht="32.4" x14ac:dyDescent="0.25">
      <c r="A105" s="46" t="s">
        <v>122</v>
      </c>
      <c r="B105" s="81">
        <f t="shared" ref="B105" si="75">C105+D105+E105</f>
        <v>1205.8</v>
      </c>
      <c r="C105" s="81"/>
      <c r="D105" s="81"/>
      <c r="E105" s="81">
        <v>1205.8</v>
      </c>
      <c r="F105" s="81">
        <f t="shared" si="74"/>
        <v>0</v>
      </c>
      <c r="G105" s="81"/>
      <c r="H105" s="81"/>
      <c r="I105" s="81"/>
      <c r="J105" s="81">
        <f t="shared" si="51"/>
        <v>1205.8</v>
      </c>
      <c r="K105" s="81">
        <f t="shared" ref="K105" si="76">F105/B105*100</f>
        <v>0</v>
      </c>
    </row>
    <row r="106" spans="1:11" ht="60" customHeight="1" x14ac:dyDescent="0.25">
      <c r="A106" s="56" t="s">
        <v>24</v>
      </c>
      <c r="B106" s="77">
        <f t="shared" ref="B106:I106" si="77">B107+B112+B130</f>
        <v>63649</v>
      </c>
      <c r="C106" s="77">
        <f t="shared" si="77"/>
        <v>32344.6</v>
      </c>
      <c r="D106" s="77">
        <f t="shared" si="77"/>
        <v>261.39999999999998</v>
      </c>
      <c r="E106" s="77">
        <f t="shared" si="77"/>
        <v>31043</v>
      </c>
      <c r="F106" s="77">
        <f t="shared" si="77"/>
        <v>0</v>
      </c>
      <c r="G106" s="77">
        <f t="shared" si="77"/>
        <v>0</v>
      </c>
      <c r="H106" s="77">
        <f t="shared" si="77"/>
        <v>0</v>
      </c>
      <c r="I106" s="77">
        <f t="shared" si="77"/>
        <v>0</v>
      </c>
      <c r="J106" s="77">
        <f t="shared" si="51"/>
        <v>63649</v>
      </c>
      <c r="K106" s="78">
        <f>F106/B106*100</f>
        <v>0</v>
      </c>
    </row>
    <row r="107" spans="1:11" ht="28.35" customHeight="1" x14ac:dyDescent="0.25">
      <c r="A107" s="57" t="s">
        <v>25</v>
      </c>
      <c r="B107" s="79">
        <f t="shared" ref="B107:B129" si="78">C107+D107+E107</f>
        <v>7677.6</v>
      </c>
      <c r="C107" s="79">
        <f>C108</f>
        <v>0</v>
      </c>
      <c r="D107" s="79">
        <f t="shared" ref="D107:I108" si="79">D108</f>
        <v>0</v>
      </c>
      <c r="E107" s="79">
        <f t="shared" si="79"/>
        <v>7677.6</v>
      </c>
      <c r="F107" s="79">
        <f>G107+H107+I107</f>
        <v>0</v>
      </c>
      <c r="G107" s="79">
        <f>G108</f>
        <v>0</v>
      </c>
      <c r="H107" s="79">
        <f t="shared" ref="H107:I107" si="80">H108</f>
        <v>0</v>
      </c>
      <c r="I107" s="79">
        <f t="shared" si="80"/>
        <v>0</v>
      </c>
      <c r="J107" s="80">
        <f t="shared" si="51"/>
        <v>7677.6</v>
      </c>
      <c r="K107" s="79">
        <f>F107/B107*100</f>
        <v>0</v>
      </c>
    </row>
    <row r="108" spans="1:11" ht="73.8" x14ac:dyDescent="0.25">
      <c r="A108" s="17" t="s">
        <v>63</v>
      </c>
      <c r="B108" s="79">
        <f>C108+D108+E108</f>
        <v>7677.6</v>
      </c>
      <c r="C108" s="79">
        <f>C109</f>
        <v>0</v>
      </c>
      <c r="D108" s="79">
        <f t="shared" si="79"/>
        <v>0</v>
      </c>
      <c r="E108" s="79">
        <f t="shared" si="79"/>
        <v>7677.6</v>
      </c>
      <c r="F108" s="79">
        <f>G108+H108+I108</f>
        <v>0</v>
      </c>
      <c r="G108" s="79">
        <f t="shared" si="79"/>
        <v>0</v>
      </c>
      <c r="H108" s="79">
        <f t="shared" si="79"/>
        <v>0</v>
      </c>
      <c r="I108" s="79">
        <f t="shared" si="79"/>
        <v>0</v>
      </c>
      <c r="J108" s="80">
        <f t="shared" si="51"/>
        <v>7677.6</v>
      </c>
      <c r="K108" s="79">
        <f>F108/B108*100</f>
        <v>0</v>
      </c>
    </row>
    <row r="109" spans="1:11" ht="52.2" customHeight="1" x14ac:dyDescent="0.25">
      <c r="A109" s="49" t="s">
        <v>45</v>
      </c>
      <c r="B109" s="81">
        <f t="shared" si="78"/>
        <v>7677.6</v>
      </c>
      <c r="C109" s="81">
        <f>C111</f>
        <v>0</v>
      </c>
      <c r="D109" s="81">
        <f t="shared" ref="D109:E109" si="81">D111</f>
        <v>0</v>
      </c>
      <c r="E109" s="81">
        <f t="shared" si="81"/>
        <v>7677.6</v>
      </c>
      <c r="F109" s="81">
        <f t="shared" ref="F109:F141" si="82">G109+H109+I109</f>
        <v>0</v>
      </c>
      <c r="G109" s="81">
        <f>G111</f>
        <v>0</v>
      </c>
      <c r="H109" s="81">
        <f t="shared" ref="H109:I109" si="83">H111</f>
        <v>0</v>
      </c>
      <c r="I109" s="81">
        <f t="shared" si="83"/>
        <v>0</v>
      </c>
      <c r="J109" s="81">
        <f>B109-F109</f>
        <v>7677.6</v>
      </c>
      <c r="K109" s="81">
        <f>F109/B109*100</f>
        <v>0</v>
      </c>
    </row>
    <row r="110" spans="1:11" ht="28.35" customHeight="1" x14ac:dyDescent="0.25">
      <c r="A110" s="45" t="s">
        <v>14</v>
      </c>
      <c r="B110" s="81">
        <f t="shared" si="78"/>
        <v>0</v>
      </c>
      <c r="C110" s="81"/>
      <c r="D110" s="81"/>
      <c r="E110" s="81"/>
      <c r="F110" s="81">
        <f t="shared" si="82"/>
        <v>0</v>
      </c>
      <c r="G110" s="81"/>
      <c r="H110" s="81"/>
      <c r="I110" s="81"/>
      <c r="J110" s="81">
        <f t="shared" si="51"/>
        <v>0</v>
      </c>
      <c r="K110" s="81"/>
    </row>
    <row r="111" spans="1:11" ht="28.35" customHeight="1" x14ac:dyDescent="0.25">
      <c r="A111" s="50" t="s">
        <v>126</v>
      </c>
      <c r="B111" s="81">
        <f t="shared" si="78"/>
        <v>7677.6</v>
      </c>
      <c r="C111" s="81"/>
      <c r="D111" s="81"/>
      <c r="E111" s="81">
        <v>7677.6</v>
      </c>
      <c r="F111" s="81">
        <f t="shared" si="82"/>
        <v>0</v>
      </c>
      <c r="G111" s="81"/>
      <c r="H111" s="81"/>
      <c r="I111" s="81"/>
      <c r="J111" s="81">
        <f t="shared" si="51"/>
        <v>7677.6</v>
      </c>
      <c r="K111" s="81">
        <f t="shared" ref="K111:K114" si="84">F111/B111*100</f>
        <v>0</v>
      </c>
    </row>
    <row r="112" spans="1:11" ht="27.75" customHeight="1" x14ac:dyDescent="0.25">
      <c r="A112" s="42" t="s">
        <v>26</v>
      </c>
      <c r="B112" s="80">
        <f>C112+D112+E112</f>
        <v>46671.4</v>
      </c>
      <c r="C112" s="80">
        <f>C113+C126</f>
        <v>32344.6</v>
      </c>
      <c r="D112" s="80">
        <f t="shared" ref="D112:I112" si="85">D113+D126</f>
        <v>261.39999999999998</v>
      </c>
      <c r="E112" s="80">
        <f t="shared" si="85"/>
        <v>14065.4</v>
      </c>
      <c r="F112" s="80">
        <f>G112+H112+I112</f>
        <v>0</v>
      </c>
      <c r="G112" s="80">
        <f t="shared" si="85"/>
        <v>0</v>
      </c>
      <c r="H112" s="80">
        <f t="shared" si="85"/>
        <v>0</v>
      </c>
      <c r="I112" s="80">
        <f t="shared" si="85"/>
        <v>0</v>
      </c>
      <c r="J112" s="80">
        <f t="shared" si="51"/>
        <v>46671.4</v>
      </c>
      <c r="K112" s="81">
        <f t="shared" si="84"/>
        <v>0</v>
      </c>
    </row>
    <row r="113" spans="1:11" ht="82.2" customHeight="1" x14ac:dyDescent="0.25">
      <c r="A113" s="17" t="s">
        <v>63</v>
      </c>
      <c r="B113" s="80">
        <f>C113+D113+E113</f>
        <v>43671.4</v>
      </c>
      <c r="C113" s="80">
        <f>C114+C119+C123</f>
        <v>32344.6</v>
      </c>
      <c r="D113" s="80">
        <f t="shared" ref="D113:I113" si="86">D114+D119+D123</f>
        <v>261.39999999999998</v>
      </c>
      <c r="E113" s="80">
        <f>E114+E119+E123</f>
        <v>11065.4</v>
      </c>
      <c r="F113" s="80">
        <f>G113+H113+I113</f>
        <v>0</v>
      </c>
      <c r="G113" s="80">
        <f t="shared" si="86"/>
        <v>0</v>
      </c>
      <c r="H113" s="80">
        <f t="shared" si="86"/>
        <v>0</v>
      </c>
      <c r="I113" s="80">
        <f t="shared" si="86"/>
        <v>0</v>
      </c>
      <c r="J113" s="80">
        <f t="shared" si="51"/>
        <v>43671.4</v>
      </c>
      <c r="K113" s="81">
        <f t="shared" si="84"/>
        <v>0</v>
      </c>
    </row>
    <row r="114" spans="1:11" ht="100.8" x14ac:dyDescent="0.25">
      <c r="A114" s="48" t="s">
        <v>66</v>
      </c>
      <c r="B114" s="81">
        <f t="shared" ref="B114:B126" si="87">C114+D114+E114</f>
        <v>32671.4</v>
      </c>
      <c r="C114" s="81">
        <f>C116+C117+C118</f>
        <v>32344.6</v>
      </c>
      <c r="D114" s="81">
        <f t="shared" ref="D114:E114" si="88">D116+D117+D118</f>
        <v>261.39999999999998</v>
      </c>
      <c r="E114" s="81">
        <f t="shared" si="88"/>
        <v>65.400000000000006</v>
      </c>
      <c r="F114" s="81">
        <f t="shared" ref="F114:F125" si="89">G114+H114+I114</f>
        <v>0</v>
      </c>
      <c r="G114" s="81">
        <f>G116+G117+G118</f>
        <v>0</v>
      </c>
      <c r="H114" s="81">
        <f t="shared" ref="H114:I114" si="90">H116+H117+H118</f>
        <v>0</v>
      </c>
      <c r="I114" s="81">
        <f t="shared" si="90"/>
        <v>0</v>
      </c>
      <c r="J114" s="81">
        <f t="shared" si="51"/>
        <v>32671.4</v>
      </c>
      <c r="K114" s="81">
        <f t="shared" si="84"/>
        <v>0</v>
      </c>
    </row>
    <row r="115" spans="1:11" ht="32.4" x14ac:dyDescent="0.25">
      <c r="A115" s="45" t="s">
        <v>20</v>
      </c>
      <c r="B115" s="81">
        <f t="shared" si="87"/>
        <v>0</v>
      </c>
      <c r="C115" s="81"/>
      <c r="D115" s="81"/>
      <c r="E115" s="81"/>
      <c r="F115" s="81">
        <f t="shared" si="89"/>
        <v>0</v>
      </c>
      <c r="G115" s="81"/>
      <c r="H115" s="81"/>
      <c r="I115" s="81"/>
      <c r="J115" s="80">
        <f t="shared" si="51"/>
        <v>0</v>
      </c>
      <c r="K115" s="82"/>
    </row>
    <row r="116" spans="1:11" ht="62.4" customHeight="1" x14ac:dyDescent="0.25">
      <c r="A116" s="46" t="s">
        <v>123</v>
      </c>
      <c r="B116" s="81">
        <f t="shared" si="87"/>
        <v>65.400000000000006</v>
      </c>
      <c r="C116" s="81"/>
      <c r="D116" s="81"/>
      <c r="E116" s="81">
        <v>65.400000000000006</v>
      </c>
      <c r="F116" s="81">
        <f t="shared" si="89"/>
        <v>0</v>
      </c>
      <c r="G116" s="81"/>
      <c r="H116" s="81"/>
      <c r="I116" s="81"/>
      <c r="J116" s="81">
        <f t="shared" si="51"/>
        <v>65.400000000000006</v>
      </c>
      <c r="K116" s="82"/>
    </row>
    <row r="117" spans="1:11" ht="60" customHeight="1" x14ac:dyDescent="0.25">
      <c r="A117" s="46" t="s">
        <v>124</v>
      </c>
      <c r="B117" s="81">
        <f t="shared" si="87"/>
        <v>261.39999999999998</v>
      </c>
      <c r="C117" s="81"/>
      <c r="D117" s="81">
        <v>261.39999999999998</v>
      </c>
      <c r="E117" s="81"/>
      <c r="F117" s="81">
        <f t="shared" si="89"/>
        <v>0</v>
      </c>
      <c r="G117" s="81"/>
      <c r="H117" s="81"/>
      <c r="I117" s="81"/>
      <c r="J117" s="81">
        <f t="shared" si="51"/>
        <v>261.39999999999998</v>
      </c>
      <c r="K117" s="82">
        <f t="shared" ref="K117:K118" si="91">F117/B117*100</f>
        <v>0</v>
      </c>
    </row>
    <row r="118" spans="1:11" ht="59.4" customHeight="1" x14ac:dyDescent="0.25">
      <c r="A118" s="46" t="s">
        <v>125</v>
      </c>
      <c r="B118" s="81">
        <f t="shared" si="87"/>
        <v>32344.6</v>
      </c>
      <c r="C118" s="81">
        <v>32344.6</v>
      </c>
      <c r="D118" s="81"/>
      <c r="E118" s="81"/>
      <c r="F118" s="81">
        <f t="shared" si="89"/>
        <v>0</v>
      </c>
      <c r="G118" s="81"/>
      <c r="H118" s="81"/>
      <c r="I118" s="81"/>
      <c r="J118" s="81">
        <f t="shared" si="51"/>
        <v>32344.6</v>
      </c>
      <c r="K118" s="82">
        <f t="shared" si="91"/>
        <v>0</v>
      </c>
    </row>
    <row r="119" spans="1:11" ht="126" x14ac:dyDescent="0.25">
      <c r="A119" s="44" t="s">
        <v>67</v>
      </c>
      <c r="B119" s="81">
        <f t="shared" si="87"/>
        <v>5000</v>
      </c>
      <c r="C119" s="81">
        <f>C121+C122</f>
        <v>0</v>
      </c>
      <c r="D119" s="81">
        <f t="shared" ref="D119:E119" si="92">D121+D122</f>
        <v>0</v>
      </c>
      <c r="E119" s="81">
        <f t="shared" si="92"/>
        <v>5000</v>
      </c>
      <c r="F119" s="81">
        <f t="shared" si="89"/>
        <v>0</v>
      </c>
      <c r="G119" s="81">
        <f>G121</f>
        <v>0</v>
      </c>
      <c r="H119" s="81">
        <f t="shared" ref="H119:I119" si="93">H121</f>
        <v>0</v>
      </c>
      <c r="I119" s="81">
        <f t="shared" si="93"/>
        <v>0</v>
      </c>
      <c r="J119" s="81">
        <f t="shared" si="51"/>
        <v>5000</v>
      </c>
      <c r="K119" s="81">
        <f>F119/B119*100</f>
        <v>0</v>
      </c>
    </row>
    <row r="120" spans="1:11" ht="36" customHeight="1" x14ac:dyDescent="0.25">
      <c r="A120" s="45" t="s">
        <v>14</v>
      </c>
      <c r="B120" s="81">
        <f t="shared" si="87"/>
        <v>0</v>
      </c>
      <c r="C120" s="81"/>
      <c r="D120" s="81"/>
      <c r="E120" s="81"/>
      <c r="F120" s="81">
        <f t="shared" si="89"/>
        <v>0</v>
      </c>
      <c r="G120" s="81"/>
      <c r="H120" s="81"/>
      <c r="I120" s="81"/>
      <c r="J120" s="81">
        <f t="shared" si="51"/>
        <v>0</v>
      </c>
      <c r="K120" s="81"/>
    </row>
    <row r="121" spans="1:11" ht="49.2" x14ac:dyDescent="0.25">
      <c r="A121" s="58" t="s">
        <v>127</v>
      </c>
      <c r="B121" s="81">
        <f t="shared" si="87"/>
        <v>4000</v>
      </c>
      <c r="C121" s="81"/>
      <c r="D121" s="81"/>
      <c r="E121" s="81">
        <v>4000</v>
      </c>
      <c r="F121" s="81">
        <f t="shared" si="89"/>
        <v>0</v>
      </c>
      <c r="G121" s="81">
        <f>+G122</f>
        <v>0</v>
      </c>
      <c r="H121" s="81"/>
      <c r="I121" s="81"/>
      <c r="J121" s="81">
        <f t="shared" si="51"/>
        <v>4000</v>
      </c>
      <c r="K121" s="81">
        <f>F121/B121*100</f>
        <v>0</v>
      </c>
    </row>
    <row r="122" spans="1:11" ht="32.4" x14ac:dyDescent="0.25">
      <c r="A122" s="58" t="s">
        <v>128</v>
      </c>
      <c r="B122" s="81">
        <f t="shared" si="87"/>
        <v>1000</v>
      </c>
      <c r="C122" s="81"/>
      <c r="D122" s="81"/>
      <c r="E122" s="81">
        <v>1000</v>
      </c>
      <c r="F122" s="81">
        <f t="shared" si="89"/>
        <v>0</v>
      </c>
      <c r="G122" s="81"/>
      <c r="H122" s="81"/>
      <c r="I122" s="81"/>
      <c r="J122" s="81">
        <f t="shared" si="51"/>
        <v>1000</v>
      </c>
      <c r="K122" s="81">
        <f>F122/B122*100</f>
        <v>0</v>
      </c>
    </row>
    <row r="123" spans="1:11" ht="100.8" x14ac:dyDescent="0.25">
      <c r="A123" s="44" t="s">
        <v>30</v>
      </c>
      <c r="B123" s="81">
        <f t="shared" si="87"/>
        <v>6000</v>
      </c>
      <c r="C123" s="81">
        <f>C125</f>
        <v>0</v>
      </c>
      <c r="D123" s="81">
        <f t="shared" ref="D123:E123" si="94">D125</f>
        <v>0</v>
      </c>
      <c r="E123" s="81">
        <f t="shared" si="94"/>
        <v>6000</v>
      </c>
      <c r="F123" s="81">
        <f t="shared" si="89"/>
        <v>0</v>
      </c>
      <c r="G123" s="81">
        <f>G125</f>
        <v>0</v>
      </c>
      <c r="H123" s="81">
        <f t="shared" ref="H123:I123" si="95">H125</f>
        <v>0</v>
      </c>
      <c r="I123" s="81">
        <f t="shared" si="95"/>
        <v>0</v>
      </c>
      <c r="J123" s="81">
        <f t="shared" si="51"/>
        <v>6000</v>
      </c>
      <c r="K123" s="81">
        <f>F123/B123*100</f>
        <v>0</v>
      </c>
    </row>
    <row r="124" spans="1:11" ht="27" customHeight="1" x14ac:dyDescent="0.25">
      <c r="A124" s="45" t="s">
        <v>14</v>
      </c>
      <c r="B124" s="81">
        <f t="shared" si="87"/>
        <v>0</v>
      </c>
      <c r="C124" s="81"/>
      <c r="D124" s="81"/>
      <c r="E124" s="81"/>
      <c r="F124" s="81">
        <f t="shared" si="89"/>
        <v>0</v>
      </c>
      <c r="G124" s="81"/>
      <c r="H124" s="81"/>
      <c r="I124" s="81"/>
      <c r="J124" s="81">
        <f t="shared" si="51"/>
        <v>0</v>
      </c>
      <c r="K124" s="81"/>
    </row>
    <row r="125" spans="1:11" ht="54" customHeight="1" x14ac:dyDescent="0.25">
      <c r="A125" s="59" t="s">
        <v>129</v>
      </c>
      <c r="B125" s="81">
        <f t="shared" si="87"/>
        <v>6000</v>
      </c>
      <c r="C125" s="81"/>
      <c r="D125" s="81"/>
      <c r="E125" s="81">
        <v>6000</v>
      </c>
      <c r="F125" s="81">
        <f t="shared" si="89"/>
        <v>0</v>
      </c>
      <c r="G125" s="81"/>
      <c r="H125" s="81"/>
      <c r="I125" s="81"/>
      <c r="J125" s="81">
        <f t="shared" si="51"/>
        <v>6000</v>
      </c>
      <c r="K125" s="81">
        <f>F125/B125*100</f>
        <v>0</v>
      </c>
    </row>
    <row r="126" spans="1:11" ht="83.4" customHeight="1" x14ac:dyDescent="0.25">
      <c r="A126" s="43" t="s">
        <v>62</v>
      </c>
      <c r="B126" s="80">
        <f t="shared" si="87"/>
        <v>3000</v>
      </c>
      <c r="C126" s="80">
        <f>C127</f>
        <v>0</v>
      </c>
      <c r="D126" s="80">
        <f t="shared" ref="D126:E126" si="96">D127</f>
        <v>0</v>
      </c>
      <c r="E126" s="80">
        <f t="shared" si="96"/>
        <v>3000</v>
      </c>
      <c r="F126" s="80">
        <f>G126+H126+I126</f>
        <v>0</v>
      </c>
      <c r="G126" s="80">
        <f t="shared" ref="G126:I126" si="97">G127</f>
        <v>0</v>
      </c>
      <c r="H126" s="80">
        <f t="shared" si="97"/>
        <v>0</v>
      </c>
      <c r="I126" s="80">
        <f t="shared" si="97"/>
        <v>0</v>
      </c>
      <c r="J126" s="80"/>
      <c r="K126" s="80"/>
    </row>
    <row r="127" spans="1:11" ht="75.599999999999994" x14ac:dyDescent="0.25">
      <c r="A127" s="48" t="s">
        <v>68</v>
      </c>
      <c r="B127" s="81">
        <f t="shared" si="78"/>
        <v>3000</v>
      </c>
      <c r="C127" s="81">
        <f>C129</f>
        <v>0</v>
      </c>
      <c r="D127" s="81">
        <f t="shared" ref="D127:E127" si="98">D129</f>
        <v>0</v>
      </c>
      <c r="E127" s="81">
        <f t="shared" si="98"/>
        <v>3000</v>
      </c>
      <c r="F127" s="81">
        <f t="shared" si="82"/>
        <v>0</v>
      </c>
      <c r="G127" s="81">
        <f>G129</f>
        <v>0</v>
      </c>
      <c r="H127" s="81">
        <f t="shared" ref="H127:I127" si="99">H129</f>
        <v>0</v>
      </c>
      <c r="I127" s="81">
        <f t="shared" si="99"/>
        <v>0</v>
      </c>
      <c r="J127" s="81">
        <f t="shared" si="51"/>
        <v>3000</v>
      </c>
      <c r="K127" s="82">
        <f>F127/B127*100</f>
        <v>0</v>
      </c>
    </row>
    <row r="128" spans="1:11" ht="32.4" x14ac:dyDescent="0.25">
      <c r="A128" s="45" t="s">
        <v>20</v>
      </c>
      <c r="B128" s="81">
        <f t="shared" si="78"/>
        <v>0</v>
      </c>
      <c r="C128" s="81"/>
      <c r="D128" s="81"/>
      <c r="E128" s="81"/>
      <c r="F128" s="81">
        <f t="shared" si="82"/>
        <v>0</v>
      </c>
      <c r="G128" s="81"/>
      <c r="H128" s="81"/>
      <c r="I128" s="81"/>
      <c r="J128" s="80">
        <f t="shared" si="51"/>
        <v>0</v>
      </c>
      <c r="K128" s="82"/>
    </row>
    <row r="129" spans="1:13" ht="54" customHeight="1" x14ac:dyDescent="0.25">
      <c r="A129" s="46" t="s">
        <v>130</v>
      </c>
      <c r="B129" s="81">
        <f t="shared" si="78"/>
        <v>3000</v>
      </c>
      <c r="C129" s="81"/>
      <c r="D129" s="81"/>
      <c r="E129" s="81">
        <v>3000</v>
      </c>
      <c r="F129" s="81">
        <f t="shared" si="82"/>
        <v>0</v>
      </c>
      <c r="G129" s="81"/>
      <c r="H129" s="81"/>
      <c r="I129" s="81"/>
      <c r="J129" s="81">
        <f t="shared" si="51"/>
        <v>3000</v>
      </c>
      <c r="K129" s="82"/>
    </row>
    <row r="130" spans="1:13" ht="31.8" x14ac:dyDescent="0.25">
      <c r="A130" s="60" t="s">
        <v>41</v>
      </c>
      <c r="B130" s="80">
        <f>C130+D130+E130</f>
        <v>9300</v>
      </c>
      <c r="C130" s="80">
        <f>C131+C138+C142</f>
        <v>0</v>
      </c>
      <c r="D130" s="80">
        <f t="shared" ref="D130:E130" si="100">D131+D138+D142</f>
        <v>0</v>
      </c>
      <c r="E130" s="80">
        <f t="shared" si="100"/>
        <v>9300</v>
      </c>
      <c r="F130" s="80">
        <f>G130+H130+I130</f>
        <v>0</v>
      </c>
      <c r="G130" s="80">
        <f t="shared" ref="G130:I130" si="101">G131+G138+G142</f>
        <v>0</v>
      </c>
      <c r="H130" s="80">
        <f t="shared" si="101"/>
        <v>0</v>
      </c>
      <c r="I130" s="80">
        <f t="shared" si="101"/>
        <v>0</v>
      </c>
      <c r="J130" s="80">
        <f t="shared" si="51"/>
        <v>9300</v>
      </c>
      <c r="K130" s="79">
        <f t="shared" ref="K130:K156" si="102">F130/B130*100</f>
        <v>0</v>
      </c>
      <c r="L130" s="18"/>
      <c r="M130" s="3"/>
    </row>
    <row r="131" spans="1:13" ht="83.4" customHeight="1" x14ac:dyDescent="0.25">
      <c r="A131" s="43" t="s">
        <v>62</v>
      </c>
      <c r="B131" s="80">
        <f>C131+D131+E131</f>
        <v>5500</v>
      </c>
      <c r="C131" s="80">
        <f>C132+C135</f>
        <v>0</v>
      </c>
      <c r="D131" s="80">
        <f t="shared" ref="D131:I131" si="103">D132+D135</f>
        <v>0</v>
      </c>
      <c r="E131" s="80">
        <f t="shared" si="103"/>
        <v>5500</v>
      </c>
      <c r="F131" s="80">
        <f>G131+H131+I131</f>
        <v>0</v>
      </c>
      <c r="G131" s="80">
        <f t="shared" si="103"/>
        <v>0</v>
      </c>
      <c r="H131" s="80">
        <f t="shared" si="103"/>
        <v>0</v>
      </c>
      <c r="I131" s="80">
        <f t="shared" si="103"/>
        <v>0</v>
      </c>
      <c r="J131" s="80">
        <f t="shared" si="51"/>
        <v>5500</v>
      </c>
      <c r="K131" s="79"/>
      <c r="L131" s="18"/>
      <c r="M131" s="3"/>
    </row>
    <row r="132" spans="1:13" ht="50.4" x14ac:dyDescent="0.25">
      <c r="A132" s="61" t="s">
        <v>81</v>
      </c>
      <c r="B132" s="80">
        <f t="shared" ref="B132:B145" si="104">C132+D132+E132</f>
        <v>5400</v>
      </c>
      <c r="C132" s="81">
        <f>C134</f>
        <v>0</v>
      </c>
      <c r="D132" s="81">
        <f t="shared" ref="D132:I132" si="105">D134</f>
        <v>0</v>
      </c>
      <c r="E132" s="81">
        <f t="shared" si="105"/>
        <v>5400</v>
      </c>
      <c r="F132" s="81">
        <f>G132+H132+I132</f>
        <v>0</v>
      </c>
      <c r="G132" s="81">
        <f t="shared" si="105"/>
        <v>0</v>
      </c>
      <c r="H132" s="81">
        <f t="shared" si="105"/>
        <v>0</v>
      </c>
      <c r="I132" s="81">
        <f t="shared" si="105"/>
        <v>0</v>
      </c>
      <c r="J132" s="80">
        <f t="shared" si="51"/>
        <v>5400</v>
      </c>
      <c r="K132" s="79">
        <f t="shared" si="102"/>
        <v>0</v>
      </c>
      <c r="L132" s="18"/>
      <c r="M132" s="3"/>
    </row>
    <row r="133" spans="1:13" ht="32.4" x14ac:dyDescent="0.25">
      <c r="A133" s="62" t="s">
        <v>20</v>
      </c>
      <c r="B133" s="80">
        <f t="shared" si="104"/>
        <v>0</v>
      </c>
      <c r="C133" s="81"/>
      <c r="D133" s="81"/>
      <c r="E133" s="81"/>
      <c r="F133" s="80">
        <f t="shared" si="82"/>
        <v>0</v>
      </c>
      <c r="G133" s="81"/>
      <c r="H133" s="81"/>
      <c r="I133" s="81"/>
      <c r="J133" s="80">
        <f t="shared" si="51"/>
        <v>0</v>
      </c>
      <c r="K133" s="79"/>
      <c r="L133" s="18"/>
      <c r="M133" s="3"/>
    </row>
    <row r="134" spans="1:13" ht="49.2" x14ac:dyDescent="0.25">
      <c r="A134" s="52" t="s">
        <v>131</v>
      </c>
      <c r="B134" s="81">
        <f t="shared" si="104"/>
        <v>5400</v>
      </c>
      <c r="C134" s="81"/>
      <c r="D134" s="81"/>
      <c r="E134" s="81">
        <v>5400</v>
      </c>
      <c r="F134" s="81">
        <f t="shared" si="82"/>
        <v>0</v>
      </c>
      <c r="G134" s="81"/>
      <c r="H134" s="81"/>
      <c r="I134" s="81"/>
      <c r="J134" s="81">
        <f t="shared" si="51"/>
        <v>5400</v>
      </c>
      <c r="K134" s="82">
        <f t="shared" ref="K134:K135" si="106">F134/B134*100</f>
        <v>0</v>
      </c>
      <c r="L134" s="18"/>
      <c r="M134" s="3"/>
    </row>
    <row r="135" spans="1:13" ht="50.4" x14ac:dyDescent="0.25">
      <c r="A135" s="61" t="s">
        <v>69</v>
      </c>
      <c r="B135" s="81">
        <f t="shared" si="104"/>
        <v>100</v>
      </c>
      <c r="C135" s="81">
        <f>C137</f>
        <v>0</v>
      </c>
      <c r="D135" s="81">
        <f t="shared" ref="D135:E135" si="107">D137</f>
        <v>0</v>
      </c>
      <c r="E135" s="81">
        <f t="shared" si="107"/>
        <v>100</v>
      </c>
      <c r="F135" s="81">
        <f t="shared" si="82"/>
        <v>0</v>
      </c>
      <c r="G135" s="81">
        <f>G137</f>
        <v>0</v>
      </c>
      <c r="H135" s="81">
        <f t="shared" ref="H135:I135" si="108">H137</f>
        <v>0</v>
      </c>
      <c r="I135" s="81">
        <f t="shared" si="108"/>
        <v>0</v>
      </c>
      <c r="J135" s="81">
        <f t="shared" si="51"/>
        <v>100</v>
      </c>
      <c r="K135" s="82">
        <f t="shared" si="106"/>
        <v>0</v>
      </c>
      <c r="L135" s="18"/>
      <c r="M135" s="3"/>
    </row>
    <row r="136" spans="1:13" ht="32.4" x14ac:dyDescent="0.25">
      <c r="A136" s="63" t="s">
        <v>20</v>
      </c>
      <c r="B136" s="81">
        <f t="shared" si="104"/>
        <v>0</v>
      </c>
      <c r="C136" s="81"/>
      <c r="D136" s="81"/>
      <c r="E136" s="81"/>
      <c r="F136" s="81">
        <f t="shared" si="82"/>
        <v>0</v>
      </c>
      <c r="G136" s="81"/>
      <c r="H136" s="81"/>
      <c r="I136" s="81"/>
      <c r="J136" s="81">
        <f t="shared" si="51"/>
        <v>0</v>
      </c>
      <c r="K136" s="82"/>
      <c r="L136" s="18"/>
      <c r="M136" s="3"/>
    </row>
    <row r="137" spans="1:13" ht="51" customHeight="1" x14ac:dyDescent="0.25">
      <c r="A137" s="62" t="s">
        <v>132</v>
      </c>
      <c r="B137" s="81">
        <f t="shared" si="104"/>
        <v>100</v>
      </c>
      <c r="C137" s="81"/>
      <c r="D137" s="81"/>
      <c r="E137" s="81">
        <v>100</v>
      </c>
      <c r="F137" s="81">
        <f t="shared" si="82"/>
        <v>0</v>
      </c>
      <c r="G137" s="81"/>
      <c r="H137" s="81"/>
      <c r="I137" s="81"/>
      <c r="J137" s="81">
        <f t="shared" si="51"/>
        <v>100</v>
      </c>
      <c r="K137" s="82">
        <f t="shared" ref="K137" si="109">F137/B137*100</f>
        <v>0</v>
      </c>
      <c r="L137" s="18"/>
      <c r="M137" s="3"/>
    </row>
    <row r="138" spans="1:13" ht="83.4" customHeight="1" x14ac:dyDescent="0.25">
      <c r="A138" s="17" t="s">
        <v>63</v>
      </c>
      <c r="B138" s="80">
        <f t="shared" si="104"/>
        <v>2000</v>
      </c>
      <c r="C138" s="80">
        <f>C139</f>
        <v>0</v>
      </c>
      <c r="D138" s="80">
        <f t="shared" ref="D138:I138" si="110">D139</f>
        <v>0</v>
      </c>
      <c r="E138" s="80">
        <f t="shared" si="110"/>
        <v>2000</v>
      </c>
      <c r="F138" s="80">
        <f>G138+H138+I138</f>
        <v>0</v>
      </c>
      <c r="G138" s="80">
        <f t="shared" si="110"/>
        <v>0</v>
      </c>
      <c r="H138" s="80">
        <f t="shared" si="110"/>
        <v>0</v>
      </c>
      <c r="I138" s="80">
        <f t="shared" si="110"/>
        <v>0</v>
      </c>
      <c r="J138" s="80"/>
      <c r="K138" s="79"/>
      <c r="L138" s="18"/>
      <c r="M138" s="3"/>
    </row>
    <row r="139" spans="1:13" ht="32.4" x14ac:dyDescent="0.25">
      <c r="A139" s="61" t="s">
        <v>70</v>
      </c>
      <c r="B139" s="81">
        <f t="shared" si="104"/>
        <v>2000</v>
      </c>
      <c r="C139" s="81">
        <f>C141</f>
        <v>0</v>
      </c>
      <c r="D139" s="81">
        <f t="shared" ref="D139:E139" si="111">D141</f>
        <v>0</v>
      </c>
      <c r="E139" s="81">
        <f t="shared" si="111"/>
        <v>2000</v>
      </c>
      <c r="F139" s="81">
        <f t="shared" si="82"/>
        <v>0</v>
      </c>
      <c r="G139" s="81">
        <f>G141</f>
        <v>0</v>
      </c>
      <c r="H139" s="81">
        <f t="shared" ref="H139:I139" si="112">H141</f>
        <v>0</v>
      </c>
      <c r="I139" s="81">
        <f t="shared" si="112"/>
        <v>0</v>
      </c>
      <c r="J139" s="81">
        <f t="shared" ref="J139:J202" si="113">B139-F139</f>
        <v>2000</v>
      </c>
      <c r="K139" s="82">
        <f t="shared" si="102"/>
        <v>0</v>
      </c>
      <c r="L139" s="18"/>
      <c r="M139" s="3"/>
    </row>
    <row r="140" spans="1:13" ht="32.4" x14ac:dyDescent="0.25">
      <c r="A140" s="63" t="s">
        <v>20</v>
      </c>
      <c r="B140" s="81">
        <f t="shared" si="104"/>
        <v>0</v>
      </c>
      <c r="C140" s="81"/>
      <c r="D140" s="81"/>
      <c r="E140" s="81"/>
      <c r="F140" s="81">
        <f t="shared" si="82"/>
        <v>0</v>
      </c>
      <c r="G140" s="81"/>
      <c r="H140" s="81"/>
      <c r="I140" s="81"/>
      <c r="J140" s="81">
        <f t="shared" si="113"/>
        <v>0</v>
      </c>
      <c r="K140" s="82"/>
      <c r="L140" s="18"/>
      <c r="M140" s="3"/>
    </row>
    <row r="141" spans="1:13" ht="49.8" x14ac:dyDescent="0.25">
      <c r="A141" s="62" t="s">
        <v>133</v>
      </c>
      <c r="B141" s="81">
        <f t="shared" si="104"/>
        <v>2000</v>
      </c>
      <c r="C141" s="81"/>
      <c r="D141" s="81"/>
      <c r="E141" s="81">
        <v>2000</v>
      </c>
      <c r="F141" s="81">
        <f t="shared" si="82"/>
        <v>0</v>
      </c>
      <c r="G141" s="81"/>
      <c r="H141" s="81"/>
      <c r="I141" s="81"/>
      <c r="J141" s="81">
        <f t="shared" si="113"/>
        <v>2000</v>
      </c>
      <c r="K141" s="82">
        <f t="shared" si="102"/>
        <v>0</v>
      </c>
      <c r="L141" s="18"/>
      <c r="M141" s="3"/>
    </row>
    <row r="142" spans="1:13" ht="81.599999999999994" customHeight="1" x14ac:dyDescent="0.25">
      <c r="A142" s="43" t="s">
        <v>71</v>
      </c>
      <c r="B142" s="80">
        <f t="shared" si="104"/>
        <v>1800</v>
      </c>
      <c r="C142" s="80">
        <f>C143</f>
        <v>0</v>
      </c>
      <c r="D142" s="80">
        <f t="shared" ref="D142:E142" si="114">D143</f>
        <v>0</v>
      </c>
      <c r="E142" s="80">
        <f t="shared" si="114"/>
        <v>1800</v>
      </c>
      <c r="F142" s="80">
        <f>G142+H142+I142</f>
        <v>0</v>
      </c>
      <c r="G142" s="80">
        <f t="shared" ref="G142:I142" si="115">G143</f>
        <v>0</v>
      </c>
      <c r="H142" s="80">
        <f t="shared" si="115"/>
        <v>0</v>
      </c>
      <c r="I142" s="80">
        <f t="shared" si="115"/>
        <v>0</v>
      </c>
      <c r="J142" s="80"/>
      <c r="K142" s="82"/>
      <c r="L142" s="18"/>
      <c r="M142" s="3"/>
    </row>
    <row r="143" spans="1:13" ht="50.4" x14ac:dyDescent="0.25">
      <c r="A143" s="61" t="s">
        <v>72</v>
      </c>
      <c r="B143" s="81">
        <f t="shared" si="104"/>
        <v>1800</v>
      </c>
      <c r="C143" s="81">
        <f>C145</f>
        <v>0</v>
      </c>
      <c r="D143" s="81">
        <f t="shared" ref="D143:E143" si="116">D145</f>
        <v>0</v>
      </c>
      <c r="E143" s="81">
        <f t="shared" si="116"/>
        <v>1800</v>
      </c>
      <c r="F143" s="81">
        <f t="shared" ref="F143:F145" si="117">G143+H143+I143</f>
        <v>0</v>
      </c>
      <c r="G143" s="81">
        <f>G145</f>
        <v>0</v>
      </c>
      <c r="H143" s="81">
        <f t="shared" ref="H143:I143" si="118">H145</f>
        <v>0</v>
      </c>
      <c r="I143" s="81">
        <f t="shared" si="118"/>
        <v>0</v>
      </c>
      <c r="J143" s="81">
        <f t="shared" ref="J143:J145" si="119">B143-F143</f>
        <v>1800</v>
      </c>
      <c r="K143" s="82"/>
      <c r="L143" s="18"/>
      <c r="M143" s="3"/>
    </row>
    <row r="144" spans="1:13" ht="32.4" x14ac:dyDescent="0.25">
      <c r="A144" s="62" t="s">
        <v>20</v>
      </c>
      <c r="B144" s="81">
        <f t="shared" si="104"/>
        <v>0</v>
      </c>
      <c r="C144" s="81"/>
      <c r="D144" s="81"/>
      <c r="E144" s="81"/>
      <c r="F144" s="81">
        <f t="shared" si="117"/>
        <v>0</v>
      </c>
      <c r="G144" s="81"/>
      <c r="H144" s="81"/>
      <c r="I144" s="81"/>
      <c r="J144" s="81">
        <f t="shared" si="119"/>
        <v>0</v>
      </c>
      <c r="K144" s="82"/>
      <c r="L144" s="18"/>
      <c r="M144" s="3"/>
    </row>
    <row r="145" spans="1:13" ht="32.4" x14ac:dyDescent="0.25">
      <c r="A145" s="52" t="s">
        <v>134</v>
      </c>
      <c r="B145" s="81">
        <f t="shared" si="104"/>
        <v>1800</v>
      </c>
      <c r="C145" s="81"/>
      <c r="D145" s="81"/>
      <c r="E145" s="81">
        <v>1800</v>
      </c>
      <c r="F145" s="81">
        <f t="shared" si="117"/>
        <v>0</v>
      </c>
      <c r="G145" s="81"/>
      <c r="H145" s="81"/>
      <c r="I145" s="81"/>
      <c r="J145" s="81">
        <f t="shared" si="119"/>
        <v>1800</v>
      </c>
      <c r="K145" s="82"/>
      <c r="L145" s="18"/>
      <c r="M145" s="3"/>
    </row>
    <row r="146" spans="1:13" ht="32.4" x14ac:dyDescent="0.25">
      <c r="A146" s="64" t="s">
        <v>40</v>
      </c>
      <c r="B146" s="77">
        <f>B147</f>
        <v>176377.60000000001</v>
      </c>
      <c r="C146" s="77">
        <f t="shared" ref="C146:I147" si="120">C147</f>
        <v>163196.5</v>
      </c>
      <c r="D146" s="77">
        <f t="shared" si="120"/>
        <v>1318.7</v>
      </c>
      <c r="E146" s="77">
        <f t="shared" si="120"/>
        <v>11862.4</v>
      </c>
      <c r="F146" s="77">
        <f>F147</f>
        <v>0</v>
      </c>
      <c r="G146" s="77">
        <f t="shared" si="120"/>
        <v>0</v>
      </c>
      <c r="H146" s="77">
        <f t="shared" si="120"/>
        <v>0</v>
      </c>
      <c r="I146" s="77">
        <f t="shared" si="120"/>
        <v>0</v>
      </c>
      <c r="J146" s="77">
        <f t="shared" si="113"/>
        <v>176377.60000000001</v>
      </c>
      <c r="K146" s="84">
        <f t="shared" si="102"/>
        <v>0</v>
      </c>
      <c r="L146" s="18"/>
      <c r="M146" s="3"/>
    </row>
    <row r="147" spans="1:13" ht="49.2" x14ac:dyDescent="0.25">
      <c r="A147" s="65" t="s">
        <v>38</v>
      </c>
      <c r="B147" s="80">
        <f>C147+D147+E147</f>
        <v>176377.60000000001</v>
      </c>
      <c r="C147" s="80">
        <f>C148</f>
        <v>163196.5</v>
      </c>
      <c r="D147" s="80">
        <f t="shared" si="120"/>
        <v>1318.7</v>
      </c>
      <c r="E147" s="80">
        <f t="shared" si="120"/>
        <v>11862.4</v>
      </c>
      <c r="F147" s="80">
        <f>G147+H147+I147</f>
        <v>0</v>
      </c>
      <c r="G147" s="80">
        <f t="shared" si="120"/>
        <v>0</v>
      </c>
      <c r="H147" s="80">
        <f t="shared" si="120"/>
        <v>0</v>
      </c>
      <c r="I147" s="80">
        <f t="shared" si="120"/>
        <v>0</v>
      </c>
      <c r="J147" s="80"/>
      <c r="K147" s="82">
        <f t="shared" si="102"/>
        <v>0</v>
      </c>
      <c r="L147" s="18"/>
      <c r="M147" s="3"/>
    </row>
    <row r="148" spans="1:13" ht="80.400000000000006" customHeight="1" x14ac:dyDescent="0.25">
      <c r="A148" s="43" t="s">
        <v>62</v>
      </c>
      <c r="B148" s="80">
        <f>C148+D148+E148</f>
        <v>176377.60000000001</v>
      </c>
      <c r="C148" s="80">
        <f>C149+C156+C161+C164+C167+C171+C174</f>
        <v>163196.5</v>
      </c>
      <c r="D148" s="80">
        <f t="shared" ref="D148:J148" si="121">D149+D156+D161+D164+D167+D171+D174</f>
        <v>1318.7</v>
      </c>
      <c r="E148" s="80">
        <f t="shared" si="121"/>
        <v>11862.4</v>
      </c>
      <c r="F148" s="80">
        <f>G148+H148+I148</f>
        <v>0</v>
      </c>
      <c r="G148" s="80">
        <f t="shared" si="121"/>
        <v>0</v>
      </c>
      <c r="H148" s="80">
        <f t="shared" si="121"/>
        <v>0</v>
      </c>
      <c r="I148" s="80">
        <f t="shared" si="121"/>
        <v>0</v>
      </c>
      <c r="J148" s="80">
        <f t="shared" si="121"/>
        <v>176377.60000000003</v>
      </c>
      <c r="K148" s="82"/>
      <c r="L148" s="18"/>
      <c r="M148" s="3"/>
    </row>
    <row r="149" spans="1:13" ht="109.2" customHeight="1" x14ac:dyDescent="0.25">
      <c r="A149" s="47" t="s">
        <v>46</v>
      </c>
      <c r="B149" s="81">
        <f>C149+D149+E149</f>
        <v>139039.60000000003</v>
      </c>
      <c r="C149" s="81">
        <f>C151+C152+C153+C154+C155</f>
        <v>137451.20000000001</v>
      </c>
      <c r="D149" s="81">
        <f t="shared" ref="D149:E149" si="122">D151+D152+D153+D154+D155</f>
        <v>1110.7</v>
      </c>
      <c r="E149" s="81">
        <f t="shared" si="122"/>
        <v>477.7</v>
      </c>
      <c r="F149" s="81">
        <f t="shared" ref="F149:F155" si="123">G149+H149+I149</f>
        <v>0</v>
      </c>
      <c r="G149" s="81">
        <f>G151+G152+G153+G154+G155</f>
        <v>0</v>
      </c>
      <c r="H149" s="81">
        <f t="shared" ref="H149:I149" si="124">H151+H152+H153+H154+H155</f>
        <v>0</v>
      </c>
      <c r="I149" s="81">
        <f t="shared" si="124"/>
        <v>0</v>
      </c>
      <c r="J149" s="81">
        <f t="shared" ref="J149" si="125">B149-F149</f>
        <v>139039.60000000003</v>
      </c>
      <c r="K149" s="82">
        <f t="shared" si="102"/>
        <v>0</v>
      </c>
      <c r="L149" s="18"/>
      <c r="M149" s="3"/>
    </row>
    <row r="150" spans="1:13" ht="32.4" x14ac:dyDescent="0.25">
      <c r="A150" s="62" t="s">
        <v>20</v>
      </c>
      <c r="B150" s="81"/>
      <c r="C150" s="81"/>
      <c r="D150" s="81"/>
      <c r="E150" s="81"/>
      <c r="F150" s="81">
        <f t="shared" si="123"/>
        <v>0</v>
      </c>
      <c r="G150" s="81"/>
      <c r="H150" s="81"/>
      <c r="I150" s="81"/>
      <c r="J150" s="81"/>
      <c r="K150" s="82"/>
      <c r="L150" s="18"/>
      <c r="M150" s="3"/>
    </row>
    <row r="151" spans="1:13" ht="50.4" x14ac:dyDescent="0.25">
      <c r="A151" s="66" t="s">
        <v>135</v>
      </c>
      <c r="B151" s="81">
        <f t="shared" ref="B151:B156" si="126">C151+D151+E151</f>
        <v>100</v>
      </c>
      <c r="C151" s="81"/>
      <c r="D151" s="81"/>
      <c r="E151" s="81">
        <v>100</v>
      </c>
      <c r="F151" s="81">
        <f t="shared" si="123"/>
        <v>0</v>
      </c>
      <c r="G151" s="81"/>
      <c r="H151" s="81"/>
      <c r="I151" s="81"/>
      <c r="J151" s="81">
        <f t="shared" ref="J151:J176" si="127">B151-F151</f>
        <v>100</v>
      </c>
      <c r="K151" s="82">
        <f t="shared" si="102"/>
        <v>0</v>
      </c>
      <c r="L151" s="18"/>
      <c r="M151" s="3"/>
    </row>
    <row r="152" spans="1:13" ht="49.8" x14ac:dyDescent="0.25">
      <c r="A152" s="66" t="s">
        <v>136</v>
      </c>
      <c r="B152" s="81">
        <f t="shared" si="126"/>
        <v>100</v>
      </c>
      <c r="C152" s="81"/>
      <c r="D152" s="81"/>
      <c r="E152" s="81">
        <v>100</v>
      </c>
      <c r="F152" s="81">
        <f t="shared" si="123"/>
        <v>0</v>
      </c>
      <c r="G152" s="81"/>
      <c r="H152" s="81"/>
      <c r="I152" s="81"/>
      <c r="J152" s="81">
        <f t="shared" si="127"/>
        <v>100</v>
      </c>
      <c r="K152" s="82">
        <f t="shared" si="102"/>
        <v>0</v>
      </c>
      <c r="L152" s="18"/>
      <c r="M152" s="3"/>
    </row>
    <row r="153" spans="1:13" ht="49.2" x14ac:dyDescent="0.25">
      <c r="A153" s="52" t="s">
        <v>165</v>
      </c>
      <c r="B153" s="81">
        <f t="shared" si="126"/>
        <v>277.7</v>
      </c>
      <c r="C153" s="81"/>
      <c r="D153" s="81"/>
      <c r="E153" s="81">
        <v>277.7</v>
      </c>
      <c r="F153" s="81">
        <f t="shared" si="123"/>
        <v>0</v>
      </c>
      <c r="G153" s="81"/>
      <c r="H153" s="81"/>
      <c r="I153" s="81"/>
      <c r="J153" s="81">
        <f t="shared" si="127"/>
        <v>277.7</v>
      </c>
      <c r="K153" s="82">
        <f t="shared" si="102"/>
        <v>0</v>
      </c>
      <c r="L153" s="18"/>
      <c r="M153" s="3"/>
    </row>
    <row r="154" spans="1:13" ht="49.2" x14ac:dyDescent="0.25">
      <c r="A154" s="52" t="s">
        <v>164</v>
      </c>
      <c r="B154" s="81">
        <f t="shared" si="126"/>
        <v>1110.7</v>
      </c>
      <c r="C154" s="81"/>
      <c r="D154" s="81">
        <v>1110.7</v>
      </c>
      <c r="E154" s="81"/>
      <c r="F154" s="81">
        <f t="shared" si="123"/>
        <v>0</v>
      </c>
      <c r="G154" s="81"/>
      <c r="H154" s="81"/>
      <c r="I154" s="81"/>
      <c r="J154" s="81">
        <f t="shared" si="127"/>
        <v>1110.7</v>
      </c>
      <c r="K154" s="82">
        <f t="shared" si="102"/>
        <v>0</v>
      </c>
      <c r="L154" s="18"/>
      <c r="M154" s="3"/>
    </row>
    <row r="155" spans="1:13" ht="49.2" x14ac:dyDescent="0.25">
      <c r="A155" s="52" t="s">
        <v>163</v>
      </c>
      <c r="B155" s="81">
        <f t="shared" si="126"/>
        <v>137451.20000000001</v>
      </c>
      <c r="C155" s="81">
        <v>137451.20000000001</v>
      </c>
      <c r="D155" s="81"/>
      <c r="E155" s="81"/>
      <c r="F155" s="81">
        <f t="shared" si="123"/>
        <v>0</v>
      </c>
      <c r="G155" s="81"/>
      <c r="H155" s="81"/>
      <c r="I155" s="81"/>
      <c r="J155" s="81">
        <f t="shared" si="127"/>
        <v>137451.20000000001</v>
      </c>
      <c r="K155" s="82">
        <f t="shared" si="102"/>
        <v>0</v>
      </c>
      <c r="L155" s="18"/>
      <c r="M155" s="3"/>
    </row>
    <row r="156" spans="1:13" ht="126" x14ac:dyDescent="0.25">
      <c r="A156" s="47" t="s">
        <v>39</v>
      </c>
      <c r="B156" s="81">
        <f t="shared" si="126"/>
        <v>26005.3</v>
      </c>
      <c r="C156" s="81">
        <f>C158+C159+C160</f>
        <v>25745.3</v>
      </c>
      <c r="D156" s="81">
        <f t="shared" ref="D156:I156" si="128">D158+D159+D160</f>
        <v>208</v>
      </c>
      <c r="E156" s="81">
        <f t="shared" si="128"/>
        <v>52</v>
      </c>
      <c r="F156" s="81">
        <f>G156+H156+I156</f>
        <v>0</v>
      </c>
      <c r="G156" s="81">
        <f t="shared" si="128"/>
        <v>0</v>
      </c>
      <c r="H156" s="81">
        <f t="shared" si="128"/>
        <v>0</v>
      </c>
      <c r="I156" s="81">
        <f t="shared" si="128"/>
        <v>0</v>
      </c>
      <c r="J156" s="81">
        <f t="shared" si="127"/>
        <v>26005.3</v>
      </c>
      <c r="K156" s="82">
        <f t="shared" si="102"/>
        <v>0</v>
      </c>
      <c r="L156" s="18"/>
      <c r="M156" s="3"/>
    </row>
    <row r="157" spans="1:13" ht="32.4" x14ac:dyDescent="0.25">
      <c r="A157" s="62" t="s">
        <v>20</v>
      </c>
      <c r="B157" s="81"/>
      <c r="C157" s="81"/>
      <c r="D157" s="81"/>
      <c r="E157" s="81"/>
      <c r="F157" s="81"/>
      <c r="G157" s="81"/>
      <c r="H157" s="81"/>
      <c r="I157" s="81"/>
      <c r="J157" s="81">
        <f t="shared" si="127"/>
        <v>0</v>
      </c>
      <c r="K157" s="82"/>
      <c r="L157" s="18"/>
      <c r="M157" s="3"/>
    </row>
    <row r="158" spans="1:13" ht="49.2" x14ac:dyDescent="0.25">
      <c r="A158" s="52" t="s">
        <v>166</v>
      </c>
      <c r="B158" s="81">
        <f t="shared" ref="B158:B176" si="129">C158+D158+E158</f>
        <v>52</v>
      </c>
      <c r="C158" s="81"/>
      <c r="D158" s="81"/>
      <c r="E158" s="81">
        <v>52</v>
      </c>
      <c r="F158" s="81">
        <f t="shared" ref="F158:F166" si="130">G158+H158+I158</f>
        <v>0</v>
      </c>
      <c r="G158" s="81"/>
      <c r="H158" s="81"/>
      <c r="I158" s="81"/>
      <c r="J158" s="81">
        <f t="shared" si="127"/>
        <v>52</v>
      </c>
      <c r="K158" s="82">
        <f t="shared" ref="K158:K160" si="131">F158/B158*100</f>
        <v>0</v>
      </c>
      <c r="L158" s="18"/>
      <c r="M158" s="3"/>
    </row>
    <row r="159" spans="1:13" ht="49.2" x14ac:dyDescent="0.25">
      <c r="A159" s="52" t="s">
        <v>167</v>
      </c>
      <c r="B159" s="81">
        <f t="shared" si="129"/>
        <v>208</v>
      </c>
      <c r="C159" s="81"/>
      <c r="D159" s="81">
        <v>208</v>
      </c>
      <c r="E159" s="81"/>
      <c r="F159" s="81">
        <f t="shared" si="130"/>
        <v>0</v>
      </c>
      <c r="G159" s="81"/>
      <c r="H159" s="81"/>
      <c r="I159" s="81"/>
      <c r="J159" s="81">
        <f t="shared" si="127"/>
        <v>208</v>
      </c>
      <c r="K159" s="82">
        <f t="shared" si="131"/>
        <v>0</v>
      </c>
      <c r="L159" s="18"/>
      <c r="M159" s="3"/>
    </row>
    <row r="160" spans="1:13" ht="49.2" x14ac:dyDescent="0.25">
      <c r="A160" s="52" t="s">
        <v>168</v>
      </c>
      <c r="B160" s="81">
        <f t="shared" si="129"/>
        <v>25745.3</v>
      </c>
      <c r="C160" s="81">
        <v>25745.3</v>
      </c>
      <c r="D160" s="81"/>
      <c r="E160" s="81"/>
      <c r="F160" s="81">
        <f t="shared" si="130"/>
        <v>0</v>
      </c>
      <c r="G160" s="81"/>
      <c r="H160" s="81"/>
      <c r="I160" s="81"/>
      <c r="J160" s="81">
        <f t="shared" si="127"/>
        <v>25745.3</v>
      </c>
      <c r="K160" s="82">
        <f t="shared" si="131"/>
        <v>0</v>
      </c>
      <c r="L160" s="18"/>
      <c r="M160" s="3"/>
    </row>
    <row r="161" spans="1:13" ht="75.599999999999994" x14ac:dyDescent="0.25">
      <c r="A161" s="61" t="s">
        <v>33</v>
      </c>
      <c r="B161" s="81">
        <f t="shared" si="129"/>
        <v>1727.7</v>
      </c>
      <c r="C161" s="81">
        <f>C163</f>
        <v>0</v>
      </c>
      <c r="D161" s="81">
        <f t="shared" ref="D161:E161" si="132">D163</f>
        <v>0</v>
      </c>
      <c r="E161" s="81">
        <f t="shared" si="132"/>
        <v>1727.7</v>
      </c>
      <c r="F161" s="81">
        <f t="shared" si="130"/>
        <v>0</v>
      </c>
      <c r="G161" s="81">
        <f>G163</f>
        <v>0</v>
      </c>
      <c r="H161" s="81">
        <f t="shared" ref="H161:I161" si="133">H163</f>
        <v>0</v>
      </c>
      <c r="I161" s="81">
        <f t="shared" si="133"/>
        <v>0</v>
      </c>
      <c r="J161" s="81">
        <f t="shared" si="127"/>
        <v>1727.7</v>
      </c>
      <c r="K161" s="82"/>
      <c r="L161" s="18"/>
      <c r="M161" s="3"/>
    </row>
    <row r="162" spans="1:13" ht="32.4" x14ac:dyDescent="0.25">
      <c r="A162" s="62" t="s">
        <v>20</v>
      </c>
      <c r="B162" s="81">
        <f t="shared" si="129"/>
        <v>0</v>
      </c>
      <c r="C162" s="81"/>
      <c r="D162" s="81"/>
      <c r="E162" s="81"/>
      <c r="F162" s="81">
        <f t="shared" si="130"/>
        <v>0</v>
      </c>
      <c r="G162" s="81"/>
      <c r="H162" s="81"/>
      <c r="I162" s="81"/>
      <c r="J162" s="81">
        <f t="shared" si="127"/>
        <v>0</v>
      </c>
      <c r="K162" s="82"/>
      <c r="L162" s="18"/>
      <c r="M162" s="3"/>
    </row>
    <row r="163" spans="1:13" ht="32.4" x14ac:dyDescent="0.25">
      <c r="A163" s="52" t="s">
        <v>137</v>
      </c>
      <c r="B163" s="81">
        <f t="shared" si="129"/>
        <v>1727.7</v>
      </c>
      <c r="C163" s="81"/>
      <c r="D163" s="81"/>
      <c r="E163" s="81">
        <v>1727.7</v>
      </c>
      <c r="F163" s="81">
        <f t="shared" si="130"/>
        <v>0</v>
      </c>
      <c r="G163" s="81"/>
      <c r="H163" s="81"/>
      <c r="I163" s="81"/>
      <c r="J163" s="81">
        <f t="shared" si="127"/>
        <v>1727.7</v>
      </c>
      <c r="K163" s="82"/>
      <c r="L163" s="18"/>
      <c r="M163" s="3"/>
    </row>
    <row r="164" spans="1:13" ht="50.4" x14ac:dyDescent="0.25">
      <c r="A164" s="61" t="s">
        <v>73</v>
      </c>
      <c r="B164" s="81">
        <f t="shared" si="129"/>
        <v>4000</v>
      </c>
      <c r="C164" s="81">
        <f>C166</f>
        <v>0</v>
      </c>
      <c r="D164" s="81">
        <f t="shared" ref="D164:E164" si="134">D166</f>
        <v>0</v>
      </c>
      <c r="E164" s="81">
        <f t="shared" si="134"/>
        <v>4000</v>
      </c>
      <c r="F164" s="81">
        <f t="shared" si="130"/>
        <v>0</v>
      </c>
      <c r="G164" s="81">
        <f>G166</f>
        <v>0</v>
      </c>
      <c r="H164" s="81">
        <f t="shared" ref="H164:I164" si="135">H166</f>
        <v>0</v>
      </c>
      <c r="I164" s="81">
        <f t="shared" si="135"/>
        <v>0</v>
      </c>
      <c r="J164" s="81">
        <f t="shared" si="127"/>
        <v>4000</v>
      </c>
      <c r="K164" s="82"/>
      <c r="L164" s="18"/>
      <c r="M164" s="3"/>
    </row>
    <row r="165" spans="1:13" ht="32.4" x14ac:dyDescent="0.25">
      <c r="A165" s="62" t="s">
        <v>20</v>
      </c>
      <c r="B165" s="81">
        <f t="shared" si="129"/>
        <v>0</v>
      </c>
      <c r="C165" s="81"/>
      <c r="D165" s="81"/>
      <c r="E165" s="81"/>
      <c r="F165" s="81">
        <f t="shared" si="130"/>
        <v>0</v>
      </c>
      <c r="G165" s="81"/>
      <c r="H165" s="81"/>
      <c r="I165" s="81"/>
      <c r="J165" s="81">
        <f t="shared" si="127"/>
        <v>0</v>
      </c>
      <c r="K165" s="82"/>
      <c r="L165" s="18"/>
      <c r="M165" s="3"/>
    </row>
    <row r="166" spans="1:13" ht="49.2" x14ac:dyDescent="0.25">
      <c r="A166" s="52" t="s">
        <v>138</v>
      </c>
      <c r="B166" s="81">
        <f t="shared" si="129"/>
        <v>4000</v>
      </c>
      <c r="C166" s="81"/>
      <c r="D166" s="81"/>
      <c r="E166" s="81">
        <v>4000</v>
      </c>
      <c r="F166" s="81">
        <f t="shared" si="130"/>
        <v>0</v>
      </c>
      <c r="G166" s="81"/>
      <c r="H166" s="81"/>
      <c r="I166" s="81"/>
      <c r="J166" s="81">
        <f t="shared" si="127"/>
        <v>4000</v>
      </c>
      <c r="K166" s="82"/>
      <c r="L166" s="18"/>
      <c r="M166" s="3"/>
    </row>
    <row r="167" spans="1:13" ht="75.599999999999994" x14ac:dyDescent="0.25">
      <c r="A167" s="61" t="s">
        <v>44</v>
      </c>
      <c r="B167" s="81">
        <f t="shared" si="129"/>
        <v>1505</v>
      </c>
      <c r="C167" s="81">
        <f>C169+C170</f>
        <v>0</v>
      </c>
      <c r="D167" s="81">
        <f t="shared" ref="D167:E167" si="136">D169+D170</f>
        <v>0</v>
      </c>
      <c r="E167" s="81">
        <f t="shared" si="136"/>
        <v>1505</v>
      </c>
      <c r="F167" s="81">
        <f>G167+H167+I167</f>
        <v>0</v>
      </c>
      <c r="G167" s="81">
        <f>G169+G170</f>
        <v>0</v>
      </c>
      <c r="H167" s="81">
        <f t="shared" ref="H167:I167" si="137">H169+H170</f>
        <v>0</v>
      </c>
      <c r="I167" s="81">
        <f t="shared" si="137"/>
        <v>0</v>
      </c>
      <c r="J167" s="81">
        <f t="shared" si="127"/>
        <v>1505</v>
      </c>
      <c r="K167" s="82"/>
      <c r="L167" s="18"/>
      <c r="M167" s="3"/>
    </row>
    <row r="168" spans="1:13" ht="32.4" x14ac:dyDescent="0.25">
      <c r="A168" s="62" t="s">
        <v>20</v>
      </c>
      <c r="B168" s="81">
        <f t="shared" si="129"/>
        <v>0</v>
      </c>
      <c r="C168" s="81"/>
      <c r="D168" s="81"/>
      <c r="E168" s="81"/>
      <c r="F168" s="81">
        <f t="shared" ref="F168:F176" si="138">G168+H168+I168</f>
        <v>0</v>
      </c>
      <c r="G168" s="81"/>
      <c r="H168" s="81"/>
      <c r="I168" s="81"/>
      <c r="J168" s="81">
        <f t="shared" si="127"/>
        <v>0</v>
      </c>
      <c r="K168" s="82"/>
      <c r="L168" s="18"/>
      <c r="M168" s="3"/>
    </row>
    <row r="169" spans="1:13" ht="49.2" x14ac:dyDescent="0.25">
      <c r="A169" s="52" t="s">
        <v>139</v>
      </c>
      <c r="B169" s="81">
        <f t="shared" si="129"/>
        <v>100</v>
      </c>
      <c r="C169" s="81"/>
      <c r="D169" s="81"/>
      <c r="E169" s="81">
        <v>100</v>
      </c>
      <c r="F169" s="81">
        <f t="shared" si="138"/>
        <v>0</v>
      </c>
      <c r="G169" s="81"/>
      <c r="H169" s="81"/>
      <c r="I169" s="81"/>
      <c r="J169" s="81">
        <f t="shared" si="127"/>
        <v>100</v>
      </c>
      <c r="K169" s="82"/>
      <c r="L169" s="18"/>
      <c r="M169" s="3"/>
    </row>
    <row r="170" spans="1:13" ht="32.4" x14ac:dyDescent="0.25">
      <c r="A170" s="52" t="s">
        <v>140</v>
      </c>
      <c r="B170" s="81">
        <f t="shared" si="129"/>
        <v>1405</v>
      </c>
      <c r="C170" s="81"/>
      <c r="D170" s="81"/>
      <c r="E170" s="81">
        <v>1405</v>
      </c>
      <c r="F170" s="81">
        <f t="shared" si="138"/>
        <v>0</v>
      </c>
      <c r="G170" s="81"/>
      <c r="H170" s="81"/>
      <c r="I170" s="81"/>
      <c r="J170" s="81">
        <f t="shared" si="127"/>
        <v>1405</v>
      </c>
      <c r="K170" s="82"/>
      <c r="L170" s="18"/>
      <c r="M170" s="3"/>
    </row>
    <row r="171" spans="1:13" ht="151.19999999999999" x14ac:dyDescent="0.25">
      <c r="A171" s="61" t="s">
        <v>74</v>
      </c>
      <c r="B171" s="81">
        <f t="shared" si="129"/>
        <v>4000</v>
      </c>
      <c r="C171" s="81">
        <f>C173</f>
        <v>0</v>
      </c>
      <c r="D171" s="81">
        <f t="shared" ref="D171:E171" si="139">D173</f>
        <v>0</v>
      </c>
      <c r="E171" s="81">
        <f t="shared" si="139"/>
        <v>4000</v>
      </c>
      <c r="F171" s="81">
        <f t="shared" si="138"/>
        <v>0</v>
      </c>
      <c r="G171" s="81">
        <f>G173</f>
        <v>0</v>
      </c>
      <c r="H171" s="81">
        <f t="shared" ref="H171:I171" si="140">H173</f>
        <v>0</v>
      </c>
      <c r="I171" s="81">
        <f t="shared" si="140"/>
        <v>0</v>
      </c>
      <c r="J171" s="81">
        <f t="shared" si="127"/>
        <v>4000</v>
      </c>
      <c r="K171" s="82"/>
      <c r="L171" s="18"/>
      <c r="M171" s="3"/>
    </row>
    <row r="172" spans="1:13" ht="32.4" x14ac:dyDescent="0.25">
      <c r="A172" s="62" t="s">
        <v>20</v>
      </c>
      <c r="B172" s="81">
        <f t="shared" si="129"/>
        <v>0</v>
      </c>
      <c r="C172" s="81"/>
      <c r="D172" s="81"/>
      <c r="E172" s="81"/>
      <c r="F172" s="81">
        <f t="shared" si="138"/>
        <v>0</v>
      </c>
      <c r="G172" s="81"/>
      <c r="H172" s="81"/>
      <c r="I172" s="81"/>
      <c r="J172" s="81">
        <f t="shared" si="127"/>
        <v>0</v>
      </c>
      <c r="K172" s="82"/>
      <c r="L172" s="18"/>
      <c r="M172" s="3"/>
    </row>
    <row r="173" spans="1:13" ht="49.2" x14ac:dyDescent="0.25">
      <c r="A173" s="52" t="s">
        <v>141</v>
      </c>
      <c r="B173" s="81">
        <f t="shared" si="129"/>
        <v>4000</v>
      </c>
      <c r="C173" s="81"/>
      <c r="D173" s="81"/>
      <c r="E173" s="81">
        <v>4000</v>
      </c>
      <c r="F173" s="81">
        <f t="shared" si="138"/>
        <v>0</v>
      </c>
      <c r="G173" s="81"/>
      <c r="H173" s="81"/>
      <c r="I173" s="81"/>
      <c r="J173" s="81">
        <f t="shared" si="127"/>
        <v>4000</v>
      </c>
      <c r="K173" s="82"/>
      <c r="L173" s="18"/>
      <c r="M173" s="3"/>
    </row>
    <row r="174" spans="1:13" ht="75.599999999999994" x14ac:dyDescent="0.25">
      <c r="A174" s="61" t="s">
        <v>75</v>
      </c>
      <c r="B174" s="81">
        <f t="shared" si="129"/>
        <v>100</v>
      </c>
      <c r="C174" s="81">
        <f>C176</f>
        <v>0</v>
      </c>
      <c r="D174" s="81">
        <f t="shared" ref="D174:E174" si="141">D176</f>
        <v>0</v>
      </c>
      <c r="E174" s="81">
        <f t="shared" si="141"/>
        <v>100</v>
      </c>
      <c r="F174" s="81">
        <f t="shared" si="138"/>
        <v>0</v>
      </c>
      <c r="G174" s="81">
        <f>G176</f>
        <v>0</v>
      </c>
      <c r="H174" s="81">
        <f t="shared" ref="H174:I174" si="142">H176</f>
        <v>0</v>
      </c>
      <c r="I174" s="81">
        <f t="shared" si="142"/>
        <v>0</v>
      </c>
      <c r="J174" s="81">
        <f t="shared" si="127"/>
        <v>100</v>
      </c>
      <c r="K174" s="82"/>
      <c r="L174" s="18"/>
      <c r="M174" s="3"/>
    </row>
    <row r="175" spans="1:13" ht="32.4" x14ac:dyDescent="0.25">
      <c r="A175" s="62" t="s">
        <v>20</v>
      </c>
      <c r="B175" s="81">
        <f t="shared" si="129"/>
        <v>0</v>
      </c>
      <c r="C175" s="81"/>
      <c r="D175" s="81"/>
      <c r="E175" s="81"/>
      <c r="F175" s="81">
        <f t="shared" si="138"/>
        <v>0</v>
      </c>
      <c r="G175" s="81"/>
      <c r="H175" s="81"/>
      <c r="I175" s="81"/>
      <c r="J175" s="81">
        <f t="shared" si="127"/>
        <v>0</v>
      </c>
      <c r="K175" s="82"/>
      <c r="L175" s="18"/>
      <c r="M175" s="3"/>
    </row>
    <row r="176" spans="1:13" ht="49.2" x14ac:dyDescent="0.25">
      <c r="A176" s="52" t="s">
        <v>142</v>
      </c>
      <c r="B176" s="81">
        <f t="shared" si="129"/>
        <v>100</v>
      </c>
      <c r="C176" s="81"/>
      <c r="D176" s="81"/>
      <c r="E176" s="81">
        <v>100</v>
      </c>
      <c r="F176" s="81">
        <f t="shared" si="138"/>
        <v>0</v>
      </c>
      <c r="G176" s="81"/>
      <c r="H176" s="81"/>
      <c r="I176" s="81"/>
      <c r="J176" s="81">
        <f t="shared" si="127"/>
        <v>100</v>
      </c>
      <c r="K176" s="82"/>
      <c r="L176" s="18"/>
      <c r="M176" s="3"/>
    </row>
    <row r="177" spans="1:11" ht="32.25" customHeight="1" x14ac:dyDescent="0.25">
      <c r="A177" s="41" t="s">
        <v>8</v>
      </c>
      <c r="B177" s="77">
        <f t="shared" ref="B177:I177" si="143">B178+B216</f>
        <v>867913.10000000009</v>
      </c>
      <c r="C177" s="77">
        <f t="shared" si="143"/>
        <v>809849.7</v>
      </c>
      <c r="D177" s="77">
        <f t="shared" si="143"/>
        <v>37178.5</v>
      </c>
      <c r="E177" s="77">
        <f t="shared" si="143"/>
        <v>20884.900000000001</v>
      </c>
      <c r="F177" s="77">
        <f t="shared" si="143"/>
        <v>0</v>
      </c>
      <c r="G177" s="77">
        <f t="shared" si="143"/>
        <v>0</v>
      </c>
      <c r="H177" s="77">
        <f t="shared" si="143"/>
        <v>0</v>
      </c>
      <c r="I177" s="77">
        <f t="shared" si="143"/>
        <v>0</v>
      </c>
      <c r="J177" s="77">
        <f t="shared" si="113"/>
        <v>867913.10000000009</v>
      </c>
      <c r="K177" s="77">
        <f>F177/B177*100</f>
        <v>0</v>
      </c>
    </row>
    <row r="178" spans="1:11" ht="26.25" customHeight="1" x14ac:dyDescent="0.25">
      <c r="A178" s="57" t="s">
        <v>6</v>
      </c>
      <c r="B178" s="79">
        <f t="shared" ref="B178:B215" si="144">C178+D178+E178</f>
        <v>355708.9</v>
      </c>
      <c r="C178" s="79">
        <f>C179</f>
        <v>348449.10000000003</v>
      </c>
      <c r="D178" s="79">
        <f t="shared" ref="D178:E178" si="145">D179</f>
        <v>1759.7999999999997</v>
      </c>
      <c r="E178" s="79">
        <f t="shared" si="145"/>
        <v>5500</v>
      </c>
      <c r="F178" s="79">
        <f>G178+H178+I178</f>
        <v>0</v>
      </c>
      <c r="G178" s="79">
        <f t="shared" ref="G178:I178" si="146">G179</f>
        <v>0</v>
      </c>
      <c r="H178" s="79">
        <f t="shared" si="146"/>
        <v>0</v>
      </c>
      <c r="I178" s="79">
        <f t="shared" si="146"/>
        <v>0</v>
      </c>
      <c r="J178" s="80">
        <f t="shared" si="113"/>
        <v>355708.9</v>
      </c>
      <c r="K178" s="79">
        <f>F178/B178*100</f>
        <v>0</v>
      </c>
    </row>
    <row r="179" spans="1:11" ht="73.8" x14ac:dyDescent="0.25">
      <c r="A179" s="17" t="s">
        <v>63</v>
      </c>
      <c r="B179" s="79">
        <f t="shared" si="144"/>
        <v>355708.9</v>
      </c>
      <c r="C179" s="79">
        <f>C180+++C186+C192+C198+C204+C210+C213</f>
        <v>348449.10000000003</v>
      </c>
      <c r="D179" s="79">
        <f t="shared" ref="D179:I179" si="147">D180+++D186+D192+D198+D204+D210+D213</f>
        <v>1759.7999999999997</v>
      </c>
      <c r="E179" s="79">
        <f t="shared" si="147"/>
        <v>5500</v>
      </c>
      <c r="F179" s="79">
        <f>G179+H179+I179</f>
        <v>0</v>
      </c>
      <c r="G179" s="79">
        <f t="shared" si="147"/>
        <v>0</v>
      </c>
      <c r="H179" s="79">
        <f t="shared" si="147"/>
        <v>0</v>
      </c>
      <c r="I179" s="79">
        <f t="shared" si="147"/>
        <v>0</v>
      </c>
      <c r="J179" s="80">
        <f t="shared" si="113"/>
        <v>355708.9</v>
      </c>
      <c r="K179" s="79">
        <f>F179/B179*100</f>
        <v>0</v>
      </c>
    </row>
    <row r="180" spans="1:11" ht="50.4" x14ac:dyDescent="0.25">
      <c r="A180" s="48" t="s">
        <v>76</v>
      </c>
      <c r="B180" s="81">
        <f t="shared" si="144"/>
        <v>90036.299999999988</v>
      </c>
      <c r="C180" s="81">
        <f>C182+C183+C184+C185</f>
        <v>88789.5</v>
      </c>
      <c r="D180" s="81">
        <f t="shared" ref="D180:I180" si="148">D182+D183+D184+D185</f>
        <v>448.4</v>
      </c>
      <c r="E180" s="81">
        <f t="shared" si="148"/>
        <v>798.4</v>
      </c>
      <c r="F180" s="81">
        <f>G180+H180+I180</f>
        <v>0</v>
      </c>
      <c r="G180" s="81">
        <f t="shared" si="148"/>
        <v>0</v>
      </c>
      <c r="H180" s="81">
        <f t="shared" si="148"/>
        <v>0</v>
      </c>
      <c r="I180" s="81">
        <f t="shared" si="148"/>
        <v>0</v>
      </c>
      <c r="J180" s="81">
        <f t="shared" si="113"/>
        <v>90036.299999999988</v>
      </c>
      <c r="K180" s="82">
        <f>F180/B180*100</f>
        <v>0</v>
      </c>
    </row>
    <row r="181" spans="1:11" ht="34.200000000000003" customHeight="1" x14ac:dyDescent="0.25">
      <c r="A181" s="45" t="s">
        <v>20</v>
      </c>
      <c r="B181" s="81">
        <f t="shared" si="144"/>
        <v>0</v>
      </c>
      <c r="C181" s="81"/>
      <c r="D181" s="81"/>
      <c r="E181" s="81"/>
      <c r="F181" s="81">
        <f t="shared" ref="F181:F185" si="149">G181+H181+I181</f>
        <v>0</v>
      </c>
      <c r="G181" s="81"/>
      <c r="H181" s="81"/>
      <c r="I181" s="81"/>
      <c r="J181" s="80">
        <f t="shared" si="113"/>
        <v>0</v>
      </c>
      <c r="K181" s="82"/>
    </row>
    <row r="182" spans="1:11" ht="49.2" x14ac:dyDescent="0.25">
      <c r="A182" s="46" t="s">
        <v>143</v>
      </c>
      <c r="B182" s="81">
        <f t="shared" si="144"/>
        <v>350</v>
      </c>
      <c r="C182" s="81"/>
      <c r="D182" s="81"/>
      <c r="E182" s="81">
        <v>350</v>
      </c>
      <c r="F182" s="81">
        <f t="shared" si="149"/>
        <v>0</v>
      </c>
      <c r="G182" s="81"/>
      <c r="H182" s="81"/>
      <c r="I182" s="81"/>
      <c r="J182" s="81">
        <f t="shared" si="113"/>
        <v>350</v>
      </c>
      <c r="K182" s="82">
        <f t="shared" ref="K182:K185" si="150">F182/B182*100</f>
        <v>0</v>
      </c>
    </row>
    <row r="183" spans="1:11" ht="49.2" x14ac:dyDescent="0.25">
      <c r="A183" s="46" t="s">
        <v>169</v>
      </c>
      <c r="B183" s="81">
        <f t="shared" si="144"/>
        <v>448.4</v>
      </c>
      <c r="C183" s="81"/>
      <c r="D183" s="81"/>
      <c r="E183" s="81">
        <v>448.4</v>
      </c>
      <c r="F183" s="81">
        <f t="shared" si="149"/>
        <v>0</v>
      </c>
      <c r="G183" s="81"/>
      <c r="H183" s="81"/>
      <c r="I183" s="81"/>
      <c r="J183" s="81">
        <f t="shared" si="113"/>
        <v>448.4</v>
      </c>
      <c r="K183" s="82">
        <f t="shared" si="150"/>
        <v>0</v>
      </c>
    </row>
    <row r="184" spans="1:11" ht="49.2" x14ac:dyDescent="0.25">
      <c r="A184" s="46" t="s">
        <v>170</v>
      </c>
      <c r="B184" s="81">
        <f t="shared" si="144"/>
        <v>448.4</v>
      </c>
      <c r="C184" s="81"/>
      <c r="D184" s="81">
        <v>448.4</v>
      </c>
      <c r="E184" s="81"/>
      <c r="F184" s="81">
        <f t="shared" si="149"/>
        <v>0</v>
      </c>
      <c r="G184" s="81"/>
      <c r="H184" s="81"/>
      <c r="I184" s="81"/>
      <c r="J184" s="81">
        <f t="shared" si="113"/>
        <v>448.4</v>
      </c>
      <c r="K184" s="82">
        <f t="shared" si="150"/>
        <v>0</v>
      </c>
    </row>
    <row r="185" spans="1:11" ht="49.2" x14ac:dyDescent="0.25">
      <c r="A185" s="46" t="s">
        <v>171</v>
      </c>
      <c r="B185" s="81">
        <f t="shared" si="144"/>
        <v>88789.5</v>
      </c>
      <c r="C185" s="81">
        <v>88789.5</v>
      </c>
      <c r="D185" s="81"/>
      <c r="E185" s="81"/>
      <c r="F185" s="81">
        <f t="shared" si="149"/>
        <v>0</v>
      </c>
      <c r="G185" s="81"/>
      <c r="H185" s="81"/>
      <c r="I185" s="81"/>
      <c r="J185" s="81">
        <f t="shared" si="113"/>
        <v>88789.5</v>
      </c>
      <c r="K185" s="82">
        <f t="shared" si="150"/>
        <v>0</v>
      </c>
    </row>
    <row r="186" spans="1:11" ht="100.8" x14ac:dyDescent="0.25">
      <c r="A186" s="48" t="s">
        <v>77</v>
      </c>
      <c r="B186" s="81">
        <f t="shared" si="144"/>
        <v>81577.100000000006</v>
      </c>
      <c r="C186" s="81">
        <f>C188+C189+C190+C191</f>
        <v>80414.899999999994</v>
      </c>
      <c r="D186" s="81">
        <f t="shared" ref="D186:E186" si="151">D188+D189+D190+D191</f>
        <v>406.1</v>
      </c>
      <c r="E186" s="81">
        <f t="shared" si="151"/>
        <v>756.1</v>
      </c>
      <c r="F186" s="81">
        <f>G186+H186+I186</f>
        <v>0</v>
      </c>
      <c r="G186" s="81">
        <f t="shared" ref="G186:I186" si="152">G188+G189+G190+G191</f>
        <v>0</v>
      </c>
      <c r="H186" s="81">
        <f t="shared" si="152"/>
        <v>0</v>
      </c>
      <c r="I186" s="81">
        <f t="shared" si="152"/>
        <v>0</v>
      </c>
      <c r="J186" s="81">
        <f t="shared" si="113"/>
        <v>81577.100000000006</v>
      </c>
      <c r="K186" s="82">
        <f>F186/B186*100</f>
        <v>0</v>
      </c>
    </row>
    <row r="187" spans="1:11" ht="31.2" customHeight="1" x14ac:dyDescent="0.25">
      <c r="A187" s="45" t="s">
        <v>20</v>
      </c>
      <c r="B187" s="81">
        <f t="shared" si="144"/>
        <v>0</v>
      </c>
      <c r="C187" s="81"/>
      <c r="D187" s="81"/>
      <c r="E187" s="81"/>
      <c r="F187" s="81">
        <f t="shared" ref="F187:F191" si="153">G187+H187+I187</f>
        <v>0</v>
      </c>
      <c r="G187" s="81"/>
      <c r="H187" s="81"/>
      <c r="I187" s="81"/>
      <c r="J187" s="80">
        <f t="shared" si="113"/>
        <v>0</v>
      </c>
      <c r="K187" s="82"/>
    </row>
    <row r="188" spans="1:11" ht="49.2" x14ac:dyDescent="0.25">
      <c r="A188" s="46" t="s">
        <v>144</v>
      </c>
      <c r="B188" s="81">
        <f t="shared" si="144"/>
        <v>350</v>
      </c>
      <c r="C188" s="81"/>
      <c r="D188" s="81"/>
      <c r="E188" s="81">
        <v>350</v>
      </c>
      <c r="F188" s="81">
        <f t="shared" si="153"/>
        <v>0</v>
      </c>
      <c r="G188" s="81"/>
      <c r="H188" s="81"/>
      <c r="I188" s="81"/>
      <c r="J188" s="81">
        <f t="shared" si="113"/>
        <v>350</v>
      </c>
      <c r="K188" s="82">
        <f t="shared" ref="K188:K191" si="154">F188/B188*100</f>
        <v>0</v>
      </c>
    </row>
    <row r="189" spans="1:11" ht="49.2" x14ac:dyDescent="0.25">
      <c r="A189" s="46" t="s">
        <v>172</v>
      </c>
      <c r="B189" s="81">
        <f t="shared" si="144"/>
        <v>406.1</v>
      </c>
      <c r="C189" s="81"/>
      <c r="D189" s="81"/>
      <c r="E189" s="81">
        <v>406.1</v>
      </c>
      <c r="F189" s="81">
        <f t="shared" si="153"/>
        <v>0</v>
      </c>
      <c r="G189" s="81"/>
      <c r="H189" s="81"/>
      <c r="I189" s="81"/>
      <c r="J189" s="81">
        <f t="shared" si="113"/>
        <v>406.1</v>
      </c>
      <c r="K189" s="82">
        <f t="shared" si="154"/>
        <v>0</v>
      </c>
    </row>
    <row r="190" spans="1:11" ht="49.2" x14ac:dyDescent="0.25">
      <c r="A190" s="46" t="s">
        <v>173</v>
      </c>
      <c r="B190" s="81">
        <f t="shared" si="144"/>
        <v>406.1</v>
      </c>
      <c r="C190" s="81"/>
      <c r="D190" s="81">
        <v>406.1</v>
      </c>
      <c r="E190" s="81"/>
      <c r="F190" s="81">
        <f t="shared" si="153"/>
        <v>0</v>
      </c>
      <c r="G190" s="81"/>
      <c r="H190" s="81"/>
      <c r="I190" s="81"/>
      <c r="J190" s="81">
        <f t="shared" si="113"/>
        <v>406.1</v>
      </c>
      <c r="K190" s="82">
        <f t="shared" si="154"/>
        <v>0</v>
      </c>
    </row>
    <row r="191" spans="1:11" ht="49.2" x14ac:dyDescent="0.25">
      <c r="A191" s="46" t="s">
        <v>174</v>
      </c>
      <c r="B191" s="81">
        <f t="shared" si="144"/>
        <v>80414.899999999994</v>
      </c>
      <c r="C191" s="81">
        <v>80414.899999999994</v>
      </c>
      <c r="D191" s="81"/>
      <c r="E191" s="81"/>
      <c r="F191" s="81">
        <f t="shared" si="153"/>
        <v>0</v>
      </c>
      <c r="G191" s="81"/>
      <c r="H191" s="81"/>
      <c r="I191" s="81"/>
      <c r="J191" s="81">
        <f t="shared" si="113"/>
        <v>80414.899999999994</v>
      </c>
      <c r="K191" s="82">
        <f t="shared" si="154"/>
        <v>0</v>
      </c>
    </row>
    <row r="192" spans="1:11" ht="100.8" x14ac:dyDescent="0.25">
      <c r="A192" s="48" t="s">
        <v>78</v>
      </c>
      <c r="B192" s="81">
        <f t="shared" si="144"/>
        <v>81577.100000000006</v>
      </c>
      <c r="C192" s="81">
        <f>C194+C195+C196+C197</f>
        <v>80414.899999999994</v>
      </c>
      <c r="D192" s="81">
        <f t="shared" ref="D192:E192" si="155">D194+D195+D196+D197</f>
        <v>406.1</v>
      </c>
      <c r="E192" s="81">
        <f t="shared" si="155"/>
        <v>756.1</v>
      </c>
      <c r="F192" s="81">
        <f>G192+H192+I192</f>
        <v>0</v>
      </c>
      <c r="G192" s="81">
        <f t="shared" ref="G192:I192" si="156">G194+G195+G196+G197</f>
        <v>0</v>
      </c>
      <c r="H192" s="81">
        <f t="shared" si="156"/>
        <v>0</v>
      </c>
      <c r="I192" s="81">
        <f t="shared" si="156"/>
        <v>0</v>
      </c>
      <c r="J192" s="81">
        <f t="shared" si="113"/>
        <v>81577.100000000006</v>
      </c>
      <c r="K192" s="81">
        <f>F192/B192*100</f>
        <v>0</v>
      </c>
    </row>
    <row r="193" spans="1:11" ht="31.2" customHeight="1" x14ac:dyDescent="0.25">
      <c r="A193" s="45" t="s">
        <v>20</v>
      </c>
      <c r="B193" s="81">
        <f t="shared" si="144"/>
        <v>0</v>
      </c>
      <c r="C193" s="81"/>
      <c r="D193" s="81"/>
      <c r="E193" s="81"/>
      <c r="F193" s="81">
        <f t="shared" ref="F193:F197" si="157">G193+H193+I193</f>
        <v>0</v>
      </c>
      <c r="G193" s="81"/>
      <c r="H193" s="81"/>
      <c r="I193" s="81"/>
      <c r="J193" s="80">
        <f t="shared" si="113"/>
        <v>0</v>
      </c>
      <c r="K193" s="81"/>
    </row>
    <row r="194" spans="1:11" ht="49.2" x14ac:dyDescent="0.25">
      <c r="A194" s="46" t="s">
        <v>145</v>
      </c>
      <c r="B194" s="81">
        <f t="shared" si="144"/>
        <v>350</v>
      </c>
      <c r="C194" s="81"/>
      <c r="D194" s="81"/>
      <c r="E194" s="81">
        <v>350</v>
      </c>
      <c r="F194" s="81">
        <f t="shared" si="157"/>
        <v>0</v>
      </c>
      <c r="G194" s="81"/>
      <c r="H194" s="81"/>
      <c r="I194" s="81"/>
      <c r="J194" s="81">
        <f t="shared" si="113"/>
        <v>350</v>
      </c>
      <c r="K194" s="81">
        <f t="shared" ref="K194:K197" si="158">F194/B194*100</f>
        <v>0</v>
      </c>
    </row>
    <row r="195" spans="1:11" ht="49.2" x14ac:dyDescent="0.25">
      <c r="A195" s="46" t="s">
        <v>175</v>
      </c>
      <c r="B195" s="81">
        <f t="shared" si="144"/>
        <v>406.1</v>
      </c>
      <c r="C195" s="81"/>
      <c r="D195" s="81"/>
      <c r="E195" s="81">
        <v>406.1</v>
      </c>
      <c r="F195" s="81">
        <f t="shared" si="157"/>
        <v>0</v>
      </c>
      <c r="G195" s="81"/>
      <c r="H195" s="81"/>
      <c r="I195" s="81"/>
      <c r="J195" s="81">
        <f t="shared" si="113"/>
        <v>406.1</v>
      </c>
      <c r="K195" s="81">
        <f t="shared" si="158"/>
        <v>0</v>
      </c>
    </row>
    <row r="196" spans="1:11" ht="49.2" x14ac:dyDescent="0.25">
      <c r="A196" s="46" t="s">
        <v>176</v>
      </c>
      <c r="B196" s="81">
        <f t="shared" si="144"/>
        <v>406.1</v>
      </c>
      <c r="C196" s="81"/>
      <c r="D196" s="81">
        <v>406.1</v>
      </c>
      <c r="E196" s="81"/>
      <c r="F196" s="81">
        <f t="shared" si="157"/>
        <v>0</v>
      </c>
      <c r="G196" s="81"/>
      <c r="H196" s="81"/>
      <c r="I196" s="81"/>
      <c r="J196" s="81">
        <f t="shared" si="113"/>
        <v>406.1</v>
      </c>
      <c r="K196" s="81">
        <f t="shared" si="158"/>
        <v>0</v>
      </c>
    </row>
    <row r="197" spans="1:11" ht="49.2" x14ac:dyDescent="0.25">
      <c r="A197" s="46" t="s">
        <v>177</v>
      </c>
      <c r="B197" s="81">
        <f t="shared" si="144"/>
        <v>80414.899999999994</v>
      </c>
      <c r="C197" s="81">
        <v>80414.899999999994</v>
      </c>
      <c r="D197" s="81"/>
      <c r="E197" s="81"/>
      <c r="F197" s="81">
        <f t="shared" si="157"/>
        <v>0</v>
      </c>
      <c r="G197" s="81"/>
      <c r="H197" s="81"/>
      <c r="I197" s="81"/>
      <c r="J197" s="81">
        <f t="shared" si="113"/>
        <v>80414.899999999994</v>
      </c>
      <c r="K197" s="81">
        <f t="shared" si="158"/>
        <v>0</v>
      </c>
    </row>
    <row r="198" spans="1:11" ht="100.8" x14ac:dyDescent="0.25">
      <c r="A198" s="48" t="s">
        <v>79</v>
      </c>
      <c r="B198" s="81">
        <f t="shared" si="144"/>
        <v>50264.1</v>
      </c>
      <c r="C198" s="81">
        <f>C200+C201+C202+C203</f>
        <v>49414.9</v>
      </c>
      <c r="D198" s="81">
        <f t="shared" ref="D198:E198" si="159">D200+D201+D202+D203</f>
        <v>249.6</v>
      </c>
      <c r="E198" s="81">
        <f t="shared" si="159"/>
        <v>599.6</v>
      </c>
      <c r="F198" s="81">
        <f>G198+H198+I198</f>
        <v>0</v>
      </c>
      <c r="G198" s="81">
        <f t="shared" ref="G198:I198" si="160">G200+G201+G202+G203</f>
        <v>0</v>
      </c>
      <c r="H198" s="81">
        <f t="shared" si="160"/>
        <v>0</v>
      </c>
      <c r="I198" s="81">
        <f t="shared" si="160"/>
        <v>0</v>
      </c>
      <c r="J198" s="81">
        <f t="shared" si="113"/>
        <v>50264.1</v>
      </c>
      <c r="K198" s="81">
        <f>F198/B198*100</f>
        <v>0</v>
      </c>
    </row>
    <row r="199" spans="1:11" ht="32.4" customHeight="1" x14ac:dyDescent="0.25">
      <c r="A199" s="45" t="s">
        <v>20</v>
      </c>
      <c r="B199" s="81">
        <f t="shared" si="144"/>
        <v>0</v>
      </c>
      <c r="C199" s="81"/>
      <c r="D199" s="81"/>
      <c r="E199" s="81"/>
      <c r="F199" s="81">
        <f t="shared" ref="F199:F203" si="161">G199+H199+I199</f>
        <v>0</v>
      </c>
      <c r="G199" s="81"/>
      <c r="H199" s="81"/>
      <c r="I199" s="81"/>
      <c r="J199" s="80">
        <f t="shared" si="113"/>
        <v>0</v>
      </c>
      <c r="K199" s="81"/>
    </row>
    <row r="200" spans="1:11" ht="49.2" x14ac:dyDescent="0.25">
      <c r="A200" s="46" t="s">
        <v>146</v>
      </c>
      <c r="B200" s="81">
        <f t="shared" si="144"/>
        <v>350</v>
      </c>
      <c r="C200" s="81"/>
      <c r="D200" s="81"/>
      <c r="E200" s="81">
        <v>350</v>
      </c>
      <c r="F200" s="81">
        <f t="shared" si="161"/>
        <v>0</v>
      </c>
      <c r="G200" s="81"/>
      <c r="H200" s="81"/>
      <c r="I200" s="81"/>
      <c r="J200" s="81">
        <f t="shared" si="113"/>
        <v>350</v>
      </c>
      <c r="K200" s="81">
        <f t="shared" ref="K200:K203" si="162">F200/B200*100</f>
        <v>0</v>
      </c>
    </row>
    <row r="201" spans="1:11" ht="49.2" x14ac:dyDescent="0.25">
      <c r="A201" s="46" t="s">
        <v>178</v>
      </c>
      <c r="B201" s="81">
        <f t="shared" si="144"/>
        <v>249.6</v>
      </c>
      <c r="C201" s="81"/>
      <c r="D201" s="81"/>
      <c r="E201" s="81">
        <v>249.6</v>
      </c>
      <c r="F201" s="81">
        <f t="shared" si="161"/>
        <v>0</v>
      </c>
      <c r="G201" s="81"/>
      <c r="H201" s="81"/>
      <c r="I201" s="81"/>
      <c r="J201" s="81">
        <f t="shared" si="113"/>
        <v>249.6</v>
      </c>
      <c r="K201" s="81">
        <f t="shared" si="162"/>
        <v>0</v>
      </c>
    </row>
    <row r="202" spans="1:11" ht="49.2" x14ac:dyDescent="0.25">
      <c r="A202" s="46" t="s">
        <v>179</v>
      </c>
      <c r="B202" s="81">
        <f t="shared" si="144"/>
        <v>249.6</v>
      </c>
      <c r="C202" s="81"/>
      <c r="D202" s="81">
        <v>249.6</v>
      </c>
      <c r="E202" s="81"/>
      <c r="F202" s="81">
        <f t="shared" si="161"/>
        <v>0</v>
      </c>
      <c r="G202" s="81"/>
      <c r="H202" s="81"/>
      <c r="I202" s="81"/>
      <c r="J202" s="81">
        <f t="shared" si="113"/>
        <v>249.6</v>
      </c>
      <c r="K202" s="81">
        <f t="shared" si="162"/>
        <v>0</v>
      </c>
    </row>
    <row r="203" spans="1:11" ht="49.2" x14ac:dyDescent="0.25">
      <c r="A203" s="46" t="s">
        <v>180</v>
      </c>
      <c r="B203" s="81">
        <f t="shared" si="144"/>
        <v>49414.9</v>
      </c>
      <c r="C203" s="81">
        <v>49414.9</v>
      </c>
      <c r="D203" s="81"/>
      <c r="E203" s="81"/>
      <c r="F203" s="81">
        <f t="shared" si="161"/>
        <v>0</v>
      </c>
      <c r="G203" s="81"/>
      <c r="H203" s="81"/>
      <c r="I203" s="81"/>
      <c r="J203" s="81">
        <f t="shared" ref="J203:J216" si="163">B203-F203</f>
        <v>49414.9</v>
      </c>
      <c r="K203" s="81">
        <f t="shared" si="162"/>
        <v>0</v>
      </c>
    </row>
    <row r="204" spans="1:11" ht="100.8" x14ac:dyDescent="0.25">
      <c r="A204" s="48" t="s">
        <v>80</v>
      </c>
      <c r="B204" s="81">
        <f t="shared" si="144"/>
        <v>50264.1</v>
      </c>
      <c r="C204" s="81">
        <f>C206+C207+C208+C209</f>
        <v>49414.9</v>
      </c>
      <c r="D204" s="81">
        <f t="shared" ref="D204:E204" si="164">D206+D207+D208+D209</f>
        <v>249.6</v>
      </c>
      <c r="E204" s="81">
        <f t="shared" si="164"/>
        <v>599.6</v>
      </c>
      <c r="F204" s="81">
        <f>G204+H204+I204</f>
        <v>0</v>
      </c>
      <c r="G204" s="81">
        <f t="shared" ref="G204:I204" si="165">G206+G207+G208+G209</f>
        <v>0</v>
      </c>
      <c r="H204" s="81">
        <f t="shared" si="165"/>
        <v>0</v>
      </c>
      <c r="I204" s="81">
        <f t="shared" si="165"/>
        <v>0</v>
      </c>
      <c r="J204" s="81">
        <f t="shared" si="163"/>
        <v>50264.1</v>
      </c>
      <c r="K204" s="81">
        <f>F204/B204*100</f>
        <v>0</v>
      </c>
    </row>
    <row r="205" spans="1:11" ht="29.4" customHeight="1" x14ac:dyDescent="0.25">
      <c r="A205" s="45" t="s">
        <v>20</v>
      </c>
      <c r="B205" s="81">
        <f t="shared" si="144"/>
        <v>0</v>
      </c>
      <c r="C205" s="81"/>
      <c r="D205" s="81"/>
      <c r="E205" s="81"/>
      <c r="F205" s="81">
        <f t="shared" ref="F205:F215" si="166">G205+H205+I205</f>
        <v>0</v>
      </c>
      <c r="G205" s="81"/>
      <c r="H205" s="81"/>
      <c r="I205" s="81"/>
      <c r="J205" s="80">
        <f t="shared" si="163"/>
        <v>0</v>
      </c>
      <c r="K205" s="81"/>
    </row>
    <row r="206" spans="1:11" ht="49.2" x14ac:dyDescent="0.25">
      <c r="A206" s="46" t="s">
        <v>147</v>
      </c>
      <c r="B206" s="81">
        <f t="shared" si="144"/>
        <v>350</v>
      </c>
      <c r="C206" s="81"/>
      <c r="D206" s="81"/>
      <c r="E206" s="81">
        <v>350</v>
      </c>
      <c r="F206" s="81">
        <f t="shared" si="166"/>
        <v>0</v>
      </c>
      <c r="G206" s="81"/>
      <c r="H206" s="81"/>
      <c r="I206" s="81"/>
      <c r="J206" s="81">
        <f t="shared" si="163"/>
        <v>350</v>
      </c>
      <c r="K206" s="81">
        <f t="shared" ref="K206:K233" si="167">F206/B206*100</f>
        <v>0</v>
      </c>
    </row>
    <row r="207" spans="1:11" ht="49.2" x14ac:dyDescent="0.25">
      <c r="A207" s="46" t="s">
        <v>181</v>
      </c>
      <c r="B207" s="81">
        <f t="shared" si="144"/>
        <v>249.6</v>
      </c>
      <c r="C207" s="81"/>
      <c r="D207" s="81"/>
      <c r="E207" s="81">
        <v>249.6</v>
      </c>
      <c r="F207" s="81">
        <f t="shared" si="166"/>
        <v>0</v>
      </c>
      <c r="G207" s="81"/>
      <c r="H207" s="81"/>
      <c r="I207" s="81"/>
      <c r="J207" s="81">
        <f t="shared" si="163"/>
        <v>249.6</v>
      </c>
      <c r="K207" s="81">
        <f t="shared" si="167"/>
        <v>0</v>
      </c>
    </row>
    <row r="208" spans="1:11" ht="49.2" x14ac:dyDescent="0.25">
      <c r="A208" s="46" t="s">
        <v>182</v>
      </c>
      <c r="B208" s="81">
        <f t="shared" si="144"/>
        <v>249.6</v>
      </c>
      <c r="C208" s="81"/>
      <c r="D208" s="81">
        <v>249.6</v>
      </c>
      <c r="E208" s="81"/>
      <c r="F208" s="81">
        <f t="shared" si="166"/>
        <v>0</v>
      </c>
      <c r="G208" s="81"/>
      <c r="H208" s="81"/>
      <c r="I208" s="81"/>
      <c r="J208" s="81">
        <f t="shared" si="163"/>
        <v>249.6</v>
      </c>
      <c r="K208" s="81">
        <f t="shared" si="167"/>
        <v>0</v>
      </c>
    </row>
    <row r="209" spans="1:16" ht="49.2" x14ac:dyDescent="0.25">
      <c r="A209" s="46" t="s">
        <v>183</v>
      </c>
      <c r="B209" s="81">
        <f t="shared" si="144"/>
        <v>49414.9</v>
      </c>
      <c r="C209" s="81">
        <v>49414.9</v>
      </c>
      <c r="D209" s="81"/>
      <c r="E209" s="81"/>
      <c r="F209" s="81">
        <f t="shared" si="166"/>
        <v>0</v>
      </c>
      <c r="G209" s="81"/>
      <c r="H209" s="81"/>
      <c r="I209" s="81"/>
      <c r="J209" s="81">
        <f t="shared" si="163"/>
        <v>49414.9</v>
      </c>
      <c r="K209" s="81">
        <f t="shared" si="167"/>
        <v>0</v>
      </c>
    </row>
    <row r="210" spans="1:16" ht="50.4" x14ac:dyDescent="0.25">
      <c r="A210" s="48" t="s">
        <v>48</v>
      </c>
      <c r="B210" s="81">
        <f t="shared" si="144"/>
        <v>995.1</v>
      </c>
      <c r="C210" s="81">
        <f>C212</f>
        <v>0</v>
      </c>
      <c r="D210" s="81">
        <f t="shared" ref="D210:E210" si="168">D212</f>
        <v>0</v>
      </c>
      <c r="E210" s="81">
        <f t="shared" si="168"/>
        <v>995.1</v>
      </c>
      <c r="F210" s="81">
        <f t="shared" si="166"/>
        <v>0</v>
      </c>
      <c r="G210" s="81">
        <f>G212</f>
        <v>0</v>
      </c>
      <c r="H210" s="81">
        <f t="shared" ref="H210:I210" si="169">H212</f>
        <v>0</v>
      </c>
      <c r="I210" s="81">
        <f t="shared" si="169"/>
        <v>0</v>
      </c>
      <c r="J210" s="81">
        <f t="shared" si="163"/>
        <v>995.1</v>
      </c>
      <c r="K210" s="81">
        <f t="shared" si="167"/>
        <v>0</v>
      </c>
    </row>
    <row r="211" spans="1:16" ht="32.4" x14ac:dyDescent="0.25">
      <c r="A211" s="45" t="s">
        <v>22</v>
      </c>
      <c r="B211" s="81">
        <f t="shared" si="144"/>
        <v>0</v>
      </c>
      <c r="C211" s="81"/>
      <c r="D211" s="81"/>
      <c r="E211" s="81"/>
      <c r="F211" s="81">
        <f t="shared" si="166"/>
        <v>0</v>
      </c>
      <c r="G211" s="81"/>
      <c r="H211" s="81"/>
      <c r="I211" s="81"/>
      <c r="J211" s="81">
        <f t="shared" si="163"/>
        <v>0</v>
      </c>
      <c r="K211" s="81"/>
    </row>
    <row r="212" spans="1:16" ht="49.2" x14ac:dyDescent="0.25">
      <c r="A212" s="46" t="s">
        <v>148</v>
      </c>
      <c r="B212" s="81">
        <f t="shared" si="144"/>
        <v>995.1</v>
      </c>
      <c r="C212" s="81"/>
      <c r="D212" s="81"/>
      <c r="E212" s="81">
        <v>995.1</v>
      </c>
      <c r="F212" s="81">
        <f t="shared" si="166"/>
        <v>0</v>
      </c>
      <c r="G212" s="81"/>
      <c r="H212" s="81"/>
      <c r="I212" s="81"/>
      <c r="J212" s="81">
        <f t="shared" si="163"/>
        <v>995.1</v>
      </c>
      <c r="K212" s="81">
        <f t="shared" ref="K212:K213" si="170">F212/B212*100</f>
        <v>0</v>
      </c>
    </row>
    <row r="213" spans="1:16" ht="50.4" x14ac:dyDescent="0.25">
      <c r="A213" s="48" t="s">
        <v>49</v>
      </c>
      <c r="B213" s="81">
        <f t="shared" si="144"/>
        <v>995.1</v>
      </c>
      <c r="C213" s="81">
        <f>C215</f>
        <v>0</v>
      </c>
      <c r="D213" s="81">
        <f t="shared" ref="D213:E213" si="171">D215</f>
        <v>0</v>
      </c>
      <c r="E213" s="81">
        <f t="shared" si="171"/>
        <v>995.1</v>
      </c>
      <c r="F213" s="81">
        <f t="shared" si="166"/>
        <v>0</v>
      </c>
      <c r="G213" s="81">
        <f>G215</f>
        <v>0</v>
      </c>
      <c r="H213" s="81">
        <f t="shared" ref="H213:I213" si="172">H215</f>
        <v>0</v>
      </c>
      <c r="I213" s="81">
        <f t="shared" si="172"/>
        <v>0</v>
      </c>
      <c r="J213" s="81">
        <f t="shared" si="163"/>
        <v>995.1</v>
      </c>
      <c r="K213" s="81">
        <f t="shared" si="170"/>
        <v>0</v>
      </c>
    </row>
    <row r="214" spans="1:16" ht="32.4" x14ac:dyDescent="0.25">
      <c r="A214" s="45" t="s">
        <v>22</v>
      </c>
      <c r="B214" s="81">
        <f t="shared" si="144"/>
        <v>0</v>
      </c>
      <c r="C214" s="81"/>
      <c r="D214" s="81"/>
      <c r="E214" s="81"/>
      <c r="F214" s="81">
        <f t="shared" si="166"/>
        <v>0</v>
      </c>
      <c r="G214" s="81"/>
      <c r="H214" s="81"/>
      <c r="I214" s="81"/>
      <c r="J214" s="81">
        <f t="shared" si="163"/>
        <v>0</v>
      </c>
      <c r="K214" s="81"/>
    </row>
    <row r="215" spans="1:16" ht="49.2" x14ac:dyDescent="0.25">
      <c r="A215" s="46" t="s">
        <v>149</v>
      </c>
      <c r="B215" s="81">
        <f t="shared" si="144"/>
        <v>995.1</v>
      </c>
      <c r="C215" s="81"/>
      <c r="D215" s="81"/>
      <c r="E215" s="81">
        <v>995.1</v>
      </c>
      <c r="F215" s="81">
        <f t="shared" si="166"/>
        <v>0</v>
      </c>
      <c r="G215" s="81"/>
      <c r="H215" s="81"/>
      <c r="I215" s="81"/>
      <c r="J215" s="81">
        <f t="shared" si="163"/>
        <v>995.1</v>
      </c>
      <c r="K215" s="81">
        <f t="shared" ref="K215" si="173">F215/B215*100</f>
        <v>0</v>
      </c>
    </row>
    <row r="216" spans="1:16" ht="38.4" customHeight="1" x14ac:dyDescent="0.25">
      <c r="A216" s="17" t="s">
        <v>13</v>
      </c>
      <c r="B216" s="80">
        <f>C216+D216+E216</f>
        <v>512204.2</v>
      </c>
      <c r="C216" s="80">
        <f>C217</f>
        <v>461400.6</v>
      </c>
      <c r="D216" s="80">
        <f t="shared" ref="D216:I216" si="174">D217</f>
        <v>35418.699999999997</v>
      </c>
      <c r="E216" s="80">
        <f t="shared" si="174"/>
        <v>15384.9</v>
      </c>
      <c r="F216" s="80">
        <f>G216+H216+I216</f>
        <v>0</v>
      </c>
      <c r="G216" s="80">
        <f t="shared" si="174"/>
        <v>0</v>
      </c>
      <c r="H216" s="80">
        <f t="shared" si="174"/>
        <v>0</v>
      </c>
      <c r="I216" s="80">
        <f t="shared" si="174"/>
        <v>0</v>
      </c>
      <c r="J216" s="80">
        <f t="shared" si="163"/>
        <v>512204.2</v>
      </c>
      <c r="K216" s="79">
        <f t="shared" si="167"/>
        <v>0</v>
      </c>
    </row>
    <row r="217" spans="1:16" ht="82.2" customHeight="1" x14ac:dyDescent="0.25">
      <c r="A217" s="17" t="s">
        <v>63</v>
      </c>
      <c r="B217" s="80">
        <f>C217+D217+E217</f>
        <v>512204.2</v>
      </c>
      <c r="C217" s="80">
        <f>C218+C226+C229</f>
        <v>461400.6</v>
      </c>
      <c r="D217" s="80">
        <f t="shared" ref="D217:I217" si="175">D218+D226+D229</f>
        <v>35418.699999999997</v>
      </c>
      <c r="E217" s="80">
        <f t="shared" si="175"/>
        <v>15384.9</v>
      </c>
      <c r="F217" s="80">
        <f>G217+H217+I217</f>
        <v>0</v>
      </c>
      <c r="G217" s="80">
        <f t="shared" si="175"/>
        <v>0</v>
      </c>
      <c r="H217" s="80">
        <f t="shared" si="175"/>
        <v>0</v>
      </c>
      <c r="I217" s="80">
        <f t="shared" si="175"/>
        <v>0</v>
      </c>
      <c r="J217" s="80"/>
      <c r="K217" s="79"/>
    </row>
    <row r="218" spans="1:16" ht="100.8" x14ac:dyDescent="0.25">
      <c r="A218" s="67" t="s">
        <v>36</v>
      </c>
      <c r="B218" s="81">
        <f t="shared" ref="B218:B232" si="176">C218+D218+E218</f>
        <v>506704.2</v>
      </c>
      <c r="C218" s="81">
        <f>C220+C221+C222+C223+C224+C225</f>
        <v>461400.6</v>
      </c>
      <c r="D218" s="81">
        <f t="shared" ref="D218:I218" si="177">D220+D221+D222+D223+D224+D225</f>
        <v>35418.699999999997</v>
      </c>
      <c r="E218" s="81">
        <f t="shared" si="177"/>
        <v>9884.9</v>
      </c>
      <c r="F218" s="81">
        <f>G218+H218+I218</f>
        <v>0</v>
      </c>
      <c r="G218" s="81">
        <f t="shared" si="177"/>
        <v>0</v>
      </c>
      <c r="H218" s="81">
        <f t="shared" si="177"/>
        <v>0</v>
      </c>
      <c r="I218" s="81">
        <f t="shared" si="177"/>
        <v>0</v>
      </c>
      <c r="J218" s="81">
        <f t="shared" ref="J218:J233" si="178">B218-F218</f>
        <v>506704.2</v>
      </c>
      <c r="K218" s="81">
        <f t="shared" si="167"/>
        <v>0</v>
      </c>
      <c r="L218" s="10"/>
      <c r="M218" s="10"/>
      <c r="N218" s="10"/>
      <c r="O218" s="10"/>
      <c r="P218" s="10"/>
    </row>
    <row r="219" spans="1:16" ht="25.8" customHeight="1" x14ac:dyDescent="0.25">
      <c r="A219" s="68" t="s">
        <v>20</v>
      </c>
      <c r="B219" s="81">
        <f t="shared" si="176"/>
        <v>0</v>
      </c>
      <c r="C219" s="81"/>
      <c r="D219" s="81"/>
      <c r="E219" s="81"/>
      <c r="F219" s="81">
        <f t="shared" ref="F219:F232" si="179">G219+H219+I219</f>
        <v>0</v>
      </c>
      <c r="G219" s="81"/>
      <c r="H219" s="81"/>
      <c r="I219" s="81"/>
      <c r="J219" s="81">
        <f t="shared" si="178"/>
        <v>0</v>
      </c>
      <c r="K219" s="81"/>
      <c r="L219" s="10"/>
      <c r="M219" s="10"/>
      <c r="N219" s="10"/>
      <c r="O219" s="10"/>
      <c r="P219" s="10"/>
    </row>
    <row r="220" spans="1:16" ht="49.2" x14ac:dyDescent="0.25">
      <c r="A220" s="46" t="s">
        <v>150</v>
      </c>
      <c r="B220" s="81">
        <f t="shared" si="176"/>
        <v>1030.2</v>
      </c>
      <c r="C220" s="81"/>
      <c r="D220" s="81"/>
      <c r="E220" s="81">
        <v>1030.2</v>
      </c>
      <c r="F220" s="81">
        <f t="shared" si="179"/>
        <v>0</v>
      </c>
      <c r="G220" s="81"/>
      <c r="H220" s="81"/>
      <c r="I220" s="81"/>
      <c r="J220" s="81">
        <f t="shared" si="178"/>
        <v>1030.2</v>
      </c>
      <c r="K220" s="82">
        <f t="shared" ref="K220:K226" si="180">F220/B220*100</f>
        <v>0</v>
      </c>
      <c r="L220" s="10"/>
      <c r="M220" s="10"/>
      <c r="N220" s="10"/>
      <c r="O220" s="10"/>
      <c r="P220" s="10"/>
    </row>
    <row r="221" spans="1:16" ht="54" customHeight="1" x14ac:dyDescent="0.25">
      <c r="A221" s="46" t="s">
        <v>185</v>
      </c>
      <c r="B221" s="81">
        <f t="shared" si="176"/>
        <v>5890.2</v>
      </c>
      <c r="C221" s="81"/>
      <c r="D221" s="81"/>
      <c r="E221" s="81">
        <v>5890.2</v>
      </c>
      <c r="F221" s="81">
        <f t="shared" si="179"/>
        <v>0</v>
      </c>
      <c r="G221" s="81"/>
      <c r="H221" s="81"/>
      <c r="I221" s="81"/>
      <c r="J221" s="81">
        <f t="shared" si="178"/>
        <v>5890.2</v>
      </c>
      <c r="K221" s="82">
        <f t="shared" si="180"/>
        <v>0</v>
      </c>
      <c r="L221" s="10"/>
      <c r="M221" s="10"/>
      <c r="N221" s="10"/>
      <c r="O221" s="10"/>
      <c r="P221" s="10"/>
    </row>
    <row r="222" spans="1:16" ht="55.2" customHeight="1" x14ac:dyDescent="0.25">
      <c r="A222" s="46" t="s">
        <v>186</v>
      </c>
      <c r="B222" s="81">
        <f t="shared" si="176"/>
        <v>23560.9</v>
      </c>
      <c r="C222" s="81"/>
      <c r="D222" s="81">
        <v>23560.9</v>
      </c>
      <c r="E222" s="81"/>
      <c r="F222" s="81">
        <f t="shared" si="179"/>
        <v>0</v>
      </c>
      <c r="G222" s="81"/>
      <c r="H222" s="81"/>
      <c r="I222" s="81"/>
      <c r="J222" s="81">
        <f t="shared" si="178"/>
        <v>23560.9</v>
      </c>
      <c r="K222" s="82">
        <f t="shared" si="180"/>
        <v>0</v>
      </c>
      <c r="L222" s="10"/>
      <c r="M222" s="10"/>
      <c r="N222" s="10"/>
      <c r="O222" s="10"/>
      <c r="P222" s="10"/>
    </row>
    <row r="223" spans="1:16" ht="49.2" x14ac:dyDescent="0.25">
      <c r="A223" s="46" t="s">
        <v>184</v>
      </c>
      <c r="B223" s="81">
        <f t="shared" si="176"/>
        <v>461400.6</v>
      </c>
      <c r="C223" s="81">
        <v>461400.6</v>
      </c>
      <c r="D223" s="81"/>
      <c r="E223" s="81"/>
      <c r="F223" s="81">
        <f t="shared" si="179"/>
        <v>0</v>
      </c>
      <c r="G223" s="81"/>
      <c r="H223" s="81"/>
      <c r="I223" s="81"/>
      <c r="J223" s="81">
        <f t="shared" si="178"/>
        <v>461400.6</v>
      </c>
      <c r="K223" s="82">
        <f t="shared" si="180"/>
        <v>0</v>
      </c>
      <c r="L223" s="10"/>
      <c r="M223" s="10"/>
      <c r="N223" s="10"/>
      <c r="O223" s="10"/>
      <c r="P223" s="10"/>
    </row>
    <row r="224" spans="1:16" ht="32.4" x14ac:dyDescent="0.25">
      <c r="A224" s="46" t="s">
        <v>151</v>
      </c>
      <c r="B224" s="81">
        <f t="shared" si="176"/>
        <v>2964.5</v>
      </c>
      <c r="C224" s="81"/>
      <c r="D224" s="81"/>
      <c r="E224" s="81">
        <v>2964.5</v>
      </c>
      <c r="F224" s="81">
        <f t="shared" si="179"/>
        <v>0</v>
      </c>
      <c r="G224" s="81"/>
      <c r="H224" s="81"/>
      <c r="I224" s="81"/>
      <c r="J224" s="81">
        <f t="shared" si="178"/>
        <v>2964.5</v>
      </c>
      <c r="K224" s="82"/>
      <c r="L224" s="10"/>
      <c r="M224" s="10"/>
      <c r="N224" s="10"/>
      <c r="O224" s="10"/>
      <c r="P224" s="10"/>
    </row>
    <row r="225" spans="1:16" ht="32.4" x14ac:dyDescent="0.25">
      <c r="A225" s="46" t="s">
        <v>152</v>
      </c>
      <c r="B225" s="81">
        <f t="shared" si="176"/>
        <v>11857.8</v>
      </c>
      <c r="C225" s="81"/>
      <c r="D225" s="81">
        <v>11857.8</v>
      </c>
      <c r="E225" s="81"/>
      <c r="F225" s="81">
        <f t="shared" si="179"/>
        <v>0</v>
      </c>
      <c r="G225" s="81"/>
      <c r="H225" s="81"/>
      <c r="I225" s="81"/>
      <c r="J225" s="81">
        <f t="shared" si="178"/>
        <v>11857.8</v>
      </c>
      <c r="K225" s="82"/>
      <c r="L225" s="10"/>
      <c r="M225" s="10"/>
      <c r="N225" s="10"/>
      <c r="O225" s="10"/>
      <c r="P225" s="10"/>
    </row>
    <row r="226" spans="1:16" ht="75.599999999999994" x14ac:dyDescent="0.25">
      <c r="A226" s="67" t="s">
        <v>37</v>
      </c>
      <c r="B226" s="81">
        <f t="shared" si="176"/>
        <v>3500</v>
      </c>
      <c r="C226" s="81">
        <f>C228</f>
        <v>0</v>
      </c>
      <c r="D226" s="81">
        <f t="shared" ref="D226:E226" si="181">D228</f>
        <v>0</v>
      </c>
      <c r="E226" s="81">
        <f t="shared" si="181"/>
        <v>3500</v>
      </c>
      <c r="F226" s="81">
        <f t="shared" si="179"/>
        <v>0</v>
      </c>
      <c r="G226" s="81">
        <f>G228</f>
        <v>0</v>
      </c>
      <c r="H226" s="81">
        <f t="shared" ref="H226:I226" si="182">H228</f>
        <v>0</v>
      </c>
      <c r="I226" s="81">
        <f t="shared" si="182"/>
        <v>0</v>
      </c>
      <c r="J226" s="81">
        <f t="shared" si="178"/>
        <v>3500</v>
      </c>
      <c r="K226" s="81">
        <f t="shared" si="180"/>
        <v>0</v>
      </c>
      <c r="L226" s="10"/>
      <c r="M226" s="10"/>
      <c r="N226" s="10"/>
      <c r="O226" s="10"/>
      <c r="P226" s="10"/>
    </row>
    <row r="227" spans="1:16" ht="32.4" x14ac:dyDescent="0.25">
      <c r="A227" s="68" t="s">
        <v>20</v>
      </c>
      <c r="B227" s="81">
        <f t="shared" si="176"/>
        <v>0</v>
      </c>
      <c r="C227" s="81"/>
      <c r="D227" s="81"/>
      <c r="E227" s="81"/>
      <c r="F227" s="81">
        <f t="shared" si="179"/>
        <v>0</v>
      </c>
      <c r="G227" s="81"/>
      <c r="H227" s="81"/>
      <c r="I227" s="81"/>
      <c r="J227" s="81">
        <f t="shared" si="178"/>
        <v>0</v>
      </c>
      <c r="K227" s="81"/>
      <c r="L227" s="10"/>
      <c r="M227" s="10"/>
      <c r="N227" s="10"/>
      <c r="O227" s="10"/>
      <c r="P227" s="10"/>
    </row>
    <row r="228" spans="1:16" ht="51" customHeight="1" x14ac:dyDescent="0.25">
      <c r="A228" s="46" t="s">
        <v>153</v>
      </c>
      <c r="B228" s="81">
        <f t="shared" si="176"/>
        <v>3500</v>
      </c>
      <c r="C228" s="81"/>
      <c r="D228" s="81"/>
      <c r="E228" s="81">
        <v>3500</v>
      </c>
      <c r="F228" s="81">
        <f t="shared" si="179"/>
        <v>0</v>
      </c>
      <c r="G228" s="81"/>
      <c r="H228" s="81"/>
      <c r="I228" s="81"/>
      <c r="J228" s="81">
        <f t="shared" si="178"/>
        <v>3500</v>
      </c>
      <c r="K228" s="82">
        <f t="shared" ref="K228" si="183">F228/B228*100</f>
        <v>0</v>
      </c>
      <c r="L228" s="10"/>
      <c r="M228" s="10"/>
      <c r="N228" s="10"/>
      <c r="O228" s="10"/>
      <c r="P228" s="10"/>
    </row>
    <row r="229" spans="1:16" ht="75.599999999999994" x14ac:dyDescent="0.25">
      <c r="A229" s="67" t="s">
        <v>50</v>
      </c>
      <c r="B229" s="81">
        <f t="shared" si="176"/>
        <v>2000</v>
      </c>
      <c r="C229" s="81">
        <f>C231+C232</f>
        <v>0</v>
      </c>
      <c r="D229" s="81">
        <f t="shared" ref="D229:E229" si="184">D231+D232</f>
        <v>0</v>
      </c>
      <c r="E229" s="81">
        <f t="shared" si="184"/>
        <v>2000</v>
      </c>
      <c r="F229" s="81">
        <f t="shared" si="179"/>
        <v>0</v>
      </c>
      <c r="G229" s="81">
        <f>G231+G232</f>
        <v>0</v>
      </c>
      <c r="H229" s="81">
        <f t="shared" ref="H229:I229" si="185">H231+H232</f>
        <v>0</v>
      </c>
      <c r="I229" s="81">
        <f t="shared" si="185"/>
        <v>0</v>
      </c>
      <c r="J229" s="81">
        <f t="shared" si="178"/>
        <v>2000</v>
      </c>
      <c r="K229" s="82"/>
      <c r="L229" s="10"/>
      <c r="M229" s="10"/>
      <c r="N229" s="10"/>
      <c r="O229" s="10"/>
      <c r="P229" s="10"/>
    </row>
    <row r="230" spans="1:16" ht="32.4" x14ac:dyDescent="0.25">
      <c r="A230" s="68" t="s">
        <v>20</v>
      </c>
      <c r="B230" s="81">
        <f t="shared" si="176"/>
        <v>0</v>
      </c>
      <c r="C230" s="81"/>
      <c r="D230" s="81"/>
      <c r="E230" s="81"/>
      <c r="F230" s="81">
        <f t="shared" si="179"/>
        <v>0</v>
      </c>
      <c r="G230" s="81"/>
      <c r="H230" s="81"/>
      <c r="I230" s="81"/>
      <c r="J230" s="81">
        <f t="shared" si="178"/>
        <v>0</v>
      </c>
      <c r="K230" s="82"/>
      <c r="L230" s="10"/>
      <c r="M230" s="10"/>
      <c r="N230" s="10"/>
      <c r="O230" s="10"/>
      <c r="P230" s="10"/>
    </row>
    <row r="231" spans="1:16" ht="51" customHeight="1" x14ac:dyDescent="0.25">
      <c r="A231" s="46" t="s">
        <v>154</v>
      </c>
      <c r="B231" s="81">
        <f t="shared" si="176"/>
        <v>1620</v>
      </c>
      <c r="C231" s="81"/>
      <c r="D231" s="81"/>
      <c r="E231" s="81">
        <v>1620</v>
      </c>
      <c r="F231" s="81">
        <f t="shared" si="179"/>
        <v>0</v>
      </c>
      <c r="G231" s="81"/>
      <c r="H231" s="81"/>
      <c r="I231" s="81"/>
      <c r="J231" s="81">
        <f t="shared" si="178"/>
        <v>1620</v>
      </c>
      <c r="K231" s="82"/>
      <c r="L231" s="10"/>
      <c r="M231" s="10"/>
      <c r="N231" s="10"/>
      <c r="O231" s="10"/>
      <c r="P231" s="10"/>
    </row>
    <row r="232" spans="1:16" ht="32.4" x14ac:dyDescent="0.25">
      <c r="A232" s="46" t="s">
        <v>155</v>
      </c>
      <c r="B232" s="81">
        <f t="shared" si="176"/>
        <v>380</v>
      </c>
      <c r="C232" s="81"/>
      <c r="D232" s="81"/>
      <c r="E232" s="81">
        <v>380</v>
      </c>
      <c r="F232" s="81">
        <f t="shared" si="179"/>
        <v>0</v>
      </c>
      <c r="G232" s="81"/>
      <c r="H232" s="81"/>
      <c r="I232" s="81"/>
      <c r="J232" s="81">
        <f t="shared" si="178"/>
        <v>380</v>
      </c>
      <c r="K232" s="82"/>
      <c r="L232" s="10"/>
      <c r="M232" s="10"/>
      <c r="N232" s="10"/>
      <c r="O232" s="10"/>
      <c r="P232" s="10"/>
    </row>
    <row r="233" spans="1:16" s="4" customFormat="1" ht="61.2" customHeight="1" x14ac:dyDescent="0.3">
      <c r="A233" s="56" t="s">
        <v>28</v>
      </c>
      <c r="B233" s="77">
        <f t="shared" ref="B233:I233" si="186">B9+B106+B146+B177</f>
        <v>2501295.9148900001</v>
      </c>
      <c r="C233" s="77">
        <f t="shared" si="186"/>
        <v>1904519.2</v>
      </c>
      <c r="D233" s="77">
        <f t="shared" si="186"/>
        <v>386014.61489000008</v>
      </c>
      <c r="E233" s="77">
        <f t="shared" si="186"/>
        <v>210762.09999999998</v>
      </c>
      <c r="F233" s="77">
        <f t="shared" si="186"/>
        <v>3945.3264600000002</v>
      </c>
      <c r="G233" s="77">
        <f t="shared" si="186"/>
        <v>0</v>
      </c>
      <c r="H233" s="77">
        <f t="shared" si="186"/>
        <v>0</v>
      </c>
      <c r="I233" s="77">
        <f t="shared" si="186"/>
        <v>3945.3264600000002</v>
      </c>
      <c r="J233" s="77">
        <f t="shared" si="178"/>
        <v>2497350.58843</v>
      </c>
      <c r="K233" s="78">
        <f t="shared" si="167"/>
        <v>0.1577312958660273</v>
      </c>
    </row>
    <row r="234" spans="1:16" ht="43.8" customHeight="1" x14ac:dyDescent="0.5">
      <c r="A234" s="8"/>
      <c r="B234" s="12"/>
      <c r="C234" s="8"/>
      <c r="D234" s="8"/>
      <c r="E234" s="13"/>
      <c r="F234" s="13"/>
      <c r="G234" s="34"/>
      <c r="H234" s="34"/>
      <c r="I234" s="34"/>
      <c r="J234" s="8"/>
      <c r="K234" s="8"/>
    </row>
    <row r="235" spans="1:16" ht="41.4" customHeight="1" x14ac:dyDescent="0.5">
      <c r="A235" s="8"/>
      <c r="B235" s="16"/>
      <c r="C235" s="8"/>
      <c r="D235" s="8"/>
      <c r="E235" s="8"/>
      <c r="F235" s="34"/>
      <c r="G235" s="34"/>
      <c r="H235" s="34"/>
      <c r="I235" s="34"/>
      <c r="J235" s="8"/>
      <c r="K235" s="8"/>
    </row>
    <row r="236" spans="1:16" ht="24.75" customHeight="1" x14ac:dyDescent="0.35">
      <c r="A236" s="9"/>
      <c r="B236" s="108" t="s">
        <v>1</v>
      </c>
      <c r="C236" s="108" t="s">
        <v>16</v>
      </c>
      <c r="D236" s="108" t="s">
        <v>15</v>
      </c>
      <c r="E236" s="110" t="s">
        <v>17</v>
      </c>
      <c r="F236" s="111"/>
      <c r="G236" s="8"/>
      <c r="H236" s="8"/>
      <c r="I236" s="8"/>
      <c r="J236" s="8"/>
      <c r="K236" s="8"/>
    </row>
    <row r="237" spans="1:16" ht="34.799999999999997" customHeight="1" x14ac:dyDescent="0.25">
      <c r="A237" s="8"/>
      <c r="B237" s="109"/>
      <c r="C237" s="109"/>
      <c r="D237" s="109"/>
      <c r="E237" s="69" t="s">
        <v>18</v>
      </c>
      <c r="F237" s="69" t="s">
        <v>19</v>
      </c>
      <c r="G237" s="8"/>
      <c r="H237" s="8"/>
      <c r="I237" s="8"/>
      <c r="J237" s="8"/>
      <c r="K237" s="8"/>
    </row>
    <row r="238" spans="1:16" ht="28.8" customHeight="1" x14ac:dyDescent="0.55000000000000004">
      <c r="A238" s="8"/>
      <c r="B238" s="88"/>
      <c r="C238" s="85">
        <f>B233</f>
        <v>2501295.9148900001</v>
      </c>
      <c r="D238" s="85">
        <f>F233</f>
        <v>3945.3264600000002</v>
      </c>
      <c r="E238" s="85">
        <f>C238-D238</f>
        <v>2497350.58843</v>
      </c>
      <c r="F238" s="86">
        <f>D238/C238*100</f>
        <v>0.1577312958660273</v>
      </c>
      <c r="G238" s="8"/>
      <c r="H238" s="8"/>
      <c r="I238" s="8"/>
      <c r="J238" s="8"/>
      <c r="K238" s="8"/>
    </row>
    <row r="239" spans="1:16" ht="24.6" customHeight="1" x14ac:dyDescent="0.55000000000000004">
      <c r="A239" s="8"/>
      <c r="B239" s="88" t="s">
        <v>20</v>
      </c>
      <c r="C239" s="85"/>
      <c r="D239" s="85"/>
      <c r="E239" s="85"/>
      <c r="F239" s="86"/>
      <c r="G239" s="8"/>
      <c r="H239" s="8"/>
      <c r="I239" s="8"/>
      <c r="J239" s="8"/>
      <c r="K239" s="8"/>
    </row>
    <row r="240" spans="1:16" ht="30.6" customHeight="1" x14ac:dyDescent="0.55000000000000004">
      <c r="A240" s="8"/>
      <c r="B240" s="89" t="s">
        <v>3</v>
      </c>
      <c r="C240" s="87">
        <f>C233</f>
        <v>1904519.2</v>
      </c>
      <c r="D240" s="85">
        <f>G233</f>
        <v>0</v>
      </c>
      <c r="E240" s="85">
        <f t="shared" ref="E240:E242" si="187">C240-D240</f>
        <v>1904519.2</v>
      </c>
      <c r="F240" s="86">
        <f>D240/C240*100</f>
        <v>0</v>
      </c>
      <c r="G240" s="8"/>
      <c r="H240" s="8"/>
      <c r="I240" s="8"/>
      <c r="J240" s="8"/>
      <c r="K240" s="8"/>
    </row>
    <row r="241" spans="1:11" ht="30" customHeight="1" x14ac:dyDescent="0.55000000000000004">
      <c r="A241" s="8"/>
      <c r="B241" s="89" t="s">
        <v>4</v>
      </c>
      <c r="C241" s="87">
        <f>D233</f>
        <v>386014.61489000008</v>
      </c>
      <c r="D241" s="85">
        <f>H233</f>
        <v>0</v>
      </c>
      <c r="E241" s="85">
        <f t="shared" si="187"/>
        <v>386014.61489000008</v>
      </c>
      <c r="F241" s="86">
        <f>D241/C241*100</f>
        <v>0</v>
      </c>
      <c r="G241" s="8"/>
      <c r="H241" s="8"/>
      <c r="I241" s="8"/>
      <c r="J241" s="8"/>
      <c r="K241" s="8"/>
    </row>
    <row r="242" spans="1:11" ht="30" customHeight="1" x14ac:dyDescent="0.55000000000000004">
      <c r="B242" s="89" t="s">
        <v>5</v>
      </c>
      <c r="C242" s="87">
        <f>E233</f>
        <v>210762.09999999998</v>
      </c>
      <c r="D242" s="85">
        <f>I233</f>
        <v>3945.3264600000002</v>
      </c>
      <c r="E242" s="85">
        <f t="shared" si="187"/>
        <v>206816.77353999997</v>
      </c>
      <c r="F242" s="86">
        <f>D242/C242*100</f>
        <v>1.8719335497226497</v>
      </c>
      <c r="G242" s="8"/>
      <c r="H242" s="8"/>
      <c r="I242" s="8"/>
      <c r="J242" s="8"/>
      <c r="K242" s="8"/>
    </row>
    <row r="243" spans="1:11" ht="17.399999999999999" x14ac:dyDescent="0.3">
      <c r="A243" s="5"/>
      <c r="E243" s="104"/>
      <c r="F243" s="104"/>
    </row>
    <row r="244" spans="1:11" ht="34.200000000000003" customHeight="1" x14ac:dyDescent="0.5">
      <c r="A244" s="26" t="s">
        <v>9</v>
      </c>
      <c r="B244" s="26"/>
      <c r="C244" s="26"/>
      <c r="D244" s="26"/>
      <c r="E244" s="27" t="s">
        <v>34</v>
      </c>
      <c r="F244" s="35"/>
    </row>
    <row r="245" spans="1:11" ht="24.6" customHeight="1" x14ac:dyDescent="0.45">
      <c r="A245" s="8"/>
      <c r="B245" s="8"/>
      <c r="C245" s="8"/>
      <c r="D245" s="8"/>
      <c r="E245" s="13"/>
      <c r="F245" s="6"/>
    </row>
    <row r="246" spans="1:11" ht="34.799999999999997" customHeight="1" x14ac:dyDescent="0.45">
      <c r="A246" s="76" t="s">
        <v>29</v>
      </c>
      <c r="E246" s="28"/>
    </row>
    <row r="248" spans="1:11" ht="39.6" customHeight="1" x14ac:dyDescent="0.5">
      <c r="B248" s="31"/>
      <c r="C248" s="32"/>
      <c r="D248" s="32"/>
      <c r="E248" s="32"/>
      <c r="F248" s="33"/>
      <c r="G248" s="32"/>
      <c r="H248" s="32"/>
      <c r="I248" s="32"/>
      <c r="J248" s="3"/>
    </row>
    <row r="249" spans="1:11" ht="28.2" x14ac:dyDescent="0.5">
      <c r="B249" s="31"/>
      <c r="C249" s="32"/>
      <c r="D249" s="32"/>
      <c r="E249" s="32"/>
      <c r="F249" s="33"/>
      <c r="G249" s="32"/>
      <c r="H249" s="32"/>
      <c r="I249" s="32"/>
      <c r="J249" s="3"/>
    </row>
    <row r="250" spans="1:11" ht="28.2" x14ac:dyDescent="0.5">
      <c r="B250" s="31"/>
      <c r="C250" s="32"/>
      <c r="D250" s="32"/>
      <c r="E250" s="32"/>
      <c r="F250" s="33"/>
      <c r="G250" s="32"/>
      <c r="H250" s="32"/>
      <c r="I250" s="32"/>
      <c r="J250" s="3"/>
    </row>
    <row r="251" spans="1:11" ht="28.2" x14ac:dyDescent="0.5">
      <c r="B251" s="31"/>
      <c r="C251" s="32"/>
      <c r="D251" s="32"/>
      <c r="E251" s="32"/>
      <c r="F251" s="33"/>
      <c r="G251" s="32"/>
      <c r="H251" s="32"/>
      <c r="I251" s="32"/>
      <c r="J251" s="3"/>
    </row>
    <row r="252" spans="1:11" ht="28.2" x14ac:dyDescent="0.5">
      <c r="B252" s="31"/>
      <c r="C252" s="32"/>
      <c r="D252" s="32"/>
      <c r="E252" s="32"/>
      <c r="F252" s="33"/>
      <c r="G252" s="32"/>
      <c r="H252" s="32"/>
      <c r="I252" s="32"/>
      <c r="J252" s="3"/>
    </row>
    <row r="253" spans="1:11" ht="28.2" x14ac:dyDescent="0.5">
      <c r="B253" s="31"/>
      <c r="C253" s="32"/>
      <c r="D253" s="32"/>
      <c r="E253" s="32"/>
      <c r="F253" s="33"/>
      <c r="G253" s="32"/>
      <c r="H253" s="32"/>
      <c r="I253" s="32"/>
      <c r="J253" s="3"/>
    </row>
    <row r="254" spans="1:11" ht="28.2" x14ac:dyDescent="0.5">
      <c r="B254" s="31"/>
      <c r="C254" s="30"/>
      <c r="D254" s="30"/>
      <c r="E254" s="30"/>
      <c r="F254" s="33"/>
      <c r="G254" s="30"/>
      <c r="H254" s="30"/>
      <c r="I254" s="30"/>
      <c r="J254" s="3"/>
    </row>
    <row r="255" spans="1:11" ht="28.2" x14ac:dyDescent="0.5">
      <c r="B255" s="31">
        <f t="shared" ref="B255:B258" si="188">C255+D255+E255</f>
        <v>0</v>
      </c>
      <c r="C255" s="30"/>
      <c r="D255" s="30"/>
      <c r="E255" s="30"/>
      <c r="F255" s="33">
        <f t="shared" ref="F255:F258" si="189">G255+H255+I255</f>
        <v>0</v>
      </c>
      <c r="G255" s="30"/>
      <c r="H255" s="30"/>
      <c r="I255" s="30"/>
      <c r="J255" s="3"/>
    </row>
    <row r="256" spans="1:11" ht="28.2" x14ac:dyDescent="0.5">
      <c r="B256" s="31">
        <f t="shared" si="188"/>
        <v>0</v>
      </c>
      <c r="C256" s="30"/>
      <c r="D256" s="30"/>
      <c r="E256" s="30"/>
      <c r="F256" s="33">
        <f t="shared" si="189"/>
        <v>0</v>
      </c>
      <c r="G256" s="30"/>
      <c r="H256" s="30"/>
      <c r="I256" s="30"/>
      <c r="J256" s="3"/>
    </row>
    <row r="257" spans="2:10" ht="28.2" x14ac:dyDescent="0.5">
      <c r="B257" s="31">
        <f t="shared" si="188"/>
        <v>0</v>
      </c>
      <c r="C257" s="30"/>
      <c r="D257" s="30"/>
      <c r="E257" s="30"/>
      <c r="F257" s="33">
        <f t="shared" si="189"/>
        <v>0</v>
      </c>
      <c r="G257" s="30"/>
      <c r="H257" s="30"/>
      <c r="I257" s="30"/>
      <c r="J257" s="3"/>
    </row>
    <row r="258" spans="2:10" ht="28.2" x14ac:dyDescent="0.5">
      <c r="B258" s="31">
        <f t="shared" si="188"/>
        <v>0</v>
      </c>
      <c r="C258" s="30"/>
      <c r="D258" s="30"/>
      <c r="E258" s="30"/>
      <c r="F258" s="33">
        <f t="shared" si="189"/>
        <v>0</v>
      </c>
      <c r="G258" s="30"/>
      <c r="H258" s="30"/>
      <c r="I258" s="30"/>
      <c r="J258" s="3"/>
    </row>
    <row r="259" spans="2:10" ht="24.6" x14ac:dyDescent="0.4">
      <c r="B259" s="30"/>
      <c r="C259" s="30"/>
      <c r="D259" s="30"/>
      <c r="E259" s="30"/>
      <c r="F259" s="30"/>
      <c r="G259" s="30"/>
      <c r="H259" s="30"/>
      <c r="I259" s="30"/>
      <c r="J259" s="3"/>
    </row>
    <row r="260" spans="2:10" ht="24.6" x14ac:dyDescent="0.4">
      <c r="B260" s="30"/>
      <c r="C260" s="30"/>
      <c r="D260" s="30"/>
      <c r="E260" s="30"/>
      <c r="F260" s="30"/>
      <c r="G260" s="30"/>
      <c r="H260" s="30"/>
      <c r="I260" s="30"/>
      <c r="J260" s="3"/>
    </row>
    <row r="261" spans="2:10" ht="24.6" x14ac:dyDescent="0.4">
      <c r="B261" s="30"/>
      <c r="C261" s="30"/>
      <c r="D261" s="30"/>
      <c r="E261" s="30"/>
      <c r="F261" s="30"/>
      <c r="G261" s="30"/>
      <c r="H261" s="30"/>
      <c r="I261" s="30"/>
      <c r="J261" s="3"/>
    </row>
    <row r="262" spans="2:10" ht="24.6" x14ac:dyDescent="0.4">
      <c r="B262" s="30"/>
      <c r="C262" s="30"/>
      <c r="D262" s="30"/>
      <c r="E262" s="30"/>
      <c r="F262" s="30"/>
      <c r="G262" s="30"/>
      <c r="H262" s="30"/>
      <c r="I262" s="30"/>
      <c r="J262" s="3"/>
    </row>
    <row r="263" spans="2:10" ht="24.6" x14ac:dyDescent="0.4">
      <c r="B263" s="30"/>
      <c r="C263" s="30"/>
      <c r="D263" s="30"/>
      <c r="E263" s="30"/>
      <c r="F263" s="30"/>
      <c r="G263" s="30"/>
      <c r="H263" s="30"/>
      <c r="I263" s="30"/>
      <c r="J263" s="3"/>
    </row>
    <row r="264" spans="2:10" ht="24.6" x14ac:dyDescent="0.4">
      <c r="B264" s="29"/>
      <c r="C264" s="29"/>
      <c r="D264" s="29"/>
      <c r="E264" s="29"/>
      <c r="F264" s="29"/>
      <c r="G264" s="29"/>
      <c r="H264" s="29"/>
      <c r="I264" s="29"/>
    </row>
    <row r="265" spans="2:10" ht="24.6" x14ac:dyDescent="0.4">
      <c r="B265" s="29"/>
      <c r="C265" s="29"/>
      <c r="D265" s="29"/>
      <c r="E265" s="29"/>
      <c r="F265" s="29"/>
      <c r="G265" s="29"/>
      <c r="H265" s="29"/>
      <c r="I265" s="29"/>
    </row>
    <row r="266" spans="2:10" ht="24.6" x14ac:dyDescent="0.4">
      <c r="B266" s="29"/>
      <c r="C266" s="29"/>
      <c r="D266" s="29"/>
      <c r="E266" s="29"/>
      <c r="F266" s="29"/>
      <c r="G266" s="29"/>
      <c r="H266" s="29"/>
      <c r="I266" s="29"/>
    </row>
    <row r="267" spans="2:10" ht="24.6" x14ac:dyDescent="0.4">
      <c r="B267" s="29"/>
      <c r="C267" s="29"/>
      <c r="D267" s="29"/>
      <c r="E267" s="29"/>
      <c r="F267" s="29"/>
      <c r="G267" s="29"/>
      <c r="H267" s="29"/>
      <c r="I267" s="29"/>
    </row>
    <row r="268" spans="2:10" ht="24.6" x14ac:dyDescent="0.4">
      <c r="B268" s="29"/>
      <c r="C268" s="29"/>
      <c r="D268" s="29"/>
      <c r="E268" s="29"/>
      <c r="F268" s="29"/>
      <c r="G268" s="29"/>
      <c r="H268" s="29"/>
      <c r="I268" s="29"/>
    </row>
    <row r="269" spans="2:10" ht="24.6" x14ac:dyDescent="0.4">
      <c r="B269" s="29"/>
      <c r="C269" s="29"/>
      <c r="D269" s="29"/>
      <c r="E269" s="29"/>
      <c r="F269" s="29"/>
      <c r="G269" s="29"/>
      <c r="H269" s="29"/>
      <c r="I269" s="29"/>
    </row>
  </sheetData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243:F243"/>
    <mergeCell ref="F6:F7"/>
    <mergeCell ref="G6:I6"/>
    <mergeCell ref="B236:B237"/>
    <mergeCell ref="C236:C237"/>
    <mergeCell ref="D236:D237"/>
    <mergeCell ref="E236:F23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 01.03.2020г. (руб)</vt:lpstr>
      <vt:lpstr>за 01.03.2020г. (тыс.руб)</vt:lpstr>
      <vt:lpstr>'за 01.03.2020г. (руб)'!Заголовки_для_печати</vt:lpstr>
      <vt:lpstr>'за 01.03.2020г. (тыс.руб)'!Заголовки_для_печати</vt:lpstr>
      <vt:lpstr>'за 01.03.2020г. (руб)'!Область_печати</vt:lpstr>
      <vt:lpstr>'за 01.03.2020г.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2020-02-06T06:17:50Z</cp:lastPrinted>
  <dcterms:created xsi:type="dcterms:W3CDTF">2007-01-23T06:19:47Z</dcterms:created>
  <dcterms:modified xsi:type="dcterms:W3CDTF">2020-03-02T10:49:43Z</dcterms:modified>
</cp:coreProperties>
</file>