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08" windowWidth="7512" windowHeight="4560"/>
  </bookViews>
  <sheets>
    <sheet name="на 01.08.2020г. (руб)" sheetId="345" r:id="rId1"/>
    <sheet name="на 01.08.2020г. (тыс.руб)" sheetId="346" r:id="rId2"/>
  </sheets>
  <definedNames>
    <definedName name="_xlnm.Print_Titles" localSheetId="0">'на 01.08.2020г. (руб)'!$5:$8</definedName>
    <definedName name="_xlnm.Print_Titles" localSheetId="1">'на 01.08.2020г. (тыс.руб)'!$5:$8</definedName>
    <definedName name="_xlnm.Print_Area" localSheetId="0">'на 01.08.2020г. (руб)'!$A$1:$K$329</definedName>
    <definedName name="_xlnm.Print_Area" localSheetId="1">'на 01.08.2020г. (тыс.руб)'!$A$1:$K$329</definedName>
  </definedNames>
  <calcPr calcId="145621"/>
</workbook>
</file>

<file path=xl/calcChain.xml><?xml version="1.0" encoding="utf-8"?>
<calcChain xmlns="http://schemas.openxmlformats.org/spreadsheetml/2006/main">
  <c r="H281" i="346" l="1"/>
  <c r="J133" i="346"/>
  <c r="J135" i="346"/>
  <c r="D206" i="346" l="1"/>
  <c r="E206" i="346"/>
  <c r="C206" i="346"/>
  <c r="F342" i="346"/>
  <c r="B342" i="346"/>
  <c r="F341" i="346"/>
  <c r="B341" i="346"/>
  <c r="F340" i="346"/>
  <c r="B340" i="346"/>
  <c r="F339" i="346"/>
  <c r="B339" i="346"/>
  <c r="B316" i="346"/>
  <c r="K316" i="346" s="1"/>
  <c r="F315" i="346"/>
  <c r="B315" i="346"/>
  <c r="J315" i="346" s="1"/>
  <c r="F314" i="346"/>
  <c r="B314" i="346"/>
  <c r="J314" i="346" s="1"/>
  <c r="F313" i="346"/>
  <c r="B313" i="346"/>
  <c r="J313" i="346" s="1"/>
  <c r="I312" i="346"/>
  <c r="H312" i="346"/>
  <c r="G312" i="346"/>
  <c r="E312" i="346"/>
  <c r="D312" i="346"/>
  <c r="C312" i="346"/>
  <c r="B312" i="346" s="1"/>
  <c r="I311" i="346"/>
  <c r="H311" i="346"/>
  <c r="G311" i="346"/>
  <c r="E311" i="346"/>
  <c r="D311" i="346"/>
  <c r="C311" i="346"/>
  <c r="B311" i="346" s="1"/>
  <c r="I310" i="346"/>
  <c r="H310" i="346"/>
  <c r="G310" i="346"/>
  <c r="E310" i="346"/>
  <c r="D310" i="346"/>
  <c r="C310" i="346"/>
  <c r="B310" i="346" s="1"/>
  <c r="I309" i="346"/>
  <c r="H309" i="346"/>
  <c r="G309" i="346"/>
  <c r="E309" i="346"/>
  <c r="D309" i="346"/>
  <c r="C309" i="346"/>
  <c r="B309" i="346" s="1"/>
  <c r="F308" i="346"/>
  <c r="B308" i="346"/>
  <c r="J308" i="346" s="1"/>
  <c r="F307" i="346"/>
  <c r="B307" i="346"/>
  <c r="J307" i="346" s="1"/>
  <c r="I306" i="346"/>
  <c r="H306" i="346"/>
  <c r="G306" i="346"/>
  <c r="F306" i="346"/>
  <c r="E306" i="346"/>
  <c r="D306" i="346"/>
  <c r="C306" i="346"/>
  <c r="B306" i="346"/>
  <c r="J306" i="346" s="1"/>
  <c r="I305" i="346"/>
  <c r="H305" i="346"/>
  <c r="G305" i="346"/>
  <c r="F305" i="346"/>
  <c r="E305" i="346"/>
  <c r="D305" i="346"/>
  <c r="C305" i="346"/>
  <c r="B305" i="346"/>
  <c r="J305" i="346" s="1"/>
  <c r="I304" i="346"/>
  <c r="H304" i="346"/>
  <c r="G304" i="346"/>
  <c r="F304" i="346"/>
  <c r="E304" i="346"/>
  <c r="D304" i="346"/>
  <c r="C304" i="346"/>
  <c r="B304" i="346"/>
  <c r="J304" i="346" s="1"/>
  <c r="I303" i="346"/>
  <c r="H303" i="346"/>
  <c r="G303" i="346"/>
  <c r="F303" i="346"/>
  <c r="E303" i="346"/>
  <c r="D303" i="346"/>
  <c r="C303" i="346"/>
  <c r="B303" i="346"/>
  <c r="J303" i="346" s="1"/>
  <c r="F302" i="346"/>
  <c r="B302" i="346"/>
  <c r="F301" i="346"/>
  <c r="B301" i="346"/>
  <c r="J301" i="346" s="1"/>
  <c r="I300" i="346"/>
  <c r="H300" i="346"/>
  <c r="G300" i="346"/>
  <c r="E300" i="346"/>
  <c r="D300" i="346"/>
  <c r="C300" i="346"/>
  <c r="B300" i="346" s="1"/>
  <c r="F299" i="346"/>
  <c r="B299" i="346"/>
  <c r="J299" i="346" s="1"/>
  <c r="F298" i="346"/>
  <c r="B298" i="346"/>
  <c r="J298" i="346" s="1"/>
  <c r="F297" i="346"/>
  <c r="B297" i="346"/>
  <c r="F296" i="346"/>
  <c r="B296" i="346"/>
  <c r="J296" i="346" s="1"/>
  <c r="I295" i="346"/>
  <c r="F295" i="346" s="1"/>
  <c r="H295" i="346"/>
  <c r="G295" i="346"/>
  <c r="E295" i="346"/>
  <c r="D295" i="346"/>
  <c r="C295" i="346"/>
  <c r="B295" i="346"/>
  <c r="F294" i="346"/>
  <c r="B294" i="346"/>
  <c r="J294" i="346" s="1"/>
  <c r="F293" i="346"/>
  <c r="B293" i="346"/>
  <c r="J293" i="346" s="1"/>
  <c r="I292" i="346"/>
  <c r="H292" i="346"/>
  <c r="G292" i="346"/>
  <c r="E292" i="346"/>
  <c r="E281" i="346" s="1"/>
  <c r="E274" i="346" s="1"/>
  <c r="E235" i="346" s="1"/>
  <c r="D292" i="346"/>
  <c r="C292" i="346"/>
  <c r="B292" i="346" s="1"/>
  <c r="F291" i="346"/>
  <c r="B291" i="346"/>
  <c r="J291" i="346" s="1"/>
  <c r="F290" i="346"/>
  <c r="B290" i="346"/>
  <c r="J290" i="346" s="1"/>
  <c r="F289" i="346"/>
  <c r="B289" i="346"/>
  <c r="J289" i="346" s="1"/>
  <c r="F288" i="346"/>
  <c r="B288" i="346"/>
  <c r="J288" i="346" s="1"/>
  <c r="F287" i="346"/>
  <c r="B287" i="346"/>
  <c r="F286" i="346"/>
  <c r="B286" i="346"/>
  <c r="J286" i="346" s="1"/>
  <c r="F285" i="346"/>
  <c r="B285" i="346"/>
  <c r="F284" i="346"/>
  <c r="B284" i="346"/>
  <c r="J284" i="346" s="1"/>
  <c r="F283" i="346"/>
  <c r="B283" i="346"/>
  <c r="J283" i="346" s="1"/>
  <c r="I282" i="346"/>
  <c r="H282" i="346"/>
  <c r="G282" i="346"/>
  <c r="E282" i="346"/>
  <c r="D282" i="346"/>
  <c r="C282" i="346"/>
  <c r="B282" i="346"/>
  <c r="G281" i="346"/>
  <c r="D281" i="346"/>
  <c r="F280" i="346"/>
  <c r="B280" i="346"/>
  <c r="F279" i="346"/>
  <c r="B279" i="346"/>
  <c r="J279" i="346" s="1"/>
  <c r="I278" i="346"/>
  <c r="H278" i="346"/>
  <c r="G278" i="346"/>
  <c r="F278" i="346"/>
  <c r="E278" i="346"/>
  <c r="D278" i="346"/>
  <c r="C278" i="346"/>
  <c r="B278" i="346"/>
  <c r="J278" i="346" s="1"/>
  <c r="I276" i="346"/>
  <c r="H276" i="346"/>
  <c r="G276" i="346"/>
  <c r="F276" i="346"/>
  <c r="E276" i="346"/>
  <c r="D276" i="346"/>
  <c r="C276" i="346"/>
  <c r="B276" i="346"/>
  <c r="J276" i="346" s="1"/>
  <c r="I275" i="346"/>
  <c r="H275" i="346"/>
  <c r="G275" i="346"/>
  <c r="F275" i="346"/>
  <c r="E275" i="346"/>
  <c r="D275" i="346"/>
  <c r="C275" i="346"/>
  <c r="B275" i="346"/>
  <c r="J275" i="346" s="1"/>
  <c r="D274" i="346"/>
  <c r="F273" i="346"/>
  <c r="B273" i="346"/>
  <c r="J273" i="346" s="1"/>
  <c r="F272" i="346"/>
  <c r="B272" i="346"/>
  <c r="J272" i="346" s="1"/>
  <c r="F271" i="346"/>
  <c r="B271" i="346"/>
  <c r="J271" i="346" s="1"/>
  <c r="F270" i="346"/>
  <c r="B270" i="346"/>
  <c r="J270" i="346" s="1"/>
  <c r="F269" i="346"/>
  <c r="B269" i="346"/>
  <c r="J269" i="346" s="1"/>
  <c r="I268" i="346"/>
  <c r="H268" i="346"/>
  <c r="G268" i="346"/>
  <c r="E268" i="346"/>
  <c r="D268" i="346"/>
  <c r="C268" i="346"/>
  <c r="B268" i="346" s="1"/>
  <c r="F267" i="346"/>
  <c r="B267" i="346"/>
  <c r="J267" i="346" s="1"/>
  <c r="F266" i="346"/>
  <c r="B266" i="346"/>
  <c r="J266" i="346" s="1"/>
  <c r="F265" i="346"/>
  <c r="B265" i="346"/>
  <c r="J265" i="346" s="1"/>
  <c r="F264" i="346"/>
  <c r="B264" i="346"/>
  <c r="J264" i="346" s="1"/>
  <c r="F263" i="346"/>
  <c r="B263" i="346"/>
  <c r="J263" i="346" s="1"/>
  <c r="I262" i="346"/>
  <c r="H262" i="346"/>
  <c r="G262" i="346"/>
  <c r="F262" i="346"/>
  <c r="E262" i="346"/>
  <c r="D262" i="346"/>
  <c r="C262" i="346"/>
  <c r="B262" i="346"/>
  <c r="J262" i="346" s="1"/>
  <c r="F261" i="346"/>
  <c r="B261" i="346"/>
  <c r="J261" i="346" s="1"/>
  <c r="F260" i="346"/>
  <c r="B260" i="346"/>
  <c r="J260" i="346" s="1"/>
  <c r="F259" i="346"/>
  <c r="B259" i="346"/>
  <c r="J259" i="346" s="1"/>
  <c r="F258" i="346"/>
  <c r="B258" i="346"/>
  <c r="J258" i="346" s="1"/>
  <c r="F257" i="346"/>
  <c r="B257" i="346"/>
  <c r="I256" i="346"/>
  <c r="H256" i="346"/>
  <c r="G256" i="346"/>
  <c r="E256" i="346"/>
  <c r="D256" i="346"/>
  <c r="C256" i="346"/>
  <c r="B256" i="346" s="1"/>
  <c r="F255" i="346"/>
  <c r="B255" i="346"/>
  <c r="J255" i="346" s="1"/>
  <c r="F254" i="346"/>
  <c r="B254" i="346"/>
  <c r="J254" i="346" s="1"/>
  <c r="F253" i="346"/>
  <c r="B253" i="346"/>
  <c r="J253" i="346" s="1"/>
  <c r="F252" i="346"/>
  <c r="B252" i="346"/>
  <c r="J252" i="346" s="1"/>
  <c r="F251" i="346"/>
  <c r="B251" i="346"/>
  <c r="J251" i="346" s="1"/>
  <c r="I250" i="346"/>
  <c r="H250" i="346"/>
  <c r="G250" i="346"/>
  <c r="E250" i="346"/>
  <c r="D250" i="346"/>
  <c r="C250" i="346"/>
  <c r="B250" i="346" s="1"/>
  <c r="F249" i="346"/>
  <c r="B249" i="346"/>
  <c r="J249" i="346" s="1"/>
  <c r="F248" i="346"/>
  <c r="B248" i="346"/>
  <c r="J248" i="346" s="1"/>
  <c r="F247" i="346"/>
  <c r="B247" i="346"/>
  <c r="J247" i="346" s="1"/>
  <c r="F246" i="346"/>
  <c r="B246" i="346"/>
  <c r="J246" i="346" s="1"/>
  <c r="F245" i="346"/>
  <c r="B245" i="346"/>
  <c r="J245" i="346" s="1"/>
  <c r="I244" i="346"/>
  <c r="H244" i="346"/>
  <c r="H237" i="346" s="1"/>
  <c r="H236" i="346" s="1"/>
  <c r="G244" i="346"/>
  <c r="F244" i="346"/>
  <c r="E244" i="346"/>
  <c r="D244" i="346"/>
  <c r="C244" i="346"/>
  <c r="F243" i="346"/>
  <c r="K243" i="346" s="1"/>
  <c r="B243" i="346"/>
  <c r="F242" i="346"/>
  <c r="K242" i="346" s="1"/>
  <c r="B242" i="346"/>
  <c r="F241" i="346"/>
  <c r="K241" i="346" s="1"/>
  <c r="B241" i="346"/>
  <c r="F240" i="346"/>
  <c r="K240" i="346" s="1"/>
  <c r="B240" i="346"/>
  <c r="F239" i="346"/>
  <c r="B239" i="346"/>
  <c r="I238" i="346"/>
  <c r="H238" i="346"/>
  <c r="G238" i="346"/>
  <c r="E238" i="346"/>
  <c r="D238" i="346"/>
  <c r="C238" i="346"/>
  <c r="I237" i="346"/>
  <c r="E237" i="346"/>
  <c r="I236" i="346"/>
  <c r="E236" i="346"/>
  <c r="F234" i="346"/>
  <c r="K234" i="346" s="1"/>
  <c r="B234" i="346"/>
  <c r="F233" i="346"/>
  <c r="K233" i="346" s="1"/>
  <c r="B233" i="346"/>
  <c r="F232" i="346"/>
  <c r="B232" i="346"/>
  <c r="I231" i="346"/>
  <c r="H231" i="346"/>
  <c r="G231" i="346"/>
  <c r="F231" i="346" s="1"/>
  <c r="K231" i="346" s="1"/>
  <c r="E231" i="346"/>
  <c r="D231" i="346"/>
  <c r="C231" i="346"/>
  <c r="B231" i="346" s="1"/>
  <c r="I230" i="346"/>
  <c r="H230" i="346"/>
  <c r="G230" i="346"/>
  <c r="F230" i="346" s="1"/>
  <c r="K230" i="346" s="1"/>
  <c r="E230" i="346"/>
  <c r="D230" i="346"/>
  <c r="C230" i="346"/>
  <c r="B230" i="346" s="1"/>
  <c r="F229" i="346"/>
  <c r="K229" i="346" s="1"/>
  <c r="B229" i="346"/>
  <c r="F228" i="346"/>
  <c r="B228" i="346"/>
  <c r="I227" i="346"/>
  <c r="H227" i="346"/>
  <c r="G227" i="346"/>
  <c r="F227" i="346" s="1"/>
  <c r="E227" i="346"/>
  <c r="D227" i="346"/>
  <c r="D205" i="346" s="1"/>
  <c r="D204" i="346" s="1"/>
  <c r="C227" i="346"/>
  <c r="F226" i="346"/>
  <c r="K226" i="346" s="1"/>
  <c r="B226" i="346"/>
  <c r="F225" i="346"/>
  <c r="B225" i="346"/>
  <c r="I224" i="346"/>
  <c r="H224" i="346"/>
  <c r="G224" i="346"/>
  <c r="F224" i="346" s="1"/>
  <c r="K224" i="346" s="1"/>
  <c r="E224" i="346"/>
  <c r="D224" i="346"/>
  <c r="C224" i="346"/>
  <c r="B224" i="346" s="1"/>
  <c r="F223" i="346"/>
  <c r="K223" i="346" s="1"/>
  <c r="B223" i="346"/>
  <c r="F222" i="346"/>
  <c r="B222" i="346"/>
  <c r="I221" i="346"/>
  <c r="H221" i="346"/>
  <c r="G221" i="346"/>
  <c r="F221" i="346" s="1"/>
  <c r="K221" i="346" s="1"/>
  <c r="E221" i="346"/>
  <c r="D221" i="346"/>
  <c r="C221" i="346"/>
  <c r="B221" i="346" s="1"/>
  <c r="F220" i="346"/>
  <c r="K220" i="346" s="1"/>
  <c r="B220" i="346"/>
  <c r="F219" i="346"/>
  <c r="K219" i="346" s="1"/>
  <c r="B219" i="346"/>
  <c r="F218" i="346"/>
  <c r="K218" i="346" s="1"/>
  <c r="B218" i="346"/>
  <c r="F217" i="346"/>
  <c r="K217" i="346" s="1"/>
  <c r="B217" i="346"/>
  <c r="F216" i="346"/>
  <c r="K216" i="346" s="1"/>
  <c r="B216" i="346"/>
  <c r="J215" i="346"/>
  <c r="I214" i="346"/>
  <c r="H214" i="346"/>
  <c r="G214" i="346"/>
  <c r="E214" i="346"/>
  <c r="D214" i="346"/>
  <c r="C214" i="346"/>
  <c r="B214" i="346" s="1"/>
  <c r="F213" i="346"/>
  <c r="B213" i="346"/>
  <c r="F212" i="346"/>
  <c r="B212" i="346"/>
  <c r="F211" i="346"/>
  <c r="B211" i="346"/>
  <c r="F210" i="346"/>
  <c r="B210" i="346"/>
  <c r="J210" i="346" s="1"/>
  <c r="F209" i="346"/>
  <c r="B209" i="346"/>
  <c r="J209" i="346" s="1"/>
  <c r="F208" i="346"/>
  <c r="I207" i="346"/>
  <c r="H207" i="346"/>
  <c r="H206" i="346" s="1"/>
  <c r="H205" i="346" s="1"/>
  <c r="H204" i="346" s="1"/>
  <c r="G207" i="346"/>
  <c r="E207" i="346"/>
  <c r="D207" i="346"/>
  <c r="C207" i="346"/>
  <c r="B207" i="346" s="1"/>
  <c r="F203" i="346"/>
  <c r="K203" i="346" s="1"/>
  <c r="B203" i="346"/>
  <c r="F202" i="346"/>
  <c r="B202" i="346"/>
  <c r="I201" i="346"/>
  <c r="H201" i="346"/>
  <c r="G201" i="346"/>
  <c r="F201" i="346" s="1"/>
  <c r="E201" i="346"/>
  <c r="D201" i="346"/>
  <c r="C201" i="346"/>
  <c r="I200" i="346"/>
  <c r="H200" i="346"/>
  <c r="G200" i="346"/>
  <c r="F200" i="346" s="1"/>
  <c r="E200" i="346"/>
  <c r="D200" i="346"/>
  <c r="C200" i="346"/>
  <c r="B199" i="346"/>
  <c r="K199" i="346" s="1"/>
  <c r="F198" i="346"/>
  <c r="B198" i="346"/>
  <c r="J198" i="346" s="1"/>
  <c r="F197" i="346"/>
  <c r="B197" i="346"/>
  <c r="J197" i="346" s="1"/>
  <c r="I196" i="346"/>
  <c r="H196" i="346"/>
  <c r="G196" i="346"/>
  <c r="E196" i="346"/>
  <c r="D196" i="346"/>
  <c r="C196" i="346"/>
  <c r="B196" i="346" s="1"/>
  <c r="F195" i="346"/>
  <c r="B195" i="346"/>
  <c r="J195" i="346" s="1"/>
  <c r="F194" i="346"/>
  <c r="B194" i="346"/>
  <c r="J194" i="346" s="1"/>
  <c r="I193" i="346"/>
  <c r="H193" i="346"/>
  <c r="G193" i="346"/>
  <c r="F193" i="346"/>
  <c r="E193" i="346"/>
  <c r="D193" i="346"/>
  <c r="D189" i="346" s="1"/>
  <c r="D188" i="346" s="1"/>
  <c r="C193" i="346"/>
  <c r="B193" i="346"/>
  <c r="J193" i="346" s="1"/>
  <c r="F192" i="346"/>
  <c r="B192" i="346"/>
  <c r="J192" i="346" s="1"/>
  <c r="F191" i="346"/>
  <c r="B191" i="346"/>
  <c r="I190" i="346"/>
  <c r="H190" i="346"/>
  <c r="G190" i="346"/>
  <c r="E190" i="346"/>
  <c r="E189" i="346" s="1"/>
  <c r="E188" i="346" s="1"/>
  <c r="D190" i="346"/>
  <c r="C190" i="346"/>
  <c r="B190" i="346" s="1"/>
  <c r="I189" i="346"/>
  <c r="G189" i="346"/>
  <c r="G188" i="346" s="1"/>
  <c r="B187" i="346"/>
  <c r="J187" i="346" s="1"/>
  <c r="F186" i="346"/>
  <c r="K186" i="346" s="1"/>
  <c r="B186" i="346"/>
  <c r="F185" i="346"/>
  <c r="B185" i="346"/>
  <c r="F184" i="346"/>
  <c r="B184" i="346"/>
  <c r="I183" i="346"/>
  <c r="H183" i="346"/>
  <c r="G183" i="346"/>
  <c r="F183" i="346" s="1"/>
  <c r="E183" i="346"/>
  <c r="D183" i="346"/>
  <c r="C183" i="346"/>
  <c r="F182" i="346"/>
  <c r="B182" i="346"/>
  <c r="J182" i="346" s="1"/>
  <c r="F181" i="346"/>
  <c r="B181" i="346"/>
  <c r="F180" i="346"/>
  <c r="B180" i="346"/>
  <c r="J180" i="346" s="1"/>
  <c r="I179" i="346"/>
  <c r="H179" i="346"/>
  <c r="G179" i="346"/>
  <c r="F179" i="346"/>
  <c r="E179" i="346"/>
  <c r="D179" i="346"/>
  <c r="C179" i="346"/>
  <c r="B179" i="346"/>
  <c r="J179" i="346" s="1"/>
  <c r="F178" i="346"/>
  <c r="B178" i="346"/>
  <c r="J178" i="346" s="1"/>
  <c r="F177" i="346"/>
  <c r="B177" i="346"/>
  <c r="J177" i="346" s="1"/>
  <c r="I176" i="346"/>
  <c r="H176" i="346"/>
  <c r="G176" i="346"/>
  <c r="E176" i="346"/>
  <c r="D176" i="346"/>
  <c r="C176" i="346"/>
  <c r="B176" i="346" s="1"/>
  <c r="F175" i="346"/>
  <c r="K175" i="346" s="1"/>
  <c r="B175" i="346"/>
  <c r="F174" i="346"/>
  <c r="B174" i="346"/>
  <c r="I173" i="346"/>
  <c r="H173" i="346"/>
  <c r="G173" i="346"/>
  <c r="F173" i="346" s="1"/>
  <c r="E173" i="346"/>
  <c r="D173" i="346"/>
  <c r="C173" i="346"/>
  <c r="B173" i="346" s="1"/>
  <c r="F172" i="346"/>
  <c r="K172" i="346" s="1"/>
  <c r="B172" i="346"/>
  <c r="F171" i="346"/>
  <c r="B171" i="346"/>
  <c r="I170" i="346"/>
  <c r="H170" i="346"/>
  <c r="G170" i="346"/>
  <c r="F170" i="346" s="1"/>
  <c r="E170" i="346"/>
  <c r="D170" i="346"/>
  <c r="C170" i="346"/>
  <c r="B169" i="346"/>
  <c r="J169" i="346" s="1"/>
  <c r="F168" i="346"/>
  <c r="B168" i="346"/>
  <c r="J168" i="346" s="1"/>
  <c r="F167" i="346"/>
  <c r="B167" i="346"/>
  <c r="J167" i="346" s="1"/>
  <c r="F166" i="346"/>
  <c r="B166" i="346"/>
  <c r="J166" i="346" s="1"/>
  <c r="F165" i="346"/>
  <c r="B165" i="346"/>
  <c r="I164" i="346"/>
  <c r="H164" i="346"/>
  <c r="G164" i="346"/>
  <c r="E164" i="346"/>
  <c r="E160" i="346" s="1"/>
  <c r="D164" i="346"/>
  <c r="C164" i="346"/>
  <c r="F163" i="346"/>
  <c r="B163" i="346"/>
  <c r="F162" i="346"/>
  <c r="B162" i="346"/>
  <c r="J162" i="346" s="1"/>
  <c r="I161" i="346"/>
  <c r="H161" i="346"/>
  <c r="G161" i="346"/>
  <c r="F161" i="346"/>
  <c r="E161" i="346"/>
  <c r="D161" i="346"/>
  <c r="C161" i="346"/>
  <c r="B161" i="346"/>
  <c r="J161" i="346" s="1"/>
  <c r="F159" i="346"/>
  <c r="B159" i="346"/>
  <c r="J159" i="346" s="1"/>
  <c r="F158" i="346"/>
  <c r="B158" i="346"/>
  <c r="I157" i="346"/>
  <c r="H157" i="346"/>
  <c r="G157" i="346"/>
  <c r="E157" i="346"/>
  <c r="D157" i="346"/>
  <c r="C157" i="346"/>
  <c r="B157" i="346" s="1"/>
  <c r="F156" i="346"/>
  <c r="B156" i="346"/>
  <c r="G155" i="346"/>
  <c r="F155" i="346" s="1"/>
  <c r="B155" i="346"/>
  <c r="J155" i="346" s="1"/>
  <c r="F154" i="346"/>
  <c r="B154" i="346"/>
  <c r="J154" i="346" s="1"/>
  <c r="I153" i="346"/>
  <c r="H153" i="346"/>
  <c r="G153" i="346"/>
  <c r="E153" i="346"/>
  <c r="E148" i="346" s="1"/>
  <c r="E147" i="346" s="1"/>
  <c r="D153" i="346"/>
  <c r="C153" i="346"/>
  <c r="B153" i="346" s="1"/>
  <c r="F152" i="346"/>
  <c r="B152" i="346"/>
  <c r="J152" i="346" s="1"/>
  <c r="F151" i="346"/>
  <c r="B151" i="346"/>
  <c r="J151" i="346" s="1"/>
  <c r="F150" i="346"/>
  <c r="B150" i="346"/>
  <c r="J150" i="346" s="1"/>
  <c r="I149" i="346"/>
  <c r="H149" i="346"/>
  <c r="H148" i="346" s="1"/>
  <c r="G149" i="346"/>
  <c r="F149" i="346"/>
  <c r="E149" i="346"/>
  <c r="D149" i="346"/>
  <c r="D148" i="346" s="1"/>
  <c r="C149" i="346"/>
  <c r="B149" i="346"/>
  <c r="J149" i="346" s="1"/>
  <c r="F146" i="346"/>
  <c r="B146" i="346"/>
  <c r="J146" i="346" s="1"/>
  <c r="F145" i="346"/>
  <c r="B145" i="346"/>
  <c r="J145" i="346" s="1"/>
  <c r="I144" i="346"/>
  <c r="I142" i="346" s="1"/>
  <c r="H144" i="346"/>
  <c r="H142" i="346" s="1"/>
  <c r="G144" i="346"/>
  <c r="E144" i="346"/>
  <c r="E142" i="346" s="1"/>
  <c r="D144" i="346"/>
  <c r="C144" i="346"/>
  <c r="B144" i="346" s="1"/>
  <c r="F143" i="346"/>
  <c r="B143" i="346"/>
  <c r="J143" i="346" s="1"/>
  <c r="D142" i="346"/>
  <c r="D138" i="346" s="1"/>
  <c r="D137" i="346" s="1"/>
  <c r="F141" i="346"/>
  <c r="B141" i="346"/>
  <c r="J141" i="346" s="1"/>
  <c r="F140" i="346"/>
  <c r="B140" i="346"/>
  <c r="J140" i="346" s="1"/>
  <c r="I139" i="346"/>
  <c r="H139" i="346"/>
  <c r="G139" i="346"/>
  <c r="E139" i="346"/>
  <c r="D139" i="346"/>
  <c r="C139" i="346"/>
  <c r="B139" i="346" s="1"/>
  <c r="F135" i="346"/>
  <c r="B135" i="346"/>
  <c r="F134" i="346"/>
  <c r="I133" i="346"/>
  <c r="H133" i="346"/>
  <c r="G133" i="346"/>
  <c r="E133" i="346"/>
  <c r="D133" i="346"/>
  <c r="C133" i="346"/>
  <c r="B133" i="346" s="1"/>
  <c r="F132" i="346"/>
  <c r="B132" i="346"/>
  <c r="J132" i="346" s="1"/>
  <c r="F131" i="346"/>
  <c r="B131" i="346"/>
  <c r="J131" i="346" s="1"/>
  <c r="F130" i="346"/>
  <c r="B130" i="346"/>
  <c r="J130" i="346" s="1"/>
  <c r="I129" i="346"/>
  <c r="H129" i="346"/>
  <c r="G129" i="346"/>
  <c r="E129" i="346"/>
  <c r="D129" i="346"/>
  <c r="C129" i="346"/>
  <c r="B129" i="346" s="1"/>
  <c r="F128" i="346"/>
  <c r="B128" i="346"/>
  <c r="F127" i="346"/>
  <c r="B127" i="346"/>
  <c r="J127" i="346" s="1"/>
  <c r="F126" i="346"/>
  <c r="B126" i="346"/>
  <c r="I125" i="346"/>
  <c r="I116" i="346" s="1"/>
  <c r="I115" i="346" s="1"/>
  <c r="I110" i="346" s="1"/>
  <c r="H125" i="346"/>
  <c r="H116" i="346" s="1"/>
  <c r="H115" i="346" s="1"/>
  <c r="H110" i="346" s="1"/>
  <c r="G125" i="346"/>
  <c r="G116" i="346" s="1"/>
  <c r="G115" i="346" s="1"/>
  <c r="G110" i="346" s="1"/>
  <c r="E125" i="346"/>
  <c r="D125" i="346"/>
  <c r="C125" i="346"/>
  <c r="B125" i="346" s="1"/>
  <c r="F124" i="346"/>
  <c r="B124" i="346"/>
  <c r="J124" i="346" s="1"/>
  <c r="F123" i="346"/>
  <c r="B123" i="346"/>
  <c r="J123" i="346" s="1"/>
  <c r="F122" i="346"/>
  <c r="B122" i="346"/>
  <c r="J122" i="346" s="1"/>
  <c r="F121" i="346"/>
  <c r="B121" i="346"/>
  <c r="J121" i="346" s="1"/>
  <c r="I120" i="346"/>
  <c r="H120" i="346"/>
  <c r="G120" i="346"/>
  <c r="E120" i="346"/>
  <c r="D120" i="346"/>
  <c r="C120" i="346"/>
  <c r="B120" i="346" s="1"/>
  <c r="F119" i="346"/>
  <c r="B119" i="346"/>
  <c r="F118" i="346"/>
  <c r="B118" i="346"/>
  <c r="J118" i="346" s="1"/>
  <c r="B117" i="346"/>
  <c r="J117" i="346" s="1"/>
  <c r="E116" i="346"/>
  <c r="D116" i="346"/>
  <c r="C116" i="346"/>
  <c r="B116" i="346" s="1"/>
  <c r="E115" i="346"/>
  <c r="E110" i="346" s="1"/>
  <c r="D115" i="346"/>
  <c r="C115" i="346"/>
  <c r="B115" i="346" s="1"/>
  <c r="F114" i="346"/>
  <c r="B114" i="346"/>
  <c r="J114" i="346" s="1"/>
  <c r="B113" i="346"/>
  <c r="J113" i="346" s="1"/>
  <c r="I112" i="346"/>
  <c r="H112" i="346"/>
  <c r="G112" i="346"/>
  <c r="E112" i="346"/>
  <c r="D112" i="346"/>
  <c r="C112" i="346"/>
  <c r="B112" i="346" s="1"/>
  <c r="I111" i="346"/>
  <c r="H111" i="346"/>
  <c r="G111" i="346"/>
  <c r="E111" i="346"/>
  <c r="D111" i="346"/>
  <c r="C111" i="346"/>
  <c r="B111" i="346" s="1"/>
  <c r="D110" i="346"/>
  <c r="B109" i="346"/>
  <c r="K109" i="346" s="1"/>
  <c r="J108" i="346"/>
  <c r="B108" i="346"/>
  <c r="K108" i="346" s="1"/>
  <c r="F107" i="346"/>
  <c r="K107" i="346" s="1"/>
  <c r="B107" i="346"/>
  <c r="F106" i="346"/>
  <c r="K106" i="346" s="1"/>
  <c r="B106" i="346"/>
  <c r="F105" i="346"/>
  <c r="B105" i="346"/>
  <c r="I104" i="346"/>
  <c r="H104" i="346"/>
  <c r="G104" i="346"/>
  <c r="F104" i="346" s="1"/>
  <c r="E104" i="346"/>
  <c r="D104" i="346"/>
  <c r="C104" i="346"/>
  <c r="B104" i="346" s="1"/>
  <c r="J104" i="346" s="1"/>
  <c r="J103" i="346"/>
  <c r="B103" i="346"/>
  <c r="K103" i="346" s="1"/>
  <c r="K102" i="346"/>
  <c r="B102" i="346"/>
  <c r="J102" i="346" s="1"/>
  <c r="F101" i="346"/>
  <c r="B101" i="346"/>
  <c r="F100" i="346"/>
  <c r="K100" i="346" s="1"/>
  <c r="B100" i="346"/>
  <c r="F99" i="346"/>
  <c r="B99" i="346"/>
  <c r="I98" i="346"/>
  <c r="H98" i="346"/>
  <c r="G98" i="346"/>
  <c r="F98" i="346" s="1"/>
  <c r="E98" i="346"/>
  <c r="D98" i="346"/>
  <c r="C98" i="346"/>
  <c r="F97" i="346"/>
  <c r="K97" i="346" s="1"/>
  <c r="B97" i="346"/>
  <c r="F96" i="346"/>
  <c r="B96" i="346"/>
  <c r="J96" i="346" s="1"/>
  <c r="F95" i="346"/>
  <c r="B95" i="346"/>
  <c r="F94" i="346"/>
  <c r="K94" i="346" s="1"/>
  <c r="B94" i="346"/>
  <c r="F93" i="346"/>
  <c r="K93" i="346" s="1"/>
  <c r="B93" i="346"/>
  <c r="F92" i="346"/>
  <c r="B92" i="346"/>
  <c r="I91" i="346"/>
  <c r="H91" i="346"/>
  <c r="G91" i="346"/>
  <c r="F91" i="346" s="1"/>
  <c r="E91" i="346"/>
  <c r="D91" i="346"/>
  <c r="C91" i="346"/>
  <c r="B91" i="346" s="1"/>
  <c r="F90" i="346"/>
  <c r="B90" i="346"/>
  <c r="F89" i="346"/>
  <c r="K89" i="346" s="1"/>
  <c r="B89" i="346"/>
  <c r="F88" i="346"/>
  <c r="B88" i="346"/>
  <c r="I87" i="346"/>
  <c r="H87" i="346"/>
  <c r="G87" i="346"/>
  <c r="F87" i="346" s="1"/>
  <c r="E87" i="346"/>
  <c r="D87" i="346"/>
  <c r="C87" i="346"/>
  <c r="F86" i="346"/>
  <c r="K86" i="346" s="1"/>
  <c r="B86" i="346"/>
  <c r="F85" i="346"/>
  <c r="B85" i="346"/>
  <c r="I84" i="346"/>
  <c r="H84" i="346"/>
  <c r="G84" i="346"/>
  <c r="F84" i="346" s="1"/>
  <c r="E84" i="346"/>
  <c r="D84" i="346"/>
  <c r="C84" i="346"/>
  <c r="F83" i="346"/>
  <c r="B83" i="346"/>
  <c r="F82" i="346"/>
  <c r="B82" i="346"/>
  <c r="I81" i="346"/>
  <c r="I80" i="346" s="1"/>
  <c r="H81" i="346"/>
  <c r="G81" i="346"/>
  <c r="F81" i="346" s="1"/>
  <c r="E81" i="346"/>
  <c r="D81" i="346"/>
  <c r="C81" i="346"/>
  <c r="G80" i="346"/>
  <c r="F79" i="346"/>
  <c r="K79" i="346" s="1"/>
  <c r="B79" i="346"/>
  <c r="F78" i="346"/>
  <c r="B78" i="346"/>
  <c r="I77" i="346"/>
  <c r="H77" i="346"/>
  <c r="G77" i="346"/>
  <c r="F77" i="346" s="1"/>
  <c r="E77" i="346"/>
  <c r="D77" i="346"/>
  <c r="C77" i="346"/>
  <c r="B77" i="346" s="1"/>
  <c r="J77" i="346" s="1"/>
  <c r="F76" i="346"/>
  <c r="B76" i="346"/>
  <c r="F75" i="346"/>
  <c r="K75" i="346" s="1"/>
  <c r="B75" i="346"/>
  <c r="F74" i="346"/>
  <c r="B74" i="346"/>
  <c r="I73" i="346"/>
  <c r="H73" i="346"/>
  <c r="G73" i="346"/>
  <c r="F73" i="346" s="1"/>
  <c r="E73" i="346"/>
  <c r="D73" i="346"/>
  <c r="C73" i="346"/>
  <c r="F72" i="346"/>
  <c r="K72" i="346" s="1"/>
  <c r="B72" i="346"/>
  <c r="F71" i="346"/>
  <c r="B71" i="346"/>
  <c r="J71" i="346" s="1"/>
  <c r="F70" i="346"/>
  <c r="B70" i="346"/>
  <c r="J70" i="346" s="1"/>
  <c r="I69" i="346"/>
  <c r="H69" i="346"/>
  <c r="G69" i="346"/>
  <c r="F69" i="346"/>
  <c r="E69" i="346"/>
  <c r="D69" i="346"/>
  <c r="C69" i="346"/>
  <c r="B69" i="346"/>
  <c r="J69" i="346" s="1"/>
  <c r="F68" i="346"/>
  <c r="B68" i="346"/>
  <c r="J68" i="346" s="1"/>
  <c r="F67" i="346"/>
  <c r="B67" i="346"/>
  <c r="I66" i="346"/>
  <c r="H66" i="346"/>
  <c r="G66" i="346"/>
  <c r="E66" i="346"/>
  <c r="D66" i="346"/>
  <c r="C66" i="346"/>
  <c r="B66" i="346" s="1"/>
  <c r="F65" i="346"/>
  <c r="B65" i="346"/>
  <c r="F64" i="346"/>
  <c r="B64" i="346"/>
  <c r="J64" i="346" s="1"/>
  <c r="I63" i="346"/>
  <c r="H63" i="346"/>
  <c r="G63" i="346"/>
  <c r="F63" i="346"/>
  <c r="E63" i="346"/>
  <c r="D63" i="346"/>
  <c r="C63" i="346"/>
  <c r="B63" i="346"/>
  <c r="J63" i="346" s="1"/>
  <c r="F62" i="346"/>
  <c r="B62" i="346"/>
  <c r="J62" i="346" s="1"/>
  <c r="F61" i="346"/>
  <c r="B61" i="346"/>
  <c r="J61" i="346" s="1"/>
  <c r="F60" i="346"/>
  <c r="B60" i="346"/>
  <c r="I59" i="346"/>
  <c r="H59" i="346"/>
  <c r="G59" i="346"/>
  <c r="E59" i="346"/>
  <c r="D59" i="346"/>
  <c r="C59" i="346"/>
  <c r="B59" i="346" s="1"/>
  <c r="F58" i="346"/>
  <c r="B58" i="346"/>
  <c r="J58" i="346" s="1"/>
  <c r="F57" i="346"/>
  <c r="B57" i="346"/>
  <c r="J57" i="346" s="1"/>
  <c r="I56" i="346"/>
  <c r="H56" i="346"/>
  <c r="G56" i="346"/>
  <c r="F56" i="346"/>
  <c r="E56" i="346"/>
  <c r="D56" i="346"/>
  <c r="C56" i="346"/>
  <c r="B56" i="346"/>
  <c r="J56" i="346" s="1"/>
  <c r="F55" i="346"/>
  <c r="B55" i="346"/>
  <c r="J55" i="346" s="1"/>
  <c r="F54" i="346"/>
  <c r="B54" i="346"/>
  <c r="J54" i="346" s="1"/>
  <c r="I53" i="346"/>
  <c r="H53" i="346"/>
  <c r="G53" i="346"/>
  <c r="E53" i="346"/>
  <c r="D53" i="346"/>
  <c r="C53" i="346"/>
  <c r="B53" i="346" s="1"/>
  <c r="F52" i="346"/>
  <c r="B52" i="346"/>
  <c r="J52" i="346" s="1"/>
  <c r="B51" i="346"/>
  <c r="J51" i="346" s="1"/>
  <c r="I50" i="346"/>
  <c r="H50" i="346"/>
  <c r="G50" i="346"/>
  <c r="E50" i="346"/>
  <c r="D50" i="346"/>
  <c r="C50" i="346"/>
  <c r="B50" i="346" s="1"/>
  <c r="F49" i="346"/>
  <c r="B49" i="346"/>
  <c r="J49" i="346" s="1"/>
  <c r="F48" i="346"/>
  <c r="B48" i="346"/>
  <c r="J48" i="346" s="1"/>
  <c r="H47" i="346"/>
  <c r="G47" i="346"/>
  <c r="F47" i="346" s="1"/>
  <c r="E47" i="346"/>
  <c r="D47" i="346"/>
  <c r="C47" i="346"/>
  <c r="F46" i="346"/>
  <c r="K46" i="346" s="1"/>
  <c r="B46" i="346"/>
  <c r="J45" i="346"/>
  <c r="B45" i="346"/>
  <c r="I44" i="346"/>
  <c r="H44" i="346"/>
  <c r="G44" i="346"/>
  <c r="F44" i="346" s="1"/>
  <c r="E44" i="346"/>
  <c r="D44" i="346"/>
  <c r="C44" i="346"/>
  <c r="F43" i="346"/>
  <c r="K43" i="346" s="1"/>
  <c r="B43" i="346"/>
  <c r="J42" i="346"/>
  <c r="F42" i="346"/>
  <c r="I41" i="346"/>
  <c r="H41" i="346"/>
  <c r="G41" i="346"/>
  <c r="F41" i="346" s="1"/>
  <c r="E41" i="346"/>
  <c r="D41" i="346"/>
  <c r="C41" i="346"/>
  <c r="F40" i="346"/>
  <c r="K40" i="346" s="1"/>
  <c r="B40" i="346"/>
  <c r="J39" i="346"/>
  <c r="F39" i="346"/>
  <c r="I38" i="346"/>
  <c r="H38" i="346"/>
  <c r="G38" i="346"/>
  <c r="F38" i="346" s="1"/>
  <c r="E38" i="346"/>
  <c r="D38" i="346"/>
  <c r="C38" i="346"/>
  <c r="F37" i="346"/>
  <c r="K37" i="346" s="1"/>
  <c r="B37" i="346"/>
  <c r="F36" i="346"/>
  <c r="K36" i="346" s="1"/>
  <c r="B36" i="346"/>
  <c r="F35" i="346"/>
  <c r="B35" i="346"/>
  <c r="F34" i="346"/>
  <c r="K34" i="346" s="1"/>
  <c r="B34" i="346"/>
  <c r="F33" i="346"/>
  <c r="B33" i="346"/>
  <c r="I32" i="346"/>
  <c r="H32" i="346"/>
  <c r="G32" i="346"/>
  <c r="F32" i="346" s="1"/>
  <c r="E32" i="346"/>
  <c r="D32" i="346"/>
  <c r="C32" i="346"/>
  <c r="F31" i="346"/>
  <c r="K31" i="346" s="1"/>
  <c r="B31" i="346"/>
  <c r="F30" i="346"/>
  <c r="K30" i="346" s="1"/>
  <c r="B30" i="346"/>
  <c r="F29" i="346"/>
  <c r="K29" i="346" s="1"/>
  <c r="B29" i="346"/>
  <c r="F28" i="346"/>
  <c r="B28" i="346"/>
  <c r="I27" i="346"/>
  <c r="H27" i="346"/>
  <c r="G27" i="346"/>
  <c r="F27" i="346" s="1"/>
  <c r="K27" i="346" s="1"/>
  <c r="E27" i="346"/>
  <c r="D27" i="346"/>
  <c r="C27" i="346"/>
  <c r="B27" i="346" s="1"/>
  <c r="F26" i="346"/>
  <c r="K26" i="346" s="1"/>
  <c r="B26" i="346"/>
  <c r="F25" i="346"/>
  <c r="K25" i="346" s="1"/>
  <c r="B25" i="346"/>
  <c r="F24" i="346"/>
  <c r="K24" i="346" s="1"/>
  <c r="B24" i="346"/>
  <c r="F23" i="346"/>
  <c r="K23" i="346" s="1"/>
  <c r="B23" i="346"/>
  <c r="F22" i="346"/>
  <c r="K22" i="346" s="1"/>
  <c r="B22" i="346"/>
  <c r="F21" i="346"/>
  <c r="B21" i="346"/>
  <c r="I20" i="346"/>
  <c r="H20" i="346"/>
  <c r="G20" i="346"/>
  <c r="F20" i="346" s="1"/>
  <c r="E20" i="346"/>
  <c r="D20" i="346"/>
  <c r="D11" i="346" s="1"/>
  <c r="C20" i="346"/>
  <c r="F19" i="346"/>
  <c r="K19" i="346" s="1"/>
  <c r="B19" i="346"/>
  <c r="F18" i="346"/>
  <c r="K18" i="346" s="1"/>
  <c r="B18" i="346"/>
  <c r="F17" i="346"/>
  <c r="K17" i="346" s="1"/>
  <c r="B17" i="346"/>
  <c r="F16" i="346"/>
  <c r="K16" i="346" s="1"/>
  <c r="B16" i="346"/>
  <c r="F15" i="346"/>
  <c r="K15" i="346" s="1"/>
  <c r="B15" i="346"/>
  <c r="F14" i="346"/>
  <c r="K14" i="346" s="1"/>
  <c r="B14" i="346"/>
  <c r="J13" i="346"/>
  <c r="I12" i="346"/>
  <c r="H12" i="346"/>
  <c r="G12" i="346"/>
  <c r="E12" i="346"/>
  <c r="D12" i="346"/>
  <c r="C12" i="346"/>
  <c r="B12" i="346" s="1"/>
  <c r="I281" i="346" l="1"/>
  <c r="I274" i="346" s="1"/>
  <c r="I235" i="346" s="1"/>
  <c r="J302" i="346"/>
  <c r="J295" i="346"/>
  <c r="J297" i="346"/>
  <c r="J280" i="346"/>
  <c r="H274" i="346"/>
  <c r="J285" i="346"/>
  <c r="H235" i="346"/>
  <c r="F281" i="346"/>
  <c r="F282" i="346"/>
  <c r="G274" i="346"/>
  <c r="J282" i="346"/>
  <c r="J287" i="346"/>
  <c r="I206" i="346"/>
  <c r="J211" i="346"/>
  <c r="F207" i="346"/>
  <c r="J207" i="346" s="1"/>
  <c r="J212" i="346"/>
  <c r="J213" i="346"/>
  <c r="G206" i="346"/>
  <c r="J126" i="346"/>
  <c r="J128" i="346"/>
  <c r="J119" i="346"/>
  <c r="F12" i="346"/>
  <c r="J12" i="346" s="1"/>
  <c r="I11" i="346"/>
  <c r="I10" i="346" s="1"/>
  <c r="I9" i="346" s="1"/>
  <c r="H11" i="346"/>
  <c r="J27" i="346"/>
  <c r="K56" i="346"/>
  <c r="K71" i="346"/>
  <c r="B84" i="346"/>
  <c r="J84" i="346" s="1"/>
  <c r="C80" i="346"/>
  <c r="J91" i="346"/>
  <c r="K96" i="346"/>
  <c r="C110" i="346"/>
  <c r="B110" i="346" s="1"/>
  <c r="E138" i="346"/>
  <c r="E137" i="346" s="1"/>
  <c r="E136" i="346" s="1"/>
  <c r="H138" i="346"/>
  <c r="H137" i="346" s="1"/>
  <c r="J173" i="346"/>
  <c r="K182" i="346"/>
  <c r="K207" i="346"/>
  <c r="K12" i="346"/>
  <c r="K149" i="346"/>
  <c r="H189" i="346"/>
  <c r="H188" i="346" s="1"/>
  <c r="J14" i="346"/>
  <c r="J15" i="346"/>
  <c r="J16" i="346"/>
  <c r="J17" i="346"/>
  <c r="J18" i="346"/>
  <c r="J19" i="346"/>
  <c r="B20" i="346"/>
  <c r="J20" i="346" s="1"/>
  <c r="E11" i="346"/>
  <c r="J21" i="346"/>
  <c r="J22" i="346"/>
  <c r="J23" i="346"/>
  <c r="J24" i="346"/>
  <c r="J25" i="346"/>
  <c r="J26" i="346"/>
  <c r="J28" i="346"/>
  <c r="J29" i="346"/>
  <c r="J30" i="346"/>
  <c r="J31" i="346"/>
  <c r="B32" i="346"/>
  <c r="J32" i="346" s="1"/>
  <c r="J33" i="346"/>
  <c r="J34" i="346"/>
  <c r="J35" i="346"/>
  <c r="J36" i="346"/>
  <c r="J37" i="346"/>
  <c r="B38" i="346"/>
  <c r="J38" i="346" s="1"/>
  <c r="J40" i="346"/>
  <c r="B41" i="346"/>
  <c r="J41" i="346" s="1"/>
  <c r="J43" i="346"/>
  <c r="B44" i="346"/>
  <c r="J44" i="346" s="1"/>
  <c r="J46" i="346"/>
  <c r="B47" i="346"/>
  <c r="J47" i="346" s="1"/>
  <c r="K49" i="346"/>
  <c r="F50" i="346"/>
  <c r="K50" i="346" s="1"/>
  <c r="K52" i="346"/>
  <c r="F53" i="346"/>
  <c r="K53" i="346" s="1"/>
  <c r="K55" i="346"/>
  <c r="K58" i="346"/>
  <c r="F59" i="346"/>
  <c r="K59" i="346" s="1"/>
  <c r="K61" i="346"/>
  <c r="K65" i="346"/>
  <c r="F66" i="346"/>
  <c r="J66" i="346" s="1"/>
  <c r="K68" i="346"/>
  <c r="B73" i="346"/>
  <c r="J73" i="346" s="1"/>
  <c r="J75" i="346"/>
  <c r="J76" i="346"/>
  <c r="J78" i="346"/>
  <c r="B81" i="346"/>
  <c r="K81" i="346" s="1"/>
  <c r="J82" i="346"/>
  <c r="J83" i="346"/>
  <c r="D80" i="346"/>
  <c r="D10" i="346" s="1"/>
  <c r="D9" i="346" s="1"/>
  <c r="H80" i="346"/>
  <c r="J85" i="346"/>
  <c r="B87" i="346"/>
  <c r="J87" i="346" s="1"/>
  <c r="E80" i="346"/>
  <c r="J89" i="346"/>
  <c r="J90" i="346"/>
  <c r="J92" i="346"/>
  <c r="J94" i="346"/>
  <c r="K95" i="346"/>
  <c r="B98" i="346"/>
  <c r="J98" i="346" s="1"/>
  <c r="J100" i="346"/>
  <c r="J101" i="346"/>
  <c r="J105" i="346"/>
  <c r="J106" i="346"/>
  <c r="J107" i="346"/>
  <c r="F110" i="346"/>
  <c r="K110" i="346" s="1"/>
  <c r="F111" i="346"/>
  <c r="K111" i="346" s="1"/>
  <c r="F112" i="346"/>
  <c r="K112" i="346" s="1"/>
  <c r="K114" i="346"/>
  <c r="F115" i="346"/>
  <c r="K115" i="346" s="1"/>
  <c r="F116" i="346"/>
  <c r="K116" i="346" s="1"/>
  <c r="K118" i="346"/>
  <c r="K119" i="346"/>
  <c r="F120" i="346"/>
  <c r="K120" i="346" s="1"/>
  <c r="K121" i="346"/>
  <c r="K122" i="346"/>
  <c r="K123" i="346"/>
  <c r="K124" i="346"/>
  <c r="F125" i="346"/>
  <c r="K125" i="346" s="1"/>
  <c r="K126" i="346"/>
  <c r="K127" i="346"/>
  <c r="K128" i="346"/>
  <c r="F129" i="346"/>
  <c r="K129" i="346" s="1"/>
  <c r="K130" i="346"/>
  <c r="K131" i="346"/>
  <c r="K132" i="346"/>
  <c r="F133" i="346"/>
  <c r="K133" i="346" s="1"/>
  <c r="K135" i="346"/>
  <c r="F139" i="346"/>
  <c r="K139" i="346" s="1"/>
  <c r="K141" i="346"/>
  <c r="F144" i="346"/>
  <c r="K144" i="346" s="1"/>
  <c r="I138" i="346"/>
  <c r="I137" i="346" s="1"/>
  <c r="K146" i="346"/>
  <c r="K151" i="346"/>
  <c r="K152" i="346"/>
  <c r="F153" i="346"/>
  <c r="K153" i="346" s="1"/>
  <c r="I148" i="346"/>
  <c r="K156" i="346"/>
  <c r="F157" i="346"/>
  <c r="J157" i="346" s="1"/>
  <c r="K159" i="346"/>
  <c r="K163" i="346"/>
  <c r="K166" i="346"/>
  <c r="K168" i="346"/>
  <c r="B170" i="346"/>
  <c r="J170" i="346" s="1"/>
  <c r="J172" i="346"/>
  <c r="D160" i="346"/>
  <c r="D147" i="346" s="1"/>
  <c r="D136" i="346" s="1"/>
  <c r="H160" i="346"/>
  <c r="H147" i="346" s="1"/>
  <c r="J174" i="346"/>
  <c r="J175" i="346"/>
  <c r="F176" i="346"/>
  <c r="K176" i="346" s="1"/>
  <c r="K181" i="346"/>
  <c r="B183" i="346"/>
  <c r="K183" i="346" s="1"/>
  <c r="J184" i="346"/>
  <c r="J185" i="346"/>
  <c r="J186" i="346"/>
  <c r="I188" i="346"/>
  <c r="F190" i="346"/>
  <c r="J190" i="346" s="1"/>
  <c r="K192" i="346"/>
  <c r="K195" i="346"/>
  <c r="F196" i="346"/>
  <c r="K196" i="346" s="1"/>
  <c r="K198" i="346"/>
  <c r="B200" i="346"/>
  <c r="J200" i="346" s="1"/>
  <c r="B201" i="346"/>
  <c r="J201" i="346" s="1"/>
  <c r="J202" i="346"/>
  <c r="J203" i="346"/>
  <c r="K209" i="346"/>
  <c r="K210" i="346"/>
  <c r="K211" i="346"/>
  <c r="K212" i="346"/>
  <c r="K213" i="346"/>
  <c r="F214" i="346"/>
  <c r="K214" i="346" s="1"/>
  <c r="J221" i="346"/>
  <c r="J224" i="346"/>
  <c r="J230" i="346"/>
  <c r="J231" i="346"/>
  <c r="E205" i="346"/>
  <c r="E204" i="346" s="1"/>
  <c r="F238" i="346"/>
  <c r="G237" i="346"/>
  <c r="I205" i="346"/>
  <c r="I204" i="346" s="1"/>
  <c r="J216" i="346"/>
  <c r="J217" i="346"/>
  <c r="J218" i="346"/>
  <c r="J219" i="346"/>
  <c r="J220" i="346"/>
  <c r="J222" i="346"/>
  <c r="J223" i="346"/>
  <c r="J225" i="346"/>
  <c r="J226" i="346"/>
  <c r="B227" i="346"/>
  <c r="J227" i="346" s="1"/>
  <c r="J228" i="346"/>
  <c r="J229" i="346"/>
  <c r="J232" i="346"/>
  <c r="J233" i="346"/>
  <c r="J234" i="346"/>
  <c r="C237" i="346"/>
  <c r="C236" i="346" s="1"/>
  <c r="B238" i="346"/>
  <c r="J239" i="346"/>
  <c r="J240" i="346"/>
  <c r="J241" i="346"/>
  <c r="J242" i="346"/>
  <c r="J243" i="346"/>
  <c r="B244" i="346"/>
  <c r="J244" i="346" s="1"/>
  <c r="K247" i="346"/>
  <c r="K248" i="346"/>
  <c r="K249" i="346"/>
  <c r="F250" i="346"/>
  <c r="K252" i="346"/>
  <c r="K253" i="346"/>
  <c r="K254" i="346"/>
  <c r="K255" i="346"/>
  <c r="F256" i="346"/>
  <c r="J256" i="346" s="1"/>
  <c r="K258" i="346"/>
  <c r="K260" i="346"/>
  <c r="K261" i="346"/>
  <c r="K264" i="346"/>
  <c r="K265" i="346"/>
  <c r="K266" i="346"/>
  <c r="K267" i="346"/>
  <c r="F268" i="346"/>
  <c r="J268" i="346" s="1"/>
  <c r="K270" i="346"/>
  <c r="K271" i="346"/>
  <c r="K272" i="346"/>
  <c r="K273" i="346"/>
  <c r="K279" i="346"/>
  <c r="K280" i="346"/>
  <c r="C281" i="346"/>
  <c r="K284" i="346"/>
  <c r="K285" i="346"/>
  <c r="K286" i="346"/>
  <c r="K287" i="346"/>
  <c r="K288" i="346"/>
  <c r="K289" i="346"/>
  <c r="K290" i="346"/>
  <c r="K291" i="346"/>
  <c r="F292" i="346"/>
  <c r="K294" i="346"/>
  <c r="K297" i="346"/>
  <c r="K298" i="346"/>
  <c r="K299" i="346"/>
  <c r="F300" i="346"/>
  <c r="K302" i="346"/>
  <c r="K308" i="346"/>
  <c r="F309" i="346"/>
  <c r="J309" i="346" s="1"/>
  <c r="F310" i="346"/>
  <c r="F311" i="346"/>
  <c r="J311" i="346" s="1"/>
  <c r="F312" i="346"/>
  <c r="K315" i="346"/>
  <c r="D237" i="346"/>
  <c r="D236" i="346" s="1"/>
  <c r="D235" i="346" s="1"/>
  <c r="J250" i="346"/>
  <c r="K262" i="346"/>
  <c r="K275" i="346"/>
  <c r="K276" i="346"/>
  <c r="K278" i="346"/>
  <c r="K282" i="346"/>
  <c r="J292" i="346"/>
  <c r="K295" i="346"/>
  <c r="J300" i="346"/>
  <c r="K303" i="346"/>
  <c r="K304" i="346"/>
  <c r="K305" i="346"/>
  <c r="K306" i="346"/>
  <c r="J310" i="346"/>
  <c r="J312" i="346"/>
  <c r="K314" i="346"/>
  <c r="K246" i="346"/>
  <c r="B236" i="346"/>
  <c r="B237" i="346"/>
  <c r="K244" i="346"/>
  <c r="K20" i="346"/>
  <c r="K32" i="346"/>
  <c r="K38" i="346"/>
  <c r="K41" i="346"/>
  <c r="K44" i="346"/>
  <c r="K47" i="346"/>
  <c r="J50" i="346"/>
  <c r="J53" i="346"/>
  <c r="J59" i="346"/>
  <c r="C11" i="346"/>
  <c r="G11" i="346"/>
  <c r="J60" i="346"/>
  <c r="K62" i="346"/>
  <c r="K63" i="346"/>
  <c r="J65" i="346"/>
  <c r="J67" i="346"/>
  <c r="J72" i="346"/>
  <c r="J74" i="346"/>
  <c r="K76" i="346"/>
  <c r="K77" i="346"/>
  <c r="J79" i="346"/>
  <c r="J81" i="346"/>
  <c r="K83" i="346"/>
  <c r="K84" i="346"/>
  <c r="J86" i="346"/>
  <c r="J88" i="346"/>
  <c r="K90" i="346"/>
  <c r="K91" i="346"/>
  <c r="J93" i="346"/>
  <c r="J95" i="346"/>
  <c r="J97" i="346"/>
  <c r="J99" i="346"/>
  <c r="K101" i="346"/>
  <c r="K104" i="346"/>
  <c r="J110" i="346"/>
  <c r="J111" i="346"/>
  <c r="J112" i="346"/>
  <c r="J115" i="346"/>
  <c r="J116" i="346"/>
  <c r="J120" i="346"/>
  <c r="J125" i="346"/>
  <c r="J129" i="346"/>
  <c r="J139" i="346"/>
  <c r="J144" i="346"/>
  <c r="J153" i="346"/>
  <c r="K66" i="346"/>
  <c r="K69" i="346"/>
  <c r="K73" i="346"/>
  <c r="B80" i="346"/>
  <c r="J80" i="346" s="1"/>
  <c r="F80" i="346"/>
  <c r="K87" i="346"/>
  <c r="K98" i="346"/>
  <c r="J109" i="346"/>
  <c r="C142" i="346"/>
  <c r="G142" i="346"/>
  <c r="C148" i="346"/>
  <c r="G148" i="346"/>
  <c r="J156" i="346"/>
  <c r="J158" i="346"/>
  <c r="K161" i="346"/>
  <c r="J163" i="346"/>
  <c r="F164" i="346"/>
  <c r="G160" i="346"/>
  <c r="F160" i="346" s="1"/>
  <c r="I160" i="346"/>
  <c r="I147" i="346" s="1"/>
  <c r="I136" i="346" s="1"/>
  <c r="I317" i="346" s="1"/>
  <c r="D326" i="346" s="1"/>
  <c r="J165" i="346"/>
  <c r="K167" i="346"/>
  <c r="K169" i="346"/>
  <c r="J171" i="346"/>
  <c r="J176" i="346"/>
  <c r="K178" i="346"/>
  <c r="K179" i="346"/>
  <c r="J181" i="346"/>
  <c r="J183" i="346"/>
  <c r="K185" i="346"/>
  <c r="K187" i="346"/>
  <c r="C189" i="346"/>
  <c r="F189" i="346"/>
  <c r="J191" i="346"/>
  <c r="J196" i="346"/>
  <c r="K200" i="346"/>
  <c r="K201" i="346"/>
  <c r="J214" i="346"/>
  <c r="K227" i="346"/>
  <c r="K238" i="346"/>
  <c r="K250" i="346"/>
  <c r="K155" i="346"/>
  <c r="K157" i="346"/>
  <c r="B164" i="346"/>
  <c r="J164" i="346" s="1"/>
  <c r="C160" i="346"/>
  <c r="B160" i="346" s="1"/>
  <c r="J160" i="346" s="1"/>
  <c r="K170" i="346"/>
  <c r="K173" i="346"/>
  <c r="F188" i="346"/>
  <c r="K190" i="346"/>
  <c r="K193" i="346"/>
  <c r="J199" i="346"/>
  <c r="J257" i="346"/>
  <c r="K259" i="346"/>
  <c r="K268" i="346"/>
  <c r="K292" i="346"/>
  <c r="K300" i="346"/>
  <c r="K309" i="346"/>
  <c r="K310" i="346"/>
  <c r="K311" i="346"/>
  <c r="K312" i="346"/>
  <c r="K256" i="346"/>
  <c r="J316" i="346"/>
  <c r="D206" i="345"/>
  <c r="E206" i="345"/>
  <c r="C206" i="345"/>
  <c r="F342" i="345"/>
  <c r="B342" i="345"/>
  <c r="F341" i="345"/>
  <c r="B341" i="345"/>
  <c r="F340" i="345"/>
  <c r="B340" i="345"/>
  <c r="F339" i="345"/>
  <c r="B339" i="345"/>
  <c r="B316" i="345"/>
  <c r="K316" i="345" s="1"/>
  <c r="F315" i="345"/>
  <c r="K315" i="345" s="1"/>
  <c r="B315" i="345"/>
  <c r="F314" i="345"/>
  <c r="B314" i="345"/>
  <c r="F313" i="345"/>
  <c r="B313" i="345"/>
  <c r="I312" i="345"/>
  <c r="H312" i="345"/>
  <c r="G312" i="345"/>
  <c r="F312" i="345" s="1"/>
  <c r="E312" i="345"/>
  <c r="D312" i="345"/>
  <c r="C312" i="345"/>
  <c r="I311" i="345"/>
  <c r="H311" i="345"/>
  <c r="G311" i="345"/>
  <c r="F311" i="345" s="1"/>
  <c r="E311" i="345"/>
  <c r="D311" i="345"/>
  <c r="C311" i="345"/>
  <c r="I310" i="345"/>
  <c r="H310" i="345"/>
  <c r="G310" i="345"/>
  <c r="F310" i="345" s="1"/>
  <c r="E310" i="345"/>
  <c r="D310" i="345"/>
  <c r="C310" i="345"/>
  <c r="I309" i="345"/>
  <c r="H309" i="345"/>
  <c r="G309" i="345"/>
  <c r="F309" i="345" s="1"/>
  <c r="E309" i="345"/>
  <c r="D309" i="345"/>
  <c r="C309" i="345"/>
  <c r="F308" i="345"/>
  <c r="K308" i="345" s="1"/>
  <c r="B308" i="345"/>
  <c r="F307" i="345"/>
  <c r="B307" i="345"/>
  <c r="I306" i="345"/>
  <c r="H306" i="345"/>
  <c r="G306" i="345"/>
  <c r="F306" i="345" s="1"/>
  <c r="K306" i="345" s="1"/>
  <c r="E306" i="345"/>
  <c r="D306" i="345"/>
  <c r="C306" i="345"/>
  <c r="B306" i="345" s="1"/>
  <c r="I305" i="345"/>
  <c r="H305" i="345"/>
  <c r="G305" i="345"/>
  <c r="F305" i="345" s="1"/>
  <c r="K305" i="345" s="1"/>
  <c r="E305" i="345"/>
  <c r="D305" i="345"/>
  <c r="C305" i="345"/>
  <c r="B305" i="345" s="1"/>
  <c r="I304" i="345"/>
  <c r="H304" i="345"/>
  <c r="G304" i="345"/>
  <c r="F304" i="345" s="1"/>
  <c r="K304" i="345" s="1"/>
  <c r="E304" i="345"/>
  <c r="D304" i="345"/>
  <c r="C304" i="345"/>
  <c r="B304" i="345" s="1"/>
  <c r="I303" i="345"/>
  <c r="H303" i="345"/>
  <c r="G303" i="345"/>
  <c r="F303" i="345" s="1"/>
  <c r="K303" i="345" s="1"/>
  <c r="E303" i="345"/>
  <c r="D303" i="345"/>
  <c r="C303" i="345"/>
  <c r="B303" i="345" s="1"/>
  <c r="F302" i="345"/>
  <c r="K302" i="345" s="1"/>
  <c r="B302" i="345"/>
  <c r="F301" i="345"/>
  <c r="B301" i="345"/>
  <c r="I300" i="345"/>
  <c r="H300" i="345"/>
  <c r="G300" i="345"/>
  <c r="F300" i="345" s="1"/>
  <c r="E300" i="345"/>
  <c r="D300" i="345"/>
  <c r="C300" i="345"/>
  <c r="F299" i="345"/>
  <c r="K299" i="345" s="1"/>
  <c r="B299" i="345"/>
  <c r="F298" i="345"/>
  <c r="K298" i="345" s="1"/>
  <c r="B298" i="345"/>
  <c r="F297" i="345"/>
  <c r="K297" i="345" s="1"/>
  <c r="B297" i="345"/>
  <c r="F296" i="345"/>
  <c r="B296" i="345"/>
  <c r="I295" i="345"/>
  <c r="H295" i="345"/>
  <c r="G295" i="345"/>
  <c r="F295" i="345" s="1"/>
  <c r="K295" i="345" s="1"/>
  <c r="E295" i="345"/>
  <c r="D295" i="345"/>
  <c r="C295" i="345"/>
  <c r="B295" i="345" s="1"/>
  <c r="F294" i="345"/>
  <c r="K294" i="345" s="1"/>
  <c r="B294" i="345"/>
  <c r="F293" i="345"/>
  <c r="B293" i="345"/>
  <c r="I292" i="345"/>
  <c r="H292" i="345"/>
  <c r="G292" i="345"/>
  <c r="F292" i="345" s="1"/>
  <c r="E292" i="345"/>
  <c r="D292" i="345"/>
  <c r="D281" i="345" s="1"/>
  <c r="D274" i="345" s="1"/>
  <c r="C292" i="345"/>
  <c r="F291" i="345"/>
  <c r="K291" i="345" s="1"/>
  <c r="B291" i="345"/>
  <c r="F290" i="345"/>
  <c r="K290" i="345" s="1"/>
  <c r="B290" i="345"/>
  <c r="F289" i="345"/>
  <c r="K289" i="345" s="1"/>
  <c r="B289" i="345"/>
  <c r="F288" i="345"/>
  <c r="K288" i="345" s="1"/>
  <c r="B288" i="345"/>
  <c r="F287" i="345"/>
  <c r="K287" i="345" s="1"/>
  <c r="B287" i="345"/>
  <c r="F286" i="345"/>
  <c r="K286" i="345" s="1"/>
  <c r="B286" i="345"/>
  <c r="F285" i="345"/>
  <c r="K285" i="345" s="1"/>
  <c r="B285" i="345"/>
  <c r="F284" i="345"/>
  <c r="K284" i="345" s="1"/>
  <c r="B284" i="345"/>
  <c r="F283" i="345"/>
  <c r="B283" i="345"/>
  <c r="I282" i="345"/>
  <c r="H282" i="345"/>
  <c r="G282" i="345"/>
  <c r="E282" i="345"/>
  <c r="D282" i="345"/>
  <c r="C282" i="345"/>
  <c r="B282" i="345" s="1"/>
  <c r="I281" i="345"/>
  <c r="H281" i="345"/>
  <c r="G281" i="345"/>
  <c r="E281" i="345"/>
  <c r="C281" i="345"/>
  <c r="B281" i="345" s="1"/>
  <c r="F280" i="345"/>
  <c r="K280" i="345" s="1"/>
  <c r="B280" i="345"/>
  <c r="F279" i="345"/>
  <c r="K279" i="345" s="1"/>
  <c r="B279" i="345"/>
  <c r="I278" i="345"/>
  <c r="H278" i="345"/>
  <c r="G278" i="345"/>
  <c r="F278" i="345" s="1"/>
  <c r="E278" i="345"/>
  <c r="D278" i="345"/>
  <c r="C278" i="345"/>
  <c r="B278" i="345" s="1"/>
  <c r="I276" i="345"/>
  <c r="H276" i="345"/>
  <c r="G276" i="345"/>
  <c r="F276" i="345" s="1"/>
  <c r="E276" i="345"/>
  <c r="D276" i="345"/>
  <c r="C276" i="345"/>
  <c r="B276" i="345" s="1"/>
  <c r="I275" i="345"/>
  <c r="H275" i="345"/>
  <c r="G275" i="345"/>
  <c r="F275" i="345" s="1"/>
  <c r="E275" i="345"/>
  <c r="D275" i="345"/>
  <c r="C275" i="345"/>
  <c r="H274" i="345"/>
  <c r="E274" i="345"/>
  <c r="F273" i="345"/>
  <c r="K273" i="345" s="1"/>
  <c r="B273" i="345"/>
  <c r="F272" i="345"/>
  <c r="K272" i="345" s="1"/>
  <c r="B272" i="345"/>
  <c r="F271" i="345"/>
  <c r="K271" i="345" s="1"/>
  <c r="B271" i="345"/>
  <c r="F270" i="345"/>
  <c r="B270" i="345"/>
  <c r="F269" i="345"/>
  <c r="B269" i="345"/>
  <c r="I268" i="345"/>
  <c r="H268" i="345"/>
  <c r="G268" i="345"/>
  <c r="F268" i="345" s="1"/>
  <c r="E268" i="345"/>
  <c r="D268" i="345"/>
  <c r="C268" i="345"/>
  <c r="F267" i="345"/>
  <c r="K267" i="345" s="1"/>
  <c r="B267" i="345"/>
  <c r="F266" i="345"/>
  <c r="K266" i="345" s="1"/>
  <c r="B266" i="345"/>
  <c r="F265" i="345"/>
  <c r="K265" i="345" s="1"/>
  <c r="B265" i="345"/>
  <c r="F264" i="345"/>
  <c r="K264" i="345" s="1"/>
  <c r="B264" i="345"/>
  <c r="F263" i="345"/>
  <c r="B263" i="345"/>
  <c r="I262" i="345"/>
  <c r="H262" i="345"/>
  <c r="G262" i="345"/>
  <c r="F262" i="345" s="1"/>
  <c r="E262" i="345"/>
  <c r="D262" i="345"/>
  <c r="C262" i="345"/>
  <c r="B262" i="345" s="1"/>
  <c r="F261" i="345"/>
  <c r="B261" i="345"/>
  <c r="F260" i="345"/>
  <c r="K260" i="345" s="1"/>
  <c r="B260" i="345"/>
  <c r="F259" i="345"/>
  <c r="B259" i="345"/>
  <c r="F258" i="345"/>
  <c r="K258" i="345" s="1"/>
  <c r="B258" i="345"/>
  <c r="F257" i="345"/>
  <c r="B257" i="345"/>
  <c r="I256" i="345"/>
  <c r="H256" i="345"/>
  <c r="G256" i="345"/>
  <c r="F256" i="345" s="1"/>
  <c r="E256" i="345"/>
  <c r="D256" i="345"/>
  <c r="C256" i="345"/>
  <c r="F255" i="345"/>
  <c r="K255" i="345" s="1"/>
  <c r="B255" i="345"/>
  <c r="F254" i="345"/>
  <c r="K254" i="345" s="1"/>
  <c r="B254" i="345"/>
  <c r="F253" i="345"/>
  <c r="K253" i="345" s="1"/>
  <c r="B253" i="345"/>
  <c r="F252" i="345"/>
  <c r="K252" i="345" s="1"/>
  <c r="B252" i="345"/>
  <c r="F251" i="345"/>
  <c r="B251" i="345"/>
  <c r="I250" i="345"/>
  <c r="H250" i="345"/>
  <c r="G250" i="345"/>
  <c r="F250" i="345" s="1"/>
  <c r="E250" i="345"/>
  <c r="D250" i="345"/>
  <c r="C250" i="345"/>
  <c r="F249" i="345"/>
  <c r="K249" i="345" s="1"/>
  <c r="B249" i="345"/>
  <c r="F248" i="345"/>
  <c r="K248" i="345" s="1"/>
  <c r="B248" i="345"/>
  <c r="F247" i="345"/>
  <c r="K247" i="345" s="1"/>
  <c r="B247" i="345"/>
  <c r="F246" i="345"/>
  <c r="B246" i="345"/>
  <c r="F245" i="345"/>
  <c r="B245" i="345"/>
  <c r="I244" i="345"/>
  <c r="H244" i="345"/>
  <c r="G244" i="345"/>
  <c r="F244" i="345" s="1"/>
  <c r="E244" i="345"/>
  <c r="D244" i="345"/>
  <c r="C244" i="345"/>
  <c r="F243" i="345"/>
  <c r="K243" i="345" s="1"/>
  <c r="B243" i="345"/>
  <c r="F242" i="345"/>
  <c r="K242" i="345" s="1"/>
  <c r="B242" i="345"/>
  <c r="F241" i="345"/>
  <c r="K241" i="345" s="1"/>
  <c r="B241" i="345"/>
  <c r="F240" i="345"/>
  <c r="K240" i="345" s="1"/>
  <c r="B240" i="345"/>
  <c r="F239" i="345"/>
  <c r="B239" i="345"/>
  <c r="I238" i="345"/>
  <c r="H238" i="345"/>
  <c r="G238" i="345"/>
  <c r="E238" i="345"/>
  <c r="D238" i="345"/>
  <c r="C238" i="345"/>
  <c r="I237" i="345"/>
  <c r="E237" i="345"/>
  <c r="E236" i="345" s="1"/>
  <c r="E235" i="345" s="1"/>
  <c r="C237" i="345"/>
  <c r="I236" i="345"/>
  <c r="C236" i="345"/>
  <c r="F234" i="345"/>
  <c r="K234" i="345" s="1"/>
  <c r="B234" i="345"/>
  <c r="F233" i="345"/>
  <c r="K233" i="345" s="1"/>
  <c r="B233" i="345"/>
  <c r="F232" i="345"/>
  <c r="B232" i="345"/>
  <c r="I231" i="345"/>
  <c r="H231" i="345"/>
  <c r="G231" i="345"/>
  <c r="F231" i="345" s="1"/>
  <c r="E231" i="345"/>
  <c r="D231" i="345"/>
  <c r="C231" i="345"/>
  <c r="B231" i="345" s="1"/>
  <c r="J231" i="345" s="1"/>
  <c r="I230" i="345"/>
  <c r="H230" i="345"/>
  <c r="G230" i="345"/>
  <c r="F230" i="345" s="1"/>
  <c r="E230" i="345"/>
  <c r="D230" i="345"/>
  <c r="C230" i="345"/>
  <c r="B230" i="345" s="1"/>
  <c r="J230" i="345" s="1"/>
  <c r="F229" i="345"/>
  <c r="K229" i="345" s="1"/>
  <c r="B229" i="345"/>
  <c r="F228" i="345"/>
  <c r="B228" i="345"/>
  <c r="I227" i="345"/>
  <c r="H227" i="345"/>
  <c r="G227" i="345"/>
  <c r="F227" i="345" s="1"/>
  <c r="E227" i="345"/>
  <c r="D227" i="345"/>
  <c r="C227" i="345"/>
  <c r="F226" i="345"/>
  <c r="K226" i="345" s="1"/>
  <c r="B226" i="345"/>
  <c r="F225" i="345"/>
  <c r="B225" i="345"/>
  <c r="I224" i="345"/>
  <c r="H224" i="345"/>
  <c r="G224" i="345"/>
  <c r="F224" i="345" s="1"/>
  <c r="E224" i="345"/>
  <c r="D224" i="345"/>
  <c r="C224" i="345"/>
  <c r="B224" i="345" s="1"/>
  <c r="J224" i="345" s="1"/>
  <c r="F223" i="345"/>
  <c r="K223" i="345" s="1"/>
  <c r="B223" i="345"/>
  <c r="F222" i="345"/>
  <c r="B222" i="345"/>
  <c r="I221" i="345"/>
  <c r="H221" i="345"/>
  <c r="G221" i="345"/>
  <c r="F221" i="345" s="1"/>
  <c r="E221" i="345"/>
  <c r="D221" i="345"/>
  <c r="C221" i="345"/>
  <c r="B221" i="345" s="1"/>
  <c r="J221" i="345" s="1"/>
  <c r="F220" i="345"/>
  <c r="K220" i="345" s="1"/>
  <c r="B220" i="345"/>
  <c r="F219" i="345"/>
  <c r="K219" i="345" s="1"/>
  <c r="B219" i="345"/>
  <c r="F218" i="345"/>
  <c r="K218" i="345" s="1"/>
  <c r="B218" i="345"/>
  <c r="F217" i="345"/>
  <c r="K217" i="345" s="1"/>
  <c r="B217" i="345"/>
  <c r="F216" i="345"/>
  <c r="K216" i="345" s="1"/>
  <c r="B216" i="345"/>
  <c r="J215" i="345"/>
  <c r="I214" i="345"/>
  <c r="H214" i="345"/>
  <c r="G214" i="345"/>
  <c r="E214" i="345"/>
  <c r="D214" i="345"/>
  <c r="C214" i="345"/>
  <c r="B214" i="345" s="1"/>
  <c r="F213" i="345"/>
  <c r="K213" i="345" s="1"/>
  <c r="B213" i="345"/>
  <c r="F212" i="345"/>
  <c r="K212" i="345" s="1"/>
  <c r="B212" i="345"/>
  <c r="F211" i="345"/>
  <c r="B211" i="345"/>
  <c r="J211" i="345" s="1"/>
  <c r="F210" i="345"/>
  <c r="B210" i="345"/>
  <c r="F209" i="345"/>
  <c r="K209" i="345" s="1"/>
  <c r="B209" i="345"/>
  <c r="F208" i="345"/>
  <c r="I207" i="345"/>
  <c r="H207" i="345"/>
  <c r="G207" i="345"/>
  <c r="G206" i="345" s="1"/>
  <c r="E207" i="345"/>
  <c r="D207" i="345"/>
  <c r="D205" i="345" s="1"/>
  <c r="D204" i="345" s="1"/>
  <c r="C207" i="345"/>
  <c r="B207" i="345"/>
  <c r="F203" i="345"/>
  <c r="B203" i="345"/>
  <c r="F202" i="345"/>
  <c r="B202" i="345"/>
  <c r="J202" i="345" s="1"/>
  <c r="I201" i="345"/>
  <c r="I200" i="345" s="1"/>
  <c r="H201" i="345"/>
  <c r="H200" i="345" s="1"/>
  <c r="G201" i="345"/>
  <c r="E201" i="345"/>
  <c r="D201" i="345"/>
  <c r="C201" i="345"/>
  <c r="B201" i="345" s="1"/>
  <c r="E200" i="345"/>
  <c r="D200" i="345"/>
  <c r="C200" i="345"/>
  <c r="B200" i="345" s="1"/>
  <c r="B199" i="345"/>
  <c r="J199" i="345" s="1"/>
  <c r="F198" i="345"/>
  <c r="K198" i="345" s="1"/>
  <c r="B198" i="345"/>
  <c r="F197" i="345"/>
  <c r="B197" i="345"/>
  <c r="I196" i="345"/>
  <c r="H196" i="345"/>
  <c r="G196" i="345"/>
  <c r="F196" i="345" s="1"/>
  <c r="E196" i="345"/>
  <c r="D196" i="345"/>
  <c r="C196" i="345"/>
  <c r="F195" i="345"/>
  <c r="K195" i="345" s="1"/>
  <c r="B195" i="345"/>
  <c r="F194" i="345"/>
  <c r="B194" i="345"/>
  <c r="I193" i="345"/>
  <c r="H193" i="345"/>
  <c r="G193" i="345"/>
  <c r="F193" i="345" s="1"/>
  <c r="E193" i="345"/>
  <c r="D193" i="345"/>
  <c r="C193" i="345"/>
  <c r="F192" i="345"/>
  <c r="B192" i="345"/>
  <c r="F191" i="345"/>
  <c r="B191" i="345"/>
  <c r="I190" i="345"/>
  <c r="I189" i="345" s="1"/>
  <c r="H190" i="345"/>
  <c r="G190" i="345"/>
  <c r="F190" i="345" s="1"/>
  <c r="E190" i="345"/>
  <c r="D190" i="345"/>
  <c r="C190" i="345"/>
  <c r="G189" i="345"/>
  <c r="K187" i="345"/>
  <c r="B187" i="345"/>
  <c r="J187" i="345" s="1"/>
  <c r="F186" i="345"/>
  <c r="B186" i="345"/>
  <c r="F185" i="345"/>
  <c r="K185" i="345" s="1"/>
  <c r="B185" i="345"/>
  <c r="F184" i="345"/>
  <c r="B184" i="345"/>
  <c r="I183" i="345"/>
  <c r="H183" i="345"/>
  <c r="G183" i="345"/>
  <c r="F183" i="345" s="1"/>
  <c r="E183" i="345"/>
  <c r="D183" i="345"/>
  <c r="C183" i="345"/>
  <c r="F182" i="345"/>
  <c r="K182" i="345" s="1"/>
  <c r="B182" i="345"/>
  <c r="F181" i="345"/>
  <c r="B181" i="345"/>
  <c r="J181" i="345" s="1"/>
  <c r="F180" i="345"/>
  <c r="B180" i="345"/>
  <c r="J180" i="345" s="1"/>
  <c r="I179" i="345"/>
  <c r="H179" i="345"/>
  <c r="G179" i="345"/>
  <c r="F179" i="345"/>
  <c r="E179" i="345"/>
  <c r="D179" i="345"/>
  <c r="C179" i="345"/>
  <c r="B179" i="345"/>
  <c r="J179" i="345" s="1"/>
  <c r="F178" i="345"/>
  <c r="B178" i="345"/>
  <c r="J178" i="345" s="1"/>
  <c r="F177" i="345"/>
  <c r="B177" i="345"/>
  <c r="I176" i="345"/>
  <c r="H176" i="345"/>
  <c r="G176" i="345"/>
  <c r="E176" i="345"/>
  <c r="D176" i="345"/>
  <c r="C176" i="345"/>
  <c r="B176" i="345" s="1"/>
  <c r="F175" i="345"/>
  <c r="B175" i="345"/>
  <c r="F174" i="345"/>
  <c r="B174" i="345"/>
  <c r="J174" i="345" s="1"/>
  <c r="I173" i="345"/>
  <c r="H173" i="345"/>
  <c r="G173" i="345"/>
  <c r="F173" i="345"/>
  <c r="E173" i="345"/>
  <c r="D173" i="345"/>
  <c r="D160" i="345" s="1"/>
  <c r="C173" i="345"/>
  <c r="B173" i="345"/>
  <c r="J173" i="345" s="1"/>
  <c r="F172" i="345"/>
  <c r="B172" i="345"/>
  <c r="J172" i="345" s="1"/>
  <c r="F171" i="345"/>
  <c r="B171" i="345"/>
  <c r="J171" i="345" s="1"/>
  <c r="I170" i="345"/>
  <c r="H170" i="345"/>
  <c r="G170" i="345"/>
  <c r="E170" i="345"/>
  <c r="D170" i="345"/>
  <c r="C170" i="345"/>
  <c r="B170" i="345" s="1"/>
  <c r="B169" i="345"/>
  <c r="F168" i="345"/>
  <c r="B168" i="345"/>
  <c r="J168" i="345" s="1"/>
  <c r="F167" i="345"/>
  <c r="B167" i="345"/>
  <c r="J167" i="345" s="1"/>
  <c r="F166" i="345"/>
  <c r="B166" i="345"/>
  <c r="J166" i="345" s="1"/>
  <c r="F165" i="345"/>
  <c r="B165" i="345"/>
  <c r="J165" i="345" s="1"/>
  <c r="I164" i="345"/>
  <c r="H164" i="345"/>
  <c r="H160" i="345" s="1"/>
  <c r="G164" i="345"/>
  <c r="E164" i="345"/>
  <c r="D164" i="345"/>
  <c r="C164" i="345"/>
  <c r="F163" i="345"/>
  <c r="K163" i="345" s="1"/>
  <c r="B163" i="345"/>
  <c r="F162" i="345"/>
  <c r="B162" i="345"/>
  <c r="I161" i="345"/>
  <c r="H161" i="345"/>
  <c r="G161" i="345"/>
  <c r="F161" i="345" s="1"/>
  <c r="E161" i="345"/>
  <c r="D161" i="345"/>
  <c r="C161" i="345"/>
  <c r="B161" i="345" s="1"/>
  <c r="J161" i="345" s="1"/>
  <c r="F159" i="345"/>
  <c r="B159" i="345"/>
  <c r="F158" i="345"/>
  <c r="B158" i="345"/>
  <c r="I157" i="345"/>
  <c r="H157" i="345"/>
  <c r="G157" i="345"/>
  <c r="F157" i="345" s="1"/>
  <c r="E157" i="345"/>
  <c r="D157" i="345"/>
  <c r="C157" i="345"/>
  <c r="F156" i="345"/>
  <c r="K156" i="345" s="1"/>
  <c r="B156" i="345"/>
  <c r="G155" i="345"/>
  <c r="F155" i="345" s="1"/>
  <c r="K155" i="345" s="1"/>
  <c r="B155" i="345"/>
  <c r="F154" i="345"/>
  <c r="B154" i="345"/>
  <c r="I153" i="345"/>
  <c r="H153" i="345"/>
  <c r="G153" i="345"/>
  <c r="F153" i="345" s="1"/>
  <c r="E153" i="345"/>
  <c r="D153" i="345"/>
  <c r="D148" i="345" s="1"/>
  <c r="D147" i="345" s="1"/>
  <c r="C153" i="345"/>
  <c r="F152" i="345"/>
  <c r="K152" i="345" s="1"/>
  <c r="B152" i="345"/>
  <c r="F151" i="345"/>
  <c r="K151" i="345" s="1"/>
  <c r="B151" i="345"/>
  <c r="F150" i="345"/>
  <c r="B150" i="345"/>
  <c r="I149" i="345"/>
  <c r="H149" i="345"/>
  <c r="G149" i="345"/>
  <c r="F149" i="345" s="1"/>
  <c r="K149" i="345" s="1"/>
  <c r="E149" i="345"/>
  <c r="D149" i="345"/>
  <c r="C149" i="345"/>
  <c r="B149" i="345" s="1"/>
  <c r="H148" i="345"/>
  <c r="H147" i="345" s="1"/>
  <c r="F146" i="345"/>
  <c r="K146" i="345" s="1"/>
  <c r="B146" i="345"/>
  <c r="F145" i="345"/>
  <c r="B145" i="345"/>
  <c r="I144" i="345"/>
  <c r="I142" i="345" s="1"/>
  <c r="I138" i="345" s="1"/>
  <c r="I137" i="345" s="1"/>
  <c r="H144" i="345"/>
  <c r="G144" i="345"/>
  <c r="F144" i="345" s="1"/>
  <c r="E144" i="345"/>
  <c r="E142" i="345" s="1"/>
  <c r="D144" i="345"/>
  <c r="D142" i="345" s="1"/>
  <c r="D138" i="345" s="1"/>
  <c r="D137" i="345" s="1"/>
  <c r="C144" i="345"/>
  <c r="F143" i="345"/>
  <c r="B143" i="345"/>
  <c r="H142" i="345"/>
  <c r="H138" i="345" s="1"/>
  <c r="H137" i="345" s="1"/>
  <c r="F141" i="345"/>
  <c r="K141" i="345" s="1"/>
  <c r="B141" i="345"/>
  <c r="F140" i="345"/>
  <c r="B140" i="345"/>
  <c r="I139" i="345"/>
  <c r="H139" i="345"/>
  <c r="G139" i="345"/>
  <c r="F139" i="345" s="1"/>
  <c r="E139" i="345"/>
  <c r="D139" i="345"/>
  <c r="C139" i="345"/>
  <c r="F135" i="345"/>
  <c r="K135" i="345" s="1"/>
  <c r="B135" i="345"/>
  <c r="J134" i="345"/>
  <c r="F134" i="345"/>
  <c r="I133" i="345"/>
  <c r="H133" i="345"/>
  <c r="G133" i="345"/>
  <c r="F133" i="345" s="1"/>
  <c r="E133" i="345"/>
  <c r="D133" i="345"/>
  <c r="C133" i="345"/>
  <c r="F132" i="345"/>
  <c r="K132" i="345" s="1"/>
  <c r="B132" i="345"/>
  <c r="F131" i="345"/>
  <c r="K131" i="345" s="1"/>
  <c r="B131" i="345"/>
  <c r="F130" i="345"/>
  <c r="K130" i="345" s="1"/>
  <c r="B130" i="345"/>
  <c r="I129" i="345"/>
  <c r="H129" i="345"/>
  <c r="G129" i="345"/>
  <c r="F129" i="345" s="1"/>
  <c r="E129" i="345"/>
  <c r="D129" i="345"/>
  <c r="C129" i="345"/>
  <c r="F128" i="345"/>
  <c r="K128" i="345" s="1"/>
  <c r="B128" i="345"/>
  <c r="F127" i="345"/>
  <c r="K127" i="345" s="1"/>
  <c r="B127" i="345"/>
  <c r="F126" i="345"/>
  <c r="K126" i="345" s="1"/>
  <c r="B126" i="345"/>
  <c r="I125" i="345"/>
  <c r="H125" i="345"/>
  <c r="G125" i="345"/>
  <c r="E125" i="345"/>
  <c r="D125" i="345"/>
  <c r="C125" i="345"/>
  <c r="F124" i="345"/>
  <c r="K124" i="345" s="1"/>
  <c r="B124" i="345"/>
  <c r="F123" i="345"/>
  <c r="K123" i="345" s="1"/>
  <c r="B123" i="345"/>
  <c r="F122" i="345"/>
  <c r="K122" i="345" s="1"/>
  <c r="B122" i="345"/>
  <c r="F121" i="345"/>
  <c r="K121" i="345" s="1"/>
  <c r="B121" i="345"/>
  <c r="I120" i="345"/>
  <c r="H120" i="345"/>
  <c r="G120" i="345"/>
  <c r="F120" i="345" s="1"/>
  <c r="E120" i="345"/>
  <c r="D120" i="345"/>
  <c r="C120" i="345"/>
  <c r="F119" i="345"/>
  <c r="K119" i="345" s="1"/>
  <c r="B119" i="345"/>
  <c r="F118" i="345"/>
  <c r="K118" i="345" s="1"/>
  <c r="B118" i="345"/>
  <c r="J117" i="345"/>
  <c r="B117" i="345"/>
  <c r="I116" i="345"/>
  <c r="I115" i="345" s="1"/>
  <c r="H116" i="345"/>
  <c r="H115" i="345" s="1"/>
  <c r="H110" i="345" s="1"/>
  <c r="G116" i="345"/>
  <c r="E116" i="345"/>
  <c r="D116" i="345"/>
  <c r="C116" i="345"/>
  <c r="E115" i="345"/>
  <c r="D115" i="345"/>
  <c r="C115" i="345"/>
  <c r="F114" i="345"/>
  <c r="K114" i="345" s="1"/>
  <c r="B114" i="345"/>
  <c r="J113" i="345"/>
  <c r="B113" i="345"/>
  <c r="I112" i="345"/>
  <c r="H112" i="345"/>
  <c r="G112" i="345"/>
  <c r="F112" i="345" s="1"/>
  <c r="E112" i="345"/>
  <c r="E111" i="345" s="1"/>
  <c r="E110" i="345" s="1"/>
  <c r="D112" i="345"/>
  <c r="D111" i="345" s="1"/>
  <c r="D110" i="345" s="1"/>
  <c r="C112" i="345"/>
  <c r="I111" i="345"/>
  <c r="I110" i="345" s="1"/>
  <c r="H111" i="345"/>
  <c r="G111" i="345"/>
  <c r="F111" i="345" s="1"/>
  <c r="B109" i="345"/>
  <c r="J109" i="345" s="1"/>
  <c r="B108" i="345"/>
  <c r="F107" i="345"/>
  <c r="B107" i="345"/>
  <c r="F106" i="345"/>
  <c r="K106" i="345" s="1"/>
  <c r="B106" i="345"/>
  <c r="F105" i="345"/>
  <c r="B105" i="345"/>
  <c r="I104" i="345"/>
  <c r="H104" i="345"/>
  <c r="G104" i="345"/>
  <c r="F104" i="345" s="1"/>
  <c r="E104" i="345"/>
  <c r="D104" i="345"/>
  <c r="C104" i="345"/>
  <c r="B104" i="345" s="1"/>
  <c r="J104" i="345" s="1"/>
  <c r="J103" i="345"/>
  <c r="B103" i="345"/>
  <c r="K103" i="345" s="1"/>
  <c r="B102" i="345"/>
  <c r="J102" i="345" s="1"/>
  <c r="F101" i="345"/>
  <c r="B101" i="345"/>
  <c r="J101" i="345" s="1"/>
  <c r="F100" i="345"/>
  <c r="B100" i="345"/>
  <c r="J100" i="345" s="1"/>
  <c r="F99" i="345"/>
  <c r="B99" i="345"/>
  <c r="J99" i="345" s="1"/>
  <c r="I98" i="345"/>
  <c r="H98" i="345"/>
  <c r="G98" i="345"/>
  <c r="E98" i="345"/>
  <c r="D98" i="345"/>
  <c r="C98" i="345"/>
  <c r="B98" i="345" s="1"/>
  <c r="F97" i="345"/>
  <c r="K97" i="345" s="1"/>
  <c r="B97" i="345"/>
  <c r="F96" i="345"/>
  <c r="K96" i="345" s="1"/>
  <c r="B96" i="345"/>
  <c r="F95" i="345"/>
  <c r="B95" i="345"/>
  <c r="J95" i="345" s="1"/>
  <c r="F94" i="345"/>
  <c r="B94" i="345"/>
  <c r="F93" i="345"/>
  <c r="K93" i="345" s="1"/>
  <c r="B93" i="345"/>
  <c r="F92" i="345"/>
  <c r="B92" i="345"/>
  <c r="I91" i="345"/>
  <c r="H91" i="345"/>
  <c r="G91" i="345"/>
  <c r="F91" i="345" s="1"/>
  <c r="E91" i="345"/>
  <c r="D91" i="345"/>
  <c r="C91" i="345"/>
  <c r="B91" i="345" s="1"/>
  <c r="J91" i="345" s="1"/>
  <c r="F90" i="345"/>
  <c r="K90" i="345" s="1"/>
  <c r="B90" i="345"/>
  <c r="F89" i="345"/>
  <c r="B89" i="345"/>
  <c r="F88" i="345"/>
  <c r="B88" i="345"/>
  <c r="I87" i="345"/>
  <c r="I80" i="345" s="1"/>
  <c r="H87" i="345"/>
  <c r="G87" i="345"/>
  <c r="F87" i="345" s="1"/>
  <c r="E87" i="345"/>
  <c r="D87" i="345"/>
  <c r="C87" i="345"/>
  <c r="F86" i="345"/>
  <c r="B86" i="345"/>
  <c r="J86" i="345" s="1"/>
  <c r="F85" i="345"/>
  <c r="B85" i="345"/>
  <c r="J85" i="345" s="1"/>
  <c r="I84" i="345"/>
  <c r="H84" i="345"/>
  <c r="G84" i="345"/>
  <c r="F84" i="345"/>
  <c r="E84" i="345"/>
  <c r="D84" i="345"/>
  <c r="D80" i="345" s="1"/>
  <c r="C84" i="345"/>
  <c r="B84" i="345"/>
  <c r="J84" i="345" s="1"/>
  <c r="F83" i="345"/>
  <c r="B83" i="345"/>
  <c r="J83" i="345" s="1"/>
  <c r="F82" i="345"/>
  <c r="B82" i="345"/>
  <c r="I81" i="345"/>
  <c r="H81" i="345"/>
  <c r="G81" i="345"/>
  <c r="E81" i="345"/>
  <c r="D81" i="345"/>
  <c r="C81" i="345"/>
  <c r="B81" i="345" s="1"/>
  <c r="E80" i="345"/>
  <c r="F79" i="345"/>
  <c r="K79" i="345" s="1"/>
  <c r="B79" i="345"/>
  <c r="F78" i="345"/>
  <c r="B78" i="345"/>
  <c r="I77" i="345"/>
  <c r="H77" i="345"/>
  <c r="G77" i="345"/>
  <c r="F77" i="345" s="1"/>
  <c r="E77" i="345"/>
  <c r="D77" i="345"/>
  <c r="C77" i="345"/>
  <c r="B77" i="345" s="1"/>
  <c r="J77" i="345" s="1"/>
  <c r="F76" i="345"/>
  <c r="K76" i="345" s="1"/>
  <c r="B76" i="345"/>
  <c r="F75" i="345"/>
  <c r="B75" i="345"/>
  <c r="F74" i="345"/>
  <c r="B74" i="345"/>
  <c r="I73" i="345"/>
  <c r="H73" i="345"/>
  <c r="G73" i="345"/>
  <c r="F73" i="345" s="1"/>
  <c r="E73" i="345"/>
  <c r="D73" i="345"/>
  <c r="C73" i="345"/>
  <c r="F72" i="345"/>
  <c r="B72" i="345"/>
  <c r="J72" i="345" s="1"/>
  <c r="F71" i="345"/>
  <c r="B71" i="345"/>
  <c r="F70" i="345"/>
  <c r="B70" i="345"/>
  <c r="J70" i="345" s="1"/>
  <c r="I69" i="345"/>
  <c r="H69" i="345"/>
  <c r="G69" i="345"/>
  <c r="F69" i="345"/>
  <c r="E69" i="345"/>
  <c r="D69" i="345"/>
  <c r="C69" i="345"/>
  <c r="B69" i="345"/>
  <c r="J69" i="345" s="1"/>
  <c r="F68" i="345"/>
  <c r="B68" i="345"/>
  <c r="J68" i="345" s="1"/>
  <c r="F67" i="345"/>
  <c r="B67" i="345"/>
  <c r="J67" i="345" s="1"/>
  <c r="I66" i="345"/>
  <c r="H66" i="345"/>
  <c r="G66" i="345"/>
  <c r="F66" i="345"/>
  <c r="E66" i="345"/>
  <c r="D66" i="345"/>
  <c r="C66" i="345"/>
  <c r="B66" i="345"/>
  <c r="J66" i="345" s="1"/>
  <c r="F65" i="345"/>
  <c r="B65" i="345"/>
  <c r="J65" i="345" s="1"/>
  <c r="F64" i="345"/>
  <c r="B64" i="345"/>
  <c r="J64" i="345" s="1"/>
  <c r="I63" i="345"/>
  <c r="H63" i="345"/>
  <c r="G63" i="345"/>
  <c r="E63" i="345"/>
  <c r="D63" i="345"/>
  <c r="C63" i="345"/>
  <c r="B63" i="345" s="1"/>
  <c r="F62" i="345"/>
  <c r="B62" i="345"/>
  <c r="J62" i="345" s="1"/>
  <c r="F61" i="345"/>
  <c r="B61" i="345"/>
  <c r="J61" i="345" s="1"/>
  <c r="F60" i="345"/>
  <c r="B60" i="345"/>
  <c r="I59" i="345"/>
  <c r="H59" i="345"/>
  <c r="G59" i="345"/>
  <c r="F59" i="345" s="1"/>
  <c r="E59" i="345"/>
  <c r="D59" i="345"/>
  <c r="C59" i="345"/>
  <c r="F58" i="345"/>
  <c r="B58" i="345"/>
  <c r="J58" i="345" s="1"/>
  <c r="F57" i="345"/>
  <c r="B57" i="345"/>
  <c r="J57" i="345" s="1"/>
  <c r="I56" i="345"/>
  <c r="H56" i="345"/>
  <c r="G56" i="345"/>
  <c r="E56" i="345"/>
  <c r="D56" i="345"/>
  <c r="C56" i="345"/>
  <c r="B56" i="345" s="1"/>
  <c r="F55" i="345"/>
  <c r="B55" i="345"/>
  <c r="J55" i="345" s="1"/>
  <c r="F54" i="345"/>
  <c r="B54" i="345"/>
  <c r="J54" i="345" s="1"/>
  <c r="I53" i="345"/>
  <c r="H53" i="345"/>
  <c r="G53" i="345"/>
  <c r="F53" i="345"/>
  <c r="E53" i="345"/>
  <c r="D53" i="345"/>
  <c r="C53" i="345"/>
  <c r="B53" i="345"/>
  <c r="J53" i="345" s="1"/>
  <c r="F52" i="345"/>
  <c r="B52" i="345"/>
  <c r="J52" i="345" s="1"/>
  <c r="B51" i="345"/>
  <c r="J51" i="345" s="1"/>
  <c r="I50" i="345"/>
  <c r="H50" i="345"/>
  <c r="G50" i="345"/>
  <c r="F50" i="345" s="1"/>
  <c r="E50" i="345"/>
  <c r="D50" i="345"/>
  <c r="C50" i="345"/>
  <c r="B50" i="345" s="1"/>
  <c r="J50" i="345" s="1"/>
  <c r="F49" i="345"/>
  <c r="B49" i="345"/>
  <c r="F48" i="345"/>
  <c r="B48" i="345"/>
  <c r="H47" i="345"/>
  <c r="G47" i="345"/>
  <c r="F47" i="345"/>
  <c r="E47" i="345"/>
  <c r="B47" i="345" s="1"/>
  <c r="J47" i="345" s="1"/>
  <c r="D47" i="345"/>
  <c r="C47" i="345"/>
  <c r="F46" i="345"/>
  <c r="B46" i="345"/>
  <c r="J46" i="345" s="1"/>
  <c r="B45" i="345"/>
  <c r="J45" i="345" s="1"/>
  <c r="I44" i="345"/>
  <c r="H44" i="345"/>
  <c r="G44" i="345"/>
  <c r="F44" i="345" s="1"/>
  <c r="E44" i="345"/>
  <c r="D44" i="345"/>
  <c r="C44" i="345"/>
  <c r="B44" i="345" s="1"/>
  <c r="J44" i="345" s="1"/>
  <c r="F43" i="345"/>
  <c r="K43" i="345" s="1"/>
  <c r="B43" i="345"/>
  <c r="F42" i="345"/>
  <c r="J42" i="345" s="1"/>
  <c r="I41" i="345"/>
  <c r="H41" i="345"/>
  <c r="G41" i="345"/>
  <c r="F41" i="345"/>
  <c r="E41" i="345"/>
  <c r="D41" i="345"/>
  <c r="C41" i="345"/>
  <c r="B41" i="345"/>
  <c r="J41" i="345" s="1"/>
  <c r="F40" i="345"/>
  <c r="B40" i="345"/>
  <c r="J40" i="345" s="1"/>
  <c r="F39" i="345"/>
  <c r="J39" i="345" s="1"/>
  <c r="I38" i="345"/>
  <c r="H38" i="345"/>
  <c r="G38" i="345"/>
  <c r="F38" i="345" s="1"/>
  <c r="E38" i="345"/>
  <c r="D38" i="345"/>
  <c r="C38" i="345"/>
  <c r="F37" i="345"/>
  <c r="B37" i="345"/>
  <c r="J37" i="345" s="1"/>
  <c r="F36" i="345"/>
  <c r="B36" i="345"/>
  <c r="J36" i="345" s="1"/>
  <c r="F35" i="345"/>
  <c r="B35" i="345"/>
  <c r="J35" i="345" s="1"/>
  <c r="F34" i="345"/>
  <c r="B34" i="345"/>
  <c r="J34" i="345" s="1"/>
  <c r="F33" i="345"/>
  <c r="B33" i="345"/>
  <c r="J33" i="345" s="1"/>
  <c r="I32" i="345"/>
  <c r="H32" i="345"/>
  <c r="G32" i="345"/>
  <c r="F32" i="345"/>
  <c r="E32" i="345"/>
  <c r="D32" i="345"/>
  <c r="C32" i="345"/>
  <c r="B32" i="345"/>
  <c r="J32" i="345" s="1"/>
  <c r="F31" i="345"/>
  <c r="B31" i="345"/>
  <c r="J31" i="345" s="1"/>
  <c r="F30" i="345"/>
  <c r="B30" i="345"/>
  <c r="J30" i="345" s="1"/>
  <c r="F29" i="345"/>
  <c r="B29" i="345"/>
  <c r="J29" i="345" s="1"/>
  <c r="F28" i="345"/>
  <c r="B28" i="345"/>
  <c r="J28" i="345" s="1"/>
  <c r="I27" i="345"/>
  <c r="H27" i="345"/>
  <c r="G27" i="345"/>
  <c r="E27" i="345"/>
  <c r="D27" i="345"/>
  <c r="C27" i="345"/>
  <c r="B27" i="345" s="1"/>
  <c r="F26" i="345"/>
  <c r="B26" i="345"/>
  <c r="J26" i="345" s="1"/>
  <c r="F25" i="345"/>
  <c r="B25" i="345"/>
  <c r="J25" i="345" s="1"/>
  <c r="F24" i="345"/>
  <c r="B24" i="345"/>
  <c r="J24" i="345" s="1"/>
  <c r="F23" i="345"/>
  <c r="B23" i="345"/>
  <c r="J23" i="345" s="1"/>
  <c r="F22" i="345"/>
  <c r="B22" i="345"/>
  <c r="J22" i="345" s="1"/>
  <c r="F21" i="345"/>
  <c r="B21" i="345"/>
  <c r="J21" i="345" s="1"/>
  <c r="I20" i="345"/>
  <c r="H20" i="345"/>
  <c r="F20" i="345" s="1"/>
  <c r="G20" i="345"/>
  <c r="E20" i="345"/>
  <c r="D20" i="345"/>
  <c r="C20" i="345"/>
  <c r="C11" i="345" s="1"/>
  <c r="F19" i="345"/>
  <c r="B19" i="345"/>
  <c r="J19" i="345" s="1"/>
  <c r="F18" i="345"/>
  <c r="B18" i="345"/>
  <c r="F17" i="345"/>
  <c r="B17" i="345"/>
  <c r="F16" i="345"/>
  <c r="B16" i="345"/>
  <c r="J16" i="345" s="1"/>
  <c r="F15" i="345"/>
  <c r="B15" i="345"/>
  <c r="J15" i="345" s="1"/>
  <c r="F14" i="345"/>
  <c r="B14" i="345"/>
  <c r="J14" i="345" s="1"/>
  <c r="J13" i="345"/>
  <c r="I12" i="345"/>
  <c r="H12" i="345"/>
  <c r="G12" i="345"/>
  <c r="F12" i="345" s="1"/>
  <c r="E12" i="345"/>
  <c r="D12" i="345"/>
  <c r="C12" i="345"/>
  <c r="I11" i="345"/>
  <c r="I10" i="345" s="1"/>
  <c r="F274" i="346" l="1"/>
  <c r="J18" i="345"/>
  <c r="J17" i="345"/>
  <c r="I206" i="345"/>
  <c r="H206" i="345"/>
  <c r="H205" i="345" s="1"/>
  <c r="H204" i="345" s="1"/>
  <c r="F207" i="345"/>
  <c r="J207" i="345" s="1"/>
  <c r="F116" i="345"/>
  <c r="F125" i="345"/>
  <c r="F282" i="345"/>
  <c r="K282" i="345" s="1"/>
  <c r="I274" i="345"/>
  <c r="I235" i="345" s="1"/>
  <c r="J276" i="345"/>
  <c r="J278" i="345"/>
  <c r="J203" i="345"/>
  <c r="D317" i="346"/>
  <c r="C325" i="346" s="1"/>
  <c r="B281" i="346"/>
  <c r="C274" i="346"/>
  <c r="B274" i="346" s="1"/>
  <c r="J238" i="346"/>
  <c r="F237" i="346"/>
  <c r="K237" i="346" s="1"/>
  <c r="G236" i="346"/>
  <c r="E10" i="346"/>
  <c r="E9" i="346" s="1"/>
  <c r="E317" i="346" s="1"/>
  <c r="C326" i="346" s="1"/>
  <c r="F326" i="346" s="1"/>
  <c r="H136" i="346"/>
  <c r="J237" i="346"/>
  <c r="H10" i="346"/>
  <c r="H9" i="346" s="1"/>
  <c r="H317" i="346" s="1"/>
  <c r="D325" i="346" s="1"/>
  <c r="E326" i="346"/>
  <c r="B206" i="346"/>
  <c r="C205" i="346"/>
  <c r="B189" i="346"/>
  <c r="J189" i="346" s="1"/>
  <c r="C188" i="346"/>
  <c r="B188" i="346" s="1"/>
  <c r="J188" i="346" s="1"/>
  <c r="K164" i="346"/>
  <c r="B148" i="346"/>
  <c r="C147" i="346"/>
  <c r="B147" i="346" s="1"/>
  <c r="B142" i="346"/>
  <c r="C138" i="346"/>
  <c r="K80" i="346"/>
  <c r="F11" i="346"/>
  <c r="G10" i="346"/>
  <c r="F206" i="346"/>
  <c r="K206" i="346" s="1"/>
  <c r="G205" i="346"/>
  <c r="K188" i="346"/>
  <c r="K189" i="346"/>
  <c r="K160" i="346"/>
  <c r="F148" i="346"/>
  <c r="G147" i="346"/>
  <c r="F147" i="346" s="1"/>
  <c r="K147" i="346" s="1"/>
  <c r="F142" i="346"/>
  <c r="G138" i="346"/>
  <c r="C10" i="346"/>
  <c r="B11" i="346"/>
  <c r="J11" i="346" s="1"/>
  <c r="E11" i="345"/>
  <c r="E10" i="345" s="1"/>
  <c r="K49" i="345"/>
  <c r="K44" i="345"/>
  <c r="K50" i="345"/>
  <c r="K32" i="345"/>
  <c r="K41" i="345"/>
  <c r="K47" i="345"/>
  <c r="K53" i="345"/>
  <c r="B59" i="345"/>
  <c r="J59" i="345" s="1"/>
  <c r="K95" i="345"/>
  <c r="K108" i="345"/>
  <c r="J108" i="345"/>
  <c r="I148" i="345"/>
  <c r="K157" i="345"/>
  <c r="J169" i="345"/>
  <c r="K169" i="345"/>
  <c r="G11" i="345"/>
  <c r="B12" i="345"/>
  <c r="J12" i="345" s="1"/>
  <c r="K14" i="345"/>
  <c r="K15" i="345"/>
  <c r="K16" i="345"/>
  <c r="K17" i="345"/>
  <c r="K18" i="345"/>
  <c r="K19" i="345"/>
  <c r="B20" i="345"/>
  <c r="J20" i="345" s="1"/>
  <c r="K22" i="345"/>
  <c r="K23" i="345"/>
  <c r="K24" i="345"/>
  <c r="K25" i="345"/>
  <c r="K26" i="345"/>
  <c r="F27" i="345"/>
  <c r="K27" i="345" s="1"/>
  <c r="K29" i="345"/>
  <c r="K30" i="345"/>
  <c r="K31" i="345"/>
  <c r="K34" i="345"/>
  <c r="K36" i="345"/>
  <c r="K37" i="345"/>
  <c r="B38" i="345"/>
  <c r="J38" i="345" s="1"/>
  <c r="K40" i="345"/>
  <c r="J43" i="345"/>
  <c r="K46" i="345"/>
  <c r="J48" i="345"/>
  <c r="J49" i="345"/>
  <c r="K52" i="345"/>
  <c r="K55" i="345"/>
  <c r="F56" i="345"/>
  <c r="K56" i="345" s="1"/>
  <c r="K58" i="345"/>
  <c r="J60" i="345"/>
  <c r="K66" i="345"/>
  <c r="K72" i="345"/>
  <c r="H80" i="345"/>
  <c r="K86" i="345"/>
  <c r="I9" i="345"/>
  <c r="K116" i="345"/>
  <c r="J149" i="345"/>
  <c r="K181" i="345"/>
  <c r="B193" i="345"/>
  <c r="J193" i="345" s="1"/>
  <c r="C189" i="345"/>
  <c r="C188" i="345" s="1"/>
  <c r="K211" i="345"/>
  <c r="B275" i="345"/>
  <c r="J275" i="345" s="1"/>
  <c r="C274" i="345"/>
  <c r="F281" i="345"/>
  <c r="K281" i="345" s="1"/>
  <c r="G274" i="345"/>
  <c r="F274" i="345" s="1"/>
  <c r="E205" i="345"/>
  <c r="E204" i="345" s="1"/>
  <c r="K221" i="345"/>
  <c r="K224" i="345"/>
  <c r="K230" i="345"/>
  <c r="K231" i="345"/>
  <c r="F238" i="345"/>
  <c r="G237" i="345"/>
  <c r="D237" i="345"/>
  <c r="D236" i="345" s="1"/>
  <c r="D235" i="345" s="1"/>
  <c r="K61" i="345"/>
  <c r="K62" i="345"/>
  <c r="F63" i="345"/>
  <c r="K63" i="345" s="1"/>
  <c r="K65" i="345"/>
  <c r="K68" i="345"/>
  <c r="K71" i="345"/>
  <c r="B73" i="345"/>
  <c r="K73" i="345" s="1"/>
  <c r="J74" i="345"/>
  <c r="J75" i="345"/>
  <c r="J76" i="345"/>
  <c r="J78" i="345"/>
  <c r="J79" i="345"/>
  <c r="F81" i="345"/>
  <c r="J81" i="345" s="1"/>
  <c r="K83" i="345"/>
  <c r="B87" i="345"/>
  <c r="J87" i="345" s="1"/>
  <c r="J88" i="345"/>
  <c r="J89" i="345"/>
  <c r="J90" i="345"/>
  <c r="J92" i="345"/>
  <c r="J93" i="345"/>
  <c r="K94" i="345"/>
  <c r="J97" i="345"/>
  <c r="F98" i="345"/>
  <c r="K98" i="345" s="1"/>
  <c r="K101" i="345"/>
  <c r="J105" i="345"/>
  <c r="J106" i="345"/>
  <c r="K107" i="345"/>
  <c r="B112" i="345"/>
  <c r="J112" i="345" s="1"/>
  <c r="B115" i="345"/>
  <c r="B116" i="345"/>
  <c r="J118" i="345"/>
  <c r="J119" i="345"/>
  <c r="B120" i="345"/>
  <c r="J120" i="345" s="1"/>
  <c r="J121" i="345"/>
  <c r="J122" i="345"/>
  <c r="J123" i="345"/>
  <c r="J124" i="345"/>
  <c r="B125" i="345"/>
  <c r="J125" i="345" s="1"/>
  <c r="J126" i="345"/>
  <c r="J127" i="345"/>
  <c r="J128" i="345"/>
  <c r="B129" i="345"/>
  <c r="J129" i="345" s="1"/>
  <c r="J130" i="345"/>
  <c r="J131" i="345"/>
  <c r="J132" i="345"/>
  <c r="B133" i="345"/>
  <c r="J133" i="345" s="1"/>
  <c r="J135" i="345"/>
  <c r="B139" i="345"/>
  <c r="J139" i="345" s="1"/>
  <c r="J140" i="345"/>
  <c r="J141" i="345"/>
  <c r="J143" i="345"/>
  <c r="B144" i="345"/>
  <c r="J144" i="345" s="1"/>
  <c r="E138" i="345"/>
  <c r="E137" i="345" s="1"/>
  <c r="J145" i="345"/>
  <c r="J146" i="345"/>
  <c r="J150" i="345"/>
  <c r="J151" i="345"/>
  <c r="J152" i="345"/>
  <c r="B153" i="345"/>
  <c r="J153" i="345" s="1"/>
  <c r="E148" i="345"/>
  <c r="J154" i="345"/>
  <c r="J155" i="345"/>
  <c r="J156" i="345"/>
  <c r="B157" i="345"/>
  <c r="J158" i="345"/>
  <c r="J159" i="345"/>
  <c r="J162" i="345"/>
  <c r="J163" i="345"/>
  <c r="I160" i="345"/>
  <c r="K167" i="345"/>
  <c r="F170" i="345"/>
  <c r="K170" i="345" s="1"/>
  <c r="K175" i="345"/>
  <c r="F176" i="345"/>
  <c r="K176" i="345" s="1"/>
  <c r="K178" i="345"/>
  <c r="B183" i="345"/>
  <c r="J183" i="345" s="1"/>
  <c r="J185" i="345"/>
  <c r="J186" i="345"/>
  <c r="B190" i="345"/>
  <c r="K190" i="345" s="1"/>
  <c r="J191" i="345"/>
  <c r="J192" i="345"/>
  <c r="D189" i="345"/>
  <c r="D188" i="345" s="1"/>
  <c r="D136" i="345" s="1"/>
  <c r="H189" i="345"/>
  <c r="H188" i="345" s="1"/>
  <c r="H136" i="345" s="1"/>
  <c r="J194" i="345"/>
  <c r="B196" i="345"/>
  <c r="J196" i="345" s="1"/>
  <c r="E189" i="345"/>
  <c r="E188" i="345" s="1"/>
  <c r="J198" i="345"/>
  <c r="F201" i="345"/>
  <c r="K201" i="345" s="1"/>
  <c r="J209" i="345"/>
  <c r="K210" i="345"/>
  <c r="J213" i="345"/>
  <c r="F214" i="345"/>
  <c r="K214" i="345" s="1"/>
  <c r="I205" i="345"/>
  <c r="I204" i="345" s="1"/>
  <c r="J216" i="345"/>
  <c r="J217" i="345"/>
  <c r="J218" i="345"/>
  <c r="J219" i="345"/>
  <c r="J220" i="345"/>
  <c r="J222" i="345"/>
  <c r="J223" i="345"/>
  <c r="J225" i="345"/>
  <c r="J226" i="345"/>
  <c r="B227" i="345"/>
  <c r="J227" i="345" s="1"/>
  <c r="J228" i="345"/>
  <c r="J229" i="345"/>
  <c r="J232" i="345"/>
  <c r="J233" i="345"/>
  <c r="J234" i="345"/>
  <c r="B238" i="345"/>
  <c r="J238" i="345" s="1"/>
  <c r="J239" i="345"/>
  <c r="J240" i="345"/>
  <c r="J241" i="345"/>
  <c r="J242" i="345"/>
  <c r="J243" i="345"/>
  <c r="B244" i="345"/>
  <c r="J244" i="345" s="1"/>
  <c r="J262" i="345"/>
  <c r="K275" i="345"/>
  <c r="K276" i="345"/>
  <c r="K278" i="345"/>
  <c r="J282" i="345"/>
  <c r="J295" i="345"/>
  <c r="J303" i="345"/>
  <c r="J304" i="345"/>
  <c r="J305" i="345"/>
  <c r="J306" i="345"/>
  <c r="H237" i="345"/>
  <c r="H236" i="345" s="1"/>
  <c r="H235" i="345" s="1"/>
  <c r="J245" i="345"/>
  <c r="J246" i="345"/>
  <c r="J247" i="345"/>
  <c r="J248" i="345"/>
  <c r="J249" i="345"/>
  <c r="B250" i="345"/>
  <c r="J250" i="345" s="1"/>
  <c r="J251" i="345"/>
  <c r="J252" i="345"/>
  <c r="J253" i="345"/>
  <c r="J254" i="345"/>
  <c r="J255" i="345"/>
  <c r="B256" i="345"/>
  <c r="J256" i="345" s="1"/>
  <c r="J258" i="345"/>
  <c r="J259" i="345"/>
  <c r="J260" i="345"/>
  <c r="J261" i="345"/>
  <c r="J263" i="345"/>
  <c r="J264" i="345"/>
  <c r="J265" i="345"/>
  <c r="J266" i="345"/>
  <c r="J267" i="345"/>
  <c r="B268" i="345"/>
  <c r="J268" i="345" s="1"/>
  <c r="J269" i="345"/>
  <c r="J270" i="345"/>
  <c r="J271" i="345"/>
  <c r="J272" i="345"/>
  <c r="J273" i="345"/>
  <c r="J279" i="345"/>
  <c r="J280" i="345"/>
  <c r="J283" i="345"/>
  <c r="J284" i="345"/>
  <c r="J285" i="345"/>
  <c r="J286" i="345"/>
  <c r="J287" i="345"/>
  <c r="J288" i="345"/>
  <c r="J289" i="345"/>
  <c r="J290" i="345"/>
  <c r="J291" i="345"/>
  <c r="B292" i="345"/>
  <c r="J292" i="345" s="1"/>
  <c r="J293" i="345"/>
  <c r="J294" i="345"/>
  <c r="J296" i="345"/>
  <c r="J297" i="345"/>
  <c r="J298" i="345"/>
  <c r="J299" i="345"/>
  <c r="B300" i="345"/>
  <c r="J300" i="345" s="1"/>
  <c r="J301" i="345"/>
  <c r="J302" i="345"/>
  <c r="J307" i="345"/>
  <c r="J308" i="345"/>
  <c r="B309" i="345"/>
  <c r="J309" i="345" s="1"/>
  <c r="B310" i="345"/>
  <c r="J310" i="345" s="1"/>
  <c r="B311" i="345"/>
  <c r="J311" i="345" s="1"/>
  <c r="B312" i="345"/>
  <c r="J312" i="345" s="1"/>
  <c r="J313" i="345"/>
  <c r="J314" i="345"/>
  <c r="J315" i="345"/>
  <c r="E9" i="345"/>
  <c r="K59" i="345"/>
  <c r="K270" i="345"/>
  <c r="K314" i="345"/>
  <c r="K246" i="345"/>
  <c r="B236" i="345"/>
  <c r="B237" i="345"/>
  <c r="K244" i="345"/>
  <c r="K12" i="345"/>
  <c r="J27" i="345"/>
  <c r="J56" i="345"/>
  <c r="J63" i="345"/>
  <c r="K38" i="345"/>
  <c r="D11" i="345"/>
  <c r="D10" i="345" s="1"/>
  <c r="D9" i="345" s="1"/>
  <c r="H11" i="345"/>
  <c r="K69" i="345"/>
  <c r="J71" i="345"/>
  <c r="J73" i="345"/>
  <c r="K75" i="345"/>
  <c r="C80" i="345"/>
  <c r="G80" i="345"/>
  <c r="J82" i="345"/>
  <c r="K89" i="345"/>
  <c r="J94" i="345"/>
  <c r="J96" i="345"/>
  <c r="K100" i="345"/>
  <c r="K102" i="345"/>
  <c r="J107" i="345"/>
  <c r="K109" i="345"/>
  <c r="C111" i="345"/>
  <c r="J114" i="345"/>
  <c r="G115" i="345"/>
  <c r="F115" i="345" s="1"/>
  <c r="K115" i="345" s="1"/>
  <c r="J116" i="345"/>
  <c r="K120" i="345"/>
  <c r="K125" i="345"/>
  <c r="K129" i="345"/>
  <c r="K133" i="345"/>
  <c r="K139" i="345"/>
  <c r="K144" i="345"/>
  <c r="I188" i="345"/>
  <c r="K77" i="345"/>
  <c r="K81" i="345"/>
  <c r="K84" i="345"/>
  <c r="K91" i="345"/>
  <c r="K104" i="345"/>
  <c r="K112" i="345"/>
  <c r="C142" i="345"/>
  <c r="G142" i="345"/>
  <c r="C148" i="345"/>
  <c r="G148" i="345"/>
  <c r="J157" i="345"/>
  <c r="K159" i="345"/>
  <c r="B164" i="345"/>
  <c r="C160" i="345"/>
  <c r="E160" i="345"/>
  <c r="E147" i="345" s="1"/>
  <c r="E136" i="345" s="1"/>
  <c r="E317" i="345" s="1"/>
  <c r="C326" i="345" s="1"/>
  <c r="K166" i="345"/>
  <c r="K168" i="345"/>
  <c r="K172" i="345"/>
  <c r="K173" i="345"/>
  <c r="J175" i="345"/>
  <c r="J177" i="345"/>
  <c r="J182" i="345"/>
  <c r="J184" i="345"/>
  <c r="K186" i="345"/>
  <c r="J190" i="345"/>
  <c r="K192" i="345"/>
  <c r="J195" i="345"/>
  <c r="J197" i="345"/>
  <c r="K199" i="345"/>
  <c r="G200" i="345"/>
  <c r="F200" i="345" s="1"/>
  <c r="K200" i="345" s="1"/>
  <c r="J201" i="345"/>
  <c r="K203" i="345"/>
  <c r="J210" i="345"/>
  <c r="J212" i="345"/>
  <c r="J214" i="345"/>
  <c r="K227" i="345"/>
  <c r="K238" i="345"/>
  <c r="K161" i="345"/>
  <c r="F164" i="345"/>
  <c r="G160" i="345"/>
  <c r="F160" i="345" s="1"/>
  <c r="K179" i="345"/>
  <c r="B189" i="345"/>
  <c r="F189" i="345"/>
  <c r="K196" i="345"/>
  <c r="K207" i="345"/>
  <c r="J257" i="345"/>
  <c r="K259" i="345"/>
  <c r="K261" i="345"/>
  <c r="K262" i="345"/>
  <c r="K268" i="345"/>
  <c r="K292" i="345"/>
  <c r="K300" i="345"/>
  <c r="K309" i="345"/>
  <c r="K310" i="345"/>
  <c r="K311" i="345"/>
  <c r="K312" i="345"/>
  <c r="J316" i="345"/>
  <c r="J115" i="345" l="1"/>
  <c r="J200" i="345"/>
  <c r="F325" i="346"/>
  <c r="K142" i="346"/>
  <c r="K148" i="346"/>
  <c r="C235" i="346"/>
  <c r="F236" i="346"/>
  <c r="G235" i="346"/>
  <c r="J281" i="346"/>
  <c r="K281" i="346"/>
  <c r="J274" i="346"/>
  <c r="K274" i="346"/>
  <c r="B235" i="346"/>
  <c r="E325" i="346"/>
  <c r="G137" i="346"/>
  <c r="F138" i="346"/>
  <c r="F205" i="346"/>
  <c r="G204" i="346"/>
  <c r="F10" i="346"/>
  <c r="G9" i="346"/>
  <c r="J142" i="346"/>
  <c r="J148" i="346"/>
  <c r="B205" i="346"/>
  <c r="C204" i="346"/>
  <c r="B10" i="346"/>
  <c r="C9" i="346"/>
  <c r="K11" i="346"/>
  <c r="C137" i="346"/>
  <c r="B138" i="346"/>
  <c r="J138" i="346" s="1"/>
  <c r="J147" i="346"/>
  <c r="J206" i="346"/>
  <c r="D317" i="345"/>
  <c r="C325" i="345" s="1"/>
  <c r="F237" i="345"/>
  <c r="K237" i="345" s="1"/>
  <c r="G236" i="345"/>
  <c r="B274" i="345"/>
  <c r="C235" i="345"/>
  <c r="J176" i="345"/>
  <c r="K87" i="345"/>
  <c r="K256" i="345"/>
  <c r="K189" i="345"/>
  <c r="K183" i="345"/>
  <c r="K164" i="345"/>
  <c r="K250" i="345"/>
  <c r="K193" i="345"/>
  <c r="J170" i="345"/>
  <c r="K153" i="345"/>
  <c r="J98" i="345"/>
  <c r="H10" i="345"/>
  <c r="H9" i="345" s="1"/>
  <c r="H317" i="345" s="1"/>
  <c r="D325" i="345" s="1"/>
  <c r="K20" i="345"/>
  <c r="J281" i="345"/>
  <c r="B188" i="345"/>
  <c r="I147" i="345"/>
  <c r="I136" i="345" s="1"/>
  <c r="I317" i="345" s="1"/>
  <c r="C205" i="345"/>
  <c r="B206" i="345"/>
  <c r="J189" i="345"/>
  <c r="B160" i="345"/>
  <c r="J160" i="345" s="1"/>
  <c r="F148" i="345"/>
  <c r="G147" i="345"/>
  <c r="F147" i="345" s="1"/>
  <c r="K147" i="345" s="1"/>
  <c r="F142" i="345"/>
  <c r="G138" i="345"/>
  <c r="G110" i="345"/>
  <c r="F110" i="345" s="1"/>
  <c r="B80" i="345"/>
  <c r="J80" i="345" s="1"/>
  <c r="C10" i="345"/>
  <c r="E325" i="345"/>
  <c r="G205" i="345"/>
  <c r="F206" i="345"/>
  <c r="K206" i="345" s="1"/>
  <c r="J164" i="345"/>
  <c r="B148" i="345"/>
  <c r="J148" i="345" s="1"/>
  <c r="C147" i="345"/>
  <c r="B147" i="345" s="1"/>
  <c r="B142" i="345"/>
  <c r="J142" i="345" s="1"/>
  <c r="C138" i="345"/>
  <c r="G188" i="345"/>
  <c r="F188" i="345" s="1"/>
  <c r="B111" i="345"/>
  <c r="C110" i="345"/>
  <c r="B110" i="345" s="1"/>
  <c r="F80" i="345"/>
  <c r="G10" i="345"/>
  <c r="F11" i="345"/>
  <c r="B11" i="345"/>
  <c r="J11" i="345" s="1"/>
  <c r="D326" i="345" l="1"/>
  <c r="E326" i="345" s="1"/>
  <c r="J110" i="345"/>
  <c r="J236" i="346"/>
  <c r="K236" i="346"/>
  <c r="F235" i="346"/>
  <c r="K235" i="346" s="1"/>
  <c r="C136" i="346"/>
  <c r="B137" i="346"/>
  <c r="C317" i="346"/>
  <c r="C324" i="346" s="1"/>
  <c r="K138" i="346"/>
  <c r="J10" i="346"/>
  <c r="B9" i="346"/>
  <c r="J205" i="346"/>
  <c r="B204" i="346"/>
  <c r="F9" i="346"/>
  <c r="K10" i="346"/>
  <c r="F204" i="346"/>
  <c r="K205" i="346"/>
  <c r="G136" i="346"/>
  <c r="G317" i="346" s="1"/>
  <c r="D324" i="346" s="1"/>
  <c r="F324" i="346" s="1"/>
  <c r="F137" i="346"/>
  <c r="J274" i="345"/>
  <c r="B235" i="345"/>
  <c r="J147" i="345"/>
  <c r="F326" i="345"/>
  <c r="K274" i="345"/>
  <c r="F325" i="345"/>
  <c r="F236" i="345"/>
  <c r="G235" i="345"/>
  <c r="J237" i="345"/>
  <c r="K11" i="345"/>
  <c r="K80" i="345"/>
  <c r="J111" i="345"/>
  <c r="K111" i="345"/>
  <c r="C137" i="345"/>
  <c r="B138" i="345"/>
  <c r="G204" i="345"/>
  <c r="F205" i="345"/>
  <c r="C9" i="345"/>
  <c r="B10" i="345"/>
  <c r="K110" i="345"/>
  <c r="K142" i="345"/>
  <c r="K148" i="345"/>
  <c r="K160" i="345"/>
  <c r="C204" i="345"/>
  <c r="B205" i="345"/>
  <c r="G9" i="345"/>
  <c r="F10" i="345"/>
  <c r="K188" i="345"/>
  <c r="J188" i="345"/>
  <c r="G137" i="345"/>
  <c r="F138" i="345"/>
  <c r="K138" i="345" s="1"/>
  <c r="J206" i="345"/>
  <c r="J235" i="346" l="1"/>
  <c r="J204" i="346"/>
  <c r="K204" i="346"/>
  <c r="K9" i="346"/>
  <c r="J137" i="346"/>
  <c r="B136" i="346"/>
  <c r="B317" i="346" s="1"/>
  <c r="K137" i="346"/>
  <c r="F136" i="346"/>
  <c r="K136" i="346" s="1"/>
  <c r="J9" i="346"/>
  <c r="E324" i="346"/>
  <c r="J236" i="345"/>
  <c r="K236" i="345"/>
  <c r="F235" i="345"/>
  <c r="K235" i="345" s="1"/>
  <c r="K10" i="345"/>
  <c r="F9" i="345"/>
  <c r="J205" i="345"/>
  <c r="B204" i="345"/>
  <c r="J10" i="345"/>
  <c r="B9" i="345"/>
  <c r="K205" i="345"/>
  <c r="F204" i="345"/>
  <c r="K204" i="345" s="1"/>
  <c r="J138" i="345"/>
  <c r="G136" i="345"/>
  <c r="F137" i="345"/>
  <c r="G317" i="345"/>
  <c r="D324" i="345" s="1"/>
  <c r="C136" i="345"/>
  <c r="C317" i="345" s="1"/>
  <c r="C324" i="345" s="1"/>
  <c r="B137" i="345"/>
  <c r="C322" i="346" l="1"/>
  <c r="F317" i="346"/>
  <c r="J317" i="346" s="1"/>
  <c r="J136" i="346"/>
  <c r="E324" i="345"/>
  <c r="J235" i="345"/>
  <c r="F324" i="345"/>
  <c r="J9" i="345"/>
  <c r="J204" i="345"/>
  <c r="K9" i="345"/>
  <c r="J137" i="345"/>
  <c r="B136" i="345"/>
  <c r="K137" i="345"/>
  <c r="F136" i="345"/>
  <c r="K136" i="345" s="1"/>
  <c r="D322" i="346" l="1"/>
  <c r="F322" i="346" s="1"/>
  <c r="K317" i="346"/>
  <c r="J136" i="345"/>
  <c r="B317" i="345"/>
  <c r="F317" i="345"/>
  <c r="E322" i="346" l="1"/>
  <c r="C322" i="345"/>
  <c r="J317" i="345"/>
  <c r="D322" i="345"/>
  <c r="F322" i="345" s="1"/>
  <c r="K317" i="345"/>
  <c r="E322" i="345" l="1"/>
</calcChain>
</file>

<file path=xl/sharedStrings.xml><?xml version="1.0" encoding="utf-8"?>
<sst xmlns="http://schemas.openxmlformats.org/spreadsheetml/2006/main" count="682" uniqueCount="257">
  <si>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</si>
  <si>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</si>
  <si>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</si>
  <si>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</si>
  <si>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</si>
  <si>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</si>
  <si>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</si>
  <si>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</si>
  <si>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</si>
  <si>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</si>
  <si>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</si>
  <si>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</si>
  <si>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</si>
  <si>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</si>
  <si>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</si>
  <si>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</si>
  <si>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</si>
  <si>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</si>
  <si>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</si>
  <si>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</si>
  <si>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</si>
  <si>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</si>
  <si>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</si>
  <si>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</si>
  <si>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</si>
  <si>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</si>
  <si>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</si>
  <si>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</si>
  <si>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</si>
  <si>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</si>
  <si>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автомобильной дороги по ул. Гражданская (от кольца по ул. Гражданская до ул. Социалистическая)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</si>
  <si>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</si>
  <si>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</si>
  <si>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Н.Г. Куликова</t>
  </si>
  <si>
    <t xml:space="preserve">Строительство автодорог по улицам №1, 2, 3, 4, 5  в микрорайоне "Университетский-2" СЗР г.Чебоксары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</si>
  <si>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</si>
  <si>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объекта "Средняя общеобразовательная школа на 1100 мест  в 14 мкр. в НЮР" г  Чебоксары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</si>
  <si>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</si>
  <si>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</si>
  <si>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</si>
  <si>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</si>
  <si>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Реконструкция автомобильной дороги по ул. Пархоменко г.Чебоксары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</si>
  <si>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</si>
  <si>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Приобретение жилья для граждан по решению судов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</si>
  <si>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загрязнённых сточных вод</t>
  </si>
  <si>
    <t>Реконструкция Лапсарского проезда со строительством подъеза к д. 65 по Лапсарскому проезду г.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</si>
  <si>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</si>
  <si>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План на 2020 год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</si>
  <si>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</si>
  <si>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автомобильной дороги по ул. 1-я Южная до пересечения с Р.Зорге г.Чебоксары Чувашской Республики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</si>
  <si>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</si>
  <si>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</si>
  <si>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</si>
  <si>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</si>
  <si>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</si>
  <si>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</si>
  <si>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автомобильной дороги от детского сада по ул. Прогрессивная до проезда Соляное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</si>
  <si>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</si>
  <si>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</si>
  <si>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</si>
  <si>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Строительство площадки под складирование снега в г.Чебоксары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</si>
  <si>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</si>
  <si>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</si>
  <si>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Стрительство ливневых очистных соорудений в районе Калининского микрорайона "Грязевская стрелка"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</si>
  <si>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</si>
  <si>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</si>
  <si>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</si>
  <si>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</si>
  <si>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04 09  Ч210374220 414 228 (S110)</t>
  </si>
  <si>
    <t xml:space="preserve"> осуществление технического надзора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</si>
  <si>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</si>
  <si>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</si>
  <si>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</si>
  <si>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</si>
  <si>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технологическое присоединение                                                                                     932 04 09  Ч210374220 414 228 (S49)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</si>
  <si>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</si>
  <si>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</si>
  <si>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проектные и изыскательские работы                                                        932 04 09  Ч210374220 414 228 (S114)</t>
  </si>
  <si>
    <t>932 04 09  Ч210374220 414 310 (S114)</t>
  </si>
  <si>
    <t>проектные и изыскательские работы                                                       932 04 09  Ч210374220 414 228 (S115)</t>
  </si>
  <si>
    <t>932 04 09  Ч210374220 414 310 (S115)</t>
  </si>
  <si>
    <t>проектные и изыскательские работы                                                                                    932 04 09  Ч210374220 414 228 (S118)</t>
  </si>
  <si>
    <t>проектные и изыскательские работы                         909 04 09  Ч210374220 414 228 (S119)</t>
  </si>
  <si>
    <t>909 04 09  Ч210374220 414 310 (S123)</t>
  </si>
  <si>
    <t>осуществление технического надзора                                                                                       932 04 12 Ц440371109 414 228</t>
  </si>
  <si>
    <t>909 05 01 А210372960 412 310 (S13)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</si>
  <si>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</si>
  <si>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</si>
  <si>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909 05 02 А210773010 414 228 (S80)</t>
  </si>
  <si>
    <t>проектные и изыскательские работ                932 05 02 А110179920 414 228</t>
  </si>
  <si>
    <t>проектные и изыскательские работы                                             932 05 03 А110115300 414 228</t>
  </si>
  <si>
    <r>
      <t xml:space="preserve">проектные и изыскательские работы                                         </t>
    </r>
    <r>
      <rPr>
        <i/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 xml:space="preserve"> 932 05 03 А110115310 414 228</t>
    </r>
  </si>
  <si>
    <t>966 05 03 А510277430 412 330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</si>
  <si>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</si>
  <si>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t xml:space="preserve">осуществление технического надзора                                                        </t>
    </r>
    <r>
      <rPr>
        <b/>
        <i/>
        <sz val="20"/>
        <rFont val="Times New Roman"/>
        <family val="1"/>
        <charset val="204"/>
      </rPr>
      <t>932 06 02 Ч370170132 414 228</t>
    </r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</si>
  <si>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</si>
  <si>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</si>
  <si>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</si>
  <si>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Ц71167А59И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</si>
  <si>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</si>
  <si>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</si>
  <si>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</si>
  <si>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 909 07 02 Ц74037520А 414 228</t>
  </si>
  <si>
    <t>909 07 02 Ц74Е1S520А 414 310 (И83S)</t>
  </si>
  <si>
    <t>909 07 02 Ц74Е1S520А 414 310 (И83)</t>
  </si>
  <si>
    <t>проектные и изыскательские работы                   909 07 02 Ц74037520Б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</si>
  <si>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</si>
  <si>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</si>
  <si>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(тыс.руб)</t>
  </si>
  <si>
    <t>Реконструкция автомобильной дороги по пр. И. Яковлева от Канашского шоссе до кольца пр. 9-ой Пятилетки г. Чебоксары - 4 этап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</si>
  <si>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</si>
  <si>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</si>
  <si>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переустройство наружного газопровода 909 04 09  Ч210374220 414 310 (S126)</t>
  </si>
  <si>
    <t>Управление образования администрации города Чебоксары</t>
  </si>
  <si>
    <t>оборудование (монтируемое и не монтируемое), мебель, материальные запасы и иное имущество по сметной документации</t>
  </si>
  <si>
    <t>909 05 02 А13G552431 414 310 (20-52430-89303-0000) (И141)</t>
  </si>
  <si>
    <t>909 05 02 А13G552431 414 310 (20-52430-89303-0000) (L)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</si>
  <si>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</si>
  <si>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909 07 02 Ц74Е15520А 414 310 (И137)</t>
  </si>
  <si>
    <t>909 07 02 Ц74Е15520А 414 310 (И137S)</t>
  </si>
  <si>
    <t>Строительство общеобразовательной школы поз. 37 в мкр. 3 района "Садовый" г. Чебоксары Чувашской Республики</t>
  </si>
  <si>
    <t>909 07 02 Ц74Е155209 414 310 (И210)</t>
  </si>
  <si>
    <t>проектные и изыскательские работы                         909 04 09  Ч210374220 414 228 (S50)</t>
  </si>
  <si>
    <t>Строительство участка автомобильной дороги в микрорайоне "Соляное" от остановки Элеватор возле д. № 10 по проезду Соляное до д.11 по ул. Прогрессивная и к детскому саду</t>
  </si>
  <si>
    <t>проектные и изыскательские работы                         909 04 09  Ч210374220 414 228 (S126)</t>
  </si>
  <si>
    <t>проектные и изыскательские работы                               909 04 09  Ч210374220 414 228 (S123)</t>
  </si>
  <si>
    <t>проектные и изыскательские работы                                              909 04 12 Ц440371109 414 228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</si>
  <si>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</si>
  <si>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</si>
  <si>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проектные и изыскательские работы                                                    909 05 01 А210678320 414 228 (S107)</t>
  </si>
  <si>
    <t>проектные и изыскательские работы                                       909 07 01 Ц71167А59ЗP 414 228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</si>
  <si>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</si>
  <si>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</si>
  <si>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909 07 02 Ц74Е155209 414 310 (И210S)</t>
  </si>
  <si>
    <t>Культура, кинематография</t>
  </si>
  <si>
    <t>Культура</t>
  </si>
  <si>
    <t>Строительство выставочно-экспозиционного, туристического павильона на Красной площади г. Чебоксары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</si>
  <si>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</si>
  <si>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</si>
  <si>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</si>
  <si>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проектные и изыскательские работы                  909 08 01 Ц440375830 414 228</t>
  </si>
  <si>
    <t>проектные и изыскательские работы                  909 11 02 Ц510275700 414 228</t>
  </si>
  <si>
    <t>909 11 02 Ц5102S5700 414 310 (И205S)</t>
  </si>
  <si>
    <t>909 11 02 Ц5102S5700 414 310 (И205)</t>
  </si>
  <si>
    <t>проектные и изыскательские работы                               909 04 09  Ч210374220 414 228 (S127)</t>
  </si>
  <si>
    <t>проектные и изыскательские работы                               909 04 09  Ч210374220 414 228 (S128)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</si>
  <si>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</si>
  <si>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</si>
  <si>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</si>
  <si>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</si>
  <si>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</si>
  <si>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автодороги к Административно-развлекательному комплексу г.Чебоксары</t>
  </si>
  <si>
    <t>932 04 09  Ц4403S5750 414 310 (И198S)</t>
  </si>
  <si>
    <t>932 04 09  Ц4403S5750 414 310 (И198)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</si>
  <si>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</si>
  <si>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932 05 02 А1401S9131 414 310 (И125S)</t>
  </si>
  <si>
    <t>932 05 02 А1401S9131 414 310 (И125)</t>
  </si>
  <si>
    <t>Строительство внутрипоселковых газораспределительных сетей в пос.Сосновка</t>
  </si>
  <si>
    <t>проектные и изыскательские работы                                                        932 04 09  Ч210374220 414 228 (S111)</t>
  </si>
  <si>
    <t>932 04 09  Ч210374220 414 310 (S111)</t>
  </si>
  <si>
    <t>932  04 09  Ч210374220 414 310 (S110)</t>
  </si>
  <si>
    <t>Реконструкция моста по ул.Грибоедова</t>
  </si>
  <si>
    <t>Реконструкция моста по ул. Полевая</t>
  </si>
  <si>
    <t>проектные и изыскательские работы   932 04 09  Ч210374220 414 310 (S58)</t>
  </si>
  <si>
    <t>Строительство парковки по ул.Агакова в районе СОШ в мкр. Волжский-3 г.Чебоксары</t>
  </si>
  <si>
    <t>проектные и изыскательские работы                                                                                   932  04 09  Ч210374220 414 228 (S112)</t>
  </si>
  <si>
    <t>Строительство парковки напротив д.66 по ул.Ярославская г.Чебоксары</t>
  </si>
  <si>
    <t>проектные и изыскательские работы                                                                                   932  04 09  Ч210374220 414 228 (S113)</t>
  </si>
  <si>
    <t>проектные и изыскательские работы                                              932 04 12 Ц440371109 414 228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</si>
  <si>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</si>
  <si>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проектные и изыскательские работы                                                                        932 04 12 Ц440375840 414 228</t>
  </si>
  <si>
    <t>проектные и изыскательские работы                                           932 05 02 А140179132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</si>
  <si>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</si>
  <si>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</si>
  <si>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проектные и изыскательские работы                                           932 05 02 А140179133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</si>
  <si>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</si>
  <si>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проектные и изыскательские работы                                           932 05 02 А140179134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</si>
  <si>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</si>
  <si>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проектные и изыскательские работы                                           932 05 02 А140179135 414 228</t>
  </si>
  <si>
    <t>932 05 02 А1401S9136 414 310 (И130S)</t>
  </si>
  <si>
    <t>932 05 02 А1401S9136 414 310 (И130)</t>
  </si>
  <si>
    <t>проектные и изыскательские работы                                           932 05 02 А140179136 414 228</t>
  </si>
  <si>
    <t>932 05 02 А510277400 414 228</t>
  </si>
  <si>
    <t xml:space="preserve">932 05 02 А510277400 414 310 </t>
  </si>
  <si>
    <t>Строительство наружного освещения  г. Чебоксары</t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</si>
  <si>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</si>
  <si>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проектные и изыскательские работы                                  932 06 02 Ч370170134 414 228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</si>
  <si>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</si>
  <si>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</si>
  <si>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</si>
  <si>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 xml:space="preserve">Реконструкция Московской набережной у Свято-Троицкого монастыря    </t>
  </si>
  <si>
    <t>Реконструкция Чебоксарского Залива и Красной площади</t>
  </si>
  <si>
    <t>Реконструкция Чебоксарского Залива и Красной площади. Ливневая канализация</t>
  </si>
  <si>
    <t>909 07 01 Ц71Р25232С 414 310 (20-52320-00000-00009) (L)</t>
  </si>
  <si>
    <t>909 07 01 Ц71Р25232С 414 310 (20-52320-00000-00009) (И208)</t>
  </si>
  <si>
    <t>909 07 01 Ц71Р25232С 414 310 (20-52320-00000-00009)</t>
  </si>
  <si>
    <t>932 04 09  Ч21R153933 414 310 (20-53930-00000-00000)</t>
  </si>
  <si>
    <t>проектные и изыскательские работы                                                                                   932  04 09  Ч210374220 414 228 (S132)</t>
  </si>
  <si>
    <t xml:space="preserve"> осуществление технического надзора                                                                                   932  04 09  Ч210374220 414 228 (S132)</t>
  </si>
  <si>
    <t>909 04 09  A21F15021Б 414 310 (20-50210-69314-970001)</t>
  </si>
  <si>
    <t>909 04 09  A21F15021Б 414 310 (20-50210-69314-970001) (И123)</t>
  </si>
  <si>
    <t>909 04 09  A21F15021Б 414 310 (20-50210-69314-970001) (L)</t>
  </si>
  <si>
    <t xml:space="preserve">                                                                        </t>
  </si>
  <si>
    <t xml:space="preserve">Начальник    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</si>
  <si>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Машиностроитель-ным проездом г. Чебоксары (II этап)</t>
  </si>
  <si>
    <t>Строительство объекта "Очистные сооружения поверхностного стока поз. 53. I очередь 7 микрорайона центральной части г. Чебоксары (Центр - YII)"</t>
  </si>
  <si>
    <t>909 06 02 Ч370170139 414 310</t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</si>
  <si>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 </t>
    </r>
    <r>
      <rPr>
        <sz val="20"/>
        <rFont val="Times New Roman"/>
        <family val="1"/>
        <charset val="204"/>
      </rPr>
      <t xml:space="preserve">                             </t>
    </r>
    <r>
      <rPr>
        <b/>
        <i/>
        <sz val="20"/>
        <rFont val="Times New Roman"/>
        <family val="1"/>
        <charset val="204"/>
      </rPr>
      <t>909 06 02 Ч370170139 414 228</t>
    </r>
  </si>
  <si>
    <t>проектные и изыскательские работы                   909 07 02 Ц740375206 414 228</t>
  </si>
  <si>
    <t>Строительство средней общеобразовательной школы на 1100 мест в мкр. "Волжский-3" г. Чебоксары</t>
  </si>
  <si>
    <t xml:space="preserve"> 932 04 12 Ц440371109 414 310</t>
  </si>
  <si>
    <t>проектные и изыскательские работы                                           932 05 02 А140179131 414 228</t>
  </si>
  <si>
    <t>осуществление технического надзора                                              932 05 02 А140179131 414 228</t>
  </si>
  <si>
    <t>932 05 02 А140179135 414 310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</si>
  <si>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(20-53840-06189-97001)  (L)</t>
    </r>
  </si>
  <si>
    <t>932 04 12 Ц4403L3840 414 310 (20-53840-06189-97001) (И131)</t>
  </si>
  <si>
    <t xml:space="preserve">932 04 12 Ц4403L3840 414 310 (20-53840-06189-97001) </t>
  </si>
  <si>
    <t>932 06 02 Ч37G650132 414 310 (20-50130-89304-97001) (L)</t>
  </si>
  <si>
    <t>932 06 02 Ч37G650132 414 310 (20-50130-89304-97001) (И144)</t>
  </si>
  <si>
    <t>932 06 02 Ч37G650132 414 310 (20-50130-89304-97001)</t>
  </si>
  <si>
    <t>932 06 02 Ч37G650133 414 310 (20-50130-89304-97002) (L)</t>
  </si>
  <si>
    <t>932 06 02 Ч37G650133 414 310 (20-50130-89304-97002) (И169)</t>
  </si>
  <si>
    <t>932 06 02 Ч37G650133 414 310(20-50130-89304-97002)</t>
  </si>
  <si>
    <t>909 07 01 Ц71Р25232D 414 310 (20-52320-00000-97007) (L)</t>
  </si>
  <si>
    <t>909 07 01 Ц71Р25232D 414 310 (20-52320-00000-97007) (И161)</t>
  </si>
  <si>
    <t>909 07 01 Ц71Р25232G 414 310 (20-52320-00000-97006) (L)</t>
  </si>
  <si>
    <t>909 07 01 Ц71Р25232G 414 310 (20-52320-00000-97006) (И182)</t>
  </si>
  <si>
    <t xml:space="preserve">909 07 01 Ц71Р25232G 414 310 (20-52320-00000-97006) </t>
  </si>
  <si>
    <t>909 07 01 Ц71Р25232I 414 310 (20-52320-00000-97005) (L)</t>
  </si>
  <si>
    <t>909 07 01 Ц71Р25232I 414 310 (20-52320-00000-97005) (И183)</t>
  </si>
  <si>
    <t xml:space="preserve">909 07 01 Ц71Р25232I 414 310 (20-52320-00000-97005) </t>
  </si>
  <si>
    <t xml:space="preserve">909 07 02 Ц74Е15520А 414 310 (20-55200-00000-97001) </t>
  </si>
  <si>
    <t>909 07 02 Ц74Е15520А 414 310 (20-55200-00000-97001) (L)</t>
  </si>
  <si>
    <t>909 07 02 Ц74Е15520А 414 310 (20-55200-00000-97001) (И137)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</si>
  <si>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(20-53840-06189-97002)  (L)</t>
    </r>
  </si>
  <si>
    <t>932 04 12 Ц4403L3840 414 310 (20-53840-06189-97002) (И131)</t>
  </si>
  <si>
    <t xml:space="preserve">932 04 12 Ц4403L3840 414 310 (20-53840-06189-97002) 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</si>
  <si>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(20-53840-06189-97003)  (L)</t>
    </r>
  </si>
  <si>
    <t>932 04 12 Ц4403L3840 414 310 (20-53840-06189-97003) (И131)</t>
  </si>
  <si>
    <t xml:space="preserve">932 04 12 Ц4403L3840 414 310 (20-53840-06189-97003) </t>
  </si>
  <si>
    <t>974 07 02 Ц74Е15520А 414 310, 346 (И137)</t>
  </si>
  <si>
    <t>974 07 02 Ц74Е15520А 414 310, 346 (И137S)</t>
  </si>
  <si>
    <t xml:space="preserve">909 307 01 Ц71Р25232D 414 310 (20-52320-00000-97007) </t>
  </si>
  <si>
    <t>об исполнении инвестиционной программы г.Чебоксары на 01.08.2020 года</t>
  </si>
  <si>
    <t>Кассовые расходы за январь - июль 2020 года</t>
  </si>
  <si>
    <t>909 04 09 А21F15021В 414 310 (20-50210-69314-97002)</t>
  </si>
  <si>
    <t>909 04 09 А21F15021В 414 310 (20-50210-69314-97002) (И163)</t>
  </si>
  <si>
    <t>909 04 09 А21F15021В 414 310 (20-50210-69314-97002) (L)</t>
  </si>
  <si>
    <t>909 04 09 А21F15021Г 414 310 (20-50210-69314-97001) (L)</t>
  </si>
  <si>
    <t>909 04 09 А21F15021Г 414 310 (20-50210-69314-97001) (И164)</t>
  </si>
  <si>
    <t>909 04 09 А21F15021Г 414 310 (20-50210-69314-97001)</t>
  </si>
  <si>
    <t>909 07 01 Ц71Р25232В 414 310 (20-52320-00000-97003)</t>
  </si>
  <si>
    <t>909 07 01 Ц71Р25232В 414 310 (20-52320-00000-97003) (И207)</t>
  </si>
  <si>
    <t>909 07 01 Ц71Р25232В 414 310 (20-52320-00000-97003) (L)</t>
  </si>
  <si>
    <t>909 07 01 Ц71Р25232N 414 310 (20-52320-00000-97008)</t>
  </si>
  <si>
    <t>909 07 01 Ц71Р25232N 414 310 (20-52320-00000-97008) (И209)</t>
  </si>
  <si>
    <t>909 07 01 Ц71Р25232N 414 310 (20-52320-00000-97008)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</si>
</sst>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u/>
      <sz val="26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165" fontId="5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165" fontId="21" fillId="4" borderId="1" xfId="0" applyNumberFormat="1" applyFont="1" applyFill="1" applyBorder="1" applyAlignment="1">
      <alignment horizontal="right" vertical="center"/>
    </xf>
    <xf numFmtId="165" fontId="21" fillId="3" borderId="1" xfId="0" applyNumberFormat="1" applyFont="1" applyFill="1" applyBorder="1" applyAlignment="1">
      <alignment horizontal="right" vertical="center"/>
    </xf>
    <xf numFmtId="165" fontId="21" fillId="2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 vertical="center"/>
    </xf>
    <xf numFmtId="165" fontId="22" fillId="2" borderId="1" xfId="0" applyNumberFormat="1" applyFont="1" applyFill="1" applyBorder="1" applyAlignment="1">
      <alignment horizontal="right" vertical="center"/>
    </xf>
    <xf numFmtId="165" fontId="23" fillId="0" borderId="1" xfId="0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center" wrapText="1" indent="2"/>
    </xf>
    <xf numFmtId="0" fontId="18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5" fillId="4" borderId="1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top" wrapText="1" indent="2"/>
    </xf>
    <xf numFmtId="164" fontId="22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8" fillId="0" borderId="10" xfId="0" applyFont="1" applyBorder="1" applyAlignment="1" applyProtection="1">
      <alignment horizontal="left" vertical="top" wrapText="1" indent="2"/>
      <protection locked="0"/>
    </xf>
    <xf numFmtId="0" fontId="17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/>
    <xf numFmtId="4" fontId="22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3"/>
  <sheetViews>
    <sheetView showZeros="0" tabSelected="1" view="pageBreakPreview" topLeftCell="A313" zoomScale="50" zoomScaleNormal="40" zoomScaleSheetLayoutView="50" workbookViewId="0">
      <selection activeCell="I118" sqref="I118:I119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95" t="s">
        <v>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27" ht="42" customHeight="1" x14ac:dyDescent="0.25">
      <c r="A2" s="95" t="s">
        <v>243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27" ht="22.8" customHeight="1" x14ac:dyDescent="0.25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5">
      <c r="A4" s="96" t="s">
        <v>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97" t="s">
        <v>107</v>
      </c>
      <c r="B5" s="98" t="s">
        <v>47</v>
      </c>
      <c r="C5" s="98"/>
      <c r="D5" s="98"/>
      <c r="E5" s="98"/>
      <c r="F5" s="99" t="s">
        <v>244</v>
      </c>
      <c r="G5" s="100"/>
      <c r="H5" s="100"/>
      <c r="I5" s="101"/>
      <c r="J5" s="102" t="s">
        <v>26</v>
      </c>
      <c r="K5" s="105" t="s">
        <v>22</v>
      </c>
    </row>
    <row r="6" spans="1:27" ht="25.5" customHeight="1" x14ac:dyDescent="0.25">
      <c r="A6" s="97"/>
      <c r="B6" s="98" t="s">
        <v>1</v>
      </c>
      <c r="C6" s="98" t="s">
        <v>2</v>
      </c>
      <c r="D6" s="98"/>
      <c r="E6" s="98"/>
      <c r="F6" s="98" t="s">
        <v>1</v>
      </c>
      <c r="G6" s="109" t="s">
        <v>2</v>
      </c>
      <c r="H6" s="110"/>
      <c r="I6" s="111"/>
      <c r="J6" s="103"/>
      <c r="K6" s="106"/>
    </row>
    <row r="7" spans="1:27" ht="28.2" x14ac:dyDescent="0.25">
      <c r="A7" s="97"/>
      <c r="B7" s="98"/>
      <c r="C7" s="91" t="s">
        <v>3</v>
      </c>
      <c r="D7" s="91" t="s">
        <v>4</v>
      </c>
      <c r="E7" s="91" t="s">
        <v>5</v>
      </c>
      <c r="F7" s="98"/>
      <c r="G7" s="91" t="s">
        <v>3</v>
      </c>
      <c r="H7" s="91" t="s">
        <v>4</v>
      </c>
      <c r="I7" s="91" t="s">
        <v>5</v>
      </c>
      <c r="J7" s="104"/>
      <c r="K7" s="107"/>
    </row>
    <row r="8" spans="1:27" ht="24" customHeight="1" x14ac:dyDescent="0.25">
      <c r="A8" s="91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G8" s="91">
        <v>7</v>
      </c>
      <c r="H8" s="91">
        <v>8</v>
      </c>
      <c r="I8" s="91">
        <v>9</v>
      </c>
      <c r="J8" s="91">
        <v>10</v>
      </c>
      <c r="K8" s="91">
        <v>11</v>
      </c>
    </row>
    <row r="9" spans="1:27" ht="36" customHeight="1" x14ac:dyDescent="0.25">
      <c r="A9" s="38" t="s">
        <v>7</v>
      </c>
      <c r="B9" s="33">
        <f t="shared" ref="B9:I9" si="0">B10+B110</f>
        <v>1265811047.97</v>
      </c>
      <c r="C9" s="33">
        <f t="shared" si="0"/>
        <v>774683323.25999999</v>
      </c>
      <c r="D9" s="33">
        <f t="shared" si="0"/>
        <v>345231662.48000002</v>
      </c>
      <c r="E9" s="33">
        <f t="shared" si="0"/>
        <v>145896062.23000002</v>
      </c>
      <c r="F9" s="33">
        <f t="shared" si="0"/>
        <v>306911806.05000001</v>
      </c>
      <c r="G9" s="33">
        <f t="shared" si="0"/>
        <v>241426773.59999999</v>
      </c>
      <c r="H9" s="33">
        <f t="shared" si="0"/>
        <v>43956360.530000001</v>
      </c>
      <c r="I9" s="33">
        <f t="shared" si="0"/>
        <v>21528671.920000002</v>
      </c>
      <c r="J9" s="33">
        <f t="shared" ref="J9:J80" si="1">B9-F9</f>
        <v>958899241.92000008</v>
      </c>
      <c r="K9" s="22">
        <f>F9/B9*100</f>
        <v>24.246257491763799</v>
      </c>
    </row>
    <row r="10" spans="1:27" ht="30" x14ac:dyDescent="0.25">
      <c r="A10" s="39" t="s">
        <v>11</v>
      </c>
      <c r="B10" s="34">
        <f>C10+D10+E10</f>
        <v>892078395.57000005</v>
      </c>
      <c r="C10" s="34">
        <f>C11+C80</f>
        <v>430823200</v>
      </c>
      <c r="D10" s="34">
        <f>D11+D80</f>
        <v>327888716</v>
      </c>
      <c r="E10" s="34">
        <f>E11+E80</f>
        <v>133366479.57000001</v>
      </c>
      <c r="F10" s="34">
        <f>G10+H10+I10</f>
        <v>92836952.460000008</v>
      </c>
      <c r="G10" s="34">
        <f>G11+G80</f>
        <v>42230815</v>
      </c>
      <c r="H10" s="34">
        <f>H11+H80</f>
        <v>33784652</v>
      </c>
      <c r="I10" s="34">
        <f>I11+I80</f>
        <v>16821485.460000001</v>
      </c>
      <c r="J10" s="35">
        <f t="shared" si="1"/>
        <v>799241443.11000001</v>
      </c>
      <c r="K10" s="21">
        <f>F10/B10*100</f>
        <v>10.406815468351429</v>
      </c>
    </row>
    <row r="11" spans="1:27" ht="87" customHeight="1" x14ac:dyDescent="0.25">
      <c r="A11" s="40" t="s">
        <v>54</v>
      </c>
      <c r="B11" s="34">
        <f>C11+D11+E11</f>
        <v>735661879.57000005</v>
      </c>
      <c r="C11" s="34">
        <f>C12+C20+C27+C32+C38+C41+C44+C47+C50+C53+C56+C59+C63+C66+C69+C73+C77</f>
        <v>292755600</v>
      </c>
      <c r="D11" s="34">
        <f t="shared" ref="D11:E11" si="2">D12+D20+D27+D32+D38+D41+D44+D47+D50+D53+D56+D59+D63+D66+D69+D73+D77</f>
        <v>325295900</v>
      </c>
      <c r="E11" s="34">
        <f t="shared" si="2"/>
        <v>117610379.57000001</v>
      </c>
      <c r="F11" s="35">
        <f>G11+H11+I11</f>
        <v>88725958.799999997</v>
      </c>
      <c r="G11" s="34">
        <f t="shared" ref="G11:I11" si="3">G12+G20+G27+G32+G38+G41+G44+G47+G50+G53+G56+G59+G63+G66+G69+G73+G77</f>
        <v>42230815</v>
      </c>
      <c r="H11" s="34">
        <f t="shared" si="3"/>
        <v>33784652</v>
      </c>
      <c r="I11" s="34">
        <f t="shared" si="3"/>
        <v>12710491.800000001</v>
      </c>
      <c r="J11" s="35">
        <f t="shared" si="1"/>
        <v>646935920.7700001</v>
      </c>
      <c r="K11" s="21">
        <f>F11/B11*100</f>
        <v>12.060698163653797</v>
      </c>
    </row>
    <row r="12" spans="1:27" ht="226.8" x14ac:dyDescent="0.25">
      <c r="A12" s="41" t="s">
        <v>42</v>
      </c>
      <c r="B12" s="36">
        <f>C12+D12+E12</f>
        <v>390160507.81</v>
      </c>
      <c r="C12" s="36">
        <f>C14+C15+C16+C17+C18+C19</f>
        <v>192755600</v>
      </c>
      <c r="D12" s="36">
        <f t="shared" ref="D12:E12" si="4">D14+D15+D16+D17+D18+D19</f>
        <v>154204400</v>
      </c>
      <c r="E12" s="36">
        <f t="shared" si="4"/>
        <v>43200507.810000002</v>
      </c>
      <c r="F12" s="36">
        <f t="shared" ref="F12:F50" si="5">G12+H12+I12</f>
        <v>84792798.650000006</v>
      </c>
      <c r="G12" s="36">
        <f>G14+G15+G16+G17+G18+G19</f>
        <v>42230815</v>
      </c>
      <c r="H12" s="36">
        <f t="shared" ref="H12:I12" si="6">H14+H15+H16+H17+H18+H19</f>
        <v>33784652</v>
      </c>
      <c r="I12" s="36">
        <f t="shared" si="6"/>
        <v>8777331.6500000004</v>
      </c>
      <c r="J12" s="36">
        <f t="shared" si="1"/>
        <v>305367709.15999997</v>
      </c>
      <c r="K12" s="20">
        <f>F12/B12*100</f>
        <v>21.73279892574169</v>
      </c>
    </row>
    <row r="13" spans="1:27" ht="30.6" x14ac:dyDescent="0.25">
      <c r="A13" s="42" t="s">
        <v>19</v>
      </c>
      <c r="B13" s="36"/>
      <c r="C13" s="36"/>
      <c r="D13" s="36"/>
      <c r="E13" s="36"/>
      <c r="F13" s="36"/>
      <c r="G13" s="36"/>
      <c r="H13" s="36"/>
      <c r="I13" s="36"/>
      <c r="J13" s="36">
        <f t="shared" si="1"/>
        <v>0</v>
      </c>
      <c r="K13" s="20"/>
    </row>
    <row r="14" spans="1:27" ht="49.2" x14ac:dyDescent="0.25">
      <c r="A14" s="43" t="s">
        <v>68</v>
      </c>
      <c r="B14" s="36">
        <f t="shared" ref="B14:B80" si="7">C14+D14+E14</f>
        <v>1656200</v>
      </c>
      <c r="C14" s="36"/>
      <c r="D14" s="36"/>
      <c r="E14" s="36">
        <v>1656200</v>
      </c>
      <c r="F14" s="36">
        <f t="shared" si="5"/>
        <v>256544</v>
      </c>
      <c r="G14" s="36"/>
      <c r="H14" s="36"/>
      <c r="I14" s="36">
        <v>256544</v>
      </c>
      <c r="J14" s="36">
        <f t="shared" si="1"/>
        <v>1399656</v>
      </c>
      <c r="K14" s="20">
        <f t="shared" ref="K14:K77" si="8">F14/B14*100</f>
        <v>15.489916676729864</v>
      </c>
    </row>
    <row r="15" spans="1:27" ht="49.2" x14ac:dyDescent="0.25">
      <c r="A15" s="43" t="s">
        <v>69</v>
      </c>
      <c r="B15" s="36">
        <f t="shared" si="7"/>
        <v>283923.08</v>
      </c>
      <c r="C15" s="36"/>
      <c r="D15" s="36"/>
      <c r="E15" s="36">
        <v>283923.08</v>
      </c>
      <c r="F15" s="36">
        <f>G15+H15+I15</f>
        <v>74623.649999999994</v>
      </c>
      <c r="G15" s="36"/>
      <c r="H15" s="36"/>
      <c r="I15" s="36">
        <v>74623.649999999994</v>
      </c>
      <c r="J15" s="36">
        <f>B15-F15</f>
        <v>209299.43000000002</v>
      </c>
      <c r="K15" s="20">
        <f t="shared" si="8"/>
        <v>26.283051733589247</v>
      </c>
    </row>
    <row r="16" spans="1:27" ht="30.6" x14ac:dyDescent="0.25">
      <c r="A16" s="43" t="s">
        <v>160</v>
      </c>
      <c r="B16" s="36">
        <f t="shared" si="7"/>
        <v>2328748.7000000002</v>
      </c>
      <c r="C16" s="36"/>
      <c r="D16" s="36"/>
      <c r="E16" s="36">
        <v>2328748.7000000002</v>
      </c>
      <c r="F16" s="36">
        <f>G16+H16+I16</f>
        <v>0</v>
      </c>
      <c r="G16" s="36"/>
      <c r="H16" s="36"/>
      <c r="I16" s="36"/>
      <c r="J16" s="36">
        <f>B16-F16</f>
        <v>2328748.7000000002</v>
      </c>
      <c r="K16" s="20">
        <f t="shared" si="8"/>
        <v>0</v>
      </c>
    </row>
    <row r="17" spans="1:11" ht="30.6" x14ac:dyDescent="0.25">
      <c r="A17" s="43" t="s">
        <v>148</v>
      </c>
      <c r="B17" s="36">
        <f t="shared" si="7"/>
        <v>38931636.030000001</v>
      </c>
      <c r="C17" s="36"/>
      <c r="D17" s="36"/>
      <c r="E17" s="36">
        <v>38931636.030000001</v>
      </c>
      <c r="F17" s="36">
        <f t="shared" si="5"/>
        <v>8446164</v>
      </c>
      <c r="G17" s="36"/>
      <c r="H17" s="36"/>
      <c r="I17" s="36">
        <v>8446164</v>
      </c>
      <c r="J17" s="36">
        <f t="shared" si="1"/>
        <v>30485472.030000001</v>
      </c>
      <c r="K17" s="20">
        <f t="shared" si="8"/>
        <v>21.694860173591319</v>
      </c>
    </row>
    <row r="18" spans="1:11" ht="30.6" x14ac:dyDescent="0.25">
      <c r="A18" s="43" t="s">
        <v>147</v>
      </c>
      <c r="B18" s="36">
        <f t="shared" si="7"/>
        <v>154204400</v>
      </c>
      <c r="C18" s="36"/>
      <c r="D18" s="36">
        <v>154204400</v>
      </c>
      <c r="E18" s="36"/>
      <c r="F18" s="36">
        <f t="shared" si="5"/>
        <v>33784652</v>
      </c>
      <c r="G18" s="36"/>
      <c r="H18" s="36">
        <v>33784652</v>
      </c>
      <c r="I18" s="36"/>
      <c r="J18" s="36">
        <f t="shared" si="1"/>
        <v>120419748</v>
      </c>
      <c r="K18" s="20">
        <f t="shared" si="8"/>
        <v>21.909006487493222</v>
      </c>
    </row>
    <row r="19" spans="1:11" ht="49.2" x14ac:dyDescent="0.25">
      <c r="A19" s="43" t="s">
        <v>196</v>
      </c>
      <c r="B19" s="36">
        <f t="shared" si="7"/>
        <v>192755600</v>
      </c>
      <c r="C19" s="36">
        <v>192755600</v>
      </c>
      <c r="D19" s="36"/>
      <c r="E19" s="36"/>
      <c r="F19" s="36">
        <f t="shared" si="5"/>
        <v>42230815</v>
      </c>
      <c r="G19" s="36">
        <v>42230815</v>
      </c>
      <c r="H19" s="36"/>
      <c r="I19" s="36"/>
      <c r="J19" s="36">
        <f t="shared" si="1"/>
        <v>150524785</v>
      </c>
      <c r="K19" s="20">
        <f t="shared" si="8"/>
        <v>21.908995121283116</v>
      </c>
    </row>
    <row r="20" spans="1:11" ht="75.599999999999994" x14ac:dyDescent="0.25">
      <c r="A20" s="46" t="s">
        <v>30</v>
      </c>
      <c r="B20" s="36">
        <f t="shared" si="7"/>
        <v>209528000</v>
      </c>
      <c r="C20" s="36">
        <f>C22+C23+C24+C25+C26</f>
        <v>100000000</v>
      </c>
      <c r="D20" s="36">
        <f t="shared" ref="D20:E20" si="9">D22+D23+D24+D25+D26</f>
        <v>80000000</v>
      </c>
      <c r="E20" s="36">
        <f t="shared" si="9"/>
        <v>29528000</v>
      </c>
      <c r="F20" s="36">
        <f t="shared" si="5"/>
        <v>0</v>
      </c>
      <c r="G20" s="36">
        <f>G22+G23+G24+G25+G26</f>
        <v>0</v>
      </c>
      <c r="H20" s="36">
        <f t="shared" ref="H20:I20" si="10">H22+H23+H24+H25+H26</f>
        <v>0</v>
      </c>
      <c r="I20" s="36">
        <f t="shared" si="10"/>
        <v>0</v>
      </c>
      <c r="J20" s="36">
        <f t="shared" si="1"/>
        <v>209528000</v>
      </c>
      <c r="K20" s="20">
        <f t="shared" si="8"/>
        <v>0</v>
      </c>
    </row>
    <row r="21" spans="1:11" ht="30.6" x14ac:dyDescent="0.25">
      <c r="A21" s="42" t="s">
        <v>13</v>
      </c>
      <c r="B21" s="36">
        <f t="shared" si="7"/>
        <v>0</v>
      </c>
      <c r="C21" s="36"/>
      <c r="D21" s="36"/>
      <c r="E21" s="36"/>
      <c r="F21" s="36">
        <f t="shared" si="5"/>
        <v>0</v>
      </c>
      <c r="G21" s="36"/>
      <c r="H21" s="36"/>
      <c r="I21" s="36"/>
      <c r="J21" s="36">
        <f t="shared" si="1"/>
        <v>0</v>
      </c>
      <c r="K21" s="20"/>
    </row>
    <row r="22" spans="1:11" ht="49.2" x14ac:dyDescent="0.25">
      <c r="A22" s="43" t="s">
        <v>149</v>
      </c>
      <c r="B22" s="36">
        <f t="shared" si="7"/>
        <v>8228000</v>
      </c>
      <c r="C22" s="36"/>
      <c r="D22" s="36"/>
      <c r="E22" s="36">
        <v>8228000</v>
      </c>
      <c r="F22" s="36">
        <f t="shared" si="5"/>
        <v>0</v>
      </c>
      <c r="G22" s="36"/>
      <c r="H22" s="36"/>
      <c r="I22" s="36"/>
      <c r="J22" s="36">
        <f t="shared" si="1"/>
        <v>8228000</v>
      </c>
      <c r="K22" s="20">
        <f t="shared" si="8"/>
        <v>0</v>
      </c>
    </row>
    <row r="23" spans="1:11" ht="49.2" x14ac:dyDescent="0.25">
      <c r="A23" s="43" t="s">
        <v>150</v>
      </c>
      <c r="B23" s="36">
        <f t="shared" si="7"/>
        <v>1300000</v>
      </c>
      <c r="C23" s="36"/>
      <c r="D23" s="36"/>
      <c r="E23" s="36">
        <v>1300000</v>
      </c>
      <c r="F23" s="36">
        <f t="shared" si="5"/>
        <v>0</v>
      </c>
      <c r="G23" s="36"/>
      <c r="H23" s="36"/>
      <c r="I23" s="36"/>
      <c r="J23" s="36">
        <f t="shared" si="1"/>
        <v>1300000</v>
      </c>
      <c r="K23" s="20">
        <f t="shared" si="8"/>
        <v>0</v>
      </c>
    </row>
    <row r="24" spans="1:11" ht="30.6" x14ac:dyDescent="0.25">
      <c r="A24" s="43" t="s">
        <v>148</v>
      </c>
      <c r="B24" s="36">
        <f t="shared" si="7"/>
        <v>20000000</v>
      </c>
      <c r="C24" s="36"/>
      <c r="D24" s="36"/>
      <c r="E24" s="36">
        <v>20000000</v>
      </c>
      <c r="F24" s="36">
        <f t="shared" si="5"/>
        <v>0</v>
      </c>
      <c r="G24" s="36"/>
      <c r="H24" s="36"/>
      <c r="I24" s="36"/>
      <c r="J24" s="36">
        <f t="shared" si="1"/>
        <v>20000000</v>
      </c>
      <c r="K24" s="20">
        <f t="shared" si="8"/>
        <v>0</v>
      </c>
    </row>
    <row r="25" spans="1:11" ht="30.6" x14ac:dyDescent="0.25">
      <c r="A25" s="43" t="s">
        <v>147</v>
      </c>
      <c r="B25" s="36">
        <f t="shared" si="7"/>
        <v>80000000</v>
      </c>
      <c r="C25" s="36"/>
      <c r="D25" s="36">
        <v>80000000</v>
      </c>
      <c r="E25" s="36"/>
      <c r="F25" s="36">
        <f t="shared" si="5"/>
        <v>0</v>
      </c>
      <c r="G25" s="36"/>
      <c r="H25" s="36"/>
      <c r="I25" s="36"/>
      <c r="J25" s="36">
        <f t="shared" si="1"/>
        <v>80000000</v>
      </c>
      <c r="K25" s="20">
        <f t="shared" si="8"/>
        <v>0</v>
      </c>
    </row>
    <row r="26" spans="1:11" ht="49.2" x14ac:dyDescent="0.25">
      <c r="A26" s="43" t="s">
        <v>196</v>
      </c>
      <c r="B26" s="36">
        <f t="shared" si="7"/>
        <v>100000000</v>
      </c>
      <c r="C26" s="36">
        <v>100000000</v>
      </c>
      <c r="D26" s="36"/>
      <c r="E26" s="36"/>
      <c r="F26" s="36">
        <f t="shared" si="5"/>
        <v>0</v>
      </c>
      <c r="G26" s="36"/>
      <c r="H26" s="36"/>
      <c r="I26" s="36"/>
      <c r="J26" s="36">
        <f t="shared" si="1"/>
        <v>100000000</v>
      </c>
      <c r="K26" s="20">
        <f t="shared" si="8"/>
        <v>0</v>
      </c>
    </row>
    <row r="27" spans="1:11" ht="56.4" customHeight="1" x14ac:dyDescent="0.25">
      <c r="A27" s="45" t="s">
        <v>50</v>
      </c>
      <c r="B27" s="36">
        <f t="shared" si="7"/>
        <v>73800800</v>
      </c>
      <c r="C27" s="36">
        <f>C29+C30+C31</f>
        <v>0</v>
      </c>
      <c r="D27" s="36">
        <f t="shared" ref="D27:E27" si="11">D29+D30+D31</f>
        <v>62680900</v>
      </c>
      <c r="E27" s="36">
        <f t="shared" si="11"/>
        <v>11119900</v>
      </c>
      <c r="F27" s="36">
        <f t="shared" si="5"/>
        <v>9036.4</v>
      </c>
      <c r="G27" s="36">
        <f>G29+G30+G31</f>
        <v>0</v>
      </c>
      <c r="H27" s="36">
        <f t="shared" ref="H27:I27" si="12">H29+H30+H31</f>
        <v>0</v>
      </c>
      <c r="I27" s="36">
        <f t="shared" si="12"/>
        <v>9036.4</v>
      </c>
      <c r="J27" s="36">
        <f t="shared" si="1"/>
        <v>73791763.599999994</v>
      </c>
      <c r="K27" s="20">
        <f t="shared" si="8"/>
        <v>1.2244311714778159E-2</v>
      </c>
    </row>
    <row r="28" spans="1:11" ht="30.6" x14ac:dyDescent="0.25">
      <c r="A28" s="42" t="s">
        <v>19</v>
      </c>
      <c r="B28" s="36">
        <f t="shared" si="7"/>
        <v>0</v>
      </c>
      <c r="C28" s="36"/>
      <c r="D28" s="36"/>
      <c r="E28" s="36"/>
      <c r="F28" s="36">
        <f t="shared" si="5"/>
        <v>0</v>
      </c>
      <c r="G28" s="36"/>
      <c r="H28" s="36"/>
      <c r="I28" s="36"/>
      <c r="J28" s="36">
        <f t="shared" si="1"/>
        <v>0</v>
      </c>
      <c r="K28" s="20"/>
    </row>
    <row r="29" spans="1:11" ht="49.2" x14ac:dyDescent="0.25">
      <c r="A29" s="43" t="s">
        <v>188</v>
      </c>
      <c r="B29" s="36">
        <f t="shared" si="7"/>
        <v>58400</v>
      </c>
      <c r="C29" s="36"/>
      <c r="D29" s="36"/>
      <c r="E29" s="36">
        <v>58400</v>
      </c>
      <c r="F29" s="36">
        <f t="shared" si="5"/>
        <v>9036.4</v>
      </c>
      <c r="G29" s="36"/>
      <c r="H29" s="36"/>
      <c r="I29" s="36">
        <v>9036.4</v>
      </c>
      <c r="J29" s="36">
        <f t="shared" si="1"/>
        <v>49363.6</v>
      </c>
      <c r="K29" s="20">
        <f t="shared" si="8"/>
        <v>15.473287671232876</v>
      </c>
    </row>
    <row r="30" spans="1:11" ht="60.6" customHeight="1" x14ac:dyDescent="0.25">
      <c r="A30" s="43" t="s">
        <v>189</v>
      </c>
      <c r="B30" s="36">
        <f t="shared" si="7"/>
        <v>11061500</v>
      </c>
      <c r="C30" s="36"/>
      <c r="D30" s="36"/>
      <c r="E30" s="36">
        <v>11061500</v>
      </c>
      <c r="F30" s="36">
        <f t="shared" si="5"/>
        <v>0</v>
      </c>
      <c r="G30" s="36"/>
      <c r="H30" s="36"/>
      <c r="I30" s="36"/>
      <c r="J30" s="36">
        <f t="shared" si="1"/>
        <v>11061500</v>
      </c>
      <c r="K30" s="20">
        <f t="shared" si="8"/>
        <v>0</v>
      </c>
    </row>
    <row r="31" spans="1:11" ht="49.2" x14ac:dyDescent="0.25">
      <c r="A31" s="43" t="s">
        <v>72</v>
      </c>
      <c r="B31" s="36">
        <f t="shared" si="7"/>
        <v>62680900</v>
      </c>
      <c r="C31" s="36"/>
      <c r="D31" s="36">
        <v>62680900</v>
      </c>
      <c r="E31" s="36"/>
      <c r="F31" s="36">
        <f t="shared" si="5"/>
        <v>0</v>
      </c>
      <c r="G31" s="36"/>
      <c r="H31" s="36"/>
      <c r="I31" s="36"/>
      <c r="J31" s="36">
        <f t="shared" si="1"/>
        <v>62680900</v>
      </c>
      <c r="K31" s="20">
        <f t="shared" si="8"/>
        <v>0</v>
      </c>
    </row>
    <row r="32" spans="1:11" ht="50.4" x14ac:dyDescent="0.25">
      <c r="A32" s="44" t="s">
        <v>151</v>
      </c>
      <c r="B32" s="36">
        <f t="shared" si="7"/>
        <v>35918200</v>
      </c>
      <c r="C32" s="36">
        <f>C34+C35+C36+C37</f>
        <v>0</v>
      </c>
      <c r="D32" s="36">
        <f t="shared" ref="D32:E32" si="13">D34+D35+D36+D37</f>
        <v>28410600</v>
      </c>
      <c r="E32" s="36">
        <f t="shared" si="13"/>
        <v>7507600</v>
      </c>
      <c r="F32" s="36">
        <f t="shared" si="5"/>
        <v>0</v>
      </c>
      <c r="G32" s="36">
        <f>G34+G35+G36+G37</f>
        <v>0</v>
      </c>
      <c r="H32" s="36">
        <f t="shared" ref="H32:I32" si="14">H34+H35+H36+H37</f>
        <v>0</v>
      </c>
      <c r="I32" s="36">
        <f t="shared" si="14"/>
        <v>0</v>
      </c>
      <c r="J32" s="36">
        <f t="shared" si="1"/>
        <v>35918200</v>
      </c>
      <c r="K32" s="20">
        <f t="shared" si="8"/>
        <v>0</v>
      </c>
    </row>
    <row r="33" spans="1:11" ht="33" customHeight="1" x14ac:dyDescent="0.25">
      <c r="A33" s="42" t="s">
        <v>19</v>
      </c>
      <c r="B33" s="36">
        <f t="shared" si="7"/>
        <v>0</v>
      </c>
      <c r="C33" s="36"/>
      <c r="D33" s="36"/>
      <c r="E33" s="36"/>
      <c r="F33" s="36">
        <f t="shared" si="5"/>
        <v>0</v>
      </c>
      <c r="G33" s="36"/>
      <c r="H33" s="36"/>
      <c r="I33" s="36"/>
      <c r="J33" s="36">
        <f t="shared" si="1"/>
        <v>0</v>
      </c>
      <c r="K33" s="20"/>
    </row>
    <row r="34" spans="1:11" ht="51" customHeight="1" x14ac:dyDescent="0.25">
      <c r="A34" s="43" t="s">
        <v>197</v>
      </c>
      <c r="B34" s="36">
        <f t="shared" si="7"/>
        <v>85900</v>
      </c>
      <c r="C34" s="36"/>
      <c r="D34" s="36"/>
      <c r="E34" s="36">
        <v>85900</v>
      </c>
      <c r="F34" s="36">
        <f t="shared" si="5"/>
        <v>0</v>
      </c>
      <c r="G34" s="36"/>
      <c r="H34" s="36"/>
      <c r="I34" s="36"/>
      <c r="J34" s="36">
        <f t="shared" si="1"/>
        <v>85900</v>
      </c>
      <c r="K34" s="20">
        <f t="shared" ref="K34" si="15">F34/B34*100</f>
        <v>0</v>
      </c>
    </row>
    <row r="35" spans="1:11" ht="51" customHeight="1" x14ac:dyDescent="0.25">
      <c r="A35" s="43" t="s">
        <v>198</v>
      </c>
      <c r="B35" s="36">
        <f t="shared" si="7"/>
        <v>319000</v>
      </c>
      <c r="C35" s="36"/>
      <c r="D35" s="36"/>
      <c r="E35" s="36">
        <v>319000</v>
      </c>
      <c r="F35" s="36">
        <f t="shared" si="5"/>
        <v>0</v>
      </c>
      <c r="G35" s="36"/>
      <c r="H35" s="36"/>
      <c r="I35" s="36"/>
      <c r="J35" s="36">
        <f t="shared" si="1"/>
        <v>319000</v>
      </c>
      <c r="K35" s="20"/>
    </row>
    <row r="36" spans="1:11" ht="30.6" x14ac:dyDescent="0.25">
      <c r="A36" s="43" t="s">
        <v>152</v>
      </c>
      <c r="B36" s="36">
        <f t="shared" si="7"/>
        <v>7102700</v>
      </c>
      <c r="C36" s="36"/>
      <c r="D36" s="36"/>
      <c r="E36" s="36">
        <v>7102700</v>
      </c>
      <c r="F36" s="36">
        <f t="shared" si="5"/>
        <v>0</v>
      </c>
      <c r="G36" s="36"/>
      <c r="H36" s="36"/>
      <c r="I36" s="36"/>
      <c r="J36" s="36">
        <f t="shared" si="1"/>
        <v>7102700</v>
      </c>
      <c r="K36" s="20">
        <f t="shared" si="8"/>
        <v>0</v>
      </c>
    </row>
    <row r="37" spans="1:11" ht="30.6" x14ac:dyDescent="0.25">
      <c r="A37" s="43" t="s">
        <v>153</v>
      </c>
      <c r="B37" s="36">
        <f t="shared" si="7"/>
        <v>28410600</v>
      </c>
      <c r="C37" s="36"/>
      <c r="D37" s="36">
        <v>28410600</v>
      </c>
      <c r="E37" s="36"/>
      <c r="F37" s="36">
        <f t="shared" si="5"/>
        <v>0</v>
      </c>
      <c r="G37" s="36"/>
      <c r="H37" s="36"/>
      <c r="I37" s="36"/>
      <c r="J37" s="36">
        <f t="shared" si="1"/>
        <v>28410600</v>
      </c>
      <c r="K37" s="20">
        <f t="shared" si="8"/>
        <v>0</v>
      </c>
    </row>
    <row r="38" spans="1:11" ht="75.599999999999994" x14ac:dyDescent="0.25">
      <c r="A38" s="41" t="s">
        <v>49</v>
      </c>
      <c r="B38" s="36">
        <f>C38+D38+E38</f>
        <v>2239751.6800000002</v>
      </c>
      <c r="C38" s="36">
        <f>C40</f>
        <v>0</v>
      </c>
      <c r="D38" s="36">
        <f t="shared" ref="D38:E38" si="16">D40</f>
        <v>0</v>
      </c>
      <c r="E38" s="36">
        <f t="shared" si="16"/>
        <v>2239751.6800000002</v>
      </c>
      <c r="F38" s="36">
        <f t="shared" si="5"/>
        <v>0</v>
      </c>
      <c r="G38" s="36">
        <f>G40</f>
        <v>0</v>
      </c>
      <c r="H38" s="36">
        <f t="shared" ref="H38:I38" si="17">H40</f>
        <v>0</v>
      </c>
      <c r="I38" s="36">
        <f t="shared" si="17"/>
        <v>0</v>
      </c>
      <c r="J38" s="36">
        <f t="shared" si="1"/>
        <v>2239751.6800000002</v>
      </c>
      <c r="K38" s="20">
        <f t="shared" si="8"/>
        <v>0</v>
      </c>
    </row>
    <row r="39" spans="1:11" ht="30.6" x14ac:dyDescent="0.25">
      <c r="A39" s="42" t="s">
        <v>19</v>
      </c>
      <c r="B39" s="36"/>
      <c r="C39" s="36"/>
      <c r="D39" s="36"/>
      <c r="E39" s="36"/>
      <c r="F39" s="36">
        <f t="shared" si="5"/>
        <v>0</v>
      </c>
      <c r="G39" s="36"/>
      <c r="H39" s="36"/>
      <c r="I39" s="36"/>
      <c r="J39" s="36">
        <f t="shared" si="1"/>
        <v>0</v>
      </c>
      <c r="K39" s="20"/>
    </row>
    <row r="40" spans="1:11" ht="62.4" customHeight="1" x14ac:dyDescent="0.25">
      <c r="A40" s="43" t="s">
        <v>71</v>
      </c>
      <c r="B40" s="36">
        <f>C40+D40+E40</f>
        <v>2239751.6800000002</v>
      </c>
      <c r="C40" s="36"/>
      <c r="D40" s="36"/>
      <c r="E40" s="36">
        <v>2239751.6800000002</v>
      </c>
      <c r="F40" s="36">
        <f>G40+H40+I40</f>
        <v>0</v>
      </c>
      <c r="G40" s="36"/>
      <c r="H40" s="36"/>
      <c r="I40" s="36"/>
      <c r="J40" s="36">
        <f t="shared" si="1"/>
        <v>2239751.6800000002</v>
      </c>
      <c r="K40" s="20">
        <f t="shared" si="8"/>
        <v>0</v>
      </c>
    </row>
    <row r="41" spans="1:11" ht="30.6" x14ac:dyDescent="0.25">
      <c r="A41" s="41" t="s">
        <v>51</v>
      </c>
      <c r="B41" s="36">
        <f>C41+D41+E41</f>
        <v>117000</v>
      </c>
      <c r="C41" s="36">
        <f>C43</f>
        <v>0</v>
      </c>
      <c r="D41" s="36">
        <f t="shared" ref="D41:E41" si="18">D43</f>
        <v>0</v>
      </c>
      <c r="E41" s="36">
        <f t="shared" si="18"/>
        <v>117000</v>
      </c>
      <c r="F41" s="36">
        <f t="shared" si="5"/>
        <v>0</v>
      </c>
      <c r="G41" s="36">
        <f>G43</f>
        <v>0</v>
      </c>
      <c r="H41" s="36">
        <f t="shared" ref="H41:I41" si="19">H43</f>
        <v>0</v>
      </c>
      <c r="I41" s="36">
        <f t="shared" si="19"/>
        <v>0</v>
      </c>
      <c r="J41" s="36">
        <f t="shared" si="1"/>
        <v>117000</v>
      </c>
      <c r="K41" s="20">
        <f t="shared" si="8"/>
        <v>0</v>
      </c>
    </row>
    <row r="42" spans="1:11" ht="30.6" x14ac:dyDescent="0.25">
      <c r="A42" s="42" t="s">
        <v>19</v>
      </c>
      <c r="B42" s="36"/>
      <c r="C42" s="36"/>
      <c r="D42" s="36"/>
      <c r="E42" s="36"/>
      <c r="F42" s="36">
        <f t="shared" si="5"/>
        <v>0</v>
      </c>
      <c r="G42" s="36"/>
      <c r="H42" s="36"/>
      <c r="I42" s="36"/>
      <c r="J42" s="36">
        <f t="shared" si="1"/>
        <v>0</v>
      </c>
      <c r="K42" s="20"/>
    </row>
    <row r="43" spans="1:11" ht="58.2" customHeight="1" x14ac:dyDescent="0.25">
      <c r="A43" s="43" t="s">
        <v>73</v>
      </c>
      <c r="B43" s="36">
        <f t="shared" ref="B43:B46" si="20">C43+D43+E43</f>
        <v>117000</v>
      </c>
      <c r="C43" s="36"/>
      <c r="D43" s="36"/>
      <c r="E43" s="36">
        <v>117000</v>
      </c>
      <c r="F43" s="36">
        <f t="shared" si="5"/>
        <v>0</v>
      </c>
      <c r="G43" s="36"/>
      <c r="H43" s="36"/>
      <c r="I43" s="36"/>
      <c r="J43" s="36">
        <f t="shared" si="1"/>
        <v>117000</v>
      </c>
      <c r="K43" s="20">
        <f t="shared" si="8"/>
        <v>0</v>
      </c>
    </row>
    <row r="44" spans="1:11" ht="52.2" customHeight="1" x14ac:dyDescent="0.25">
      <c r="A44" s="45" t="s">
        <v>41</v>
      </c>
      <c r="B44" s="36">
        <f t="shared" si="20"/>
        <v>3829600</v>
      </c>
      <c r="C44" s="36">
        <f>C46</f>
        <v>0</v>
      </c>
      <c r="D44" s="36">
        <f t="shared" ref="D44:E44" si="21">D46</f>
        <v>0</v>
      </c>
      <c r="E44" s="36">
        <f t="shared" si="21"/>
        <v>3829600</v>
      </c>
      <c r="F44" s="36">
        <f t="shared" si="5"/>
        <v>3829547.17</v>
      </c>
      <c r="G44" s="36">
        <f>G46</f>
        <v>0</v>
      </c>
      <c r="H44" s="36">
        <f t="shared" ref="H44:I44" si="22">H46</f>
        <v>0</v>
      </c>
      <c r="I44" s="36">
        <f t="shared" si="22"/>
        <v>3829547.17</v>
      </c>
      <c r="J44" s="36">
        <f t="shared" si="1"/>
        <v>52.830000000074506</v>
      </c>
      <c r="K44" s="20">
        <f t="shared" si="8"/>
        <v>99.998620482556916</v>
      </c>
    </row>
    <row r="45" spans="1:11" ht="30.6" x14ac:dyDescent="0.25">
      <c r="A45" s="42" t="s">
        <v>19</v>
      </c>
      <c r="B45" s="36">
        <f t="shared" si="20"/>
        <v>0</v>
      </c>
      <c r="C45" s="36"/>
      <c r="D45" s="36"/>
      <c r="E45" s="36"/>
      <c r="F45" s="36"/>
      <c r="G45" s="36"/>
      <c r="H45" s="36"/>
      <c r="I45" s="36"/>
      <c r="J45" s="36">
        <f t="shared" si="1"/>
        <v>0</v>
      </c>
      <c r="K45" s="20"/>
    </row>
    <row r="46" spans="1:11" ht="57.6" customHeight="1" x14ac:dyDescent="0.25">
      <c r="A46" s="43" t="s">
        <v>74</v>
      </c>
      <c r="B46" s="36">
        <f t="shared" si="20"/>
        <v>3829600</v>
      </c>
      <c r="C46" s="36"/>
      <c r="D46" s="36"/>
      <c r="E46" s="36">
        <v>3829600</v>
      </c>
      <c r="F46" s="36">
        <f>G46+H46+I46</f>
        <v>3829547.17</v>
      </c>
      <c r="G46" s="36"/>
      <c r="H46" s="36"/>
      <c r="I46" s="36">
        <v>3829547.17</v>
      </c>
      <c r="J46" s="36">
        <f t="shared" si="1"/>
        <v>52.830000000074506</v>
      </c>
      <c r="K46" s="20">
        <f t="shared" si="8"/>
        <v>99.998620482556916</v>
      </c>
    </row>
    <row r="47" spans="1:11" ht="75.599999999999994" x14ac:dyDescent="0.25">
      <c r="A47" s="45" t="s">
        <v>45</v>
      </c>
      <c r="B47" s="36">
        <f t="shared" si="7"/>
        <v>4376345.63</v>
      </c>
      <c r="C47" s="36">
        <f>C49</f>
        <v>0</v>
      </c>
      <c r="D47" s="36">
        <f t="shared" ref="D47:E47" si="23">D49</f>
        <v>0</v>
      </c>
      <c r="E47" s="36">
        <f t="shared" si="23"/>
        <v>4376345.63</v>
      </c>
      <c r="F47" s="36">
        <f t="shared" si="5"/>
        <v>0</v>
      </c>
      <c r="G47" s="36">
        <f>G49</f>
        <v>0</v>
      </c>
      <c r="H47" s="36">
        <f t="shared" ref="H47" si="24">H49</f>
        <v>0</v>
      </c>
      <c r="I47" s="36"/>
      <c r="J47" s="36">
        <f t="shared" si="1"/>
        <v>4376345.63</v>
      </c>
      <c r="K47" s="20">
        <f t="shared" si="8"/>
        <v>0</v>
      </c>
    </row>
    <row r="48" spans="1:11" ht="30.45" customHeight="1" x14ac:dyDescent="0.25">
      <c r="A48" s="42" t="s">
        <v>19</v>
      </c>
      <c r="B48" s="36">
        <f t="shared" si="7"/>
        <v>0</v>
      </c>
      <c r="C48" s="36"/>
      <c r="D48" s="36"/>
      <c r="E48" s="37"/>
      <c r="F48" s="36">
        <f t="shared" si="5"/>
        <v>0</v>
      </c>
      <c r="G48" s="36"/>
      <c r="H48" s="36"/>
      <c r="I48" s="36"/>
      <c r="J48" s="36">
        <f t="shared" si="1"/>
        <v>0</v>
      </c>
      <c r="K48" s="20"/>
    </row>
    <row r="49" spans="1:11" ht="49.2" x14ac:dyDescent="0.25">
      <c r="A49" s="43" t="s">
        <v>75</v>
      </c>
      <c r="B49" s="36">
        <f t="shared" si="7"/>
        <v>4376345.63</v>
      </c>
      <c r="C49" s="36"/>
      <c r="D49" s="36"/>
      <c r="E49" s="36">
        <v>4376345.63</v>
      </c>
      <c r="F49" s="36">
        <f t="shared" si="5"/>
        <v>0</v>
      </c>
      <c r="G49" s="36"/>
      <c r="H49" s="36"/>
      <c r="I49" s="36"/>
      <c r="J49" s="36">
        <f t="shared" si="1"/>
        <v>4376345.63</v>
      </c>
      <c r="K49" s="20">
        <f t="shared" si="8"/>
        <v>0</v>
      </c>
    </row>
    <row r="50" spans="1:11" ht="75.599999999999994" x14ac:dyDescent="0.25">
      <c r="A50" s="45" t="s">
        <v>109</v>
      </c>
      <c r="B50" s="36">
        <f t="shared" si="7"/>
        <v>1079900</v>
      </c>
      <c r="C50" s="36">
        <f>C52</f>
        <v>0</v>
      </c>
      <c r="D50" s="36">
        <f t="shared" ref="D50:E50" si="25">D52</f>
        <v>0</v>
      </c>
      <c r="E50" s="36">
        <f t="shared" si="25"/>
        <v>1079900</v>
      </c>
      <c r="F50" s="36">
        <f t="shared" si="5"/>
        <v>79862</v>
      </c>
      <c r="G50" s="36">
        <f>G52</f>
        <v>0</v>
      </c>
      <c r="H50" s="36">
        <f t="shared" ref="H50:I50" si="26">H52</f>
        <v>0</v>
      </c>
      <c r="I50" s="36">
        <f t="shared" si="26"/>
        <v>79862</v>
      </c>
      <c r="J50" s="36">
        <f t="shared" si="1"/>
        <v>1000038</v>
      </c>
      <c r="K50" s="20">
        <f t="shared" si="8"/>
        <v>7.3953143809612003</v>
      </c>
    </row>
    <row r="51" spans="1:11" ht="30.6" x14ac:dyDescent="0.25">
      <c r="A51" s="42" t="s">
        <v>19</v>
      </c>
      <c r="B51" s="36">
        <f t="shared" si="7"/>
        <v>0</v>
      </c>
      <c r="C51" s="36"/>
      <c r="D51" s="36"/>
      <c r="E51" s="36"/>
      <c r="F51" s="36"/>
      <c r="G51" s="36"/>
      <c r="H51" s="36"/>
      <c r="I51" s="36"/>
      <c r="J51" s="36">
        <f t="shared" si="1"/>
        <v>0</v>
      </c>
      <c r="K51" s="20"/>
    </row>
    <row r="52" spans="1:11" ht="49.2" x14ac:dyDescent="0.25">
      <c r="A52" s="43" t="s">
        <v>163</v>
      </c>
      <c r="B52" s="36">
        <f t="shared" si="7"/>
        <v>1079900</v>
      </c>
      <c r="C52" s="36"/>
      <c r="D52" s="36"/>
      <c r="E52" s="36">
        <v>1079900</v>
      </c>
      <c r="F52" s="36">
        <f>G52+H52+I52</f>
        <v>79862</v>
      </c>
      <c r="G52" s="36"/>
      <c r="H52" s="36"/>
      <c r="I52" s="36">
        <v>79862</v>
      </c>
      <c r="J52" s="36">
        <f t="shared" si="1"/>
        <v>1000038</v>
      </c>
      <c r="K52" s="20">
        <f t="shared" si="8"/>
        <v>7.3953143809612003</v>
      </c>
    </row>
    <row r="53" spans="1:11" ht="75.599999999999994" x14ac:dyDescent="0.25">
      <c r="A53" s="45" t="s">
        <v>52</v>
      </c>
      <c r="B53" s="36">
        <f t="shared" si="7"/>
        <v>137800</v>
      </c>
      <c r="C53" s="36">
        <f>C55</f>
        <v>0</v>
      </c>
      <c r="D53" s="36">
        <f t="shared" ref="D53:E53" si="27">D55</f>
        <v>0</v>
      </c>
      <c r="E53" s="36">
        <f t="shared" si="27"/>
        <v>137800</v>
      </c>
      <c r="F53" s="36">
        <f t="shared" ref="F53:F101" si="28">G53+H53+I53</f>
        <v>0</v>
      </c>
      <c r="G53" s="36">
        <f>G55</f>
        <v>0</v>
      </c>
      <c r="H53" s="36">
        <f t="shared" ref="H53:I53" si="29">H55</f>
        <v>0</v>
      </c>
      <c r="I53" s="36">
        <f t="shared" si="29"/>
        <v>0</v>
      </c>
      <c r="J53" s="36">
        <f t="shared" si="1"/>
        <v>137800</v>
      </c>
      <c r="K53" s="20">
        <f t="shared" si="8"/>
        <v>0</v>
      </c>
    </row>
    <row r="54" spans="1:11" ht="30.6" x14ac:dyDescent="0.25">
      <c r="A54" s="42" t="s">
        <v>19</v>
      </c>
      <c r="B54" s="36">
        <f t="shared" si="7"/>
        <v>0</v>
      </c>
      <c r="C54" s="36"/>
      <c r="D54" s="36"/>
      <c r="E54" s="36"/>
      <c r="F54" s="36">
        <f t="shared" si="28"/>
        <v>0</v>
      </c>
      <c r="G54" s="36"/>
      <c r="H54" s="36"/>
      <c r="I54" s="36"/>
      <c r="J54" s="36">
        <f t="shared" si="1"/>
        <v>0</v>
      </c>
      <c r="K54" s="20"/>
    </row>
    <row r="55" spans="1:11" ht="60" customHeight="1" x14ac:dyDescent="0.25">
      <c r="A55" s="43" t="s">
        <v>76</v>
      </c>
      <c r="B55" s="36">
        <f t="shared" si="7"/>
        <v>137800</v>
      </c>
      <c r="C55" s="36"/>
      <c r="D55" s="36"/>
      <c r="E55" s="36">
        <v>137800</v>
      </c>
      <c r="F55" s="36">
        <f t="shared" si="28"/>
        <v>0</v>
      </c>
      <c r="G55" s="36"/>
      <c r="H55" s="36"/>
      <c r="I55" s="36"/>
      <c r="J55" s="36">
        <f t="shared" si="1"/>
        <v>137800</v>
      </c>
      <c r="K55" s="20">
        <f t="shared" si="8"/>
        <v>0</v>
      </c>
    </row>
    <row r="56" spans="1:11" ht="118.8" customHeight="1" x14ac:dyDescent="0.25">
      <c r="A56" s="46" t="s">
        <v>48</v>
      </c>
      <c r="B56" s="36">
        <f t="shared" si="7"/>
        <v>167200</v>
      </c>
      <c r="C56" s="36">
        <f>C58</f>
        <v>0</v>
      </c>
      <c r="D56" s="36">
        <f t="shared" ref="D56:E56" si="30">D58</f>
        <v>0</v>
      </c>
      <c r="E56" s="36">
        <f t="shared" si="30"/>
        <v>167200</v>
      </c>
      <c r="F56" s="36">
        <f t="shared" si="28"/>
        <v>0</v>
      </c>
      <c r="G56" s="36">
        <f>G58</f>
        <v>0</v>
      </c>
      <c r="H56" s="36">
        <f t="shared" ref="H56:I56" si="31">H58</f>
        <v>0</v>
      </c>
      <c r="I56" s="36">
        <f t="shared" si="31"/>
        <v>0</v>
      </c>
      <c r="J56" s="36">
        <f t="shared" si="1"/>
        <v>167200</v>
      </c>
      <c r="K56" s="20">
        <f t="shared" si="8"/>
        <v>0</v>
      </c>
    </row>
    <row r="57" spans="1:11" ht="29.4" customHeight="1" x14ac:dyDescent="0.25">
      <c r="A57" s="42" t="s">
        <v>13</v>
      </c>
      <c r="B57" s="36">
        <f t="shared" si="7"/>
        <v>0</v>
      </c>
      <c r="C57" s="36"/>
      <c r="D57" s="36"/>
      <c r="E57" s="36"/>
      <c r="F57" s="36">
        <f t="shared" si="28"/>
        <v>0</v>
      </c>
      <c r="G57" s="36"/>
      <c r="H57" s="36"/>
      <c r="I57" s="36"/>
      <c r="J57" s="36">
        <f t="shared" si="1"/>
        <v>0</v>
      </c>
      <c r="K57" s="20"/>
    </row>
    <row r="58" spans="1:11" ht="49.2" x14ac:dyDescent="0.25">
      <c r="A58" s="43" t="s">
        <v>70</v>
      </c>
      <c r="B58" s="36">
        <f t="shared" si="7"/>
        <v>167200</v>
      </c>
      <c r="C58" s="36"/>
      <c r="D58" s="36"/>
      <c r="E58" s="36">
        <v>167200</v>
      </c>
      <c r="F58" s="36">
        <f t="shared" si="28"/>
        <v>0</v>
      </c>
      <c r="G58" s="36"/>
      <c r="H58" s="36"/>
      <c r="I58" s="36"/>
      <c r="J58" s="36">
        <f t="shared" si="1"/>
        <v>167200</v>
      </c>
      <c r="K58" s="20">
        <f t="shared" si="8"/>
        <v>0</v>
      </c>
    </row>
    <row r="59" spans="1:11" ht="126" x14ac:dyDescent="0.25">
      <c r="A59" s="45" t="s">
        <v>204</v>
      </c>
      <c r="B59" s="36">
        <f t="shared" si="7"/>
        <v>7921974.4500000002</v>
      </c>
      <c r="C59" s="36">
        <f>C61+C62</f>
        <v>0</v>
      </c>
      <c r="D59" s="36">
        <f t="shared" ref="D59:E59" si="32">D61+D62</f>
        <v>0</v>
      </c>
      <c r="E59" s="36">
        <f t="shared" si="32"/>
        <v>7921974.4500000002</v>
      </c>
      <c r="F59" s="36">
        <f t="shared" si="28"/>
        <v>0</v>
      </c>
      <c r="G59" s="36">
        <f>G61</f>
        <v>0</v>
      </c>
      <c r="H59" s="36">
        <f t="shared" ref="H59:I59" si="33">H61</f>
        <v>0</v>
      </c>
      <c r="I59" s="36">
        <f t="shared" si="33"/>
        <v>0</v>
      </c>
      <c r="J59" s="36">
        <f t="shared" si="1"/>
        <v>7921974.4500000002</v>
      </c>
      <c r="K59" s="20">
        <f t="shared" si="8"/>
        <v>0</v>
      </c>
    </row>
    <row r="60" spans="1:11" ht="30.6" x14ac:dyDescent="0.25">
      <c r="A60" s="42" t="s">
        <v>19</v>
      </c>
      <c r="B60" s="36">
        <f t="shared" si="7"/>
        <v>0</v>
      </c>
      <c r="C60" s="36"/>
      <c r="D60" s="36"/>
      <c r="E60" s="36"/>
      <c r="F60" s="36">
        <f t="shared" si="28"/>
        <v>0</v>
      </c>
      <c r="G60" s="36"/>
      <c r="H60" s="36"/>
      <c r="I60" s="36"/>
      <c r="J60" s="36">
        <f t="shared" si="1"/>
        <v>0</v>
      </c>
      <c r="K60" s="20"/>
    </row>
    <row r="61" spans="1:11" ht="49.2" x14ac:dyDescent="0.25">
      <c r="A61" s="47" t="s">
        <v>158</v>
      </c>
      <c r="B61" s="36">
        <f t="shared" si="7"/>
        <v>2018000</v>
      </c>
      <c r="C61" s="36"/>
      <c r="D61" s="36"/>
      <c r="E61" s="36">
        <v>2018000</v>
      </c>
      <c r="F61" s="36">
        <f t="shared" si="28"/>
        <v>0</v>
      </c>
      <c r="G61" s="36"/>
      <c r="H61" s="36"/>
      <c r="I61" s="36"/>
      <c r="J61" s="36">
        <f t="shared" si="1"/>
        <v>2018000</v>
      </c>
      <c r="K61" s="20">
        <f t="shared" si="8"/>
        <v>0</v>
      </c>
    </row>
    <row r="62" spans="1:11" ht="30.6" x14ac:dyDescent="0.25">
      <c r="A62" s="47" t="s">
        <v>159</v>
      </c>
      <c r="B62" s="36">
        <f t="shared" si="7"/>
        <v>5903974.4500000002</v>
      </c>
      <c r="C62" s="36"/>
      <c r="D62" s="36"/>
      <c r="E62" s="36">
        <v>5903974.4500000002</v>
      </c>
      <c r="F62" s="36">
        <f t="shared" si="28"/>
        <v>0</v>
      </c>
      <c r="G62" s="36"/>
      <c r="H62" s="36"/>
      <c r="I62" s="36"/>
      <c r="J62" s="36">
        <f t="shared" si="1"/>
        <v>5903974.4500000002</v>
      </c>
      <c r="K62" s="20">
        <f t="shared" si="8"/>
        <v>0</v>
      </c>
    </row>
    <row r="63" spans="1:11" ht="50.4" x14ac:dyDescent="0.25">
      <c r="A63" s="46" t="s">
        <v>164</v>
      </c>
      <c r="B63" s="36">
        <f t="shared" si="7"/>
        <v>2200</v>
      </c>
      <c r="C63" s="36">
        <f>C65</f>
        <v>0</v>
      </c>
      <c r="D63" s="36">
        <f t="shared" ref="D63:E63" si="34">D65</f>
        <v>0</v>
      </c>
      <c r="E63" s="36">
        <f t="shared" si="34"/>
        <v>2200</v>
      </c>
      <c r="F63" s="36">
        <f t="shared" si="28"/>
        <v>2145</v>
      </c>
      <c r="G63" s="36">
        <f>G65</f>
        <v>0</v>
      </c>
      <c r="H63" s="36">
        <f t="shared" ref="H63:I63" si="35">H65</f>
        <v>0</v>
      </c>
      <c r="I63" s="36">
        <f t="shared" si="35"/>
        <v>2145</v>
      </c>
      <c r="J63" s="36">
        <f t="shared" si="1"/>
        <v>55</v>
      </c>
      <c r="K63" s="20">
        <f t="shared" si="8"/>
        <v>97.5</v>
      </c>
    </row>
    <row r="64" spans="1:11" ht="30.6" x14ac:dyDescent="0.25">
      <c r="A64" s="42" t="s">
        <v>13</v>
      </c>
      <c r="B64" s="36">
        <f t="shared" si="7"/>
        <v>0</v>
      </c>
      <c r="C64" s="36"/>
      <c r="D64" s="36"/>
      <c r="E64" s="36"/>
      <c r="F64" s="36">
        <f t="shared" si="28"/>
        <v>0</v>
      </c>
      <c r="G64" s="36"/>
      <c r="H64" s="36"/>
      <c r="I64" s="36"/>
      <c r="J64" s="36">
        <f t="shared" si="1"/>
        <v>0</v>
      </c>
      <c r="K64" s="20"/>
    </row>
    <row r="65" spans="1:11" ht="49.2" x14ac:dyDescent="0.25">
      <c r="A65" s="43" t="s">
        <v>165</v>
      </c>
      <c r="B65" s="36">
        <f t="shared" si="7"/>
        <v>2200</v>
      </c>
      <c r="C65" s="36"/>
      <c r="D65" s="36"/>
      <c r="E65" s="36">
        <v>2200</v>
      </c>
      <c r="F65" s="36">
        <f t="shared" si="28"/>
        <v>2145</v>
      </c>
      <c r="G65" s="36"/>
      <c r="H65" s="36"/>
      <c r="I65" s="36">
        <v>2145</v>
      </c>
      <c r="J65" s="36">
        <f t="shared" si="1"/>
        <v>55</v>
      </c>
      <c r="K65" s="20">
        <f t="shared" si="8"/>
        <v>97.5</v>
      </c>
    </row>
    <row r="66" spans="1:11" ht="50.4" x14ac:dyDescent="0.25">
      <c r="A66" s="46" t="s">
        <v>166</v>
      </c>
      <c r="B66" s="36">
        <f t="shared" si="7"/>
        <v>12600</v>
      </c>
      <c r="C66" s="36">
        <f>C68</f>
        <v>0</v>
      </c>
      <c r="D66" s="36">
        <f t="shared" ref="D66:E66" si="36">D68</f>
        <v>0</v>
      </c>
      <c r="E66" s="36">
        <f t="shared" si="36"/>
        <v>12600</v>
      </c>
      <c r="F66" s="36">
        <f t="shared" si="28"/>
        <v>12569.58</v>
      </c>
      <c r="G66" s="36">
        <f>G68</f>
        <v>0</v>
      </c>
      <c r="H66" s="36">
        <f t="shared" ref="H66:I66" si="37">H68</f>
        <v>0</v>
      </c>
      <c r="I66" s="36">
        <f t="shared" si="37"/>
        <v>12569.58</v>
      </c>
      <c r="J66" s="36">
        <f t="shared" si="1"/>
        <v>30.420000000000073</v>
      </c>
      <c r="K66" s="20">
        <f t="shared" si="8"/>
        <v>99.758571428571429</v>
      </c>
    </row>
    <row r="67" spans="1:11" ht="30.6" x14ac:dyDescent="0.25">
      <c r="A67" s="42" t="s">
        <v>13</v>
      </c>
      <c r="B67" s="36">
        <f t="shared" si="7"/>
        <v>0</v>
      </c>
      <c r="C67" s="36"/>
      <c r="D67" s="36"/>
      <c r="E67" s="36"/>
      <c r="F67" s="36">
        <f t="shared" si="28"/>
        <v>0</v>
      </c>
      <c r="G67" s="36"/>
      <c r="H67" s="36"/>
      <c r="I67" s="36"/>
      <c r="J67" s="36">
        <f t="shared" si="1"/>
        <v>0</v>
      </c>
      <c r="K67" s="20"/>
    </row>
    <row r="68" spans="1:11" ht="49.2" x14ac:dyDescent="0.25">
      <c r="A68" s="43" t="s">
        <v>167</v>
      </c>
      <c r="B68" s="36">
        <f t="shared" si="7"/>
        <v>12600</v>
      </c>
      <c r="C68" s="36"/>
      <c r="D68" s="36"/>
      <c r="E68" s="36">
        <v>12600</v>
      </c>
      <c r="F68" s="36">
        <f t="shared" si="28"/>
        <v>12569.58</v>
      </c>
      <c r="G68" s="36"/>
      <c r="H68" s="36"/>
      <c r="I68" s="36">
        <v>12569.58</v>
      </c>
      <c r="J68" s="36">
        <f t="shared" si="1"/>
        <v>30.420000000000073</v>
      </c>
      <c r="K68" s="20">
        <f t="shared" si="8"/>
        <v>99.758571428571429</v>
      </c>
    </row>
    <row r="69" spans="1:11" ht="30.6" x14ac:dyDescent="0.25">
      <c r="A69" s="45" t="s">
        <v>162</v>
      </c>
      <c r="B69" s="36">
        <f t="shared" si="7"/>
        <v>3100000</v>
      </c>
      <c r="C69" s="36">
        <f>C71+C72</f>
        <v>0</v>
      </c>
      <c r="D69" s="36">
        <f t="shared" ref="D69:E69" si="38">D71+D72</f>
        <v>0</v>
      </c>
      <c r="E69" s="36">
        <f t="shared" si="38"/>
        <v>3100000</v>
      </c>
      <c r="F69" s="36">
        <f t="shared" si="28"/>
        <v>0</v>
      </c>
      <c r="G69" s="36">
        <f>G71</f>
        <v>0</v>
      </c>
      <c r="H69" s="36">
        <f t="shared" ref="H69:I69" si="39">H71</f>
        <v>0</v>
      </c>
      <c r="I69" s="36">
        <f t="shared" si="39"/>
        <v>0</v>
      </c>
      <c r="J69" s="36">
        <f t="shared" si="1"/>
        <v>3100000</v>
      </c>
      <c r="K69" s="20">
        <f t="shared" si="8"/>
        <v>0</v>
      </c>
    </row>
    <row r="70" spans="1:11" ht="30.6" x14ac:dyDescent="0.25">
      <c r="A70" s="42" t="s">
        <v>19</v>
      </c>
      <c r="B70" s="36">
        <f t="shared" si="7"/>
        <v>0</v>
      </c>
      <c r="C70" s="36"/>
      <c r="D70" s="36"/>
      <c r="E70" s="36"/>
      <c r="F70" s="36">
        <f t="shared" si="28"/>
        <v>0</v>
      </c>
      <c r="G70" s="36"/>
      <c r="H70" s="36"/>
      <c r="I70" s="36"/>
      <c r="J70" s="36">
        <f t="shared" si="1"/>
        <v>0</v>
      </c>
      <c r="K70" s="20"/>
    </row>
    <row r="71" spans="1:11" ht="55.2" customHeight="1" x14ac:dyDescent="0.25">
      <c r="A71" s="47" t="s">
        <v>77</v>
      </c>
      <c r="B71" s="36">
        <f t="shared" si="7"/>
        <v>3000000</v>
      </c>
      <c r="C71" s="36"/>
      <c r="D71" s="36"/>
      <c r="E71" s="36">
        <v>3000000</v>
      </c>
      <c r="F71" s="36">
        <f t="shared" si="28"/>
        <v>0</v>
      </c>
      <c r="G71" s="36"/>
      <c r="H71" s="36"/>
      <c r="I71" s="36"/>
      <c r="J71" s="36">
        <f t="shared" si="1"/>
        <v>3000000</v>
      </c>
      <c r="K71" s="20">
        <f t="shared" si="8"/>
        <v>0</v>
      </c>
    </row>
    <row r="72" spans="1:11" ht="30.6" x14ac:dyDescent="0.25">
      <c r="A72" s="47" t="s">
        <v>78</v>
      </c>
      <c r="B72" s="36">
        <f t="shared" si="7"/>
        <v>100000</v>
      </c>
      <c r="C72" s="36"/>
      <c r="D72" s="36"/>
      <c r="E72" s="36">
        <v>100000</v>
      </c>
      <c r="F72" s="36">
        <f t="shared" si="28"/>
        <v>0</v>
      </c>
      <c r="G72" s="36"/>
      <c r="H72" s="36"/>
      <c r="I72" s="36"/>
      <c r="J72" s="36">
        <f t="shared" si="1"/>
        <v>100000</v>
      </c>
      <c r="K72" s="20">
        <f t="shared" si="8"/>
        <v>0</v>
      </c>
    </row>
    <row r="73" spans="1:11" ht="30.6" x14ac:dyDescent="0.25">
      <c r="A73" s="45" t="s">
        <v>161</v>
      </c>
      <c r="B73" s="36">
        <f t="shared" si="7"/>
        <v>3100000</v>
      </c>
      <c r="C73" s="36">
        <f>C75+C76</f>
        <v>0</v>
      </c>
      <c r="D73" s="36">
        <f t="shared" ref="D73:E73" si="40">D75+D76</f>
        <v>0</v>
      </c>
      <c r="E73" s="36">
        <f t="shared" si="40"/>
        <v>3100000</v>
      </c>
      <c r="F73" s="36">
        <f t="shared" si="28"/>
        <v>0</v>
      </c>
      <c r="G73" s="36">
        <f>G75+G76</f>
        <v>0</v>
      </c>
      <c r="H73" s="36">
        <f t="shared" ref="H73:I73" si="41">H75+H76</f>
        <v>0</v>
      </c>
      <c r="I73" s="36">
        <f t="shared" si="41"/>
        <v>0</v>
      </c>
      <c r="J73" s="36">
        <f t="shared" si="1"/>
        <v>3100000</v>
      </c>
      <c r="K73" s="20">
        <f t="shared" si="8"/>
        <v>0</v>
      </c>
    </row>
    <row r="74" spans="1:11" ht="30.6" x14ac:dyDescent="0.25">
      <c r="A74" s="42" t="s">
        <v>19</v>
      </c>
      <c r="B74" s="36">
        <f t="shared" si="7"/>
        <v>0</v>
      </c>
      <c r="C74" s="36"/>
      <c r="D74" s="36"/>
      <c r="E74" s="36"/>
      <c r="F74" s="36">
        <f t="shared" si="28"/>
        <v>0</v>
      </c>
      <c r="G74" s="36"/>
      <c r="H74" s="36"/>
      <c r="I74" s="36"/>
      <c r="J74" s="36">
        <f t="shared" si="1"/>
        <v>0</v>
      </c>
      <c r="K74" s="20"/>
    </row>
    <row r="75" spans="1:11" ht="49.2" x14ac:dyDescent="0.25">
      <c r="A75" s="47" t="s">
        <v>79</v>
      </c>
      <c r="B75" s="36">
        <f t="shared" si="7"/>
        <v>3000000</v>
      </c>
      <c r="C75" s="36"/>
      <c r="D75" s="36"/>
      <c r="E75" s="36">
        <v>3000000</v>
      </c>
      <c r="F75" s="36">
        <f t="shared" si="28"/>
        <v>0</v>
      </c>
      <c r="G75" s="36"/>
      <c r="H75" s="36"/>
      <c r="I75" s="36"/>
      <c r="J75" s="36">
        <f t="shared" si="1"/>
        <v>3000000</v>
      </c>
      <c r="K75" s="20">
        <f t="shared" si="8"/>
        <v>0</v>
      </c>
    </row>
    <row r="76" spans="1:11" ht="30.6" x14ac:dyDescent="0.25">
      <c r="A76" s="47" t="s">
        <v>80</v>
      </c>
      <c r="B76" s="36">
        <f t="shared" si="7"/>
        <v>100000</v>
      </c>
      <c r="C76" s="36"/>
      <c r="D76" s="36"/>
      <c r="E76" s="36">
        <v>100000</v>
      </c>
      <c r="F76" s="36">
        <f t="shared" si="28"/>
        <v>0</v>
      </c>
      <c r="G76" s="36"/>
      <c r="H76" s="36"/>
      <c r="I76" s="36"/>
      <c r="J76" s="36">
        <f t="shared" si="1"/>
        <v>100000</v>
      </c>
      <c r="K76" s="20">
        <f t="shared" si="8"/>
        <v>0</v>
      </c>
    </row>
    <row r="77" spans="1:11" ht="100.8" x14ac:dyDescent="0.25">
      <c r="A77" s="41" t="s">
        <v>53</v>
      </c>
      <c r="B77" s="36">
        <f t="shared" si="7"/>
        <v>170000</v>
      </c>
      <c r="C77" s="36">
        <f>C79</f>
        <v>0</v>
      </c>
      <c r="D77" s="36">
        <f t="shared" ref="D77:E77" si="42">D79</f>
        <v>0</v>
      </c>
      <c r="E77" s="36">
        <f t="shared" si="42"/>
        <v>170000</v>
      </c>
      <c r="F77" s="36">
        <f t="shared" si="28"/>
        <v>0</v>
      </c>
      <c r="G77" s="36">
        <f>G79</f>
        <v>0</v>
      </c>
      <c r="H77" s="36">
        <f t="shared" ref="H77:I77" si="43">H79</f>
        <v>0</v>
      </c>
      <c r="I77" s="36">
        <f t="shared" si="43"/>
        <v>0</v>
      </c>
      <c r="J77" s="36">
        <f t="shared" si="1"/>
        <v>170000</v>
      </c>
      <c r="K77" s="20">
        <f t="shared" si="8"/>
        <v>0</v>
      </c>
    </row>
    <row r="78" spans="1:11" ht="30.6" x14ac:dyDescent="0.25">
      <c r="A78" s="42" t="s">
        <v>19</v>
      </c>
      <c r="B78" s="36">
        <f t="shared" si="7"/>
        <v>0</v>
      </c>
      <c r="C78" s="36"/>
      <c r="D78" s="36"/>
      <c r="E78" s="36"/>
      <c r="F78" s="36">
        <f t="shared" si="28"/>
        <v>0</v>
      </c>
      <c r="G78" s="36"/>
      <c r="H78" s="36"/>
      <c r="I78" s="36"/>
      <c r="J78" s="36">
        <f t="shared" si="1"/>
        <v>0</v>
      </c>
      <c r="K78" s="20"/>
    </row>
    <row r="79" spans="1:11" ht="49.2" x14ac:dyDescent="0.25">
      <c r="A79" s="43" t="s">
        <v>81</v>
      </c>
      <c r="B79" s="36">
        <f t="shared" si="7"/>
        <v>170000</v>
      </c>
      <c r="C79" s="36"/>
      <c r="D79" s="36"/>
      <c r="E79" s="36">
        <v>170000</v>
      </c>
      <c r="F79" s="36">
        <f t="shared" si="28"/>
        <v>0</v>
      </c>
      <c r="G79" s="36"/>
      <c r="H79" s="36"/>
      <c r="I79" s="36"/>
      <c r="J79" s="36">
        <f t="shared" si="1"/>
        <v>170000</v>
      </c>
      <c r="K79" s="20">
        <f t="shared" ref="K79:K142" si="44">F79/B79*100</f>
        <v>0</v>
      </c>
    </row>
    <row r="80" spans="1:11" ht="90.6" customHeight="1" x14ac:dyDescent="0.25">
      <c r="A80" s="40" t="s">
        <v>55</v>
      </c>
      <c r="B80" s="35">
        <f t="shared" si="7"/>
        <v>156416516</v>
      </c>
      <c r="C80" s="35">
        <f>C81+C84+C87+C91+C98+C104</f>
        <v>138067600</v>
      </c>
      <c r="D80" s="35">
        <f t="shared" ref="D80:E80" si="45">D81+D84+D87+D91+D98+D104</f>
        <v>2592816</v>
      </c>
      <c r="E80" s="35">
        <f t="shared" si="45"/>
        <v>15756100</v>
      </c>
      <c r="F80" s="35">
        <f t="shared" si="28"/>
        <v>4110993.6599999997</v>
      </c>
      <c r="G80" s="35">
        <f t="shared" ref="G80:I80" si="46">G81+G84+G87+G91+G98+G104</f>
        <v>0</v>
      </c>
      <c r="H80" s="35">
        <f t="shared" si="46"/>
        <v>0</v>
      </c>
      <c r="I80" s="35">
        <f t="shared" si="46"/>
        <v>4110993.6599999997</v>
      </c>
      <c r="J80" s="35">
        <f t="shared" si="1"/>
        <v>152305522.34</v>
      </c>
      <c r="K80" s="21">
        <f t="shared" si="44"/>
        <v>2.6282350260250009</v>
      </c>
    </row>
    <row r="81" spans="1:12" ht="100.8" x14ac:dyDescent="0.4">
      <c r="A81" s="45" t="s">
        <v>123</v>
      </c>
      <c r="B81" s="36">
        <f t="shared" ref="B81:B133" si="47">C81+D81+E81</f>
        <v>1250000</v>
      </c>
      <c r="C81" s="36">
        <f>C83</f>
        <v>0</v>
      </c>
      <c r="D81" s="36">
        <f t="shared" ref="D81:E81" si="48">D83</f>
        <v>0</v>
      </c>
      <c r="E81" s="36">
        <f t="shared" si="48"/>
        <v>1250000</v>
      </c>
      <c r="F81" s="36">
        <f t="shared" si="28"/>
        <v>0</v>
      </c>
      <c r="G81" s="36">
        <f>G83</f>
        <v>0</v>
      </c>
      <c r="H81" s="36">
        <f t="shared" ref="H81:I81" si="49">H83</f>
        <v>0</v>
      </c>
      <c r="I81" s="36">
        <f t="shared" si="49"/>
        <v>0</v>
      </c>
      <c r="J81" s="36">
        <f t="shared" ref="J81:J145" si="50">B81-F81</f>
        <v>1250000</v>
      </c>
      <c r="K81" s="20">
        <f t="shared" si="44"/>
        <v>0</v>
      </c>
      <c r="L81" s="11"/>
    </row>
    <row r="82" spans="1:12" ht="30.6" x14ac:dyDescent="0.4">
      <c r="A82" s="42" t="s">
        <v>19</v>
      </c>
      <c r="B82" s="36">
        <f t="shared" si="47"/>
        <v>0</v>
      </c>
      <c r="C82" s="36"/>
      <c r="D82" s="36"/>
      <c r="E82" s="36"/>
      <c r="F82" s="36">
        <f t="shared" si="28"/>
        <v>0</v>
      </c>
      <c r="G82" s="36"/>
      <c r="H82" s="36"/>
      <c r="I82" s="36"/>
      <c r="J82" s="36">
        <f t="shared" si="50"/>
        <v>0</v>
      </c>
      <c r="K82" s="20"/>
      <c r="L82" s="11"/>
    </row>
    <row r="83" spans="1:12" ht="55.8" customHeight="1" x14ac:dyDescent="0.4">
      <c r="A83" s="47" t="s">
        <v>122</v>
      </c>
      <c r="B83" s="36">
        <f t="shared" si="47"/>
        <v>1250000</v>
      </c>
      <c r="C83" s="36"/>
      <c r="D83" s="36"/>
      <c r="E83" s="36">
        <v>1250000</v>
      </c>
      <c r="F83" s="36">
        <f t="shared" si="28"/>
        <v>0</v>
      </c>
      <c r="G83" s="36"/>
      <c r="H83" s="36"/>
      <c r="I83" s="36"/>
      <c r="J83" s="36">
        <f t="shared" si="50"/>
        <v>1250000</v>
      </c>
      <c r="K83" s="20">
        <f t="shared" si="44"/>
        <v>0</v>
      </c>
      <c r="L83" s="11"/>
    </row>
    <row r="84" spans="1:12" ht="75.599999999999994" x14ac:dyDescent="0.4">
      <c r="A84" s="48" t="s">
        <v>56</v>
      </c>
      <c r="B84" s="36">
        <f t="shared" si="47"/>
        <v>1300000</v>
      </c>
      <c r="C84" s="36">
        <f>C86</f>
        <v>0</v>
      </c>
      <c r="D84" s="36">
        <f t="shared" ref="D84:E84" si="51">D86</f>
        <v>0</v>
      </c>
      <c r="E84" s="36">
        <f t="shared" si="51"/>
        <v>1300000</v>
      </c>
      <c r="F84" s="36">
        <f t="shared" si="28"/>
        <v>0</v>
      </c>
      <c r="G84" s="36">
        <f>G86</f>
        <v>0</v>
      </c>
      <c r="H84" s="36">
        <f t="shared" ref="H84:I84" si="52">H86</f>
        <v>0</v>
      </c>
      <c r="I84" s="36">
        <f t="shared" si="52"/>
        <v>0</v>
      </c>
      <c r="J84" s="36">
        <f t="shared" si="50"/>
        <v>1300000</v>
      </c>
      <c r="K84" s="20">
        <f t="shared" si="44"/>
        <v>0</v>
      </c>
      <c r="L84" s="11"/>
    </row>
    <row r="85" spans="1:12" ht="26.4" customHeight="1" x14ac:dyDescent="0.4">
      <c r="A85" s="42" t="s">
        <v>19</v>
      </c>
      <c r="B85" s="36">
        <f t="shared" si="47"/>
        <v>0</v>
      </c>
      <c r="C85" s="36"/>
      <c r="D85" s="36"/>
      <c r="E85" s="36"/>
      <c r="F85" s="36">
        <f t="shared" si="28"/>
        <v>0</v>
      </c>
      <c r="G85" s="36"/>
      <c r="H85" s="36"/>
      <c r="I85" s="36"/>
      <c r="J85" s="36">
        <f t="shared" si="50"/>
        <v>0</v>
      </c>
      <c r="K85" s="20"/>
      <c r="L85" s="11"/>
    </row>
    <row r="86" spans="1:12" ht="49.2" x14ac:dyDescent="0.4">
      <c r="A86" s="47" t="s">
        <v>82</v>
      </c>
      <c r="B86" s="36">
        <f t="shared" si="47"/>
        <v>1300000</v>
      </c>
      <c r="C86" s="36"/>
      <c r="D86" s="36"/>
      <c r="E86" s="36">
        <v>1300000</v>
      </c>
      <c r="F86" s="36">
        <f t="shared" si="28"/>
        <v>0</v>
      </c>
      <c r="G86" s="36"/>
      <c r="H86" s="36"/>
      <c r="I86" s="36"/>
      <c r="J86" s="36">
        <f t="shared" si="50"/>
        <v>1300000</v>
      </c>
      <c r="K86" s="20">
        <f t="shared" si="44"/>
        <v>0</v>
      </c>
      <c r="L86" s="11"/>
    </row>
    <row r="87" spans="1:12" ht="50.4" x14ac:dyDescent="0.4">
      <c r="A87" s="41" t="s">
        <v>31</v>
      </c>
      <c r="B87" s="36">
        <f t="shared" si="47"/>
        <v>3950200</v>
      </c>
      <c r="C87" s="36">
        <f>C89+C90</f>
        <v>0</v>
      </c>
      <c r="D87" s="36">
        <f t="shared" ref="D87:E87" si="53">D89+D90</f>
        <v>0</v>
      </c>
      <c r="E87" s="36">
        <f t="shared" si="53"/>
        <v>3950200</v>
      </c>
      <c r="F87" s="36">
        <f t="shared" si="28"/>
        <v>3950126.46</v>
      </c>
      <c r="G87" s="36">
        <f>G89+G90</f>
        <v>0</v>
      </c>
      <c r="H87" s="36">
        <f t="shared" ref="H87:I87" si="54">H89+H90</f>
        <v>0</v>
      </c>
      <c r="I87" s="36">
        <f t="shared" si="54"/>
        <v>3950126.46</v>
      </c>
      <c r="J87" s="36">
        <f t="shared" si="50"/>
        <v>73.540000000037253</v>
      </c>
      <c r="K87" s="20">
        <f t="shared" si="44"/>
        <v>99.998138322110279</v>
      </c>
      <c r="L87" s="11"/>
    </row>
    <row r="88" spans="1:12" ht="30.6" x14ac:dyDescent="0.4">
      <c r="A88" s="42" t="s">
        <v>19</v>
      </c>
      <c r="B88" s="36">
        <f t="shared" si="47"/>
        <v>0</v>
      </c>
      <c r="C88" s="36"/>
      <c r="D88" s="36"/>
      <c r="E88" s="36"/>
      <c r="F88" s="36">
        <f t="shared" si="28"/>
        <v>0</v>
      </c>
      <c r="G88" s="36"/>
      <c r="H88" s="36"/>
      <c r="I88" s="36"/>
      <c r="J88" s="36">
        <f t="shared" si="50"/>
        <v>0</v>
      </c>
      <c r="K88" s="20"/>
      <c r="L88" s="11"/>
    </row>
    <row r="89" spans="1:12" ht="49.2" x14ac:dyDescent="0.4">
      <c r="A89" s="47" t="s">
        <v>124</v>
      </c>
      <c r="B89" s="36">
        <f t="shared" si="47"/>
        <v>4873.54</v>
      </c>
      <c r="C89" s="36"/>
      <c r="D89" s="36"/>
      <c r="E89" s="36">
        <v>4873.54</v>
      </c>
      <c r="F89" s="36">
        <f t="shared" si="28"/>
        <v>4800</v>
      </c>
      <c r="G89" s="36"/>
      <c r="H89" s="36"/>
      <c r="I89" s="36">
        <v>4800</v>
      </c>
      <c r="J89" s="36">
        <f t="shared" si="50"/>
        <v>73.539999999999964</v>
      </c>
      <c r="K89" s="20">
        <f t="shared" si="44"/>
        <v>98.491035263894418</v>
      </c>
      <c r="L89" s="11"/>
    </row>
    <row r="90" spans="1:12" ht="49.2" x14ac:dyDescent="0.4">
      <c r="A90" s="47" t="s">
        <v>112</v>
      </c>
      <c r="B90" s="36">
        <f t="shared" si="47"/>
        <v>3945326.46</v>
      </c>
      <c r="C90" s="36"/>
      <c r="D90" s="36"/>
      <c r="E90" s="36">
        <v>3945326.46</v>
      </c>
      <c r="F90" s="36">
        <f t="shared" si="28"/>
        <v>3945326.46</v>
      </c>
      <c r="G90" s="36"/>
      <c r="H90" s="36"/>
      <c r="I90" s="36">
        <v>3945326.46</v>
      </c>
      <c r="J90" s="36">
        <f t="shared" si="50"/>
        <v>0</v>
      </c>
      <c r="K90" s="20">
        <f t="shared" si="44"/>
        <v>100</v>
      </c>
      <c r="L90" s="11"/>
    </row>
    <row r="91" spans="1:12" ht="75.599999999999994" x14ac:dyDescent="0.25">
      <c r="A91" s="41" t="s">
        <v>34</v>
      </c>
      <c r="B91" s="36">
        <f t="shared" si="47"/>
        <v>72033616</v>
      </c>
      <c r="C91" s="36">
        <f>C93+C94+C95+C96+C97</f>
        <v>61974600</v>
      </c>
      <c r="D91" s="36">
        <f t="shared" ref="D91:E91" si="55">D93+D94+D95+D96+D97</f>
        <v>1977916</v>
      </c>
      <c r="E91" s="36">
        <f t="shared" si="55"/>
        <v>8081100</v>
      </c>
      <c r="F91" s="36">
        <f t="shared" si="28"/>
        <v>0</v>
      </c>
      <c r="G91" s="36">
        <f>G93+G94+G95+G96+G97</f>
        <v>0</v>
      </c>
      <c r="H91" s="36">
        <f t="shared" ref="H91:I91" si="56">H93+H94+H95+H96+H97</f>
        <v>0</v>
      </c>
      <c r="I91" s="36">
        <f t="shared" si="56"/>
        <v>0</v>
      </c>
      <c r="J91" s="36">
        <f t="shared" si="50"/>
        <v>72033616</v>
      </c>
      <c r="K91" s="20">
        <f t="shared" si="44"/>
        <v>0</v>
      </c>
    </row>
    <row r="92" spans="1:12" ht="31.2" customHeight="1" x14ac:dyDescent="0.25">
      <c r="A92" s="42" t="s">
        <v>19</v>
      </c>
      <c r="B92" s="36">
        <f t="shared" si="47"/>
        <v>0</v>
      </c>
      <c r="C92" s="36"/>
      <c r="D92" s="36"/>
      <c r="E92" s="36"/>
      <c r="F92" s="36">
        <f t="shared" si="28"/>
        <v>0</v>
      </c>
      <c r="G92" s="36"/>
      <c r="H92" s="36"/>
      <c r="I92" s="36"/>
      <c r="J92" s="36">
        <f t="shared" si="50"/>
        <v>0</v>
      </c>
      <c r="K92" s="20"/>
    </row>
    <row r="93" spans="1:12" ht="49.2" x14ac:dyDescent="0.25">
      <c r="A93" s="47" t="s">
        <v>125</v>
      </c>
      <c r="B93" s="36">
        <f t="shared" si="47"/>
        <v>1500000</v>
      </c>
      <c r="C93" s="36"/>
      <c r="D93" s="36"/>
      <c r="E93" s="36">
        <v>1500000</v>
      </c>
      <c r="F93" s="36">
        <f t="shared" si="28"/>
        <v>0</v>
      </c>
      <c r="G93" s="36"/>
      <c r="H93" s="36"/>
      <c r="I93" s="36"/>
      <c r="J93" s="36">
        <f t="shared" si="50"/>
        <v>1500000</v>
      </c>
      <c r="K93" s="20">
        <f t="shared" si="44"/>
        <v>0</v>
      </c>
    </row>
    <row r="94" spans="1:12" ht="30.6" x14ac:dyDescent="0.25">
      <c r="A94" s="47" t="s">
        <v>83</v>
      </c>
      <c r="B94" s="36">
        <f t="shared" si="47"/>
        <v>4603184</v>
      </c>
      <c r="C94" s="36"/>
      <c r="D94" s="36"/>
      <c r="E94" s="36">
        <v>4603184</v>
      </c>
      <c r="F94" s="36">
        <f t="shared" si="28"/>
        <v>0</v>
      </c>
      <c r="G94" s="36"/>
      <c r="H94" s="36"/>
      <c r="I94" s="36"/>
      <c r="J94" s="36">
        <f t="shared" si="50"/>
        <v>4603184</v>
      </c>
      <c r="K94" s="20">
        <f t="shared" si="44"/>
        <v>0</v>
      </c>
    </row>
    <row r="95" spans="1:12" ht="49.2" x14ac:dyDescent="0.25">
      <c r="A95" s="47" t="s">
        <v>201</v>
      </c>
      <c r="B95" s="36">
        <f t="shared" si="47"/>
        <v>1977916</v>
      </c>
      <c r="C95" s="36"/>
      <c r="D95" s="36"/>
      <c r="E95" s="36">
        <v>1977916</v>
      </c>
      <c r="F95" s="36">
        <f t="shared" si="28"/>
        <v>0</v>
      </c>
      <c r="G95" s="36"/>
      <c r="H95" s="36"/>
      <c r="I95" s="36"/>
      <c r="J95" s="36">
        <f t="shared" si="50"/>
        <v>1977916</v>
      </c>
      <c r="K95" s="20">
        <f t="shared" si="44"/>
        <v>0</v>
      </c>
    </row>
    <row r="96" spans="1:12" ht="60" customHeight="1" x14ac:dyDescent="0.25">
      <c r="A96" s="47" t="s">
        <v>200</v>
      </c>
      <c r="B96" s="36">
        <f t="shared" si="47"/>
        <v>1977916</v>
      </c>
      <c r="C96" s="36"/>
      <c r="D96" s="36">
        <v>1977916</v>
      </c>
      <c r="E96" s="36"/>
      <c r="F96" s="36">
        <f t="shared" si="28"/>
        <v>0</v>
      </c>
      <c r="G96" s="36"/>
      <c r="H96" s="36"/>
      <c r="I96" s="36"/>
      <c r="J96" s="36">
        <f t="shared" si="50"/>
        <v>1977916</v>
      </c>
      <c r="K96" s="20">
        <f t="shared" si="44"/>
        <v>0</v>
      </c>
    </row>
    <row r="97" spans="1:11" ht="61.2" customHeight="1" x14ac:dyDescent="0.25">
      <c r="A97" s="47" t="s">
        <v>199</v>
      </c>
      <c r="B97" s="36">
        <f t="shared" si="47"/>
        <v>61974600</v>
      </c>
      <c r="C97" s="36">
        <v>61974600</v>
      </c>
      <c r="D97" s="36"/>
      <c r="E97" s="36"/>
      <c r="F97" s="36">
        <f t="shared" si="28"/>
        <v>0</v>
      </c>
      <c r="G97" s="36"/>
      <c r="H97" s="36"/>
      <c r="I97" s="36"/>
      <c r="J97" s="36">
        <f t="shared" si="50"/>
        <v>61974600</v>
      </c>
      <c r="K97" s="20">
        <f t="shared" si="44"/>
        <v>0</v>
      </c>
    </row>
    <row r="98" spans="1:11" ht="75.599999999999994" x14ac:dyDescent="0.25">
      <c r="A98" s="45" t="s">
        <v>110</v>
      </c>
      <c r="B98" s="36">
        <f t="shared" si="47"/>
        <v>23295400</v>
      </c>
      <c r="C98" s="36">
        <f>C100+C101+C102+C103</f>
        <v>22719900</v>
      </c>
      <c r="D98" s="36">
        <f t="shared" ref="D98:E98" si="57">D100+D101+D102+D103</f>
        <v>183600</v>
      </c>
      <c r="E98" s="36">
        <f t="shared" si="57"/>
        <v>391900</v>
      </c>
      <c r="F98" s="36">
        <f t="shared" si="28"/>
        <v>48206.400000000001</v>
      </c>
      <c r="G98" s="36">
        <f>G100+G101+G102+G103</f>
        <v>0</v>
      </c>
      <c r="H98" s="36">
        <f t="shared" ref="H98:I98" si="58">H100+H101+H102+H103</f>
        <v>0</v>
      </c>
      <c r="I98" s="36">
        <f t="shared" si="58"/>
        <v>48206.400000000001</v>
      </c>
      <c r="J98" s="36">
        <f t="shared" si="50"/>
        <v>23247193.600000001</v>
      </c>
      <c r="K98" s="20">
        <f t="shared" si="44"/>
        <v>0.20693527477527754</v>
      </c>
    </row>
    <row r="99" spans="1:11" ht="30.6" x14ac:dyDescent="0.25">
      <c r="A99" s="42" t="s">
        <v>19</v>
      </c>
      <c r="B99" s="36">
        <f t="shared" si="47"/>
        <v>0</v>
      </c>
      <c r="C99" s="36"/>
      <c r="D99" s="36"/>
      <c r="E99" s="36"/>
      <c r="F99" s="36">
        <f t="shared" si="28"/>
        <v>0</v>
      </c>
      <c r="G99" s="36"/>
      <c r="H99" s="36"/>
      <c r="I99" s="36"/>
      <c r="J99" s="36">
        <f t="shared" si="50"/>
        <v>0</v>
      </c>
      <c r="K99" s="20"/>
    </row>
    <row r="100" spans="1:11" ht="49.2" x14ac:dyDescent="0.25">
      <c r="A100" s="47" t="s">
        <v>144</v>
      </c>
      <c r="B100" s="36">
        <f t="shared" si="47"/>
        <v>346000</v>
      </c>
      <c r="C100" s="36"/>
      <c r="D100" s="36"/>
      <c r="E100" s="36">
        <v>346000</v>
      </c>
      <c r="F100" s="36">
        <f t="shared" si="28"/>
        <v>48206.400000000001</v>
      </c>
      <c r="G100" s="36"/>
      <c r="H100" s="36"/>
      <c r="I100" s="36">
        <v>48206.400000000001</v>
      </c>
      <c r="J100" s="36">
        <f t="shared" si="50"/>
        <v>297793.59999999998</v>
      </c>
      <c r="K100" s="20">
        <f t="shared" si="44"/>
        <v>13.932485549132947</v>
      </c>
    </row>
    <row r="101" spans="1:11" ht="49.2" x14ac:dyDescent="0.25">
      <c r="A101" s="47" t="s">
        <v>247</v>
      </c>
      <c r="B101" s="36">
        <f t="shared" si="47"/>
        <v>45900</v>
      </c>
      <c r="C101" s="36"/>
      <c r="D101" s="36"/>
      <c r="E101" s="36">
        <v>45900</v>
      </c>
      <c r="F101" s="36">
        <f t="shared" si="28"/>
        <v>0</v>
      </c>
      <c r="G101" s="36"/>
      <c r="H101" s="36"/>
      <c r="I101" s="36"/>
      <c r="J101" s="36">
        <f t="shared" si="50"/>
        <v>45900</v>
      </c>
      <c r="K101" s="20">
        <f t="shared" si="44"/>
        <v>0</v>
      </c>
    </row>
    <row r="102" spans="1:11" ht="49.2" x14ac:dyDescent="0.25">
      <c r="A102" s="47" t="s">
        <v>246</v>
      </c>
      <c r="B102" s="36">
        <f t="shared" si="47"/>
        <v>183600</v>
      </c>
      <c r="C102" s="36"/>
      <c r="D102" s="36">
        <v>183600</v>
      </c>
      <c r="E102" s="36"/>
      <c r="F102" s="36"/>
      <c r="G102" s="36"/>
      <c r="H102" s="36"/>
      <c r="I102" s="36"/>
      <c r="J102" s="36">
        <f t="shared" si="50"/>
        <v>183600</v>
      </c>
      <c r="K102" s="20">
        <f t="shared" si="44"/>
        <v>0</v>
      </c>
    </row>
    <row r="103" spans="1:11" ht="49.2" x14ac:dyDescent="0.25">
      <c r="A103" s="47" t="s">
        <v>245</v>
      </c>
      <c r="B103" s="36">
        <f t="shared" si="47"/>
        <v>22719900</v>
      </c>
      <c r="C103" s="36">
        <v>22719900</v>
      </c>
      <c r="D103" s="36"/>
      <c r="E103" s="36"/>
      <c r="F103" s="36"/>
      <c r="G103" s="36"/>
      <c r="H103" s="36"/>
      <c r="I103" s="36"/>
      <c r="J103" s="36">
        <f t="shared" si="50"/>
        <v>22719900</v>
      </c>
      <c r="K103" s="20">
        <f t="shared" si="44"/>
        <v>0</v>
      </c>
    </row>
    <row r="104" spans="1:11" ht="75.599999999999994" x14ac:dyDescent="0.25">
      <c r="A104" s="45" t="s">
        <v>111</v>
      </c>
      <c r="B104" s="36">
        <f t="shared" si="47"/>
        <v>54587300</v>
      </c>
      <c r="C104" s="36">
        <f>C106+C107+C108+C109</f>
        <v>53373100</v>
      </c>
      <c r="D104" s="36">
        <f t="shared" ref="D104:E104" si="59">D106+D107+D108+D109</f>
        <v>431300</v>
      </c>
      <c r="E104" s="36">
        <f t="shared" si="59"/>
        <v>782900</v>
      </c>
      <c r="F104" s="36">
        <f t="shared" ref="F104:F107" si="60">G104+H104+I104</f>
        <v>112660.8</v>
      </c>
      <c r="G104" s="36">
        <f>G106+G107+G108+G109</f>
        <v>0</v>
      </c>
      <c r="H104" s="36">
        <f t="shared" ref="H104:I104" si="61">H106+H107+H108+H109</f>
        <v>0</v>
      </c>
      <c r="I104" s="36">
        <f t="shared" si="61"/>
        <v>112660.8</v>
      </c>
      <c r="J104" s="36">
        <f t="shared" si="50"/>
        <v>54474639.200000003</v>
      </c>
      <c r="K104" s="20">
        <f t="shared" si="44"/>
        <v>0.20638646718192694</v>
      </c>
    </row>
    <row r="105" spans="1:11" ht="30.6" x14ac:dyDescent="0.25">
      <c r="A105" s="42" t="s">
        <v>19</v>
      </c>
      <c r="B105" s="36">
        <f t="shared" si="47"/>
        <v>0</v>
      </c>
      <c r="C105" s="36"/>
      <c r="D105" s="36"/>
      <c r="E105" s="36"/>
      <c r="F105" s="36">
        <f t="shared" si="60"/>
        <v>0</v>
      </c>
      <c r="G105" s="36"/>
      <c r="H105" s="36"/>
      <c r="I105" s="36"/>
      <c r="J105" s="36">
        <f t="shared" si="50"/>
        <v>0</v>
      </c>
      <c r="K105" s="20"/>
    </row>
    <row r="106" spans="1:11" ht="49.2" x14ac:dyDescent="0.25">
      <c r="A106" s="47" t="s">
        <v>145</v>
      </c>
      <c r="B106" s="36">
        <f t="shared" si="47"/>
        <v>675000</v>
      </c>
      <c r="C106" s="36"/>
      <c r="D106" s="36"/>
      <c r="E106" s="36">
        <v>675000</v>
      </c>
      <c r="F106" s="36">
        <f t="shared" si="60"/>
        <v>112660.8</v>
      </c>
      <c r="G106" s="36"/>
      <c r="H106" s="36"/>
      <c r="I106" s="36">
        <v>112660.8</v>
      </c>
      <c r="J106" s="36">
        <f t="shared" si="50"/>
        <v>562339.19999999995</v>
      </c>
      <c r="K106" s="20">
        <f t="shared" si="44"/>
        <v>16.690488888888886</v>
      </c>
    </row>
    <row r="107" spans="1:11" ht="49.2" x14ac:dyDescent="0.25">
      <c r="A107" s="47" t="s">
        <v>248</v>
      </c>
      <c r="B107" s="36">
        <f t="shared" si="47"/>
        <v>107900</v>
      </c>
      <c r="C107" s="36"/>
      <c r="D107" s="36"/>
      <c r="E107" s="36">
        <v>107900</v>
      </c>
      <c r="F107" s="36">
        <f t="shared" si="60"/>
        <v>0</v>
      </c>
      <c r="G107" s="36"/>
      <c r="H107" s="36"/>
      <c r="I107" s="36"/>
      <c r="J107" s="36">
        <f t="shared" si="50"/>
        <v>107900</v>
      </c>
      <c r="K107" s="20">
        <f t="shared" si="44"/>
        <v>0</v>
      </c>
    </row>
    <row r="108" spans="1:11" ht="49.2" x14ac:dyDescent="0.25">
      <c r="A108" s="47" t="s">
        <v>249</v>
      </c>
      <c r="B108" s="36">
        <f t="shared" si="47"/>
        <v>431300</v>
      </c>
      <c r="C108" s="36"/>
      <c r="D108" s="36">
        <v>431300</v>
      </c>
      <c r="E108" s="36"/>
      <c r="F108" s="36"/>
      <c r="G108" s="36"/>
      <c r="H108" s="36"/>
      <c r="I108" s="36"/>
      <c r="J108" s="36">
        <f t="shared" si="50"/>
        <v>431300</v>
      </c>
      <c r="K108" s="20">
        <f t="shared" si="44"/>
        <v>0</v>
      </c>
    </row>
    <row r="109" spans="1:11" ht="57.6" customHeight="1" x14ac:dyDescent="0.25">
      <c r="A109" s="47" t="s">
        <v>250</v>
      </c>
      <c r="B109" s="36">
        <f t="shared" si="47"/>
        <v>53373100</v>
      </c>
      <c r="C109" s="36">
        <v>53373100</v>
      </c>
      <c r="D109" s="36"/>
      <c r="E109" s="36"/>
      <c r="F109" s="36"/>
      <c r="G109" s="36"/>
      <c r="H109" s="36"/>
      <c r="I109" s="36"/>
      <c r="J109" s="36">
        <f t="shared" si="50"/>
        <v>53373100</v>
      </c>
      <c r="K109" s="20">
        <f t="shared" si="44"/>
        <v>0</v>
      </c>
    </row>
    <row r="110" spans="1:11" ht="57" customHeight="1" x14ac:dyDescent="0.25">
      <c r="A110" s="40" t="s">
        <v>0</v>
      </c>
      <c r="B110" s="35">
        <f t="shared" si="47"/>
        <v>373732652.40000004</v>
      </c>
      <c r="C110" s="35">
        <f>C111+C115</f>
        <v>343860123.25999999</v>
      </c>
      <c r="D110" s="35">
        <f t="shared" ref="D110:E110" si="62">D111+D115</f>
        <v>17342946.479999997</v>
      </c>
      <c r="E110" s="35">
        <f t="shared" si="62"/>
        <v>12529582.659999998</v>
      </c>
      <c r="F110" s="35">
        <f>G110+H110+I110</f>
        <v>214074853.59</v>
      </c>
      <c r="G110" s="35">
        <f>G111+G115</f>
        <v>199195958.59999999</v>
      </c>
      <c r="H110" s="35">
        <f t="shared" ref="H110:I110" si="63">H111+H115</f>
        <v>10171708.529999999</v>
      </c>
      <c r="I110" s="35">
        <f t="shared" si="63"/>
        <v>4707186.46</v>
      </c>
      <c r="J110" s="35">
        <f t="shared" si="50"/>
        <v>159657798.81000003</v>
      </c>
      <c r="K110" s="21">
        <f t="shared" si="44"/>
        <v>57.280211460057053</v>
      </c>
    </row>
    <row r="111" spans="1:11" ht="95.4" customHeight="1" x14ac:dyDescent="0.25">
      <c r="A111" s="40" t="s">
        <v>55</v>
      </c>
      <c r="B111" s="36">
        <f t="shared" si="47"/>
        <v>350000</v>
      </c>
      <c r="C111" s="36">
        <f>C112</f>
        <v>0</v>
      </c>
      <c r="D111" s="36">
        <f t="shared" ref="D111:E111" si="64">D112</f>
        <v>0</v>
      </c>
      <c r="E111" s="36">
        <f t="shared" si="64"/>
        <v>350000</v>
      </c>
      <c r="F111" s="36">
        <f>G111+H111+I111</f>
        <v>0</v>
      </c>
      <c r="G111" s="36">
        <f>G112</f>
        <v>0</v>
      </c>
      <c r="H111" s="36">
        <f t="shared" ref="H111:I111" si="65">H112</f>
        <v>0</v>
      </c>
      <c r="I111" s="36">
        <f t="shared" si="65"/>
        <v>0</v>
      </c>
      <c r="J111" s="36">
        <f t="shared" si="50"/>
        <v>350000</v>
      </c>
      <c r="K111" s="20">
        <f t="shared" si="44"/>
        <v>0</v>
      </c>
    </row>
    <row r="112" spans="1:11" ht="252" x14ac:dyDescent="0.25">
      <c r="A112" s="45" t="s">
        <v>46</v>
      </c>
      <c r="B112" s="36">
        <f t="shared" si="47"/>
        <v>350000</v>
      </c>
      <c r="C112" s="36">
        <f>C114</f>
        <v>0</v>
      </c>
      <c r="D112" s="36">
        <f t="shared" ref="D112:E112" si="66">D114</f>
        <v>0</v>
      </c>
      <c r="E112" s="36">
        <f t="shared" si="66"/>
        <v>350000</v>
      </c>
      <c r="F112" s="36">
        <f>G112+H112+I112</f>
        <v>0</v>
      </c>
      <c r="G112" s="36">
        <f>G114</f>
        <v>0</v>
      </c>
      <c r="H112" s="36">
        <f t="shared" ref="H112:I112" si="67">H114</f>
        <v>0</v>
      </c>
      <c r="I112" s="36">
        <f t="shared" si="67"/>
        <v>0</v>
      </c>
      <c r="J112" s="36">
        <f t="shared" si="50"/>
        <v>350000</v>
      </c>
      <c r="K112" s="20">
        <f t="shared" si="44"/>
        <v>0</v>
      </c>
    </row>
    <row r="113" spans="1:11" ht="34.200000000000003" customHeight="1" x14ac:dyDescent="0.25">
      <c r="A113" s="42" t="s">
        <v>19</v>
      </c>
      <c r="B113" s="36">
        <f t="shared" si="47"/>
        <v>0</v>
      </c>
      <c r="C113" s="36"/>
      <c r="D113" s="36"/>
      <c r="E113" s="36"/>
      <c r="F113" s="36"/>
      <c r="G113" s="36"/>
      <c r="H113" s="36"/>
      <c r="I113" s="36"/>
      <c r="J113" s="36">
        <f t="shared" si="50"/>
        <v>0</v>
      </c>
      <c r="K113" s="20"/>
    </row>
    <row r="114" spans="1:11" ht="57" customHeight="1" x14ac:dyDescent="0.25">
      <c r="A114" s="49" t="s">
        <v>126</v>
      </c>
      <c r="B114" s="36">
        <f>C114+D114+E114</f>
        <v>350000</v>
      </c>
      <c r="C114" s="36"/>
      <c r="D114" s="36"/>
      <c r="E114" s="36">
        <v>350000</v>
      </c>
      <c r="F114" s="36">
        <f t="shared" ref="F114" si="68">G114+H114+I114</f>
        <v>0</v>
      </c>
      <c r="G114" s="36"/>
      <c r="H114" s="36"/>
      <c r="I114" s="36"/>
      <c r="J114" s="36">
        <f t="shared" si="50"/>
        <v>350000</v>
      </c>
      <c r="K114" s="20">
        <f t="shared" si="44"/>
        <v>0</v>
      </c>
    </row>
    <row r="115" spans="1:11" ht="73.8" x14ac:dyDescent="0.25">
      <c r="A115" s="40" t="s">
        <v>54</v>
      </c>
      <c r="B115" s="35">
        <f t="shared" si="47"/>
        <v>373382652.40000004</v>
      </c>
      <c r="C115" s="35">
        <f>C116+C133</f>
        <v>343860123.25999999</v>
      </c>
      <c r="D115" s="35">
        <f>D116+D133</f>
        <v>17342946.479999997</v>
      </c>
      <c r="E115" s="35">
        <f>E116+E133</f>
        <v>12179582.659999998</v>
      </c>
      <c r="F115" s="35">
        <f>G115+H115+I115</f>
        <v>214074853.59</v>
      </c>
      <c r="G115" s="35">
        <f>G116+G133</f>
        <v>199195958.59999999</v>
      </c>
      <c r="H115" s="35">
        <f>H116+H133</f>
        <v>10171708.529999999</v>
      </c>
      <c r="I115" s="35">
        <f>I116+I133</f>
        <v>4707186.46</v>
      </c>
      <c r="J115" s="35">
        <f t="shared" si="50"/>
        <v>159307798.81000003</v>
      </c>
      <c r="K115" s="21">
        <f t="shared" si="44"/>
        <v>57.33390456519237</v>
      </c>
    </row>
    <row r="116" spans="1:11" ht="252" x14ac:dyDescent="0.25">
      <c r="A116" s="45" t="s">
        <v>46</v>
      </c>
      <c r="B116" s="36">
        <f t="shared" si="47"/>
        <v>372516998.44999999</v>
      </c>
      <c r="C116" s="36">
        <f>C118+C119+C120+C125+C129</f>
        <v>343860123.25999999</v>
      </c>
      <c r="D116" s="36">
        <f t="shared" ref="D116:E116" si="69">D118+D119+D120+D125+D129</f>
        <v>17342946.479999997</v>
      </c>
      <c r="E116" s="36">
        <f t="shared" si="69"/>
        <v>11313928.709999999</v>
      </c>
      <c r="F116" s="36">
        <f>G116+H116+I116</f>
        <v>213209199.63999999</v>
      </c>
      <c r="G116" s="36">
        <f>G118+G119+G120+G125+G129</f>
        <v>199195958.59999999</v>
      </c>
      <c r="H116" s="36">
        <f t="shared" ref="H116" si="70">H118+H119+H120+H125+H129</f>
        <v>10171708.529999999</v>
      </c>
      <c r="I116" s="36">
        <f>I118+I119+I120+I125+I129</f>
        <v>3841532.5100000002</v>
      </c>
      <c r="J116" s="36">
        <f t="shared" si="50"/>
        <v>159307798.81</v>
      </c>
      <c r="K116" s="20">
        <f t="shared" si="44"/>
        <v>57.234757212996648</v>
      </c>
    </row>
    <row r="117" spans="1:11" ht="30.6" x14ac:dyDescent="0.25">
      <c r="A117" s="42" t="s">
        <v>19</v>
      </c>
      <c r="B117" s="36">
        <f t="shared" si="47"/>
        <v>0</v>
      </c>
      <c r="C117" s="36"/>
      <c r="D117" s="36"/>
      <c r="E117" s="36"/>
      <c r="F117" s="36"/>
      <c r="G117" s="36"/>
      <c r="H117" s="36"/>
      <c r="I117" s="36"/>
      <c r="J117" s="36">
        <f t="shared" si="50"/>
        <v>0</v>
      </c>
      <c r="K117" s="20"/>
    </row>
    <row r="118" spans="1:11" ht="49.2" x14ac:dyDescent="0.25">
      <c r="A118" s="49" t="s">
        <v>168</v>
      </c>
      <c r="B118" s="36">
        <f>C118+D118+E118</f>
        <v>3888351.71</v>
      </c>
      <c r="C118" s="36"/>
      <c r="D118" s="36"/>
      <c r="E118" s="36">
        <v>3888351.71</v>
      </c>
      <c r="F118" s="36">
        <f t="shared" ref="F118:F132" si="71">G118+H118+I118</f>
        <v>862141.74</v>
      </c>
      <c r="G118" s="36"/>
      <c r="H118" s="36"/>
      <c r="I118" s="36">
        <v>862141.74</v>
      </c>
      <c r="J118" s="36">
        <f t="shared" si="50"/>
        <v>3026209.9699999997</v>
      </c>
      <c r="K118" s="20">
        <f t="shared" si="44"/>
        <v>22.172421743196683</v>
      </c>
    </row>
    <row r="119" spans="1:11" ht="56.4" customHeight="1" x14ac:dyDescent="0.25">
      <c r="A119" s="50" t="s">
        <v>84</v>
      </c>
      <c r="B119" s="36">
        <f t="shared" ref="B119:B122" si="72">C119+D119+E119</f>
        <v>2820000</v>
      </c>
      <c r="C119" s="36"/>
      <c r="D119" s="36"/>
      <c r="E119" s="36">
        <v>2820000</v>
      </c>
      <c r="F119" s="36">
        <f t="shared" si="71"/>
        <v>436463.65</v>
      </c>
      <c r="G119" s="36"/>
      <c r="H119" s="36"/>
      <c r="I119" s="36">
        <v>436463.65</v>
      </c>
      <c r="J119" s="36">
        <f t="shared" si="50"/>
        <v>2383536.35</v>
      </c>
      <c r="K119" s="20">
        <f t="shared" si="44"/>
        <v>15.477434397163121</v>
      </c>
    </row>
    <row r="120" spans="1:11" ht="56.4" customHeight="1" x14ac:dyDescent="0.25">
      <c r="A120" s="50" t="s">
        <v>190</v>
      </c>
      <c r="B120" s="35">
        <f t="shared" si="72"/>
        <v>21392689.300000004</v>
      </c>
      <c r="C120" s="35">
        <f>C121+C122+C123+C124</f>
        <v>20109123.260000002</v>
      </c>
      <c r="D120" s="35">
        <f t="shared" ref="D120:E120" si="73">D121+D122+D123+D124</f>
        <v>810980.53</v>
      </c>
      <c r="E120" s="35">
        <f t="shared" si="73"/>
        <v>472585.51</v>
      </c>
      <c r="F120" s="35">
        <f>G120+H120+I120</f>
        <v>0</v>
      </c>
      <c r="G120" s="35">
        <f>G121+G122+G123+G124</f>
        <v>0</v>
      </c>
      <c r="H120" s="35">
        <f t="shared" ref="H120:I120" si="74">H121+H122+H123+H124</f>
        <v>0</v>
      </c>
      <c r="I120" s="35">
        <f t="shared" si="74"/>
        <v>0</v>
      </c>
      <c r="J120" s="35">
        <f t="shared" si="50"/>
        <v>21392689.300000004</v>
      </c>
      <c r="K120" s="21">
        <f t="shared" si="44"/>
        <v>0</v>
      </c>
    </row>
    <row r="121" spans="1:11" ht="30.6" x14ac:dyDescent="0.25">
      <c r="A121" s="84" t="s">
        <v>210</v>
      </c>
      <c r="B121" s="36">
        <f t="shared" si="72"/>
        <v>4.9800000000000004</v>
      </c>
      <c r="C121" s="35"/>
      <c r="D121" s="35"/>
      <c r="E121" s="36">
        <v>4.9800000000000004</v>
      </c>
      <c r="F121" s="36">
        <f t="shared" si="71"/>
        <v>0</v>
      </c>
      <c r="G121" s="36"/>
      <c r="H121" s="36"/>
      <c r="I121" s="36"/>
      <c r="J121" s="36">
        <f t="shared" si="50"/>
        <v>4.9800000000000004</v>
      </c>
      <c r="K121" s="20">
        <f t="shared" si="44"/>
        <v>0</v>
      </c>
    </row>
    <row r="122" spans="1:11" ht="49.8" x14ac:dyDescent="0.25">
      <c r="A122" s="89" t="s">
        <v>214</v>
      </c>
      <c r="B122" s="36">
        <f t="shared" si="72"/>
        <v>472580.53</v>
      </c>
      <c r="C122" s="36"/>
      <c r="D122" s="36"/>
      <c r="E122" s="36">
        <v>472580.53</v>
      </c>
      <c r="F122" s="36">
        <f t="shared" si="71"/>
        <v>0</v>
      </c>
      <c r="G122" s="36"/>
      <c r="H122" s="36"/>
      <c r="I122" s="36"/>
      <c r="J122" s="36">
        <f t="shared" si="50"/>
        <v>472580.53</v>
      </c>
      <c r="K122" s="20">
        <f t="shared" si="44"/>
        <v>0</v>
      </c>
    </row>
    <row r="123" spans="1:11" ht="52.8" customHeight="1" x14ac:dyDescent="0.25">
      <c r="A123" s="43" t="s">
        <v>215</v>
      </c>
      <c r="B123" s="36">
        <f t="shared" si="47"/>
        <v>810980.53</v>
      </c>
      <c r="C123" s="36"/>
      <c r="D123" s="36">
        <v>810980.53</v>
      </c>
      <c r="E123" s="36"/>
      <c r="F123" s="36">
        <f t="shared" si="71"/>
        <v>0</v>
      </c>
      <c r="G123" s="36"/>
      <c r="H123" s="36"/>
      <c r="I123" s="36"/>
      <c r="J123" s="36">
        <f t="shared" si="50"/>
        <v>810980.53</v>
      </c>
      <c r="K123" s="20">
        <f t="shared" si="44"/>
        <v>0</v>
      </c>
    </row>
    <row r="124" spans="1:11" ht="54" customHeight="1" x14ac:dyDescent="0.25">
      <c r="A124" s="43" t="s">
        <v>216</v>
      </c>
      <c r="B124" s="36">
        <f t="shared" si="47"/>
        <v>20109123.260000002</v>
      </c>
      <c r="C124" s="36">
        <v>20109123.260000002</v>
      </c>
      <c r="D124" s="36"/>
      <c r="E124" s="36"/>
      <c r="F124" s="36">
        <f t="shared" si="71"/>
        <v>0</v>
      </c>
      <c r="G124" s="36"/>
      <c r="H124" s="36"/>
      <c r="I124" s="36"/>
      <c r="J124" s="36">
        <f t="shared" si="50"/>
        <v>20109123.260000002</v>
      </c>
      <c r="K124" s="20">
        <f t="shared" si="44"/>
        <v>0</v>
      </c>
    </row>
    <row r="125" spans="1:11" ht="54" customHeight="1" x14ac:dyDescent="0.25">
      <c r="A125" s="43" t="s">
        <v>191</v>
      </c>
      <c r="B125" s="35">
        <f t="shared" si="47"/>
        <v>276600531.90999997</v>
      </c>
      <c r="C125" s="35">
        <f>C126+C127+C128</f>
        <v>260004500</v>
      </c>
      <c r="D125" s="35">
        <f t="shared" ref="D125:E125" si="75">D126+D127+D128</f>
        <v>13276825.529999999</v>
      </c>
      <c r="E125" s="35">
        <f t="shared" si="75"/>
        <v>3319206.38</v>
      </c>
      <c r="F125" s="35">
        <f t="shared" si="71"/>
        <v>211910594.25</v>
      </c>
      <c r="G125" s="35">
        <f t="shared" ref="G125:I125" si="76">G126+G127+G128</f>
        <v>199195958.59999999</v>
      </c>
      <c r="H125" s="35">
        <f t="shared" si="76"/>
        <v>10171708.529999999</v>
      </c>
      <c r="I125" s="35">
        <f t="shared" si="76"/>
        <v>2542927.12</v>
      </c>
      <c r="J125" s="35">
        <f t="shared" si="50"/>
        <v>64689937.659999967</v>
      </c>
      <c r="K125" s="21">
        <f t="shared" si="44"/>
        <v>76.612504244551232</v>
      </c>
    </row>
    <row r="126" spans="1:11" ht="54" customHeight="1" x14ac:dyDescent="0.25">
      <c r="A126" s="51" t="s">
        <v>234</v>
      </c>
      <c r="B126" s="36">
        <f t="shared" si="47"/>
        <v>3319206.38</v>
      </c>
      <c r="C126" s="36"/>
      <c r="D126" s="36"/>
      <c r="E126" s="36">
        <v>3319206.38</v>
      </c>
      <c r="F126" s="36">
        <f t="shared" si="71"/>
        <v>2542927.12</v>
      </c>
      <c r="G126" s="36"/>
      <c r="H126" s="36"/>
      <c r="I126" s="36">
        <v>2542927.12</v>
      </c>
      <c r="J126" s="36">
        <f t="shared" si="50"/>
        <v>776279.25999999978</v>
      </c>
      <c r="K126" s="20">
        <f t="shared" si="44"/>
        <v>76.612503980544901</v>
      </c>
    </row>
    <row r="127" spans="1:11" ht="54" customHeight="1" x14ac:dyDescent="0.25">
      <c r="A127" s="43" t="s">
        <v>235</v>
      </c>
      <c r="B127" s="36">
        <f t="shared" si="47"/>
        <v>13276825.529999999</v>
      </c>
      <c r="C127" s="36"/>
      <c r="D127" s="36">
        <v>13276825.529999999</v>
      </c>
      <c r="E127" s="36"/>
      <c r="F127" s="36">
        <f t="shared" si="71"/>
        <v>10171708.529999999</v>
      </c>
      <c r="G127" s="36"/>
      <c r="H127" s="36">
        <v>10171708.529999999</v>
      </c>
      <c r="I127" s="36"/>
      <c r="J127" s="36">
        <f t="shared" si="50"/>
        <v>3105117</v>
      </c>
      <c r="K127" s="20">
        <f t="shared" si="44"/>
        <v>76.612504299437006</v>
      </c>
    </row>
    <row r="128" spans="1:11" ht="54" customHeight="1" x14ac:dyDescent="0.25">
      <c r="A128" s="43" t="s">
        <v>236</v>
      </c>
      <c r="B128" s="36">
        <f t="shared" si="47"/>
        <v>260004500</v>
      </c>
      <c r="C128" s="36">
        <v>260004500</v>
      </c>
      <c r="D128" s="36"/>
      <c r="E128" s="36"/>
      <c r="F128" s="36">
        <f t="shared" si="71"/>
        <v>199195958.59999999</v>
      </c>
      <c r="G128" s="36">
        <v>199195958.59999999</v>
      </c>
      <c r="H128" s="36"/>
      <c r="I128" s="36"/>
      <c r="J128" s="36">
        <f t="shared" si="50"/>
        <v>60808541.400000006</v>
      </c>
      <c r="K128" s="20">
        <f t="shared" si="44"/>
        <v>76.612504245118828</v>
      </c>
    </row>
    <row r="129" spans="1:11" ht="54" customHeight="1" x14ac:dyDescent="0.25">
      <c r="A129" s="43" t="s">
        <v>192</v>
      </c>
      <c r="B129" s="36">
        <f t="shared" si="47"/>
        <v>67815425.530000001</v>
      </c>
      <c r="C129" s="35">
        <f>C130+C131+C132</f>
        <v>63746500</v>
      </c>
      <c r="D129" s="35">
        <f t="shared" ref="D129:I129" si="77">D130+D131+D132</f>
        <v>3255140.42</v>
      </c>
      <c r="E129" s="35">
        <f t="shared" si="77"/>
        <v>813785.11</v>
      </c>
      <c r="F129" s="35">
        <f t="shared" si="71"/>
        <v>0</v>
      </c>
      <c r="G129" s="35">
        <f t="shared" si="77"/>
        <v>0</v>
      </c>
      <c r="H129" s="35">
        <f t="shared" si="77"/>
        <v>0</v>
      </c>
      <c r="I129" s="35">
        <f t="shared" si="77"/>
        <v>0</v>
      </c>
      <c r="J129" s="35">
        <f t="shared" si="50"/>
        <v>67815425.530000001</v>
      </c>
      <c r="K129" s="21">
        <f t="shared" si="44"/>
        <v>0</v>
      </c>
    </row>
    <row r="130" spans="1:11" ht="54" customHeight="1" x14ac:dyDescent="0.25">
      <c r="A130" s="89" t="s">
        <v>237</v>
      </c>
      <c r="B130" s="36">
        <f t="shared" si="47"/>
        <v>813785.11</v>
      </c>
      <c r="C130" s="36"/>
      <c r="D130" s="36"/>
      <c r="E130" s="36">
        <v>813785.11</v>
      </c>
      <c r="F130" s="36">
        <f t="shared" si="71"/>
        <v>0</v>
      </c>
      <c r="G130" s="36"/>
      <c r="H130" s="36"/>
      <c r="I130" s="36"/>
      <c r="J130" s="36">
        <f t="shared" si="50"/>
        <v>813785.11</v>
      </c>
      <c r="K130" s="20">
        <f t="shared" si="44"/>
        <v>0</v>
      </c>
    </row>
    <row r="131" spans="1:11" ht="54" customHeight="1" x14ac:dyDescent="0.25">
      <c r="A131" s="43" t="s">
        <v>238</v>
      </c>
      <c r="B131" s="36">
        <f t="shared" si="47"/>
        <v>3255140.42</v>
      </c>
      <c r="C131" s="36"/>
      <c r="D131" s="36">
        <v>3255140.42</v>
      </c>
      <c r="E131" s="36"/>
      <c r="F131" s="36">
        <f t="shared" si="71"/>
        <v>0</v>
      </c>
      <c r="G131" s="36"/>
      <c r="H131" s="36"/>
      <c r="I131" s="36"/>
      <c r="J131" s="36">
        <f t="shared" si="50"/>
        <v>3255140.42</v>
      </c>
      <c r="K131" s="20">
        <f t="shared" si="44"/>
        <v>0</v>
      </c>
    </row>
    <row r="132" spans="1:11" ht="54" customHeight="1" x14ac:dyDescent="0.25">
      <c r="A132" s="43" t="s">
        <v>239</v>
      </c>
      <c r="B132" s="36">
        <f t="shared" si="47"/>
        <v>63746500</v>
      </c>
      <c r="C132" s="36">
        <v>63746500</v>
      </c>
      <c r="D132" s="36"/>
      <c r="E132" s="36"/>
      <c r="F132" s="36">
        <f t="shared" si="71"/>
        <v>0</v>
      </c>
      <c r="G132" s="36"/>
      <c r="H132" s="36"/>
      <c r="I132" s="36"/>
      <c r="J132" s="36">
        <f t="shared" si="50"/>
        <v>63746500</v>
      </c>
      <c r="K132" s="20">
        <f t="shared" si="44"/>
        <v>0</v>
      </c>
    </row>
    <row r="133" spans="1:11" ht="252" x14ac:dyDescent="0.25">
      <c r="A133" s="45" t="s">
        <v>169</v>
      </c>
      <c r="B133" s="36">
        <f t="shared" si="47"/>
        <v>865653.95</v>
      </c>
      <c r="C133" s="36">
        <f>C135</f>
        <v>0</v>
      </c>
      <c r="D133" s="36">
        <f t="shared" ref="D133:I133" si="78">D135</f>
        <v>0</v>
      </c>
      <c r="E133" s="36">
        <f t="shared" si="78"/>
        <v>865653.95</v>
      </c>
      <c r="F133" s="36">
        <f>G133+H133+I133</f>
        <v>865653.95</v>
      </c>
      <c r="G133" s="36">
        <f t="shared" si="78"/>
        <v>0</v>
      </c>
      <c r="H133" s="36">
        <f t="shared" si="78"/>
        <v>0</v>
      </c>
      <c r="I133" s="36">
        <f t="shared" si="78"/>
        <v>865653.95</v>
      </c>
      <c r="J133" s="36">
        <f t="shared" si="50"/>
        <v>0</v>
      </c>
      <c r="K133" s="20">
        <f t="shared" si="44"/>
        <v>100</v>
      </c>
    </row>
    <row r="134" spans="1:11" ht="31.05" customHeight="1" x14ac:dyDescent="0.25">
      <c r="A134" s="42" t="s">
        <v>20</v>
      </c>
      <c r="B134" s="36"/>
      <c r="C134" s="36"/>
      <c r="D134" s="36"/>
      <c r="E134" s="36"/>
      <c r="F134" s="36">
        <f t="shared" ref="F134:F135" si="79">G134+H134+I134</f>
        <v>0</v>
      </c>
      <c r="G134" s="36"/>
      <c r="H134" s="36"/>
      <c r="I134" s="36"/>
      <c r="J134" s="36">
        <f t="shared" si="50"/>
        <v>0</v>
      </c>
      <c r="K134" s="20"/>
    </row>
    <row r="135" spans="1:11" ht="49.2" x14ac:dyDescent="0.25">
      <c r="A135" s="43" t="s">
        <v>170</v>
      </c>
      <c r="B135" s="36">
        <f t="shared" ref="B135" si="80">C135+D135+E135</f>
        <v>865653.95</v>
      </c>
      <c r="C135" s="36"/>
      <c r="D135" s="36"/>
      <c r="E135" s="36">
        <v>865653.95</v>
      </c>
      <c r="F135" s="36">
        <f t="shared" si="79"/>
        <v>865653.95</v>
      </c>
      <c r="G135" s="36"/>
      <c r="H135" s="36"/>
      <c r="I135" s="36">
        <v>865653.95</v>
      </c>
      <c r="J135" s="36">
        <f t="shared" si="50"/>
        <v>0</v>
      </c>
      <c r="K135" s="20">
        <f t="shared" si="44"/>
        <v>100</v>
      </c>
    </row>
    <row r="136" spans="1:11" ht="60" customHeight="1" x14ac:dyDescent="0.25">
      <c r="A136" s="52" t="s">
        <v>23</v>
      </c>
      <c r="B136" s="33">
        <f t="shared" ref="B136:I136" si="81">B137+B147+B188</f>
        <v>112816525.05</v>
      </c>
      <c r="C136" s="33">
        <f t="shared" si="81"/>
        <v>0</v>
      </c>
      <c r="D136" s="33">
        <f t="shared" si="81"/>
        <v>46178858</v>
      </c>
      <c r="E136" s="33">
        <f t="shared" si="81"/>
        <v>66637667.049999997</v>
      </c>
      <c r="F136" s="33">
        <f t="shared" si="81"/>
        <v>7612912.0499999998</v>
      </c>
      <c r="G136" s="33">
        <f t="shared" si="81"/>
        <v>0</v>
      </c>
      <c r="H136" s="33">
        <f t="shared" si="81"/>
        <v>0</v>
      </c>
      <c r="I136" s="33">
        <f t="shared" si="81"/>
        <v>7612912.0499999998</v>
      </c>
      <c r="J136" s="33">
        <f t="shared" si="50"/>
        <v>105203613</v>
      </c>
      <c r="K136" s="19">
        <f t="shared" si="44"/>
        <v>6.7480469254180413</v>
      </c>
    </row>
    <row r="137" spans="1:11" ht="28.35" customHeight="1" x14ac:dyDescent="0.25">
      <c r="A137" s="53" t="s">
        <v>24</v>
      </c>
      <c r="B137" s="34">
        <f t="shared" ref="B137:B187" si="82">C137+D137+E137</f>
        <v>11277600</v>
      </c>
      <c r="C137" s="34">
        <f>C138</f>
        <v>0</v>
      </c>
      <c r="D137" s="34">
        <f t="shared" ref="D137:E137" si="83">D138</f>
        <v>0</v>
      </c>
      <c r="E137" s="34">
        <f t="shared" si="83"/>
        <v>11277600</v>
      </c>
      <c r="F137" s="34">
        <f>G137+H137+I137</f>
        <v>0</v>
      </c>
      <c r="G137" s="34">
        <f>G138</f>
        <v>0</v>
      </c>
      <c r="H137" s="34">
        <f t="shared" ref="H137:I137" si="84">H138</f>
        <v>0</v>
      </c>
      <c r="I137" s="34">
        <f t="shared" si="84"/>
        <v>0</v>
      </c>
      <c r="J137" s="35">
        <f t="shared" si="50"/>
        <v>11277600</v>
      </c>
      <c r="K137" s="20">
        <f t="shared" si="44"/>
        <v>0</v>
      </c>
    </row>
    <row r="138" spans="1:11" ht="73.8" x14ac:dyDescent="0.25">
      <c r="A138" s="17" t="s">
        <v>55</v>
      </c>
      <c r="B138" s="34">
        <f>C138+D138+E138</f>
        <v>11277600</v>
      </c>
      <c r="C138" s="34">
        <f>C139+C142</f>
        <v>0</v>
      </c>
      <c r="D138" s="34">
        <f t="shared" ref="D138:E138" si="85">D139+D142</f>
        <v>0</v>
      </c>
      <c r="E138" s="34">
        <f t="shared" si="85"/>
        <v>11277600</v>
      </c>
      <c r="F138" s="34">
        <f>G138+H138+I138</f>
        <v>0</v>
      </c>
      <c r="G138" s="34">
        <f>G139+G142</f>
        <v>0</v>
      </c>
      <c r="H138" s="34">
        <f t="shared" ref="H138:I138" si="86">H139+H142</f>
        <v>0</v>
      </c>
      <c r="I138" s="34">
        <f t="shared" si="86"/>
        <v>0</v>
      </c>
      <c r="J138" s="35">
        <f t="shared" si="50"/>
        <v>11277600</v>
      </c>
      <c r="K138" s="20">
        <f t="shared" si="44"/>
        <v>0</v>
      </c>
    </row>
    <row r="139" spans="1:11" ht="52.2" customHeight="1" x14ac:dyDescent="0.25">
      <c r="A139" s="46" t="s">
        <v>43</v>
      </c>
      <c r="B139" s="36">
        <f t="shared" si="82"/>
        <v>7677600</v>
      </c>
      <c r="C139" s="36">
        <f>C141</f>
        <v>0</v>
      </c>
      <c r="D139" s="36">
        <f t="shared" ref="D139:E139" si="87">D141</f>
        <v>0</v>
      </c>
      <c r="E139" s="36">
        <f t="shared" si="87"/>
        <v>7677600</v>
      </c>
      <c r="F139" s="36">
        <f t="shared" ref="F139:F198" si="88">G139+H139+I139</f>
        <v>0</v>
      </c>
      <c r="G139" s="36">
        <f>G141</f>
        <v>0</v>
      </c>
      <c r="H139" s="36">
        <f t="shared" ref="H139:I139" si="89">H141</f>
        <v>0</v>
      </c>
      <c r="I139" s="36">
        <f t="shared" si="89"/>
        <v>0</v>
      </c>
      <c r="J139" s="36">
        <f>B139-F139</f>
        <v>7677600</v>
      </c>
      <c r="K139" s="20">
        <f t="shared" si="44"/>
        <v>0</v>
      </c>
    </row>
    <row r="140" spans="1:11" ht="28.35" customHeight="1" x14ac:dyDescent="0.25">
      <c r="A140" s="42" t="s">
        <v>13</v>
      </c>
      <c r="B140" s="36">
        <f t="shared" si="82"/>
        <v>0</v>
      </c>
      <c r="C140" s="36"/>
      <c r="D140" s="36"/>
      <c r="E140" s="36"/>
      <c r="F140" s="36">
        <f t="shared" si="88"/>
        <v>0</v>
      </c>
      <c r="G140" s="36"/>
      <c r="H140" s="36"/>
      <c r="I140" s="36"/>
      <c r="J140" s="36">
        <f t="shared" si="50"/>
        <v>0</v>
      </c>
      <c r="K140" s="20"/>
    </row>
    <row r="141" spans="1:11" ht="28.35" customHeight="1" x14ac:dyDescent="0.25">
      <c r="A141" s="47" t="s">
        <v>85</v>
      </c>
      <c r="B141" s="36">
        <f t="shared" si="82"/>
        <v>7677600</v>
      </c>
      <c r="C141" s="36"/>
      <c r="D141" s="36"/>
      <c r="E141" s="36">
        <v>7677600</v>
      </c>
      <c r="F141" s="36">
        <f t="shared" si="88"/>
        <v>0</v>
      </c>
      <c r="G141" s="36"/>
      <c r="H141" s="36"/>
      <c r="I141" s="36"/>
      <c r="J141" s="36">
        <f t="shared" si="50"/>
        <v>7677600</v>
      </c>
      <c r="K141" s="20">
        <f t="shared" si="44"/>
        <v>0</v>
      </c>
    </row>
    <row r="142" spans="1:11" ht="50.4" x14ac:dyDescent="0.25">
      <c r="A142" s="77" t="s">
        <v>127</v>
      </c>
      <c r="B142" s="36">
        <f t="shared" si="82"/>
        <v>3600000</v>
      </c>
      <c r="C142" s="36">
        <f>C144</f>
        <v>0</v>
      </c>
      <c r="D142" s="36">
        <f t="shared" ref="D142:E142" si="90">D144</f>
        <v>0</v>
      </c>
      <c r="E142" s="36">
        <f t="shared" si="90"/>
        <v>3600000</v>
      </c>
      <c r="F142" s="36">
        <f t="shared" si="88"/>
        <v>0</v>
      </c>
      <c r="G142" s="36">
        <f>G144</f>
        <v>0</v>
      </c>
      <c r="H142" s="36">
        <f t="shared" ref="H142:I142" si="91">H144</f>
        <v>0</v>
      </c>
      <c r="I142" s="36">
        <f t="shared" si="91"/>
        <v>0</v>
      </c>
      <c r="J142" s="36">
        <f t="shared" si="50"/>
        <v>3600000</v>
      </c>
      <c r="K142" s="20">
        <f t="shared" si="44"/>
        <v>0</v>
      </c>
    </row>
    <row r="143" spans="1:11" ht="28.35" customHeight="1" x14ac:dyDescent="0.25">
      <c r="A143" s="78" t="s">
        <v>19</v>
      </c>
      <c r="B143" s="36">
        <f t="shared" si="82"/>
        <v>0</v>
      </c>
      <c r="C143" s="36"/>
      <c r="D143" s="36"/>
      <c r="E143" s="36"/>
      <c r="F143" s="36">
        <f t="shared" si="88"/>
        <v>0</v>
      </c>
      <c r="G143" s="36"/>
      <c r="H143" s="36"/>
      <c r="I143" s="36"/>
      <c r="J143" s="36">
        <f t="shared" si="50"/>
        <v>0</v>
      </c>
      <c r="K143" s="20"/>
    </row>
    <row r="144" spans="1:11" ht="50.4" x14ac:dyDescent="0.25">
      <c r="A144" s="77" t="s">
        <v>128</v>
      </c>
      <c r="B144" s="36">
        <f t="shared" si="82"/>
        <v>3600000</v>
      </c>
      <c r="C144" s="36">
        <f>C146</f>
        <v>0</v>
      </c>
      <c r="D144" s="36">
        <f t="shared" ref="D144:E144" si="92">D146</f>
        <v>0</v>
      </c>
      <c r="E144" s="36">
        <f t="shared" si="92"/>
        <v>3600000</v>
      </c>
      <c r="F144" s="36">
        <f t="shared" si="88"/>
        <v>0</v>
      </c>
      <c r="G144" s="36">
        <f>G146</f>
        <v>0</v>
      </c>
      <c r="H144" s="36">
        <f t="shared" ref="H144:I144" si="93">H146</f>
        <v>0</v>
      </c>
      <c r="I144" s="36">
        <f t="shared" si="93"/>
        <v>0</v>
      </c>
      <c r="J144" s="36">
        <f t="shared" si="50"/>
        <v>3600000</v>
      </c>
      <c r="K144" s="20">
        <f t="shared" ref="K144:K210" si="94">F144/B144*100</f>
        <v>0</v>
      </c>
    </row>
    <row r="145" spans="1:11" ht="28.35" customHeight="1" x14ac:dyDescent="0.25">
      <c r="A145" s="59" t="s">
        <v>19</v>
      </c>
      <c r="B145" s="36">
        <f t="shared" si="82"/>
        <v>0</v>
      </c>
      <c r="C145" s="36"/>
      <c r="D145" s="36"/>
      <c r="E145" s="36"/>
      <c r="F145" s="36">
        <f t="shared" si="88"/>
        <v>0</v>
      </c>
      <c r="G145" s="36"/>
      <c r="H145" s="36"/>
      <c r="I145" s="36"/>
      <c r="J145" s="36">
        <f t="shared" si="50"/>
        <v>0</v>
      </c>
      <c r="K145" s="20"/>
    </row>
    <row r="146" spans="1:11" ht="55.8" customHeight="1" x14ac:dyDescent="0.25">
      <c r="A146" s="79" t="s">
        <v>129</v>
      </c>
      <c r="B146" s="36">
        <f t="shared" si="82"/>
        <v>3600000</v>
      </c>
      <c r="C146" s="36"/>
      <c r="D146" s="36"/>
      <c r="E146" s="36">
        <v>3600000</v>
      </c>
      <c r="F146" s="36">
        <f t="shared" si="88"/>
        <v>0</v>
      </c>
      <c r="G146" s="36"/>
      <c r="H146" s="36"/>
      <c r="I146" s="36"/>
      <c r="J146" s="36">
        <f t="shared" ref="J146:J207" si="95">B146-F146</f>
        <v>3600000</v>
      </c>
      <c r="K146" s="20">
        <f t="shared" si="94"/>
        <v>0</v>
      </c>
    </row>
    <row r="147" spans="1:11" ht="27.75" customHeight="1" x14ac:dyDescent="0.25">
      <c r="A147" s="39" t="s">
        <v>25</v>
      </c>
      <c r="B147" s="35">
        <f>C147+D147+E147</f>
        <v>88866925.049999997</v>
      </c>
      <c r="C147" s="35">
        <f>C148+C160</f>
        <v>0</v>
      </c>
      <c r="D147" s="35">
        <f>D148+D160</f>
        <v>46178858</v>
      </c>
      <c r="E147" s="35">
        <f>E148+E160</f>
        <v>42688067.049999997</v>
      </c>
      <c r="F147" s="35">
        <f>G147+H147+I147</f>
        <v>5740912.0499999998</v>
      </c>
      <c r="G147" s="35">
        <f>G148+G160</f>
        <v>0</v>
      </c>
      <c r="H147" s="35">
        <f>H148+H160</f>
        <v>0</v>
      </c>
      <c r="I147" s="35">
        <f>I148+I160</f>
        <v>5740912.0499999998</v>
      </c>
      <c r="J147" s="35">
        <f t="shared" si="95"/>
        <v>83126013</v>
      </c>
      <c r="K147" s="21">
        <f t="shared" si="94"/>
        <v>6.4601223084628376</v>
      </c>
    </row>
    <row r="148" spans="1:11" ht="82.2" customHeight="1" x14ac:dyDescent="0.25">
      <c r="A148" s="17" t="s">
        <v>55</v>
      </c>
      <c r="B148" s="35">
        <f>C148+D148+E148</f>
        <v>11326800</v>
      </c>
      <c r="C148" s="35">
        <f>C149+C153+C157</f>
        <v>0</v>
      </c>
      <c r="D148" s="35">
        <f>D149+D153+D157</f>
        <v>261400</v>
      </c>
      <c r="E148" s="35">
        <f>E149+E153+E157</f>
        <v>11065400</v>
      </c>
      <c r="F148" s="35">
        <f>G148+H148+I148</f>
        <v>0</v>
      </c>
      <c r="G148" s="35">
        <f>G149+G153+G157</f>
        <v>0</v>
      </c>
      <c r="H148" s="35">
        <f>H149+H153+H157</f>
        <v>0</v>
      </c>
      <c r="I148" s="35">
        <f>I149+I153+I157</f>
        <v>0</v>
      </c>
      <c r="J148" s="35">
        <f t="shared" si="95"/>
        <v>11326800</v>
      </c>
      <c r="K148" s="21">
        <f t="shared" si="94"/>
        <v>0</v>
      </c>
    </row>
    <row r="149" spans="1:11" ht="100.8" x14ac:dyDescent="0.25">
      <c r="A149" s="45" t="s">
        <v>57</v>
      </c>
      <c r="B149" s="36">
        <f t="shared" ref="B149:B160" si="96">C149+D149+E149</f>
        <v>326800</v>
      </c>
      <c r="C149" s="36">
        <f>C151+C152</f>
        <v>0</v>
      </c>
      <c r="D149" s="36">
        <f t="shared" ref="D149:E149" si="97">D151+D152</f>
        <v>261400</v>
      </c>
      <c r="E149" s="36">
        <f t="shared" si="97"/>
        <v>65400</v>
      </c>
      <c r="F149" s="36">
        <f t="shared" ref="F149:F159" si="98">G149+H149+I149</f>
        <v>0</v>
      </c>
      <c r="G149" s="36">
        <f>G151+G152</f>
        <v>0</v>
      </c>
      <c r="H149" s="36">
        <f t="shared" ref="H149:I149" si="99">H151+H152</f>
        <v>0</v>
      </c>
      <c r="I149" s="36">
        <f t="shared" si="99"/>
        <v>0</v>
      </c>
      <c r="J149" s="36">
        <f t="shared" si="95"/>
        <v>326800</v>
      </c>
      <c r="K149" s="20">
        <f t="shared" si="94"/>
        <v>0</v>
      </c>
    </row>
    <row r="150" spans="1:11" ht="30.6" x14ac:dyDescent="0.25">
      <c r="A150" s="42" t="s">
        <v>19</v>
      </c>
      <c r="B150" s="36">
        <f t="shared" si="96"/>
        <v>0</v>
      </c>
      <c r="C150" s="36"/>
      <c r="D150" s="36"/>
      <c r="E150" s="36"/>
      <c r="F150" s="36">
        <f t="shared" si="98"/>
        <v>0</v>
      </c>
      <c r="G150" s="36"/>
      <c r="H150" s="36"/>
      <c r="I150" s="36"/>
      <c r="J150" s="35">
        <f t="shared" si="95"/>
        <v>0</v>
      </c>
      <c r="K150" s="20"/>
    </row>
    <row r="151" spans="1:11" ht="62.4" customHeight="1" x14ac:dyDescent="0.25">
      <c r="A151" s="43" t="s">
        <v>116</v>
      </c>
      <c r="B151" s="36">
        <f t="shared" si="96"/>
        <v>65400</v>
      </c>
      <c r="C151" s="36"/>
      <c r="D151" s="36"/>
      <c r="E151" s="36">
        <v>65400</v>
      </c>
      <c r="F151" s="36">
        <f t="shared" si="98"/>
        <v>0</v>
      </c>
      <c r="G151" s="36"/>
      <c r="H151" s="36"/>
      <c r="I151" s="36"/>
      <c r="J151" s="36">
        <f t="shared" si="95"/>
        <v>65400</v>
      </c>
      <c r="K151" s="20">
        <f t="shared" si="94"/>
        <v>0</v>
      </c>
    </row>
    <row r="152" spans="1:11" ht="60" customHeight="1" x14ac:dyDescent="0.25">
      <c r="A152" s="43" t="s">
        <v>115</v>
      </c>
      <c r="B152" s="36">
        <f t="shared" si="96"/>
        <v>261400</v>
      </c>
      <c r="C152" s="36"/>
      <c r="D152" s="36">
        <v>261400</v>
      </c>
      <c r="E152" s="36"/>
      <c r="F152" s="36">
        <f t="shared" si="98"/>
        <v>0</v>
      </c>
      <c r="G152" s="36"/>
      <c r="H152" s="36"/>
      <c r="I152" s="36"/>
      <c r="J152" s="36">
        <f t="shared" si="95"/>
        <v>261400</v>
      </c>
      <c r="K152" s="20">
        <f t="shared" si="94"/>
        <v>0</v>
      </c>
    </row>
    <row r="153" spans="1:11" ht="108" customHeight="1" x14ac:dyDescent="0.25">
      <c r="A153" s="41" t="s">
        <v>58</v>
      </c>
      <c r="B153" s="36">
        <f t="shared" si="96"/>
        <v>5000000</v>
      </c>
      <c r="C153" s="36">
        <f>C155+C156</f>
        <v>0</v>
      </c>
      <c r="D153" s="36">
        <f t="shared" ref="D153:E153" si="100">D155+D156</f>
        <v>0</v>
      </c>
      <c r="E153" s="36">
        <f t="shared" si="100"/>
        <v>5000000</v>
      </c>
      <c r="F153" s="36">
        <f t="shared" si="98"/>
        <v>0</v>
      </c>
      <c r="G153" s="36">
        <f>G155</f>
        <v>0</v>
      </c>
      <c r="H153" s="36">
        <f t="shared" ref="H153:I153" si="101">H155</f>
        <v>0</v>
      </c>
      <c r="I153" s="36">
        <f t="shared" si="101"/>
        <v>0</v>
      </c>
      <c r="J153" s="36">
        <f t="shared" si="95"/>
        <v>5000000</v>
      </c>
      <c r="K153" s="20">
        <f t="shared" si="94"/>
        <v>0</v>
      </c>
    </row>
    <row r="154" spans="1:11" ht="36" customHeight="1" x14ac:dyDescent="0.25">
      <c r="A154" s="42" t="s">
        <v>13</v>
      </c>
      <c r="B154" s="36">
        <f t="shared" si="96"/>
        <v>0</v>
      </c>
      <c r="C154" s="36"/>
      <c r="D154" s="36"/>
      <c r="E154" s="36"/>
      <c r="F154" s="36">
        <f t="shared" si="98"/>
        <v>0</v>
      </c>
      <c r="G154" s="36"/>
      <c r="H154" s="36"/>
      <c r="I154" s="36"/>
      <c r="J154" s="36">
        <f t="shared" si="95"/>
        <v>0</v>
      </c>
      <c r="K154" s="20"/>
    </row>
    <row r="155" spans="1:11" ht="49.2" x14ac:dyDescent="0.25">
      <c r="A155" s="54" t="s">
        <v>86</v>
      </c>
      <c r="B155" s="36">
        <f t="shared" si="96"/>
        <v>4000000</v>
      </c>
      <c r="C155" s="36"/>
      <c r="D155" s="36"/>
      <c r="E155" s="36">
        <v>4000000</v>
      </c>
      <c r="F155" s="36">
        <f t="shared" si="98"/>
        <v>0</v>
      </c>
      <c r="G155" s="36">
        <f>+G156</f>
        <v>0</v>
      </c>
      <c r="H155" s="36"/>
      <c r="I155" s="36"/>
      <c r="J155" s="36">
        <f t="shared" si="95"/>
        <v>4000000</v>
      </c>
      <c r="K155" s="20">
        <f t="shared" si="94"/>
        <v>0</v>
      </c>
    </row>
    <row r="156" spans="1:11" ht="30.6" x14ac:dyDescent="0.25">
      <c r="A156" s="54" t="s">
        <v>87</v>
      </c>
      <c r="B156" s="36">
        <f t="shared" si="96"/>
        <v>1000000</v>
      </c>
      <c r="C156" s="36"/>
      <c r="D156" s="36"/>
      <c r="E156" s="36">
        <v>1000000</v>
      </c>
      <c r="F156" s="36">
        <f t="shared" si="98"/>
        <v>0</v>
      </c>
      <c r="G156" s="36"/>
      <c r="H156" s="36"/>
      <c r="I156" s="36"/>
      <c r="J156" s="36">
        <f t="shared" si="95"/>
        <v>1000000</v>
      </c>
      <c r="K156" s="20">
        <f t="shared" si="94"/>
        <v>0</v>
      </c>
    </row>
    <row r="157" spans="1:11" ht="100.8" x14ac:dyDescent="0.25">
      <c r="A157" s="41" t="s">
        <v>29</v>
      </c>
      <c r="B157" s="36">
        <f t="shared" si="96"/>
        <v>6000000</v>
      </c>
      <c r="C157" s="36">
        <f>C159</f>
        <v>0</v>
      </c>
      <c r="D157" s="36">
        <f t="shared" ref="D157:E157" si="102">D159</f>
        <v>0</v>
      </c>
      <c r="E157" s="36">
        <f t="shared" si="102"/>
        <v>6000000</v>
      </c>
      <c r="F157" s="36">
        <f t="shared" si="98"/>
        <v>0</v>
      </c>
      <c r="G157" s="36">
        <f>G159</f>
        <v>0</v>
      </c>
      <c r="H157" s="36">
        <f t="shared" ref="H157:I157" si="103">H159</f>
        <v>0</v>
      </c>
      <c r="I157" s="36">
        <f t="shared" si="103"/>
        <v>0</v>
      </c>
      <c r="J157" s="36">
        <f t="shared" si="95"/>
        <v>6000000</v>
      </c>
      <c r="K157" s="20">
        <f t="shared" si="94"/>
        <v>0</v>
      </c>
    </row>
    <row r="158" spans="1:11" ht="27" customHeight="1" x14ac:dyDescent="0.25">
      <c r="A158" s="42" t="s">
        <v>13</v>
      </c>
      <c r="B158" s="36">
        <f t="shared" si="96"/>
        <v>0</v>
      </c>
      <c r="C158" s="36"/>
      <c r="D158" s="36"/>
      <c r="E158" s="36"/>
      <c r="F158" s="36">
        <f t="shared" si="98"/>
        <v>0</v>
      </c>
      <c r="G158" s="36"/>
      <c r="H158" s="36"/>
      <c r="I158" s="36"/>
      <c r="J158" s="36">
        <f t="shared" si="95"/>
        <v>0</v>
      </c>
      <c r="K158" s="20"/>
    </row>
    <row r="159" spans="1:11" ht="54" customHeight="1" x14ac:dyDescent="0.25">
      <c r="A159" s="55" t="s">
        <v>88</v>
      </c>
      <c r="B159" s="36">
        <f t="shared" si="96"/>
        <v>6000000</v>
      </c>
      <c r="C159" s="36"/>
      <c r="D159" s="36"/>
      <c r="E159" s="36">
        <v>6000000</v>
      </c>
      <c r="F159" s="36">
        <f t="shared" si="98"/>
        <v>0</v>
      </c>
      <c r="G159" s="36"/>
      <c r="H159" s="36"/>
      <c r="I159" s="36"/>
      <c r="J159" s="36">
        <f t="shared" si="95"/>
        <v>6000000</v>
      </c>
      <c r="K159" s="20">
        <f t="shared" si="94"/>
        <v>0</v>
      </c>
    </row>
    <row r="160" spans="1:11" ht="83.4" customHeight="1" x14ac:dyDescent="0.25">
      <c r="A160" s="40" t="s">
        <v>54</v>
      </c>
      <c r="B160" s="35">
        <f t="shared" si="96"/>
        <v>77540125.049999997</v>
      </c>
      <c r="C160" s="35">
        <f>C161+C164+C170+C173+C176+C179+C183</f>
        <v>0</v>
      </c>
      <c r="D160" s="35">
        <f t="shared" ref="D160:E160" si="104">D161+D164+D170+D173+D176+D179+D183</f>
        <v>45917458</v>
      </c>
      <c r="E160" s="35">
        <f t="shared" si="104"/>
        <v>31622667.050000001</v>
      </c>
      <c r="F160" s="35">
        <f>G160+H160+I160</f>
        <v>5740912.0499999998</v>
      </c>
      <c r="G160" s="35">
        <f>G161+G164+G170+G173+G176+G179+G183</f>
        <v>0</v>
      </c>
      <c r="H160" s="35">
        <f t="shared" ref="H160:I160" si="105">H161+H164+H170+H173+H176+H179+H183</f>
        <v>0</v>
      </c>
      <c r="I160" s="35">
        <f t="shared" si="105"/>
        <v>5740912.0499999998</v>
      </c>
      <c r="J160" s="35">
        <f t="shared" si="95"/>
        <v>71799213</v>
      </c>
      <c r="K160" s="21">
        <f t="shared" si="94"/>
        <v>7.4037951915838436</v>
      </c>
    </row>
    <row r="161" spans="1:13" ht="75.599999999999994" x14ac:dyDescent="0.25">
      <c r="A161" s="45" t="s">
        <v>59</v>
      </c>
      <c r="B161" s="36">
        <f t="shared" si="82"/>
        <v>600000</v>
      </c>
      <c r="C161" s="36">
        <f>C163</f>
        <v>0</v>
      </c>
      <c r="D161" s="36">
        <f t="shared" ref="D161:E161" si="106">D163</f>
        <v>0</v>
      </c>
      <c r="E161" s="36">
        <f t="shared" si="106"/>
        <v>600000</v>
      </c>
      <c r="F161" s="36">
        <f t="shared" si="88"/>
        <v>0</v>
      </c>
      <c r="G161" s="36">
        <f>G163</f>
        <v>0</v>
      </c>
      <c r="H161" s="36">
        <f t="shared" ref="H161:I161" si="107">H163</f>
        <v>0</v>
      </c>
      <c r="I161" s="36">
        <f t="shared" si="107"/>
        <v>0</v>
      </c>
      <c r="J161" s="36">
        <f t="shared" si="95"/>
        <v>600000</v>
      </c>
      <c r="K161" s="20">
        <f t="shared" si="94"/>
        <v>0</v>
      </c>
    </row>
    <row r="162" spans="1:13" ht="30.6" x14ac:dyDescent="0.25">
      <c r="A162" s="42" t="s">
        <v>19</v>
      </c>
      <c r="B162" s="36">
        <f t="shared" si="82"/>
        <v>0</v>
      </c>
      <c r="C162" s="36"/>
      <c r="D162" s="36"/>
      <c r="E162" s="36"/>
      <c r="F162" s="36">
        <f t="shared" si="88"/>
        <v>0</v>
      </c>
      <c r="G162" s="36"/>
      <c r="H162" s="36"/>
      <c r="I162" s="36"/>
      <c r="J162" s="35">
        <f t="shared" si="95"/>
        <v>0</v>
      </c>
      <c r="K162" s="20"/>
    </row>
    <row r="163" spans="1:13" ht="54" customHeight="1" x14ac:dyDescent="0.25">
      <c r="A163" s="43" t="s">
        <v>89</v>
      </c>
      <c r="B163" s="36">
        <f t="shared" si="82"/>
        <v>600000</v>
      </c>
      <c r="C163" s="36"/>
      <c r="D163" s="36"/>
      <c r="E163" s="36">
        <v>600000</v>
      </c>
      <c r="F163" s="36">
        <f t="shared" si="88"/>
        <v>0</v>
      </c>
      <c r="G163" s="36"/>
      <c r="H163" s="36"/>
      <c r="I163" s="36"/>
      <c r="J163" s="36">
        <f t="shared" si="95"/>
        <v>600000</v>
      </c>
      <c r="K163" s="20">
        <f t="shared" si="94"/>
        <v>0</v>
      </c>
    </row>
    <row r="164" spans="1:13" ht="126" x14ac:dyDescent="0.25">
      <c r="A164" s="45" t="s">
        <v>154</v>
      </c>
      <c r="B164" s="36">
        <f t="shared" si="82"/>
        <v>5798624.4100000001</v>
      </c>
      <c r="C164" s="36">
        <f>C166+C167+C168+C169</f>
        <v>0</v>
      </c>
      <c r="D164" s="36">
        <f t="shared" ref="D164:E164" si="108">D166+D167+D168+D169</f>
        <v>4597808</v>
      </c>
      <c r="E164" s="36">
        <f t="shared" si="108"/>
        <v>1200816.4099999999</v>
      </c>
      <c r="F164" s="36">
        <f t="shared" si="88"/>
        <v>0</v>
      </c>
      <c r="G164" s="36">
        <f>G166+G167+G168+G169</f>
        <v>0</v>
      </c>
      <c r="H164" s="36">
        <f t="shared" ref="H164:I164" si="109">H166+H167+H168+H169</f>
        <v>0</v>
      </c>
      <c r="I164" s="36">
        <f t="shared" si="109"/>
        <v>0</v>
      </c>
      <c r="J164" s="36">
        <f t="shared" si="95"/>
        <v>5798624.4100000001</v>
      </c>
      <c r="K164" s="20">
        <f t="shared" si="94"/>
        <v>0</v>
      </c>
    </row>
    <row r="165" spans="1:13" ht="30.6" x14ac:dyDescent="0.25">
      <c r="A165" s="42" t="s">
        <v>19</v>
      </c>
      <c r="B165" s="36">
        <f t="shared" si="82"/>
        <v>0</v>
      </c>
      <c r="C165" s="36"/>
      <c r="D165" s="36"/>
      <c r="E165" s="36"/>
      <c r="F165" s="36">
        <f t="shared" si="88"/>
        <v>0</v>
      </c>
      <c r="G165" s="36"/>
      <c r="H165" s="36"/>
      <c r="I165" s="36"/>
      <c r="J165" s="36">
        <f t="shared" si="95"/>
        <v>0</v>
      </c>
      <c r="K165" s="20"/>
    </row>
    <row r="166" spans="1:13" ht="49.2" x14ac:dyDescent="0.25">
      <c r="A166" s="49" t="s">
        <v>211</v>
      </c>
      <c r="B166" s="36">
        <f t="shared" si="82"/>
        <v>9332.52</v>
      </c>
      <c r="C166" s="36"/>
      <c r="D166" s="36"/>
      <c r="E166" s="36">
        <v>9332.52</v>
      </c>
      <c r="F166" s="36">
        <f t="shared" si="88"/>
        <v>0</v>
      </c>
      <c r="G166" s="36"/>
      <c r="H166" s="36"/>
      <c r="I166" s="36"/>
      <c r="J166" s="36">
        <f t="shared" si="95"/>
        <v>9332.52</v>
      </c>
      <c r="K166" s="20">
        <f t="shared" ref="K166:K167" si="110">F166/B166*100</f>
        <v>0</v>
      </c>
    </row>
    <row r="167" spans="1:13" ht="62.4" customHeight="1" x14ac:dyDescent="0.25">
      <c r="A167" s="49" t="s">
        <v>212</v>
      </c>
      <c r="B167" s="36">
        <f t="shared" si="82"/>
        <v>41996.39</v>
      </c>
      <c r="C167" s="36"/>
      <c r="D167" s="36"/>
      <c r="E167" s="36">
        <v>41996.39</v>
      </c>
      <c r="F167" s="36">
        <f t="shared" si="88"/>
        <v>0</v>
      </c>
      <c r="G167" s="36"/>
      <c r="H167" s="36"/>
      <c r="I167" s="36"/>
      <c r="J167" s="36">
        <f t="shared" si="95"/>
        <v>41996.39</v>
      </c>
      <c r="K167" s="20">
        <f t="shared" si="110"/>
        <v>0</v>
      </c>
    </row>
    <row r="168" spans="1:13" ht="30.6" x14ac:dyDescent="0.25">
      <c r="A168" s="43" t="s">
        <v>155</v>
      </c>
      <c r="B168" s="36">
        <f t="shared" si="82"/>
        <v>1149487.5</v>
      </c>
      <c r="C168" s="36"/>
      <c r="D168" s="36"/>
      <c r="E168" s="36">
        <v>1149487.5</v>
      </c>
      <c r="F168" s="36">
        <f t="shared" si="88"/>
        <v>0</v>
      </c>
      <c r="G168" s="36"/>
      <c r="H168" s="36"/>
      <c r="I168" s="36"/>
      <c r="J168" s="36">
        <f t="shared" si="95"/>
        <v>1149487.5</v>
      </c>
      <c r="K168" s="20">
        <f t="shared" si="94"/>
        <v>0</v>
      </c>
    </row>
    <row r="169" spans="1:13" ht="30.6" x14ac:dyDescent="0.25">
      <c r="A169" s="43" t="s">
        <v>156</v>
      </c>
      <c r="B169" s="36">
        <f t="shared" si="82"/>
        <v>4597808</v>
      </c>
      <c r="C169" s="36"/>
      <c r="D169" s="36">
        <v>4597808</v>
      </c>
      <c r="E169" s="36"/>
      <c r="F169" s="36"/>
      <c r="G169" s="36"/>
      <c r="H169" s="36"/>
      <c r="I169" s="36"/>
      <c r="J169" s="36">
        <f t="shared" si="95"/>
        <v>4597808</v>
      </c>
      <c r="K169" s="20">
        <f t="shared" si="94"/>
        <v>0</v>
      </c>
    </row>
    <row r="170" spans="1:13" ht="100.8" x14ac:dyDescent="0.25">
      <c r="A170" s="57" t="s">
        <v>172</v>
      </c>
      <c r="B170" s="36">
        <f t="shared" si="82"/>
        <v>2205200</v>
      </c>
      <c r="C170" s="36">
        <f>C172</f>
        <v>0</v>
      </c>
      <c r="D170" s="36">
        <f t="shared" ref="D170:E170" si="111">D172</f>
        <v>0</v>
      </c>
      <c r="E170" s="36">
        <f t="shared" si="111"/>
        <v>2205200</v>
      </c>
      <c r="F170" s="36">
        <f>G170+H170+I170</f>
        <v>0</v>
      </c>
      <c r="G170" s="36">
        <f t="shared" ref="G170:I170" si="112">G172</f>
        <v>0</v>
      </c>
      <c r="H170" s="36">
        <f t="shared" si="112"/>
        <v>0</v>
      </c>
      <c r="I170" s="36">
        <f t="shared" si="112"/>
        <v>0</v>
      </c>
      <c r="J170" s="36">
        <f t="shared" si="95"/>
        <v>2205200</v>
      </c>
      <c r="K170" s="20">
        <f t="shared" si="94"/>
        <v>0</v>
      </c>
      <c r="L170" s="82"/>
      <c r="M170" s="82"/>
    </row>
    <row r="171" spans="1:13" ht="30.6" x14ac:dyDescent="0.25">
      <c r="A171" s="58" t="s">
        <v>19</v>
      </c>
      <c r="B171" s="35">
        <f t="shared" si="82"/>
        <v>0</v>
      </c>
      <c r="C171" s="36"/>
      <c r="D171" s="36"/>
      <c r="E171" s="36"/>
      <c r="F171" s="35">
        <f t="shared" ref="F171:F172" si="113">G171+H171+I171</f>
        <v>0</v>
      </c>
      <c r="G171" s="36"/>
      <c r="H171" s="36"/>
      <c r="I171" s="36"/>
      <c r="J171" s="35">
        <f t="shared" si="95"/>
        <v>0</v>
      </c>
      <c r="K171" s="20"/>
    </row>
    <row r="172" spans="1:13" ht="54" customHeight="1" x14ac:dyDescent="0.25">
      <c r="A172" s="49" t="s">
        <v>171</v>
      </c>
      <c r="B172" s="36">
        <f t="shared" si="82"/>
        <v>2205200</v>
      </c>
      <c r="C172" s="36"/>
      <c r="D172" s="36"/>
      <c r="E172" s="36">
        <v>2205200</v>
      </c>
      <c r="F172" s="36">
        <f t="shared" si="113"/>
        <v>0</v>
      </c>
      <c r="G172" s="36"/>
      <c r="H172" s="36"/>
      <c r="I172" s="36"/>
      <c r="J172" s="36">
        <f t="shared" si="95"/>
        <v>2205200</v>
      </c>
      <c r="K172" s="20">
        <f t="shared" si="94"/>
        <v>0</v>
      </c>
    </row>
    <row r="173" spans="1:13" ht="54" customHeight="1" x14ac:dyDescent="0.25">
      <c r="A173" s="57" t="s">
        <v>173</v>
      </c>
      <c r="B173" s="36">
        <f t="shared" si="82"/>
        <v>2268500</v>
      </c>
      <c r="C173" s="36">
        <f>C175</f>
        <v>0</v>
      </c>
      <c r="D173" s="36">
        <f t="shared" ref="D173:E173" si="114">D175</f>
        <v>0</v>
      </c>
      <c r="E173" s="36">
        <f t="shared" si="114"/>
        <v>2268500</v>
      </c>
      <c r="F173" s="36">
        <f>G173+H173+I173</f>
        <v>0</v>
      </c>
      <c r="G173" s="36">
        <f t="shared" ref="G173:I173" si="115">G175</f>
        <v>0</v>
      </c>
      <c r="H173" s="36">
        <f t="shared" si="115"/>
        <v>0</v>
      </c>
      <c r="I173" s="36">
        <f t="shared" si="115"/>
        <v>0</v>
      </c>
      <c r="J173" s="36">
        <f t="shared" si="95"/>
        <v>2268500</v>
      </c>
      <c r="K173" s="20">
        <f t="shared" si="94"/>
        <v>0</v>
      </c>
    </row>
    <row r="174" spans="1:13" ht="30.6" x14ac:dyDescent="0.25">
      <c r="A174" s="58" t="s">
        <v>19</v>
      </c>
      <c r="B174" s="35">
        <f t="shared" si="82"/>
        <v>0</v>
      </c>
      <c r="C174" s="36"/>
      <c r="D174" s="36"/>
      <c r="E174" s="36"/>
      <c r="F174" s="35">
        <f t="shared" ref="F174:F175" si="116">G174+H174+I174</f>
        <v>0</v>
      </c>
      <c r="G174" s="36"/>
      <c r="H174" s="36"/>
      <c r="I174" s="36"/>
      <c r="J174" s="35">
        <f t="shared" si="95"/>
        <v>0</v>
      </c>
      <c r="K174" s="20"/>
    </row>
    <row r="175" spans="1:13" ht="54" customHeight="1" x14ac:dyDescent="0.25">
      <c r="A175" s="49" t="s">
        <v>174</v>
      </c>
      <c r="B175" s="36">
        <f t="shared" si="82"/>
        <v>2268500</v>
      </c>
      <c r="C175" s="36"/>
      <c r="D175" s="36"/>
      <c r="E175" s="36">
        <v>2268500</v>
      </c>
      <c r="F175" s="36">
        <f t="shared" si="116"/>
        <v>0</v>
      </c>
      <c r="G175" s="36"/>
      <c r="H175" s="36"/>
      <c r="I175" s="36"/>
      <c r="J175" s="36">
        <f t="shared" si="95"/>
        <v>2268500</v>
      </c>
      <c r="K175" s="20">
        <f t="shared" si="94"/>
        <v>0</v>
      </c>
    </row>
    <row r="176" spans="1:13" ht="127.2" customHeight="1" x14ac:dyDescent="0.25">
      <c r="A176" s="57" t="s">
        <v>175</v>
      </c>
      <c r="B176" s="36">
        <f t="shared" si="82"/>
        <v>2270700</v>
      </c>
      <c r="C176" s="36">
        <f>C178</f>
        <v>0</v>
      </c>
      <c r="D176" s="36">
        <f t="shared" ref="D176:E176" si="117">D178</f>
        <v>0</v>
      </c>
      <c r="E176" s="36">
        <f t="shared" si="117"/>
        <v>2270700</v>
      </c>
      <c r="F176" s="36">
        <f>G176+H176+I176</f>
        <v>0</v>
      </c>
      <c r="G176" s="36">
        <f t="shared" ref="G176:I176" si="118">G178</f>
        <v>0</v>
      </c>
      <c r="H176" s="36">
        <f t="shared" si="118"/>
        <v>0</v>
      </c>
      <c r="I176" s="36">
        <f t="shared" si="118"/>
        <v>0</v>
      </c>
      <c r="J176" s="36">
        <f t="shared" si="95"/>
        <v>2270700</v>
      </c>
      <c r="K176" s="20">
        <f t="shared" si="94"/>
        <v>0</v>
      </c>
    </row>
    <row r="177" spans="1:13" ht="30.6" x14ac:dyDescent="0.25">
      <c r="A177" s="58" t="s">
        <v>19</v>
      </c>
      <c r="B177" s="35">
        <f t="shared" si="82"/>
        <v>0</v>
      </c>
      <c r="C177" s="36"/>
      <c r="D177" s="36"/>
      <c r="E177" s="36"/>
      <c r="F177" s="35">
        <f t="shared" ref="F177:F178" si="119">G177+H177+I177</f>
        <v>0</v>
      </c>
      <c r="G177" s="36"/>
      <c r="H177" s="36"/>
      <c r="I177" s="36"/>
      <c r="J177" s="35">
        <f t="shared" si="95"/>
        <v>0</v>
      </c>
      <c r="K177" s="20"/>
    </row>
    <row r="178" spans="1:13" ht="54" customHeight="1" x14ac:dyDescent="0.25">
      <c r="A178" s="49" t="s">
        <v>176</v>
      </c>
      <c r="B178" s="36">
        <f t="shared" si="82"/>
        <v>2270700</v>
      </c>
      <c r="C178" s="36"/>
      <c r="D178" s="36"/>
      <c r="E178" s="36">
        <v>2270700</v>
      </c>
      <c r="F178" s="36">
        <f t="shared" si="119"/>
        <v>0</v>
      </c>
      <c r="G178" s="36"/>
      <c r="H178" s="36"/>
      <c r="I178" s="36"/>
      <c r="J178" s="36">
        <f t="shared" si="95"/>
        <v>2270700</v>
      </c>
      <c r="K178" s="20">
        <f t="shared" si="94"/>
        <v>0</v>
      </c>
    </row>
    <row r="179" spans="1:13" ht="126" x14ac:dyDescent="0.25">
      <c r="A179" s="57" t="s">
        <v>177</v>
      </c>
      <c r="B179" s="36">
        <f t="shared" si="82"/>
        <v>7275056.0899999999</v>
      </c>
      <c r="C179" s="36">
        <f>C181+C182</f>
        <v>0</v>
      </c>
      <c r="D179" s="36">
        <f t="shared" ref="D179:E179" si="120">D181+D182</f>
        <v>0</v>
      </c>
      <c r="E179" s="36">
        <f t="shared" si="120"/>
        <v>7275056.0899999999</v>
      </c>
      <c r="F179" s="36">
        <f>G179+H179+I179</f>
        <v>4900230</v>
      </c>
      <c r="G179" s="36">
        <f>G181+G182</f>
        <v>0</v>
      </c>
      <c r="H179" s="36">
        <f t="shared" ref="H179:I179" si="121">H181+H182</f>
        <v>0</v>
      </c>
      <c r="I179" s="36">
        <f t="shared" si="121"/>
        <v>4900230</v>
      </c>
      <c r="J179" s="36">
        <f t="shared" si="95"/>
        <v>2374826.09</v>
      </c>
      <c r="K179" s="20">
        <f t="shared" si="94"/>
        <v>67.356594085036122</v>
      </c>
    </row>
    <row r="180" spans="1:13" ht="30.6" x14ac:dyDescent="0.25">
      <c r="A180" s="58" t="s">
        <v>19</v>
      </c>
      <c r="B180" s="35">
        <f t="shared" si="82"/>
        <v>0</v>
      </c>
      <c r="C180" s="36"/>
      <c r="D180" s="36"/>
      <c r="E180" s="36"/>
      <c r="F180" s="35">
        <f t="shared" ref="F180:F186" si="122">G180+H180+I180</f>
        <v>0</v>
      </c>
      <c r="G180" s="36"/>
      <c r="H180" s="36"/>
      <c r="I180" s="36"/>
      <c r="J180" s="35">
        <f t="shared" si="95"/>
        <v>0</v>
      </c>
      <c r="K180" s="20"/>
    </row>
    <row r="181" spans="1:13" ht="54" customHeight="1" x14ac:dyDescent="0.25">
      <c r="A181" s="49" t="s">
        <v>178</v>
      </c>
      <c r="B181" s="36">
        <f t="shared" si="82"/>
        <v>5011026.09</v>
      </c>
      <c r="C181" s="36"/>
      <c r="D181" s="36"/>
      <c r="E181" s="36">
        <v>5011026.09</v>
      </c>
      <c r="F181" s="36">
        <f t="shared" si="122"/>
        <v>4900230</v>
      </c>
      <c r="G181" s="36"/>
      <c r="H181" s="36"/>
      <c r="I181" s="36">
        <v>4900230</v>
      </c>
      <c r="J181" s="36">
        <f t="shared" si="95"/>
        <v>110796.08999999985</v>
      </c>
      <c r="K181" s="20">
        <f t="shared" si="94"/>
        <v>97.788954038353452</v>
      </c>
    </row>
    <row r="182" spans="1:13" ht="30.6" x14ac:dyDescent="0.25">
      <c r="A182" s="49" t="s">
        <v>213</v>
      </c>
      <c r="B182" s="36">
        <f t="shared" si="82"/>
        <v>2264030</v>
      </c>
      <c r="C182" s="36"/>
      <c r="D182" s="36"/>
      <c r="E182" s="36">
        <v>2264030</v>
      </c>
      <c r="F182" s="36">
        <f t="shared" si="122"/>
        <v>0</v>
      </c>
      <c r="G182" s="36"/>
      <c r="H182" s="36"/>
      <c r="I182" s="36"/>
      <c r="J182" s="36">
        <f t="shared" si="95"/>
        <v>2264030</v>
      </c>
      <c r="K182" s="20">
        <f t="shared" si="94"/>
        <v>0</v>
      </c>
    </row>
    <row r="183" spans="1:13" ht="58.8" customHeight="1" x14ac:dyDescent="0.25">
      <c r="A183" s="45" t="s">
        <v>157</v>
      </c>
      <c r="B183" s="36">
        <f t="shared" si="82"/>
        <v>57122044.549999997</v>
      </c>
      <c r="C183" s="36">
        <f>C185+C186+C187</f>
        <v>0</v>
      </c>
      <c r="D183" s="36">
        <f t="shared" ref="D183:E183" si="123">D185+D186+D187</f>
        <v>41319650</v>
      </c>
      <c r="E183" s="36">
        <f t="shared" si="123"/>
        <v>15802394.550000001</v>
      </c>
      <c r="F183" s="36">
        <f t="shared" si="122"/>
        <v>840682.05</v>
      </c>
      <c r="G183" s="36">
        <f>G185+G186+G187</f>
        <v>0</v>
      </c>
      <c r="H183" s="36">
        <f t="shared" ref="H183:I183" si="124">H185+H186+H187</f>
        <v>0</v>
      </c>
      <c r="I183" s="36">
        <f t="shared" si="124"/>
        <v>840682.05</v>
      </c>
      <c r="J183" s="36">
        <f t="shared" si="95"/>
        <v>56281362.5</v>
      </c>
      <c r="K183" s="20">
        <f t="shared" si="94"/>
        <v>1.4717296214146103</v>
      </c>
    </row>
    <row r="184" spans="1:13" ht="30.6" x14ac:dyDescent="0.25">
      <c r="A184" s="42" t="s">
        <v>19</v>
      </c>
      <c r="B184" s="36">
        <f t="shared" si="82"/>
        <v>0</v>
      </c>
      <c r="C184" s="36"/>
      <c r="D184" s="36"/>
      <c r="E184" s="36"/>
      <c r="F184" s="36">
        <f t="shared" si="122"/>
        <v>0</v>
      </c>
      <c r="G184" s="36"/>
      <c r="H184" s="36"/>
      <c r="I184" s="36"/>
      <c r="J184" s="36">
        <f t="shared" si="95"/>
        <v>0</v>
      </c>
      <c r="K184" s="20"/>
    </row>
    <row r="185" spans="1:13" ht="49.2" x14ac:dyDescent="0.25">
      <c r="A185" s="49" t="s">
        <v>181</v>
      </c>
      <c r="B185" s="36">
        <f t="shared" si="82"/>
        <v>5472482.0499999998</v>
      </c>
      <c r="C185" s="36"/>
      <c r="D185" s="36"/>
      <c r="E185" s="36">
        <v>5472482.0499999998</v>
      </c>
      <c r="F185" s="36">
        <f t="shared" si="122"/>
        <v>840682.05</v>
      </c>
      <c r="G185" s="36"/>
      <c r="H185" s="36"/>
      <c r="I185" s="36">
        <v>840682.05</v>
      </c>
      <c r="J185" s="36">
        <f t="shared" si="95"/>
        <v>4631800</v>
      </c>
      <c r="K185" s="20">
        <f t="shared" si="94"/>
        <v>15.361988259056968</v>
      </c>
    </row>
    <row r="186" spans="1:13" ht="30.6" x14ac:dyDescent="0.25">
      <c r="A186" s="43" t="s">
        <v>179</v>
      </c>
      <c r="B186" s="36">
        <f t="shared" si="82"/>
        <v>10329912.5</v>
      </c>
      <c r="C186" s="36"/>
      <c r="D186" s="36"/>
      <c r="E186" s="36">
        <v>10329912.5</v>
      </c>
      <c r="F186" s="36">
        <f t="shared" si="122"/>
        <v>0</v>
      </c>
      <c r="G186" s="36"/>
      <c r="H186" s="36"/>
      <c r="I186" s="36"/>
      <c r="J186" s="36">
        <f t="shared" si="95"/>
        <v>10329912.5</v>
      </c>
      <c r="K186" s="20">
        <f t="shared" si="94"/>
        <v>0</v>
      </c>
    </row>
    <row r="187" spans="1:13" ht="30.6" x14ac:dyDescent="0.25">
      <c r="A187" s="43" t="s">
        <v>180</v>
      </c>
      <c r="B187" s="36">
        <f t="shared" si="82"/>
        <v>41319650</v>
      </c>
      <c r="C187" s="36"/>
      <c r="D187" s="36">
        <v>41319650</v>
      </c>
      <c r="E187" s="36"/>
      <c r="F187" s="36"/>
      <c r="G187" s="36"/>
      <c r="H187" s="36"/>
      <c r="I187" s="36"/>
      <c r="J187" s="36">
        <f t="shared" si="95"/>
        <v>41319650</v>
      </c>
      <c r="K187" s="20">
        <f t="shared" si="94"/>
        <v>0</v>
      </c>
    </row>
    <row r="188" spans="1:13" ht="30" x14ac:dyDescent="0.25">
      <c r="A188" s="56" t="s">
        <v>40</v>
      </c>
      <c r="B188" s="35">
        <f>C188+D188+E188</f>
        <v>12672000</v>
      </c>
      <c r="C188" s="35">
        <f>C189+C200</f>
        <v>0</v>
      </c>
      <c r="D188" s="35">
        <f>D189+D200</f>
        <v>0</v>
      </c>
      <c r="E188" s="35">
        <f>E189+E200</f>
        <v>12672000</v>
      </c>
      <c r="F188" s="35">
        <f>G188+H188+I188</f>
        <v>1872000</v>
      </c>
      <c r="G188" s="35">
        <f>G189+G200</f>
        <v>0</v>
      </c>
      <c r="H188" s="35">
        <f>H189+H200</f>
        <v>0</v>
      </c>
      <c r="I188" s="35">
        <f>I189+I200</f>
        <v>1872000</v>
      </c>
      <c r="J188" s="35">
        <f t="shared" si="95"/>
        <v>10800000</v>
      </c>
      <c r="K188" s="21">
        <f t="shared" si="94"/>
        <v>14.772727272727273</v>
      </c>
      <c r="L188" s="18"/>
      <c r="M188" s="3"/>
    </row>
    <row r="189" spans="1:13" ht="83.4" customHeight="1" x14ac:dyDescent="0.25">
      <c r="A189" s="40" t="s">
        <v>54</v>
      </c>
      <c r="B189" s="35">
        <f>C189+D189+E189</f>
        <v>10800000</v>
      </c>
      <c r="C189" s="35">
        <f>C190+C193+C196</f>
        <v>0</v>
      </c>
      <c r="D189" s="35">
        <f t="shared" ref="D189:E189" si="125">D190+D193+D196</f>
        <v>0</v>
      </c>
      <c r="E189" s="35">
        <f t="shared" si="125"/>
        <v>10800000</v>
      </c>
      <c r="F189" s="35">
        <f>G189+H189+I189</f>
        <v>0</v>
      </c>
      <c r="G189" s="35">
        <f>G190+G193+G196</f>
        <v>0</v>
      </c>
      <c r="H189" s="35">
        <f t="shared" ref="H189:I189" si="126">H190+H193+H196</f>
        <v>0</v>
      </c>
      <c r="I189" s="35">
        <f t="shared" si="126"/>
        <v>0</v>
      </c>
      <c r="J189" s="35">
        <f t="shared" si="95"/>
        <v>10800000</v>
      </c>
      <c r="K189" s="20">
        <f t="shared" si="94"/>
        <v>0</v>
      </c>
      <c r="L189" s="18"/>
      <c r="M189" s="3"/>
    </row>
    <row r="190" spans="1:13" ht="50.4" x14ac:dyDescent="0.25">
      <c r="A190" s="57" t="s">
        <v>67</v>
      </c>
      <c r="B190" s="35">
        <f t="shared" ref="B190:B203" si="127">C190+D190+E190</f>
        <v>5500000</v>
      </c>
      <c r="C190" s="36">
        <f>C192</f>
        <v>0</v>
      </c>
      <c r="D190" s="36">
        <f t="shared" ref="D190:I190" si="128">D192</f>
        <v>0</v>
      </c>
      <c r="E190" s="36">
        <f t="shared" si="128"/>
        <v>5500000</v>
      </c>
      <c r="F190" s="36">
        <f>G190+H190+I190</f>
        <v>0</v>
      </c>
      <c r="G190" s="36">
        <f t="shared" si="128"/>
        <v>0</v>
      </c>
      <c r="H190" s="36">
        <f t="shared" si="128"/>
        <v>0</v>
      </c>
      <c r="I190" s="36">
        <f t="shared" si="128"/>
        <v>0</v>
      </c>
      <c r="J190" s="35">
        <f t="shared" si="95"/>
        <v>5500000</v>
      </c>
      <c r="K190" s="20">
        <f t="shared" si="94"/>
        <v>0</v>
      </c>
      <c r="L190" s="18"/>
      <c r="M190" s="3"/>
    </row>
    <row r="191" spans="1:13" ht="30.6" x14ac:dyDescent="0.25">
      <c r="A191" s="58" t="s">
        <v>19</v>
      </c>
      <c r="B191" s="35">
        <f t="shared" si="127"/>
        <v>0</v>
      </c>
      <c r="C191" s="36"/>
      <c r="D191" s="36"/>
      <c r="E191" s="36"/>
      <c r="F191" s="35">
        <f t="shared" si="88"/>
        <v>0</v>
      </c>
      <c r="G191" s="36"/>
      <c r="H191" s="36"/>
      <c r="I191" s="36"/>
      <c r="J191" s="35">
        <f t="shared" si="95"/>
        <v>0</v>
      </c>
      <c r="K191" s="20"/>
      <c r="L191" s="18"/>
      <c r="M191" s="3"/>
    </row>
    <row r="192" spans="1:13" ht="49.2" x14ac:dyDescent="0.25">
      <c r="A192" s="49" t="s">
        <v>90</v>
      </c>
      <c r="B192" s="36">
        <f t="shared" si="127"/>
        <v>5500000</v>
      </c>
      <c r="C192" s="36"/>
      <c r="D192" s="36"/>
      <c r="E192" s="36">
        <v>5500000</v>
      </c>
      <c r="F192" s="36">
        <f t="shared" si="88"/>
        <v>0</v>
      </c>
      <c r="G192" s="36"/>
      <c r="H192" s="36"/>
      <c r="I192" s="36"/>
      <c r="J192" s="36">
        <f t="shared" si="95"/>
        <v>5500000</v>
      </c>
      <c r="K192" s="20">
        <f t="shared" si="94"/>
        <v>0</v>
      </c>
      <c r="L192" s="18"/>
      <c r="M192" s="3"/>
    </row>
    <row r="193" spans="1:13" ht="50.4" x14ac:dyDescent="0.25">
      <c r="A193" s="57" t="s">
        <v>60</v>
      </c>
      <c r="B193" s="36">
        <f t="shared" si="127"/>
        <v>100000</v>
      </c>
      <c r="C193" s="36">
        <f>C195</f>
        <v>0</v>
      </c>
      <c r="D193" s="36">
        <f t="shared" ref="D193:E193" si="129">D195</f>
        <v>0</v>
      </c>
      <c r="E193" s="36">
        <f t="shared" si="129"/>
        <v>100000</v>
      </c>
      <c r="F193" s="36">
        <f t="shared" si="88"/>
        <v>0</v>
      </c>
      <c r="G193" s="36">
        <f>G195</f>
        <v>0</v>
      </c>
      <c r="H193" s="36">
        <f t="shared" ref="H193:I193" si="130">H195</f>
        <v>0</v>
      </c>
      <c r="I193" s="36">
        <f t="shared" si="130"/>
        <v>0</v>
      </c>
      <c r="J193" s="36">
        <f t="shared" si="95"/>
        <v>100000</v>
      </c>
      <c r="K193" s="20">
        <f t="shared" si="94"/>
        <v>0</v>
      </c>
      <c r="L193" s="18"/>
      <c r="M193" s="3"/>
    </row>
    <row r="194" spans="1:13" ht="30.6" x14ac:dyDescent="0.25">
      <c r="A194" s="59" t="s">
        <v>19</v>
      </c>
      <c r="B194" s="36">
        <f t="shared" si="127"/>
        <v>0</v>
      </c>
      <c r="C194" s="36"/>
      <c r="D194" s="36"/>
      <c r="E194" s="36"/>
      <c r="F194" s="36">
        <f t="shared" si="88"/>
        <v>0</v>
      </c>
      <c r="G194" s="36"/>
      <c r="H194" s="36"/>
      <c r="I194" s="36"/>
      <c r="J194" s="36">
        <f t="shared" si="95"/>
        <v>0</v>
      </c>
      <c r="K194" s="20"/>
      <c r="L194" s="18"/>
      <c r="M194" s="3"/>
    </row>
    <row r="195" spans="1:13" ht="51" customHeight="1" x14ac:dyDescent="0.25">
      <c r="A195" s="58" t="s">
        <v>91</v>
      </c>
      <c r="B195" s="36">
        <f t="shared" si="127"/>
        <v>100000</v>
      </c>
      <c r="C195" s="36"/>
      <c r="D195" s="36"/>
      <c r="E195" s="36">
        <v>100000</v>
      </c>
      <c r="F195" s="36">
        <f t="shared" si="88"/>
        <v>0</v>
      </c>
      <c r="G195" s="36"/>
      <c r="H195" s="36"/>
      <c r="I195" s="36"/>
      <c r="J195" s="36">
        <f t="shared" si="95"/>
        <v>100000</v>
      </c>
      <c r="K195" s="20">
        <f t="shared" si="94"/>
        <v>0</v>
      </c>
      <c r="L195" s="18"/>
      <c r="M195" s="3"/>
    </row>
    <row r="196" spans="1:13" ht="51" customHeight="1" x14ac:dyDescent="0.25">
      <c r="A196" s="45" t="s">
        <v>184</v>
      </c>
      <c r="B196" s="36">
        <f t="shared" si="127"/>
        <v>5200000</v>
      </c>
      <c r="C196" s="36">
        <f>C198+C199</f>
        <v>0</v>
      </c>
      <c r="D196" s="36">
        <f t="shared" ref="D196:E196" si="131">D198+D199</f>
        <v>0</v>
      </c>
      <c r="E196" s="36">
        <f t="shared" si="131"/>
        <v>5200000</v>
      </c>
      <c r="F196" s="36">
        <f t="shared" si="88"/>
        <v>0</v>
      </c>
      <c r="G196" s="36">
        <f>G198+G199</f>
        <v>0</v>
      </c>
      <c r="H196" s="36">
        <f t="shared" ref="H196:I196" si="132">H198+H199</f>
        <v>0</v>
      </c>
      <c r="I196" s="36">
        <f t="shared" si="132"/>
        <v>0</v>
      </c>
      <c r="J196" s="36">
        <f t="shared" si="95"/>
        <v>5200000</v>
      </c>
      <c r="K196" s="20">
        <f t="shared" si="94"/>
        <v>0</v>
      </c>
      <c r="L196" s="18"/>
      <c r="M196" s="3"/>
    </row>
    <row r="197" spans="1:13" ht="30.6" x14ac:dyDescent="0.25">
      <c r="A197" s="42" t="s">
        <v>19</v>
      </c>
      <c r="B197" s="36">
        <f t="shared" si="127"/>
        <v>0</v>
      </c>
      <c r="C197" s="36"/>
      <c r="D197" s="36"/>
      <c r="E197" s="36"/>
      <c r="F197" s="36">
        <f t="shared" si="88"/>
        <v>0</v>
      </c>
      <c r="G197" s="36"/>
      <c r="H197" s="36"/>
      <c r="I197" s="36"/>
      <c r="J197" s="36">
        <f t="shared" si="95"/>
        <v>0</v>
      </c>
      <c r="K197" s="20"/>
      <c r="L197" s="18"/>
      <c r="M197" s="3"/>
    </row>
    <row r="198" spans="1:13" ht="30.6" x14ac:dyDescent="0.25">
      <c r="A198" s="43" t="s">
        <v>182</v>
      </c>
      <c r="B198" s="36">
        <f t="shared" si="127"/>
        <v>740000</v>
      </c>
      <c r="C198" s="36"/>
      <c r="D198" s="36"/>
      <c r="E198" s="36">
        <v>740000</v>
      </c>
      <c r="F198" s="36">
        <f t="shared" si="88"/>
        <v>0</v>
      </c>
      <c r="G198" s="36"/>
      <c r="H198" s="36"/>
      <c r="I198" s="36"/>
      <c r="J198" s="36">
        <f t="shared" si="95"/>
        <v>740000</v>
      </c>
      <c r="K198" s="20">
        <f t="shared" si="94"/>
        <v>0</v>
      </c>
      <c r="L198" s="18"/>
      <c r="M198" s="3"/>
    </row>
    <row r="199" spans="1:13" ht="30.6" x14ac:dyDescent="0.25">
      <c r="A199" s="43" t="s">
        <v>183</v>
      </c>
      <c r="B199" s="36">
        <f t="shared" si="127"/>
        <v>4460000</v>
      </c>
      <c r="C199" s="36"/>
      <c r="D199" s="36"/>
      <c r="E199" s="36">
        <v>4460000</v>
      </c>
      <c r="F199" s="36"/>
      <c r="G199" s="36"/>
      <c r="H199" s="36"/>
      <c r="I199" s="36"/>
      <c r="J199" s="36">
        <f t="shared" si="95"/>
        <v>4460000</v>
      </c>
      <c r="K199" s="20">
        <f t="shared" si="94"/>
        <v>0</v>
      </c>
      <c r="L199" s="18"/>
      <c r="M199" s="3"/>
    </row>
    <row r="200" spans="1:13" ht="81.599999999999994" customHeight="1" x14ac:dyDescent="0.25">
      <c r="A200" s="40" t="s">
        <v>61</v>
      </c>
      <c r="B200" s="35">
        <f t="shared" si="127"/>
        <v>1872000</v>
      </c>
      <c r="C200" s="35">
        <f>C201</f>
        <v>0</v>
      </c>
      <c r="D200" s="35">
        <f t="shared" ref="D200:E200" si="133">D201</f>
        <v>0</v>
      </c>
      <c r="E200" s="35">
        <f t="shared" si="133"/>
        <v>1872000</v>
      </c>
      <c r="F200" s="35">
        <f>G200+H200+I200</f>
        <v>1872000</v>
      </c>
      <c r="G200" s="35">
        <f t="shared" ref="G200:I200" si="134">G201</f>
        <v>0</v>
      </c>
      <c r="H200" s="35">
        <f t="shared" si="134"/>
        <v>0</v>
      </c>
      <c r="I200" s="35">
        <f t="shared" si="134"/>
        <v>1872000</v>
      </c>
      <c r="J200" s="35">
        <f t="shared" si="95"/>
        <v>0</v>
      </c>
      <c r="K200" s="21">
        <f t="shared" si="94"/>
        <v>100</v>
      </c>
      <c r="L200" s="18"/>
      <c r="M200" s="3"/>
    </row>
    <row r="201" spans="1:13" ht="50.4" x14ac:dyDescent="0.25">
      <c r="A201" s="57" t="s">
        <v>62</v>
      </c>
      <c r="B201" s="36">
        <f t="shared" si="127"/>
        <v>1872000</v>
      </c>
      <c r="C201" s="36">
        <f>C203</f>
        <v>0</v>
      </c>
      <c r="D201" s="36">
        <f t="shared" ref="D201:E201" si="135">D203</f>
        <v>0</v>
      </c>
      <c r="E201" s="36">
        <f t="shared" si="135"/>
        <v>1872000</v>
      </c>
      <c r="F201" s="36">
        <f t="shared" ref="F201:F203" si="136">G201+H201+I201</f>
        <v>1872000</v>
      </c>
      <c r="G201" s="36">
        <f>G203</f>
        <v>0</v>
      </c>
      <c r="H201" s="36">
        <f t="shared" ref="H201:I201" si="137">H203</f>
        <v>0</v>
      </c>
      <c r="I201" s="36">
        <f t="shared" si="137"/>
        <v>1872000</v>
      </c>
      <c r="J201" s="36">
        <f t="shared" si="95"/>
        <v>0</v>
      </c>
      <c r="K201" s="20">
        <f t="shared" si="94"/>
        <v>100</v>
      </c>
      <c r="L201" s="18"/>
      <c r="M201" s="3"/>
    </row>
    <row r="202" spans="1:13" ht="30.6" x14ac:dyDescent="0.25">
      <c r="A202" s="58" t="s">
        <v>19</v>
      </c>
      <c r="B202" s="36">
        <f t="shared" si="127"/>
        <v>0</v>
      </c>
      <c r="C202" s="36"/>
      <c r="D202" s="36"/>
      <c r="E202" s="36"/>
      <c r="F202" s="36">
        <f t="shared" si="136"/>
        <v>0</v>
      </c>
      <c r="G202" s="36"/>
      <c r="H202" s="36"/>
      <c r="I202" s="36"/>
      <c r="J202" s="36">
        <f t="shared" si="95"/>
        <v>0</v>
      </c>
      <c r="K202" s="20"/>
      <c r="L202" s="18"/>
      <c r="M202" s="3"/>
    </row>
    <row r="203" spans="1:13" ht="30.6" x14ac:dyDescent="0.25">
      <c r="A203" s="49" t="s">
        <v>92</v>
      </c>
      <c r="B203" s="36">
        <f t="shared" si="127"/>
        <v>1872000</v>
      </c>
      <c r="C203" s="36"/>
      <c r="D203" s="36"/>
      <c r="E203" s="36">
        <v>1872000</v>
      </c>
      <c r="F203" s="36">
        <f t="shared" si="136"/>
        <v>1872000</v>
      </c>
      <c r="G203" s="36"/>
      <c r="H203" s="36"/>
      <c r="I203" s="36">
        <v>1872000</v>
      </c>
      <c r="J203" s="36">
        <f t="shared" si="95"/>
        <v>0</v>
      </c>
      <c r="K203" s="20">
        <f t="shared" si="94"/>
        <v>100</v>
      </c>
      <c r="L203" s="18"/>
      <c r="M203" s="3"/>
    </row>
    <row r="204" spans="1:13" ht="30" x14ac:dyDescent="0.25">
      <c r="A204" s="60" t="s">
        <v>39</v>
      </c>
      <c r="B204" s="33">
        <f>B205</f>
        <v>174899120</v>
      </c>
      <c r="C204" s="33">
        <f t="shared" ref="C204:I204" si="138">C205</f>
        <v>163196500</v>
      </c>
      <c r="D204" s="33">
        <f t="shared" si="138"/>
        <v>1318700</v>
      </c>
      <c r="E204" s="33">
        <f t="shared" si="138"/>
        <v>10383920</v>
      </c>
      <c r="F204" s="33">
        <f>F205</f>
        <v>42516523.640000001</v>
      </c>
      <c r="G204" s="33">
        <f t="shared" si="138"/>
        <v>41656128.039999999</v>
      </c>
      <c r="H204" s="33">
        <f t="shared" si="138"/>
        <v>335169.34000000003</v>
      </c>
      <c r="I204" s="33">
        <f t="shared" si="138"/>
        <v>525226.26</v>
      </c>
      <c r="J204" s="33">
        <f t="shared" si="95"/>
        <v>132382596.36</v>
      </c>
      <c r="K204" s="19">
        <f t="shared" si="94"/>
        <v>24.309169560144156</v>
      </c>
      <c r="L204" s="18"/>
      <c r="M204" s="3"/>
    </row>
    <row r="205" spans="1:13" ht="49.2" x14ac:dyDescent="0.25">
      <c r="A205" s="81" t="s">
        <v>37</v>
      </c>
      <c r="B205" s="35">
        <f>C205+D205+E205</f>
        <v>174899120</v>
      </c>
      <c r="C205" s="35">
        <f>C206+C230</f>
        <v>163196500</v>
      </c>
      <c r="D205" s="35">
        <f>D206+D230</f>
        <v>1318700</v>
      </c>
      <c r="E205" s="35">
        <f>E206+E230</f>
        <v>10383920</v>
      </c>
      <c r="F205" s="35">
        <f>G205+H205+I205</f>
        <v>42516523.640000001</v>
      </c>
      <c r="G205" s="35">
        <f>G206+G231</f>
        <v>41656128.039999999</v>
      </c>
      <c r="H205" s="35">
        <f>H206+H231</f>
        <v>335169.34000000003</v>
      </c>
      <c r="I205" s="35">
        <f>I206+I231</f>
        <v>525226.26</v>
      </c>
      <c r="J205" s="35">
        <f t="shared" si="95"/>
        <v>132382596.36</v>
      </c>
      <c r="K205" s="21">
        <f t="shared" si="94"/>
        <v>24.309169560144156</v>
      </c>
      <c r="L205" s="18"/>
      <c r="M205" s="3"/>
    </row>
    <row r="206" spans="1:13" ht="80.400000000000006" customHeight="1" x14ac:dyDescent="0.25">
      <c r="A206" s="40" t="s">
        <v>54</v>
      </c>
      <c r="B206" s="35">
        <f>C206+D206+E206</f>
        <v>174520020</v>
      </c>
      <c r="C206" s="35">
        <f>C207+C214+C221+C224+C227</f>
        <v>163196500</v>
      </c>
      <c r="D206" s="35">
        <f t="shared" ref="D206:E206" si="139">D207+D214+D221+D224+D227</f>
        <v>1318700</v>
      </c>
      <c r="E206" s="35">
        <f t="shared" si="139"/>
        <v>10004820</v>
      </c>
      <c r="F206" s="35">
        <f>G206+H206+I206</f>
        <v>42516523.640000001</v>
      </c>
      <c r="G206" s="35">
        <f>G207+G214+G221+G224+G227</f>
        <v>41656128.039999999</v>
      </c>
      <c r="H206" s="35">
        <f t="shared" ref="H206:I206" si="140">H207+H214+H221+H224+H227</f>
        <v>335169.34000000003</v>
      </c>
      <c r="I206" s="35">
        <f t="shared" si="140"/>
        <v>525226.26</v>
      </c>
      <c r="J206" s="35">
        <f t="shared" si="95"/>
        <v>132003496.36</v>
      </c>
      <c r="K206" s="21">
        <f t="shared" si="94"/>
        <v>24.361974998627662</v>
      </c>
      <c r="L206" s="18"/>
      <c r="M206" s="3"/>
    </row>
    <row r="207" spans="1:13" ht="109.2" customHeight="1" x14ac:dyDescent="0.25">
      <c r="A207" s="44" t="s">
        <v>44</v>
      </c>
      <c r="B207" s="36">
        <f>C207+D207+E207</f>
        <v>139997800</v>
      </c>
      <c r="C207" s="36">
        <f>C209+C210+C211+C212+C213</f>
        <v>137451200</v>
      </c>
      <c r="D207" s="36">
        <f t="shared" ref="D207:E207" si="141">D209+D210+D211+D212+D213</f>
        <v>1110700</v>
      </c>
      <c r="E207" s="36">
        <f t="shared" si="141"/>
        <v>1435900</v>
      </c>
      <c r="F207" s="36">
        <f t="shared" ref="F207:F213" si="142">G207+H207+I207</f>
        <v>42075454.600000001</v>
      </c>
      <c r="G207" s="36">
        <f>G209+G210+G211+G212+G213</f>
        <v>41656128.039999999</v>
      </c>
      <c r="H207" s="36">
        <f t="shared" ref="H207:I207" si="143">H209+H210+H211+H212+H213</f>
        <v>335169.34000000003</v>
      </c>
      <c r="I207" s="36">
        <f t="shared" si="143"/>
        <v>84157.22</v>
      </c>
      <c r="J207" s="36">
        <f t="shared" si="95"/>
        <v>97922345.400000006</v>
      </c>
      <c r="K207" s="20">
        <f t="shared" si="94"/>
        <v>30.054368425789551</v>
      </c>
      <c r="L207" s="18"/>
      <c r="M207" s="3"/>
    </row>
    <row r="208" spans="1:13" ht="30.6" x14ac:dyDescent="0.25">
      <c r="A208" s="58" t="s">
        <v>19</v>
      </c>
      <c r="B208" s="36"/>
      <c r="C208" s="36"/>
      <c r="D208" s="36"/>
      <c r="E208" s="36"/>
      <c r="F208" s="36">
        <f t="shared" si="142"/>
        <v>0</v>
      </c>
      <c r="G208" s="36"/>
      <c r="H208" s="36"/>
      <c r="I208" s="36"/>
      <c r="J208" s="36"/>
      <c r="K208" s="20"/>
      <c r="L208" s="18"/>
      <c r="M208" s="3"/>
    </row>
    <row r="209" spans="1:13" ht="50.4" x14ac:dyDescent="0.25">
      <c r="A209" s="61" t="s">
        <v>93</v>
      </c>
      <c r="B209" s="36">
        <f t="shared" ref="B209:B214" si="144">C209+D209+E209</f>
        <v>883900</v>
      </c>
      <c r="C209" s="36"/>
      <c r="D209" s="36"/>
      <c r="E209" s="36">
        <v>883900</v>
      </c>
      <c r="F209" s="36">
        <f t="shared" si="142"/>
        <v>0</v>
      </c>
      <c r="G209" s="36"/>
      <c r="H209" s="36"/>
      <c r="I209" s="36"/>
      <c r="J209" s="36">
        <f t="shared" ref="J209:J274" si="145">B209-F209</f>
        <v>883900</v>
      </c>
      <c r="K209" s="20">
        <f t="shared" si="94"/>
        <v>0</v>
      </c>
      <c r="L209" s="18"/>
      <c r="M209" s="3"/>
    </row>
    <row r="210" spans="1:13" ht="49.8" x14ac:dyDescent="0.25">
      <c r="A210" s="61" t="s">
        <v>94</v>
      </c>
      <c r="B210" s="36">
        <f t="shared" si="144"/>
        <v>274300</v>
      </c>
      <c r="C210" s="36"/>
      <c r="D210" s="36"/>
      <c r="E210" s="36">
        <v>274300</v>
      </c>
      <c r="F210" s="36">
        <f t="shared" si="142"/>
        <v>0</v>
      </c>
      <c r="G210" s="36"/>
      <c r="H210" s="36"/>
      <c r="I210" s="36"/>
      <c r="J210" s="36">
        <f t="shared" si="145"/>
        <v>274300</v>
      </c>
      <c r="K210" s="20">
        <f t="shared" si="94"/>
        <v>0</v>
      </c>
      <c r="L210" s="18"/>
      <c r="M210" s="3"/>
    </row>
    <row r="211" spans="1:13" ht="49.2" x14ac:dyDescent="0.25">
      <c r="A211" s="49" t="s">
        <v>217</v>
      </c>
      <c r="B211" s="36">
        <f t="shared" si="144"/>
        <v>277700</v>
      </c>
      <c r="C211" s="36"/>
      <c r="D211" s="36"/>
      <c r="E211" s="36">
        <v>277700</v>
      </c>
      <c r="F211" s="36">
        <f t="shared" si="142"/>
        <v>84157.22</v>
      </c>
      <c r="G211" s="36"/>
      <c r="H211" s="36"/>
      <c r="I211" s="36">
        <v>84157.22</v>
      </c>
      <c r="J211" s="36">
        <f t="shared" si="145"/>
        <v>193542.78</v>
      </c>
      <c r="K211" s="20">
        <f t="shared" ref="K211:K276" si="146">F211/B211*100</f>
        <v>30.305084623694633</v>
      </c>
      <c r="L211" s="18"/>
      <c r="M211" s="3"/>
    </row>
    <row r="212" spans="1:13" ht="49.2" x14ac:dyDescent="0.25">
      <c r="A212" s="49" t="s">
        <v>218</v>
      </c>
      <c r="B212" s="36">
        <f t="shared" si="144"/>
        <v>1110700</v>
      </c>
      <c r="C212" s="36"/>
      <c r="D212" s="36">
        <v>1110700</v>
      </c>
      <c r="E212" s="36"/>
      <c r="F212" s="36">
        <f t="shared" si="142"/>
        <v>335169.34000000003</v>
      </c>
      <c r="G212" s="36"/>
      <c r="H212" s="36">
        <v>335169.34000000003</v>
      </c>
      <c r="I212" s="36"/>
      <c r="J212" s="36">
        <f t="shared" si="145"/>
        <v>775530.65999999992</v>
      </c>
      <c r="K212" s="20">
        <f t="shared" si="146"/>
        <v>30.176405870171969</v>
      </c>
      <c r="L212" s="18"/>
      <c r="M212" s="3"/>
    </row>
    <row r="213" spans="1:13" ht="49.2" x14ac:dyDescent="0.25">
      <c r="A213" s="49" t="s">
        <v>219</v>
      </c>
      <c r="B213" s="36">
        <f t="shared" si="144"/>
        <v>137451200</v>
      </c>
      <c r="C213" s="36">
        <v>137451200</v>
      </c>
      <c r="D213" s="36"/>
      <c r="E213" s="36"/>
      <c r="F213" s="36">
        <f t="shared" si="142"/>
        <v>41656128.039999999</v>
      </c>
      <c r="G213" s="36">
        <v>41656128.039999999</v>
      </c>
      <c r="H213" s="36"/>
      <c r="I213" s="36"/>
      <c r="J213" s="36">
        <f t="shared" si="145"/>
        <v>95795071.960000008</v>
      </c>
      <c r="K213" s="20">
        <f t="shared" si="146"/>
        <v>30.306121765397464</v>
      </c>
      <c r="L213" s="18"/>
      <c r="M213" s="3"/>
    </row>
    <row r="214" spans="1:13" ht="126" x14ac:dyDescent="0.25">
      <c r="A214" s="44" t="s">
        <v>38</v>
      </c>
      <c r="B214" s="36">
        <f t="shared" si="144"/>
        <v>27007720</v>
      </c>
      <c r="C214" s="36">
        <f>C216+C217+C218+C219+C220</f>
        <v>25745300</v>
      </c>
      <c r="D214" s="36">
        <f t="shared" ref="D214:E214" si="147">D216+D217+D218+D219+D220</f>
        <v>208000</v>
      </c>
      <c r="E214" s="36">
        <f t="shared" si="147"/>
        <v>1054420</v>
      </c>
      <c r="F214" s="36">
        <f>G214+H214+I214</f>
        <v>441069.04000000004</v>
      </c>
      <c r="G214" s="36">
        <f>G216+G217+G218+G219+G220</f>
        <v>0</v>
      </c>
      <c r="H214" s="36">
        <f t="shared" ref="H214:I214" si="148">H216+H217+H218+H219+H220</f>
        <v>0</v>
      </c>
      <c r="I214" s="36">
        <f t="shared" si="148"/>
        <v>441069.04000000004</v>
      </c>
      <c r="J214" s="36">
        <f t="shared" si="145"/>
        <v>26566650.960000001</v>
      </c>
      <c r="K214" s="20">
        <f t="shared" si="146"/>
        <v>1.6331220850927068</v>
      </c>
      <c r="L214" s="18"/>
      <c r="M214" s="3"/>
    </row>
    <row r="215" spans="1:13" ht="30.6" x14ac:dyDescent="0.25">
      <c r="A215" s="58" t="s">
        <v>19</v>
      </c>
      <c r="B215" s="36"/>
      <c r="C215" s="36"/>
      <c r="D215" s="36"/>
      <c r="E215" s="36"/>
      <c r="F215" s="36"/>
      <c r="G215" s="36"/>
      <c r="H215" s="36"/>
      <c r="I215" s="36"/>
      <c r="J215" s="36">
        <f t="shared" si="145"/>
        <v>0</v>
      </c>
      <c r="K215" s="20"/>
      <c r="L215" s="18"/>
      <c r="M215" s="3"/>
    </row>
    <row r="216" spans="1:13" ht="50.4" x14ac:dyDescent="0.25">
      <c r="A216" s="61" t="s">
        <v>146</v>
      </c>
      <c r="B216" s="36">
        <f t="shared" ref="B216:B234" si="149">C216+D216+E216</f>
        <v>614100</v>
      </c>
      <c r="C216" s="36"/>
      <c r="D216" s="36"/>
      <c r="E216" s="36">
        <v>614100</v>
      </c>
      <c r="F216" s="36">
        <f t="shared" ref="F216:F223" si="150">G216+H216+I216</f>
        <v>298527.5</v>
      </c>
      <c r="G216" s="36"/>
      <c r="H216" s="36"/>
      <c r="I216" s="36">
        <v>298527.5</v>
      </c>
      <c r="J216" s="36">
        <f t="shared" si="145"/>
        <v>315572.5</v>
      </c>
      <c r="K216" s="20">
        <f t="shared" si="146"/>
        <v>48.612196710633448</v>
      </c>
      <c r="L216" s="18"/>
      <c r="M216" s="3"/>
    </row>
    <row r="217" spans="1:13" ht="50.4" x14ac:dyDescent="0.25">
      <c r="A217" s="61" t="s">
        <v>185</v>
      </c>
      <c r="B217" s="36">
        <f t="shared" si="149"/>
        <v>388320</v>
      </c>
      <c r="C217" s="36"/>
      <c r="D217" s="36"/>
      <c r="E217" s="36">
        <v>388320</v>
      </c>
      <c r="F217" s="36">
        <f t="shared" si="150"/>
        <v>142541.54</v>
      </c>
      <c r="G217" s="36"/>
      <c r="H217" s="36"/>
      <c r="I217" s="36">
        <v>142541.54</v>
      </c>
      <c r="J217" s="36">
        <f t="shared" si="145"/>
        <v>245778.46</v>
      </c>
      <c r="K217" s="20">
        <f t="shared" si="146"/>
        <v>36.707236299958801</v>
      </c>
      <c r="L217" s="18"/>
      <c r="M217" s="3"/>
    </row>
    <row r="218" spans="1:13" ht="49.2" x14ac:dyDescent="0.25">
      <c r="A218" s="49" t="s">
        <v>220</v>
      </c>
      <c r="B218" s="36">
        <f t="shared" si="149"/>
        <v>52000</v>
      </c>
      <c r="C218" s="36"/>
      <c r="D218" s="36"/>
      <c r="E218" s="36">
        <v>52000</v>
      </c>
      <c r="F218" s="36">
        <f t="shared" si="150"/>
        <v>0</v>
      </c>
      <c r="G218" s="36"/>
      <c r="H218" s="36"/>
      <c r="I218" s="36"/>
      <c r="J218" s="36">
        <f t="shared" si="145"/>
        <v>52000</v>
      </c>
      <c r="K218" s="20">
        <f t="shared" si="146"/>
        <v>0</v>
      </c>
      <c r="L218" s="18"/>
      <c r="M218" s="3"/>
    </row>
    <row r="219" spans="1:13" ht="49.2" x14ac:dyDescent="0.25">
      <c r="A219" s="49" t="s">
        <v>221</v>
      </c>
      <c r="B219" s="36">
        <f t="shared" si="149"/>
        <v>208000</v>
      </c>
      <c r="C219" s="36"/>
      <c r="D219" s="36">
        <v>208000</v>
      </c>
      <c r="E219" s="36"/>
      <c r="F219" s="36">
        <f t="shared" si="150"/>
        <v>0</v>
      </c>
      <c r="G219" s="36"/>
      <c r="H219" s="36"/>
      <c r="I219" s="36"/>
      <c r="J219" s="36">
        <f t="shared" si="145"/>
        <v>208000</v>
      </c>
      <c r="K219" s="20">
        <f t="shared" si="146"/>
        <v>0</v>
      </c>
      <c r="L219" s="18"/>
      <c r="M219" s="3"/>
    </row>
    <row r="220" spans="1:13" ht="49.2" x14ac:dyDescent="0.25">
      <c r="A220" s="49" t="s">
        <v>222</v>
      </c>
      <c r="B220" s="36">
        <f t="shared" si="149"/>
        <v>25745300</v>
      </c>
      <c r="C220" s="36">
        <v>25745300</v>
      </c>
      <c r="D220" s="36"/>
      <c r="E220" s="36"/>
      <c r="F220" s="36">
        <f t="shared" si="150"/>
        <v>0</v>
      </c>
      <c r="G220" s="36"/>
      <c r="H220" s="36"/>
      <c r="I220" s="36"/>
      <c r="J220" s="36">
        <f t="shared" si="145"/>
        <v>25745300</v>
      </c>
      <c r="K220" s="20">
        <f t="shared" si="146"/>
        <v>0</v>
      </c>
      <c r="L220" s="18"/>
      <c r="M220" s="3"/>
    </row>
    <row r="221" spans="1:13" ht="75.599999999999994" x14ac:dyDescent="0.25">
      <c r="A221" s="57" t="s">
        <v>32</v>
      </c>
      <c r="B221" s="36">
        <f t="shared" si="149"/>
        <v>1000000</v>
      </c>
      <c r="C221" s="36">
        <f>C223</f>
        <v>0</v>
      </c>
      <c r="D221" s="36">
        <f t="shared" ref="D221:E221" si="151">D223</f>
        <v>0</v>
      </c>
      <c r="E221" s="36">
        <f t="shared" si="151"/>
        <v>1000000</v>
      </c>
      <c r="F221" s="36">
        <f t="shared" si="150"/>
        <v>0</v>
      </c>
      <c r="G221" s="36">
        <f>G223</f>
        <v>0</v>
      </c>
      <c r="H221" s="36">
        <f t="shared" ref="H221:I221" si="152">H223</f>
        <v>0</v>
      </c>
      <c r="I221" s="36">
        <f t="shared" si="152"/>
        <v>0</v>
      </c>
      <c r="J221" s="36">
        <f t="shared" si="145"/>
        <v>1000000</v>
      </c>
      <c r="K221" s="20">
        <f t="shared" si="146"/>
        <v>0</v>
      </c>
      <c r="L221" s="18"/>
      <c r="M221" s="3"/>
    </row>
    <row r="222" spans="1:13" ht="30.6" x14ac:dyDescent="0.25">
      <c r="A222" s="58" t="s">
        <v>19</v>
      </c>
      <c r="B222" s="36">
        <f t="shared" si="149"/>
        <v>0</v>
      </c>
      <c r="C222" s="36"/>
      <c r="D222" s="36"/>
      <c r="E222" s="36"/>
      <c r="F222" s="36">
        <f t="shared" si="150"/>
        <v>0</v>
      </c>
      <c r="G222" s="36"/>
      <c r="H222" s="36"/>
      <c r="I222" s="36"/>
      <c r="J222" s="36">
        <f t="shared" si="145"/>
        <v>0</v>
      </c>
      <c r="K222" s="20"/>
      <c r="L222" s="18"/>
      <c r="M222" s="3"/>
    </row>
    <row r="223" spans="1:13" ht="49.2" x14ac:dyDescent="0.25">
      <c r="A223" s="49" t="s">
        <v>186</v>
      </c>
      <c r="B223" s="36">
        <f t="shared" si="149"/>
        <v>1000000</v>
      </c>
      <c r="C223" s="36"/>
      <c r="D223" s="36"/>
      <c r="E223" s="36">
        <v>1000000</v>
      </c>
      <c r="F223" s="36">
        <f t="shared" si="150"/>
        <v>0</v>
      </c>
      <c r="G223" s="36"/>
      <c r="H223" s="36"/>
      <c r="I223" s="36"/>
      <c r="J223" s="36">
        <f t="shared" si="145"/>
        <v>1000000</v>
      </c>
      <c r="K223" s="20">
        <f t="shared" si="146"/>
        <v>0</v>
      </c>
      <c r="L223" s="18"/>
      <c r="M223" s="3"/>
    </row>
    <row r="224" spans="1:13" ht="81.599999999999994" customHeight="1" x14ac:dyDescent="0.25">
      <c r="A224" s="57" t="s">
        <v>187</v>
      </c>
      <c r="B224" s="36">
        <f t="shared" si="149"/>
        <v>4000000</v>
      </c>
      <c r="C224" s="36">
        <f>C226</f>
        <v>0</v>
      </c>
      <c r="D224" s="36">
        <f t="shared" ref="D224:E224" si="153">D226</f>
        <v>0</v>
      </c>
      <c r="E224" s="36">
        <f t="shared" si="153"/>
        <v>4000000</v>
      </c>
      <c r="F224" s="36">
        <f t="shared" ref="F224:F234" si="154">G224+H224+I224</f>
        <v>0</v>
      </c>
      <c r="G224" s="36">
        <f>G226</f>
        <v>0</v>
      </c>
      <c r="H224" s="36">
        <f t="shared" ref="H224:I224" si="155">H226</f>
        <v>0</v>
      </c>
      <c r="I224" s="36">
        <f t="shared" si="155"/>
        <v>0</v>
      </c>
      <c r="J224" s="36">
        <f t="shared" si="145"/>
        <v>4000000</v>
      </c>
      <c r="K224" s="20">
        <f t="shared" si="146"/>
        <v>0</v>
      </c>
      <c r="L224" s="18"/>
      <c r="M224" s="3"/>
    </row>
    <row r="225" spans="1:13" ht="30.6" x14ac:dyDescent="0.25">
      <c r="A225" s="58" t="s">
        <v>19</v>
      </c>
      <c r="B225" s="36">
        <f t="shared" si="149"/>
        <v>0</v>
      </c>
      <c r="C225" s="36"/>
      <c r="D225" s="36"/>
      <c r="E225" s="36"/>
      <c r="F225" s="36">
        <f t="shared" si="154"/>
        <v>0</v>
      </c>
      <c r="G225" s="36"/>
      <c r="H225" s="36"/>
      <c r="I225" s="36"/>
      <c r="J225" s="36">
        <f t="shared" si="145"/>
        <v>0</v>
      </c>
      <c r="K225" s="20"/>
      <c r="L225" s="18"/>
      <c r="M225" s="3"/>
    </row>
    <row r="226" spans="1:13" ht="49.2" x14ac:dyDescent="0.25">
      <c r="A226" s="49" t="s">
        <v>95</v>
      </c>
      <c r="B226" s="36">
        <f t="shared" si="149"/>
        <v>4000000</v>
      </c>
      <c r="C226" s="36"/>
      <c r="D226" s="36"/>
      <c r="E226" s="36">
        <v>4000000</v>
      </c>
      <c r="F226" s="36">
        <f t="shared" si="154"/>
        <v>0</v>
      </c>
      <c r="G226" s="36"/>
      <c r="H226" s="36"/>
      <c r="I226" s="36"/>
      <c r="J226" s="36">
        <f t="shared" si="145"/>
        <v>4000000</v>
      </c>
      <c r="K226" s="20">
        <f t="shared" si="146"/>
        <v>0</v>
      </c>
      <c r="L226" s="18"/>
      <c r="M226" s="3"/>
    </row>
    <row r="227" spans="1:13" ht="75.599999999999994" x14ac:dyDescent="0.25">
      <c r="A227" s="57" t="s">
        <v>63</v>
      </c>
      <c r="B227" s="36">
        <f t="shared" si="149"/>
        <v>2514500</v>
      </c>
      <c r="C227" s="36">
        <f>C229</f>
        <v>0</v>
      </c>
      <c r="D227" s="36">
        <f t="shared" ref="D227:E227" si="156">D229</f>
        <v>0</v>
      </c>
      <c r="E227" s="36">
        <f t="shared" si="156"/>
        <v>2514500</v>
      </c>
      <c r="F227" s="36">
        <f t="shared" si="154"/>
        <v>0</v>
      </c>
      <c r="G227" s="36">
        <f>G229</f>
        <v>0</v>
      </c>
      <c r="H227" s="36">
        <f t="shared" ref="H227:I227" si="157">H229</f>
        <v>0</v>
      </c>
      <c r="I227" s="36">
        <f t="shared" si="157"/>
        <v>0</v>
      </c>
      <c r="J227" s="36">
        <f t="shared" si="145"/>
        <v>2514500</v>
      </c>
      <c r="K227" s="20">
        <f t="shared" si="146"/>
        <v>0</v>
      </c>
      <c r="L227" s="18"/>
      <c r="M227" s="3"/>
    </row>
    <row r="228" spans="1:13" ht="30.6" x14ac:dyDescent="0.25">
      <c r="A228" s="58" t="s">
        <v>19</v>
      </c>
      <c r="B228" s="36">
        <f t="shared" si="149"/>
        <v>0</v>
      </c>
      <c r="C228" s="36"/>
      <c r="D228" s="36"/>
      <c r="E228" s="36"/>
      <c r="F228" s="36">
        <f t="shared" si="154"/>
        <v>0</v>
      </c>
      <c r="G228" s="36"/>
      <c r="H228" s="36"/>
      <c r="I228" s="36"/>
      <c r="J228" s="36">
        <f t="shared" si="145"/>
        <v>0</v>
      </c>
      <c r="K228" s="20"/>
      <c r="L228" s="18"/>
      <c r="M228" s="3"/>
    </row>
    <row r="229" spans="1:13" ht="49.2" x14ac:dyDescent="0.25">
      <c r="A229" s="49" t="s">
        <v>96</v>
      </c>
      <c r="B229" s="36">
        <f t="shared" si="149"/>
        <v>2514500</v>
      </c>
      <c r="C229" s="36"/>
      <c r="D229" s="36"/>
      <c r="E229" s="36">
        <v>2514500</v>
      </c>
      <c r="F229" s="36">
        <f t="shared" si="154"/>
        <v>0</v>
      </c>
      <c r="G229" s="36"/>
      <c r="H229" s="36"/>
      <c r="I229" s="36"/>
      <c r="J229" s="36">
        <f t="shared" si="145"/>
        <v>2514500</v>
      </c>
      <c r="K229" s="20">
        <f t="shared" si="146"/>
        <v>0</v>
      </c>
      <c r="L229" s="18"/>
      <c r="M229" s="3"/>
    </row>
    <row r="230" spans="1:13" ht="73.8" x14ac:dyDescent="0.25">
      <c r="A230" s="40" t="s">
        <v>55</v>
      </c>
      <c r="B230" s="36">
        <f t="shared" si="149"/>
        <v>379100</v>
      </c>
      <c r="C230" s="36">
        <f>C231</f>
        <v>0</v>
      </c>
      <c r="D230" s="36">
        <f t="shared" ref="D230:E230" si="158">D231</f>
        <v>0</v>
      </c>
      <c r="E230" s="36">
        <f t="shared" si="158"/>
        <v>379100</v>
      </c>
      <c r="F230" s="36">
        <f t="shared" si="154"/>
        <v>0</v>
      </c>
      <c r="G230" s="36">
        <f>G231</f>
        <v>0</v>
      </c>
      <c r="H230" s="36">
        <f t="shared" ref="H230:I230" si="159">H231</f>
        <v>0</v>
      </c>
      <c r="I230" s="36">
        <f t="shared" si="159"/>
        <v>0</v>
      </c>
      <c r="J230" s="36">
        <f t="shared" si="145"/>
        <v>379100</v>
      </c>
      <c r="K230" s="20">
        <f t="shared" si="146"/>
        <v>0</v>
      </c>
      <c r="L230" s="18"/>
      <c r="M230" s="3"/>
    </row>
    <row r="231" spans="1:13" ht="100.8" x14ac:dyDescent="0.25">
      <c r="A231" s="44" t="s">
        <v>205</v>
      </c>
      <c r="B231" s="36">
        <f t="shared" si="149"/>
        <v>379100</v>
      </c>
      <c r="C231" s="36">
        <f>C233+C234</f>
        <v>0</v>
      </c>
      <c r="D231" s="36">
        <f t="shared" ref="D231:E231" si="160">D233+D234</f>
        <v>0</v>
      </c>
      <c r="E231" s="36">
        <f t="shared" si="160"/>
        <v>379100</v>
      </c>
      <c r="F231" s="36">
        <f t="shared" si="154"/>
        <v>0</v>
      </c>
      <c r="G231" s="36">
        <f>G233+G234</f>
        <v>0</v>
      </c>
      <c r="H231" s="36">
        <f t="shared" ref="H231:I231" si="161">H233+H234</f>
        <v>0</v>
      </c>
      <c r="I231" s="36">
        <f t="shared" si="161"/>
        <v>0</v>
      </c>
      <c r="J231" s="36">
        <f t="shared" si="145"/>
        <v>379100</v>
      </c>
      <c r="K231" s="20">
        <f t="shared" si="146"/>
        <v>0</v>
      </c>
      <c r="L231" s="18"/>
      <c r="M231" s="3"/>
    </row>
    <row r="232" spans="1:13" ht="30.6" x14ac:dyDescent="0.25">
      <c r="A232" s="90" t="s">
        <v>19</v>
      </c>
      <c r="B232" s="36">
        <f t="shared" si="149"/>
        <v>0</v>
      </c>
      <c r="C232" s="36"/>
      <c r="D232" s="36"/>
      <c r="E232" s="36"/>
      <c r="F232" s="36">
        <f t="shared" si="154"/>
        <v>0</v>
      </c>
      <c r="G232" s="36"/>
      <c r="H232" s="36"/>
      <c r="I232" s="36"/>
      <c r="J232" s="36">
        <f t="shared" si="145"/>
        <v>0</v>
      </c>
      <c r="K232" s="20"/>
      <c r="L232" s="18"/>
      <c r="M232" s="3"/>
    </row>
    <row r="233" spans="1:13" ht="30.6" x14ac:dyDescent="0.25">
      <c r="A233" s="49" t="s">
        <v>206</v>
      </c>
      <c r="B233" s="36">
        <f t="shared" si="149"/>
        <v>29100</v>
      </c>
      <c r="C233" s="36"/>
      <c r="D233" s="36"/>
      <c r="E233" s="36">
        <v>29100</v>
      </c>
      <c r="F233" s="36">
        <f t="shared" si="154"/>
        <v>0</v>
      </c>
      <c r="G233" s="36"/>
      <c r="H233" s="36"/>
      <c r="I233" s="36"/>
      <c r="J233" s="36">
        <f t="shared" si="145"/>
        <v>29100</v>
      </c>
      <c r="K233" s="20">
        <f t="shared" ref="K233:K234" si="162">F233/B233*100</f>
        <v>0</v>
      </c>
      <c r="L233" s="18"/>
      <c r="M233" s="3"/>
    </row>
    <row r="234" spans="1:13" ht="49.8" x14ac:dyDescent="0.25">
      <c r="A234" s="58" t="s">
        <v>207</v>
      </c>
      <c r="B234" s="36">
        <f t="shared" si="149"/>
        <v>350000</v>
      </c>
      <c r="C234" s="36"/>
      <c r="D234" s="36"/>
      <c r="E234" s="36">
        <v>350000</v>
      </c>
      <c r="F234" s="36">
        <f t="shared" si="154"/>
        <v>0</v>
      </c>
      <c r="G234" s="36"/>
      <c r="H234" s="36"/>
      <c r="I234" s="36"/>
      <c r="J234" s="36">
        <f t="shared" si="145"/>
        <v>350000</v>
      </c>
      <c r="K234" s="20">
        <f t="shared" si="162"/>
        <v>0</v>
      </c>
      <c r="L234" s="18"/>
      <c r="M234" s="3"/>
    </row>
    <row r="235" spans="1:13" ht="32.25" customHeight="1" x14ac:dyDescent="0.25">
      <c r="A235" s="38" t="s">
        <v>8</v>
      </c>
      <c r="B235" s="33">
        <f t="shared" ref="B235:I235" si="163">B236+B274</f>
        <v>786862884.56999993</v>
      </c>
      <c r="C235" s="33">
        <f t="shared" si="163"/>
        <v>657758000</v>
      </c>
      <c r="D235" s="33">
        <f t="shared" si="163"/>
        <v>93179474</v>
      </c>
      <c r="E235" s="33">
        <f t="shared" si="163"/>
        <v>35925410.57</v>
      </c>
      <c r="F235" s="33">
        <f t="shared" si="163"/>
        <v>149968228.44</v>
      </c>
      <c r="G235" s="33">
        <f t="shared" si="163"/>
        <v>134114223.43000001</v>
      </c>
      <c r="H235" s="33">
        <f t="shared" si="163"/>
        <v>9997703.1400000006</v>
      </c>
      <c r="I235" s="33">
        <f t="shared" si="163"/>
        <v>5856301.8699999992</v>
      </c>
      <c r="J235" s="33">
        <f t="shared" si="145"/>
        <v>636894656.12999988</v>
      </c>
      <c r="K235" s="19">
        <f t="shared" si="146"/>
        <v>19.059003973983817</v>
      </c>
    </row>
    <row r="236" spans="1:13" ht="26.25" customHeight="1" x14ac:dyDescent="0.25">
      <c r="A236" s="53" t="s">
        <v>6</v>
      </c>
      <c r="B236" s="34">
        <f t="shared" ref="B236:B273" si="164">C236+D236+E236</f>
        <v>451306874</v>
      </c>
      <c r="C236" s="34">
        <f>C237</f>
        <v>441659600</v>
      </c>
      <c r="D236" s="34">
        <f t="shared" ref="D236:E236" si="165">D237</f>
        <v>2230574</v>
      </c>
      <c r="E236" s="34">
        <f t="shared" si="165"/>
        <v>7416700</v>
      </c>
      <c r="F236" s="34">
        <f>G236+H236+I236</f>
        <v>206563.97</v>
      </c>
      <c r="G236" s="34">
        <f t="shared" ref="G236:I236" si="166">G237</f>
        <v>0</v>
      </c>
      <c r="H236" s="34">
        <f t="shared" si="166"/>
        <v>0</v>
      </c>
      <c r="I236" s="34">
        <f t="shared" si="166"/>
        <v>206563.97</v>
      </c>
      <c r="J236" s="35">
        <f t="shared" si="145"/>
        <v>451100310.02999997</v>
      </c>
      <c r="K236" s="21">
        <f t="shared" si="146"/>
        <v>4.5770180314160254E-2</v>
      </c>
    </row>
    <row r="237" spans="1:13" ht="73.8" x14ac:dyDescent="0.25">
      <c r="A237" s="17" t="s">
        <v>55</v>
      </c>
      <c r="B237" s="34">
        <f t="shared" si="164"/>
        <v>451306874</v>
      </c>
      <c r="C237" s="34">
        <f>C238+C244+++C250+C256+C262+C268</f>
        <v>441659600</v>
      </c>
      <c r="D237" s="34">
        <f t="shared" ref="D237:E237" si="167">D238+D244+++D250+D256+D262+D268</f>
        <v>2230574</v>
      </c>
      <c r="E237" s="34">
        <f t="shared" si="167"/>
        <v>7416700</v>
      </c>
      <c r="F237" s="34">
        <f>G237+H237+I237</f>
        <v>206563.97</v>
      </c>
      <c r="G237" s="34">
        <f>G238+G244+++G250+G256+G262+G268</f>
        <v>0</v>
      </c>
      <c r="H237" s="34">
        <f t="shared" ref="H237:I237" si="168">H238+H244+++H250+H256+H262+H268</f>
        <v>0</v>
      </c>
      <c r="I237" s="34">
        <f t="shared" si="168"/>
        <v>206563.97</v>
      </c>
      <c r="J237" s="35">
        <f t="shared" si="145"/>
        <v>451100310.02999997</v>
      </c>
      <c r="K237" s="21">
        <f t="shared" si="146"/>
        <v>4.5770180314160254E-2</v>
      </c>
    </row>
    <row r="238" spans="1:13" ht="106.8" customHeight="1" x14ac:dyDescent="0.25">
      <c r="A238" s="45" t="s">
        <v>117</v>
      </c>
      <c r="B238" s="36">
        <f t="shared" si="164"/>
        <v>49350000</v>
      </c>
      <c r="C238" s="36">
        <f>C240+C241+C242+C243</f>
        <v>48510000</v>
      </c>
      <c r="D238" s="36">
        <f t="shared" ref="D238:E238" si="169">D240+D241+D242+D243</f>
        <v>245000</v>
      </c>
      <c r="E238" s="36">
        <f t="shared" si="169"/>
        <v>595000</v>
      </c>
      <c r="F238" s="36">
        <f t="shared" ref="F238:F243" si="170">G238+H238+I238</f>
        <v>0</v>
      </c>
      <c r="G238" s="36">
        <f>G240+G241+G242+G243</f>
        <v>0</v>
      </c>
      <c r="H238" s="36">
        <f t="shared" ref="H238:I238" si="171">H240+H241+H242+H243</f>
        <v>0</v>
      </c>
      <c r="I238" s="36">
        <f t="shared" si="171"/>
        <v>0</v>
      </c>
      <c r="J238" s="36">
        <f t="shared" si="145"/>
        <v>49350000</v>
      </c>
      <c r="K238" s="20">
        <f t="shared" si="146"/>
        <v>0</v>
      </c>
    </row>
    <row r="239" spans="1:13" ht="30.6" x14ac:dyDescent="0.25">
      <c r="A239" s="42" t="s">
        <v>21</v>
      </c>
      <c r="B239" s="36">
        <f t="shared" si="164"/>
        <v>0</v>
      </c>
      <c r="C239" s="36"/>
      <c r="D239" s="36"/>
      <c r="E239" s="36"/>
      <c r="F239" s="36">
        <f t="shared" si="170"/>
        <v>0</v>
      </c>
      <c r="G239" s="36"/>
      <c r="H239" s="36"/>
      <c r="I239" s="36"/>
      <c r="J239" s="36">
        <f t="shared" si="145"/>
        <v>0</v>
      </c>
      <c r="K239" s="20"/>
    </row>
    <row r="240" spans="1:13" ht="49.2" x14ac:dyDescent="0.25">
      <c r="A240" s="43" t="s">
        <v>130</v>
      </c>
      <c r="B240" s="36">
        <f t="shared" si="164"/>
        <v>350000</v>
      </c>
      <c r="C240" s="36"/>
      <c r="D240" s="36"/>
      <c r="E240" s="36">
        <v>350000</v>
      </c>
      <c r="F240" s="36">
        <f t="shared" si="170"/>
        <v>0</v>
      </c>
      <c r="G240" s="36"/>
      <c r="H240" s="36"/>
      <c r="I240" s="36"/>
      <c r="J240" s="36">
        <f t="shared" si="145"/>
        <v>350000</v>
      </c>
      <c r="K240" s="20">
        <f t="shared" si="146"/>
        <v>0</v>
      </c>
    </row>
    <row r="241" spans="1:11" ht="49.2" x14ac:dyDescent="0.25">
      <c r="A241" s="43" t="s">
        <v>256</v>
      </c>
      <c r="B241" s="36">
        <f t="shared" si="164"/>
        <v>245000</v>
      </c>
      <c r="C241" s="36"/>
      <c r="D241" s="36"/>
      <c r="E241" s="36">
        <v>245000</v>
      </c>
      <c r="F241" s="36">
        <f t="shared" si="170"/>
        <v>0</v>
      </c>
      <c r="G241" s="36"/>
      <c r="H241" s="36"/>
      <c r="I241" s="36"/>
      <c r="J241" s="36">
        <f t="shared" si="145"/>
        <v>245000</v>
      </c>
      <c r="K241" s="20">
        <f t="shared" si="146"/>
        <v>0</v>
      </c>
    </row>
    <row r="242" spans="1:11" ht="49.2" x14ac:dyDescent="0.25">
      <c r="A242" s="43" t="s">
        <v>255</v>
      </c>
      <c r="B242" s="36">
        <f t="shared" si="164"/>
        <v>245000</v>
      </c>
      <c r="C242" s="36"/>
      <c r="D242" s="36">
        <v>245000</v>
      </c>
      <c r="E242" s="36"/>
      <c r="F242" s="36">
        <f t="shared" si="170"/>
        <v>0</v>
      </c>
      <c r="G242" s="36"/>
      <c r="H242" s="36"/>
      <c r="I242" s="36"/>
      <c r="J242" s="36">
        <f t="shared" si="145"/>
        <v>245000</v>
      </c>
      <c r="K242" s="20">
        <f t="shared" si="146"/>
        <v>0</v>
      </c>
    </row>
    <row r="243" spans="1:11" ht="49.2" x14ac:dyDescent="0.25">
      <c r="A243" s="43" t="s">
        <v>254</v>
      </c>
      <c r="B243" s="36">
        <f t="shared" si="164"/>
        <v>48510000</v>
      </c>
      <c r="C243" s="36">
        <v>48510000</v>
      </c>
      <c r="D243" s="36"/>
      <c r="E243" s="36"/>
      <c r="F243" s="36">
        <f t="shared" si="170"/>
        <v>0</v>
      </c>
      <c r="G243" s="36"/>
      <c r="H243" s="36"/>
      <c r="I243" s="36"/>
      <c r="J243" s="36">
        <f t="shared" si="145"/>
        <v>48510000</v>
      </c>
      <c r="K243" s="20">
        <f t="shared" si="146"/>
        <v>0</v>
      </c>
    </row>
    <row r="244" spans="1:11" ht="50.4" x14ac:dyDescent="0.25">
      <c r="A244" s="45" t="s">
        <v>64</v>
      </c>
      <c r="B244" s="36">
        <f t="shared" si="164"/>
        <v>83125780</v>
      </c>
      <c r="C244" s="36">
        <f>C246+C247+C248+C249</f>
        <v>80710560</v>
      </c>
      <c r="D244" s="36">
        <f t="shared" ref="D244:I244" si="172">D246+D247+D248+D249</f>
        <v>407610</v>
      </c>
      <c r="E244" s="36">
        <f t="shared" si="172"/>
        <v>2007610</v>
      </c>
      <c r="F244" s="36">
        <f>G244+H244+I244</f>
        <v>6545.54</v>
      </c>
      <c r="G244" s="36">
        <f t="shared" si="172"/>
        <v>0</v>
      </c>
      <c r="H244" s="36">
        <f t="shared" si="172"/>
        <v>0</v>
      </c>
      <c r="I244" s="36">
        <f t="shared" si="172"/>
        <v>6545.54</v>
      </c>
      <c r="J244" s="36">
        <f t="shared" si="145"/>
        <v>83119234.459999993</v>
      </c>
      <c r="K244" s="20">
        <f t="shared" si="146"/>
        <v>7.8742599467938827E-3</v>
      </c>
    </row>
    <row r="245" spans="1:11" ht="34.200000000000003" customHeight="1" x14ac:dyDescent="0.25">
      <c r="A245" s="42" t="s">
        <v>19</v>
      </c>
      <c r="B245" s="36">
        <f t="shared" si="164"/>
        <v>0</v>
      </c>
      <c r="C245" s="36"/>
      <c r="D245" s="36"/>
      <c r="E245" s="36"/>
      <c r="F245" s="36">
        <f t="shared" ref="F245:F249" si="173">G245+H245+I245</f>
        <v>0</v>
      </c>
      <c r="G245" s="36"/>
      <c r="H245" s="36"/>
      <c r="I245" s="36"/>
      <c r="J245" s="35">
        <f t="shared" si="145"/>
        <v>0</v>
      </c>
      <c r="K245" s="20"/>
    </row>
    <row r="246" spans="1:11" ht="49.2" x14ac:dyDescent="0.25">
      <c r="A246" s="43" t="s">
        <v>97</v>
      </c>
      <c r="B246" s="36">
        <f t="shared" si="164"/>
        <v>1600000</v>
      </c>
      <c r="C246" s="36"/>
      <c r="D246" s="36"/>
      <c r="E246" s="36">
        <v>1600000</v>
      </c>
      <c r="F246" s="36">
        <f t="shared" si="173"/>
        <v>6545.54</v>
      </c>
      <c r="G246" s="36"/>
      <c r="H246" s="36"/>
      <c r="I246" s="36">
        <v>6545.54</v>
      </c>
      <c r="J246" s="36">
        <f t="shared" si="145"/>
        <v>1593454.46</v>
      </c>
      <c r="K246" s="20">
        <f t="shared" si="146"/>
        <v>0.40909624999999999</v>
      </c>
    </row>
    <row r="247" spans="1:11" ht="49.2" x14ac:dyDescent="0.25">
      <c r="A247" s="43" t="s">
        <v>223</v>
      </c>
      <c r="B247" s="36">
        <f t="shared" si="164"/>
        <v>407610</v>
      </c>
      <c r="C247" s="36"/>
      <c r="D247" s="36"/>
      <c r="E247" s="36">
        <v>407610</v>
      </c>
      <c r="F247" s="36">
        <f t="shared" si="173"/>
        <v>0</v>
      </c>
      <c r="G247" s="36"/>
      <c r="H247" s="36"/>
      <c r="I247" s="36"/>
      <c r="J247" s="36">
        <f t="shared" si="145"/>
        <v>407610</v>
      </c>
      <c r="K247" s="20">
        <f t="shared" si="146"/>
        <v>0</v>
      </c>
    </row>
    <row r="248" spans="1:11" ht="49.2" x14ac:dyDescent="0.25">
      <c r="A248" s="43" t="s">
        <v>224</v>
      </c>
      <c r="B248" s="36">
        <f t="shared" si="164"/>
        <v>407610</v>
      </c>
      <c r="C248" s="36"/>
      <c r="D248" s="36">
        <v>407610</v>
      </c>
      <c r="E248" s="36"/>
      <c r="F248" s="36">
        <f t="shared" si="173"/>
        <v>0</v>
      </c>
      <c r="G248" s="36"/>
      <c r="H248" s="36"/>
      <c r="I248" s="36"/>
      <c r="J248" s="36">
        <f t="shared" si="145"/>
        <v>407610</v>
      </c>
      <c r="K248" s="20">
        <f t="shared" si="146"/>
        <v>0</v>
      </c>
    </row>
    <row r="249" spans="1:11" ht="49.2" x14ac:dyDescent="0.25">
      <c r="A249" s="43" t="s">
        <v>242</v>
      </c>
      <c r="B249" s="36">
        <f t="shared" si="164"/>
        <v>80710560</v>
      </c>
      <c r="C249" s="36">
        <v>80710560</v>
      </c>
      <c r="D249" s="36"/>
      <c r="E249" s="36"/>
      <c r="F249" s="36">
        <f t="shared" si="173"/>
        <v>0</v>
      </c>
      <c r="G249" s="36"/>
      <c r="H249" s="36"/>
      <c r="I249" s="36"/>
      <c r="J249" s="36">
        <f t="shared" si="145"/>
        <v>80710560</v>
      </c>
      <c r="K249" s="20">
        <f t="shared" si="146"/>
        <v>0</v>
      </c>
    </row>
    <row r="250" spans="1:11" ht="100.8" x14ac:dyDescent="0.25">
      <c r="A250" s="45" t="s">
        <v>65</v>
      </c>
      <c r="B250" s="36">
        <f t="shared" si="164"/>
        <v>106557603</v>
      </c>
      <c r="C250" s="36">
        <f>C252+C253+C254+C255</f>
        <v>105145570</v>
      </c>
      <c r="D250" s="36">
        <f t="shared" ref="D250:E250" si="174">D252+D253+D254+D255</f>
        <v>531033</v>
      </c>
      <c r="E250" s="36">
        <f t="shared" si="174"/>
        <v>881000</v>
      </c>
      <c r="F250" s="36">
        <f>G250+H250+I250</f>
        <v>0</v>
      </c>
      <c r="G250" s="36">
        <f t="shared" ref="G250:I250" si="175">G252+G253+G254+G255</f>
        <v>0</v>
      </c>
      <c r="H250" s="36">
        <f t="shared" si="175"/>
        <v>0</v>
      </c>
      <c r="I250" s="36">
        <f t="shared" si="175"/>
        <v>0</v>
      </c>
      <c r="J250" s="36">
        <f t="shared" si="145"/>
        <v>106557603</v>
      </c>
      <c r="K250" s="20">
        <f t="shared" si="146"/>
        <v>0</v>
      </c>
    </row>
    <row r="251" spans="1:11" ht="31.2" customHeight="1" x14ac:dyDescent="0.25">
      <c r="A251" s="42" t="s">
        <v>19</v>
      </c>
      <c r="B251" s="36">
        <f t="shared" si="164"/>
        <v>0</v>
      </c>
      <c r="C251" s="36"/>
      <c r="D251" s="36"/>
      <c r="E251" s="36"/>
      <c r="F251" s="36">
        <f t="shared" ref="F251:F255" si="176">G251+H251+I251</f>
        <v>0</v>
      </c>
      <c r="G251" s="36"/>
      <c r="H251" s="36"/>
      <c r="I251" s="36"/>
      <c r="J251" s="35">
        <f t="shared" si="145"/>
        <v>0</v>
      </c>
      <c r="K251" s="20"/>
    </row>
    <row r="252" spans="1:11" ht="49.2" x14ac:dyDescent="0.25">
      <c r="A252" s="43" t="s">
        <v>98</v>
      </c>
      <c r="B252" s="36">
        <f t="shared" si="164"/>
        <v>349967</v>
      </c>
      <c r="C252" s="36"/>
      <c r="D252" s="36"/>
      <c r="E252" s="36">
        <v>349967</v>
      </c>
      <c r="F252" s="36">
        <f t="shared" si="176"/>
        <v>0</v>
      </c>
      <c r="G252" s="36"/>
      <c r="H252" s="36"/>
      <c r="I252" s="36"/>
      <c r="J252" s="36">
        <f t="shared" si="145"/>
        <v>349967</v>
      </c>
      <c r="K252" s="20">
        <f t="shared" si="146"/>
        <v>0</v>
      </c>
    </row>
    <row r="253" spans="1:11" ht="49.2" x14ac:dyDescent="0.25">
      <c r="A253" s="43" t="s">
        <v>225</v>
      </c>
      <c r="B253" s="36">
        <f t="shared" si="164"/>
        <v>531033</v>
      </c>
      <c r="C253" s="36"/>
      <c r="D253" s="36"/>
      <c r="E253" s="36">
        <v>531033</v>
      </c>
      <c r="F253" s="36">
        <f t="shared" si="176"/>
        <v>0</v>
      </c>
      <c r="G253" s="36"/>
      <c r="H253" s="36"/>
      <c r="I253" s="36"/>
      <c r="J253" s="36">
        <f t="shared" si="145"/>
        <v>531033</v>
      </c>
      <c r="K253" s="20">
        <f t="shared" si="146"/>
        <v>0</v>
      </c>
    </row>
    <row r="254" spans="1:11" ht="49.2" x14ac:dyDescent="0.25">
      <c r="A254" s="43" t="s">
        <v>226</v>
      </c>
      <c r="B254" s="36">
        <f t="shared" si="164"/>
        <v>531033</v>
      </c>
      <c r="C254" s="36"/>
      <c r="D254" s="36">
        <v>531033</v>
      </c>
      <c r="E254" s="36"/>
      <c r="F254" s="36">
        <f t="shared" si="176"/>
        <v>0</v>
      </c>
      <c r="G254" s="36"/>
      <c r="H254" s="36"/>
      <c r="I254" s="36"/>
      <c r="J254" s="36">
        <f t="shared" si="145"/>
        <v>531033</v>
      </c>
      <c r="K254" s="20">
        <f t="shared" si="146"/>
        <v>0</v>
      </c>
    </row>
    <row r="255" spans="1:11" ht="49.2" x14ac:dyDescent="0.25">
      <c r="A255" s="43" t="s">
        <v>227</v>
      </c>
      <c r="B255" s="36">
        <f t="shared" si="164"/>
        <v>105145570</v>
      </c>
      <c r="C255" s="36">
        <v>105145570</v>
      </c>
      <c r="D255" s="36"/>
      <c r="E255" s="36"/>
      <c r="F255" s="36">
        <f t="shared" si="176"/>
        <v>0</v>
      </c>
      <c r="G255" s="36"/>
      <c r="H255" s="36"/>
      <c r="I255" s="36"/>
      <c r="J255" s="36">
        <f t="shared" si="145"/>
        <v>105145570</v>
      </c>
      <c r="K255" s="20">
        <f t="shared" si="146"/>
        <v>0</v>
      </c>
    </row>
    <row r="256" spans="1:11" ht="100.8" x14ac:dyDescent="0.25">
      <c r="A256" s="45" t="s">
        <v>66</v>
      </c>
      <c r="B256" s="36">
        <f t="shared" si="164"/>
        <v>102242091</v>
      </c>
      <c r="C256" s="36">
        <f>C258+C259+C260+C261</f>
        <v>100873230</v>
      </c>
      <c r="D256" s="36">
        <f t="shared" ref="D256:E256" si="177">D258+D259+D260+D261</f>
        <v>509451</v>
      </c>
      <c r="E256" s="36">
        <f t="shared" si="177"/>
        <v>859410</v>
      </c>
      <c r="F256" s="36">
        <f>G256+H256+I256</f>
        <v>0</v>
      </c>
      <c r="G256" s="36">
        <f t="shared" ref="G256:I256" si="178">G258+G259+G260+G261</f>
        <v>0</v>
      </c>
      <c r="H256" s="36">
        <f t="shared" si="178"/>
        <v>0</v>
      </c>
      <c r="I256" s="36">
        <f t="shared" si="178"/>
        <v>0</v>
      </c>
      <c r="J256" s="36">
        <f t="shared" si="145"/>
        <v>102242091</v>
      </c>
      <c r="K256" s="20">
        <f t="shared" si="146"/>
        <v>0</v>
      </c>
    </row>
    <row r="257" spans="1:11" ht="31.2" customHeight="1" x14ac:dyDescent="0.25">
      <c r="A257" s="42" t="s">
        <v>19</v>
      </c>
      <c r="B257" s="36">
        <f t="shared" si="164"/>
        <v>0</v>
      </c>
      <c r="C257" s="36"/>
      <c r="D257" s="36"/>
      <c r="E257" s="36"/>
      <c r="F257" s="36">
        <f t="shared" ref="F257:F273" si="179">G257+H257+I257</f>
        <v>0</v>
      </c>
      <c r="G257" s="36"/>
      <c r="H257" s="36"/>
      <c r="I257" s="36"/>
      <c r="J257" s="35">
        <f t="shared" si="145"/>
        <v>0</v>
      </c>
      <c r="K257" s="20"/>
    </row>
    <row r="258" spans="1:11" ht="49.2" x14ac:dyDescent="0.25">
      <c r="A258" s="43" t="s">
        <v>99</v>
      </c>
      <c r="B258" s="36">
        <f t="shared" si="164"/>
        <v>349959</v>
      </c>
      <c r="C258" s="36"/>
      <c r="D258" s="36"/>
      <c r="E258" s="36">
        <v>349959</v>
      </c>
      <c r="F258" s="36">
        <f t="shared" si="179"/>
        <v>0</v>
      </c>
      <c r="G258" s="36"/>
      <c r="H258" s="36"/>
      <c r="I258" s="36"/>
      <c r="J258" s="36">
        <f t="shared" si="145"/>
        <v>349959</v>
      </c>
      <c r="K258" s="20">
        <f t="shared" si="146"/>
        <v>0</v>
      </c>
    </row>
    <row r="259" spans="1:11" ht="49.2" x14ac:dyDescent="0.25">
      <c r="A259" s="43" t="s">
        <v>228</v>
      </c>
      <c r="B259" s="36">
        <f t="shared" si="164"/>
        <v>509451</v>
      </c>
      <c r="C259" s="36"/>
      <c r="D259" s="36"/>
      <c r="E259" s="36">
        <v>509451</v>
      </c>
      <c r="F259" s="36">
        <f t="shared" si="179"/>
        <v>0</v>
      </c>
      <c r="G259" s="36"/>
      <c r="H259" s="36"/>
      <c r="I259" s="36"/>
      <c r="J259" s="36">
        <f t="shared" si="145"/>
        <v>509451</v>
      </c>
      <c r="K259" s="20">
        <f t="shared" si="146"/>
        <v>0</v>
      </c>
    </row>
    <row r="260" spans="1:11" ht="49.2" x14ac:dyDescent="0.25">
      <c r="A260" s="43" t="s">
        <v>229</v>
      </c>
      <c r="B260" s="36">
        <f t="shared" si="164"/>
        <v>509451</v>
      </c>
      <c r="C260" s="36"/>
      <c r="D260" s="36">
        <v>509451</v>
      </c>
      <c r="E260" s="36"/>
      <c r="F260" s="36">
        <f t="shared" si="179"/>
        <v>0</v>
      </c>
      <c r="G260" s="36"/>
      <c r="H260" s="36"/>
      <c r="I260" s="36"/>
      <c r="J260" s="36">
        <f t="shared" si="145"/>
        <v>509451</v>
      </c>
      <c r="K260" s="20">
        <f t="shared" si="146"/>
        <v>0</v>
      </c>
    </row>
    <row r="261" spans="1:11" ht="49.2" x14ac:dyDescent="0.25">
      <c r="A261" s="43" t="s">
        <v>230</v>
      </c>
      <c r="B261" s="36">
        <f t="shared" si="164"/>
        <v>100873230</v>
      </c>
      <c r="C261" s="36">
        <v>100873230</v>
      </c>
      <c r="D261" s="36"/>
      <c r="E261" s="36"/>
      <c r="F261" s="36">
        <f t="shared" si="179"/>
        <v>0</v>
      </c>
      <c r="G261" s="36"/>
      <c r="H261" s="36"/>
      <c r="I261" s="36"/>
      <c r="J261" s="36">
        <f t="shared" si="145"/>
        <v>100873230</v>
      </c>
      <c r="K261" s="20">
        <f t="shared" si="146"/>
        <v>0</v>
      </c>
    </row>
    <row r="262" spans="1:11" ht="76.8" customHeight="1" x14ac:dyDescent="0.25">
      <c r="A262" s="45" t="s">
        <v>131</v>
      </c>
      <c r="B262" s="36">
        <f t="shared" si="164"/>
        <v>65483100</v>
      </c>
      <c r="C262" s="36">
        <f>C264+C265+C266+C267</f>
        <v>63595620</v>
      </c>
      <c r="D262" s="36">
        <f t="shared" ref="D262:E262" si="180">D264+D265+D266+D267</f>
        <v>321190</v>
      </c>
      <c r="E262" s="36">
        <f t="shared" si="180"/>
        <v>1566290</v>
      </c>
      <c r="F262" s="36">
        <f t="shared" si="179"/>
        <v>22939</v>
      </c>
      <c r="G262" s="36">
        <f>G264+G265+G266+G267</f>
        <v>0</v>
      </c>
      <c r="H262" s="36">
        <f t="shared" ref="H262:I262" si="181">H264+H265+H266+H267</f>
        <v>0</v>
      </c>
      <c r="I262" s="36">
        <f t="shared" si="181"/>
        <v>22939</v>
      </c>
      <c r="J262" s="36">
        <f t="shared" si="145"/>
        <v>65460161</v>
      </c>
      <c r="K262" s="20">
        <f t="shared" si="146"/>
        <v>3.5030412427023157E-2</v>
      </c>
    </row>
    <row r="263" spans="1:11" ht="30.6" x14ac:dyDescent="0.25">
      <c r="A263" s="42" t="s">
        <v>21</v>
      </c>
      <c r="B263" s="36">
        <f t="shared" si="164"/>
        <v>0</v>
      </c>
      <c r="C263" s="36"/>
      <c r="D263" s="36"/>
      <c r="E263" s="36"/>
      <c r="F263" s="36">
        <f t="shared" si="179"/>
        <v>0</v>
      </c>
      <c r="G263" s="36"/>
      <c r="H263" s="36"/>
      <c r="I263" s="36"/>
      <c r="J263" s="36">
        <f t="shared" si="145"/>
        <v>0</v>
      </c>
      <c r="K263" s="20"/>
    </row>
    <row r="264" spans="1:11" ht="49.2" x14ac:dyDescent="0.25">
      <c r="A264" s="43" t="s">
        <v>101</v>
      </c>
      <c r="B264" s="36">
        <f t="shared" si="164"/>
        <v>1245100</v>
      </c>
      <c r="C264" s="36"/>
      <c r="D264" s="36"/>
      <c r="E264" s="36">
        <v>1245100</v>
      </c>
      <c r="F264" s="36">
        <f t="shared" si="179"/>
        <v>22939</v>
      </c>
      <c r="G264" s="36"/>
      <c r="H264" s="36"/>
      <c r="I264" s="36">
        <v>22939</v>
      </c>
      <c r="J264" s="36">
        <f t="shared" si="145"/>
        <v>1222161</v>
      </c>
      <c r="K264" s="20">
        <f t="shared" si="146"/>
        <v>1.8423419805638102</v>
      </c>
    </row>
    <row r="265" spans="1:11" ht="49.2" x14ac:dyDescent="0.25">
      <c r="A265" s="43" t="s">
        <v>253</v>
      </c>
      <c r="B265" s="36">
        <f t="shared" si="164"/>
        <v>321190</v>
      </c>
      <c r="C265" s="36"/>
      <c r="D265" s="36"/>
      <c r="E265" s="36">
        <v>321190</v>
      </c>
      <c r="F265" s="36">
        <f t="shared" si="179"/>
        <v>0</v>
      </c>
      <c r="G265" s="36"/>
      <c r="H265" s="36"/>
      <c r="I265" s="36"/>
      <c r="J265" s="36">
        <f t="shared" si="145"/>
        <v>321190</v>
      </c>
      <c r="K265" s="20">
        <f t="shared" si="146"/>
        <v>0</v>
      </c>
    </row>
    <row r="266" spans="1:11" ht="49.2" x14ac:dyDescent="0.25">
      <c r="A266" s="43" t="s">
        <v>252</v>
      </c>
      <c r="B266" s="36">
        <f t="shared" si="164"/>
        <v>321190</v>
      </c>
      <c r="C266" s="36"/>
      <c r="D266" s="36">
        <v>321190</v>
      </c>
      <c r="E266" s="36"/>
      <c r="F266" s="36">
        <f t="shared" si="179"/>
        <v>0</v>
      </c>
      <c r="G266" s="36"/>
      <c r="H266" s="36"/>
      <c r="I266" s="36"/>
      <c r="J266" s="36">
        <f t="shared" si="145"/>
        <v>321190</v>
      </c>
      <c r="K266" s="20">
        <f t="shared" si="146"/>
        <v>0</v>
      </c>
    </row>
    <row r="267" spans="1:11" ht="49.2" x14ac:dyDescent="0.25">
      <c r="A267" s="43" t="s">
        <v>251</v>
      </c>
      <c r="B267" s="36">
        <f t="shared" si="164"/>
        <v>63595620</v>
      </c>
      <c r="C267" s="36">
        <v>63595620</v>
      </c>
      <c r="D267" s="36"/>
      <c r="E267" s="36"/>
      <c r="F267" s="36">
        <f t="shared" si="179"/>
        <v>0</v>
      </c>
      <c r="G267" s="36"/>
      <c r="H267" s="36"/>
      <c r="I267" s="36"/>
      <c r="J267" s="36">
        <f t="shared" si="145"/>
        <v>63595620</v>
      </c>
      <c r="K267" s="20">
        <f t="shared" si="146"/>
        <v>0</v>
      </c>
    </row>
    <row r="268" spans="1:11" ht="79.2" customHeight="1" x14ac:dyDescent="0.25">
      <c r="A268" s="45" t="s">
        <v>132</v>
      </c>
      <c r="B268" s="36">
        <f t="shared" si="164"/>
        <v>44548300</v>
      </c>
      <c r="C268" s="36">
        <f>C270+C271+C272+C273</f>
        <v>42824620</v>
      </c>
      <c r="D268" s="36">
        <f t="shared" ref="D268:E268" si="182">D270+D271+D272+D273</f>
        <v>216290</v>
      </c>
      <c r="E268" s="36">
        <f t="shared" si="182"/>
        <v>1507390</v>
      </c>
      <c r="F268" s="36">
        <f t="shared" si="179"/>
        <v>177079.43</v>
      </c>
      <c r="G268" s="36">
        <f>G270+G271+G272+G273</f>
        <v>0</v>
      </c>
      <c r="H268" s="36">
        <f t="shared" ref="H268:I268" si="183">H270+H271+H272+H273</f>
        <v>0</v>
      </c>
      <c r="I268" s="36">
        <f t="shared" si="183"/>
        <v>177079.43</v>
      </c>
      <c r="J268" s="36">
        <f t="shared" si="145"/>
        <v>44371220.57</v>
      </c>
      <c r="K268" s="20">
        <f t="shared" si="146"/>
        <v>0.39749985970283941</v>
      </c>
    </row>
    <row r="269" spans="1:11" ht="30.6" x14ac:dyDescent="0.25">
      <c r="A269" s="42" t="s">
        <v>21</v>
      </c>
      <c r="B269" s="36">
        <f t="shared" si="164"/>
        <v>0</v>
      </c>
      <c r="C269" s="36"/>
      <c r="D269" s="36"/>
      <c r="E269" s="36"/>
      <c r="F269" s="36">
        <f t="shared" si="179"/>
        <v>0</v>
      </c>
      <c r="G269" s="36"/>
      <c r="H269" s="36"/>
      <c r="I269" s="36"/>
      <c r="J269" s="36">
        <f t="shared" si="145"/>
        <v>0</v>
      </c>
      <c r="K269" s="20"/>
    </row>
    <row r="270" spans="1:11" ht="49.2" x14ac:dyDescent="0.25">
      <c r="A270" s="43" t="s">
        <v>100</v>
      </c>
      <c r="B270" s="36">
        <f t="shared" si="164"/>
        <v>1291100</v>
      </c>
      <c r="C270" s="36"/>
      <c r="D270" s="36"/>
      <c r="E270" s="36">
        <v>1291100</v>
      </c>
      <c r="F270" s="36">
        <f t="shared" si="179"/>
        <v>177079.43</v>
      </c>
      <c r="G270" s="36"/>
      <c r="H270" s="36"/>
      <c r="I270" s="36">
        <v>177079.43</v>
      </c>
      <c r="J270" s="36">
        <f t="shared" si="145"/>
        <v>1114020.57</v>
      </c>
      <c r="K270" s="20">
        <f t="shared" si="146"/>
        <v>13.715392301138563</v>
      </c>
    </row>
    <row r="271" spans="1:11" ht="49.2" x14ac:dyDescent="0.25">
      <c r="A271" s="43" t="s">
        <v>193</v>
      </c>
      <c r="B271" s="36">
        <f t="shared" si="164"/>
        <v>216290</v>
      </c>
      <c r="C271" s="36"/>
      <c r="D271" s="36"/>
      <c r="E271" s="36">
        <v>216290</v>
      </c>
      <c r="F271" s="36">
        <f t="shared" si="179"/>
        <v>0</v>
      </c>
      <c r="G271" s="36"/>
      <c r="H271" s="36"/>
      <c r="I271" s="36"/>
      <c r="J271" s="36">
        <f t="shared" si="145"/>
        <v>216290</v>
      </c>
      <c r="K271" s="20">
        <f t="shared" si="146"/>
        <v>0</v>
      </c>
    </row>
    <row r="272" spans="1:11" ht="49.2" x14ac:dyDescent="0.25">
      <c r="A272" s="43" t="s">
        <v>194</v>
      </c>
      <c r="B272" s="36">
        <f t="shared" si="164"/>
        <v>216290</v>
      </c>
      <c r="C272" s="36"/>
      <c r="D272" s="36">
        <v>216290</v>
      </c>
      <c r="E272" s="36"/>
      <c r="F272" s="36">
        <f t="shared" si="179"/>
        <v>0</v>
      </c>
      <c r="G272" s="36"/>
      <c r="H272" s="36"/>
      <c r="I272" s="36"/>
      <c r="J272" s="36">
        <f t="shared" si="145"/>
        <v>216290</v>
      </c>
      <c r="K272" s="20">
        <f t="shared" si="146"/>
        <v>0</v>
      </c>
    </row>
    <row r="273" spans="1:16" ht="49.2" x14ac:dyDescent="0.25">
      <c r="A273" s="43" t="s">
        <v>195</v>
      </c>
      <c r="B273" s="36">
        <f t="shared" si="164"/>
        <v>42824620</v>
      </c>
      <c r="C273" s="36">
        <v>42824620</v>
      </c>
      <c r="D273" s="36"/>
      <c r="E273" s="36"/>
      <c r="F273" s="36">
        <f t="shared" si="179"/>
        <v>0</v>
      </c>
      <c r="G273" s="36"/>
      <c r="H273" s="36"/>
      <c r="I273" s="36"/>
      <c r="J273" s="36">
        <f t="shared" si="145"/>
        <v>42824620</v>
      </c>
      <c r="K273" s="20">
        <f t="shared" si="146"/>
        <v>0</v>
      </c>
    </row>
    <row r="274" spans="1:16" ht="38.4" customHeight="1" x14ac:dyDescent="0.25">
      <c r="A274" s="17" t="s">
        <v>12</v>
      </c>
      <c r="B274" s="35">
        <f>C274+D274+E274</f>
        <v>335556010.56999999</v>
      </c>
      <c r="C274" s="35">
        <f>C275+C281</f>
        <v>216098400</v>
      </c>
      <c r="D274" s="35">
        <f>D275+D281</f>
        <v>90948900</v>
      </c>
      <c r="E274" s="35">
        <f>E275+E281</f>
        <v>28508710.57</v>
      </c>
      <c r="F274" s="35">
        <f>G274+H274+I274</f>
        <v>149761664.47</v>
      </c>
      <c r="G274" s="35">
        <f>G275+G281</f>
        <v>134114223.43000001</v>
      </c>
      <c r="H274" s="35">
        <f>H275+H281</f>
        <v>9997703.1400000006</v>
      </c>
      <c r="I274" s="35">
        <f>I275+I281</f>
        <v>5649737.8999999994</v>
      </c>
      <c r="J274" s="35">
        <f t="shared" si="145"/>
        <v>185794346.09999999</v>
      </c>
      <c r="K274" s="21">
        <f t="shared" si="146"/>
        <v>44.630899090617945</v>
      </c>
    </row>
    <row r="275" spans="1:16" ht="62.4" customHeight="1" x14ac:dyDescent="0.25">
      <c r="A275" s="17" t="s">
        <v>113</v>
      </c>
      <c r="B275" s="36">
        <f t="shared" ref="B275:B276" si="184">C275+D275+E275</f>
        <v>43032300</v>
      </c>
      <c r="C275" s="36">
        <f>C276</f>
        <v>0</v>
      </c>
      <c r="D275" s="36">
        <f t="shared" ref="D275:E275" si="185">D276</f>
        <v>34425840</v>
      </c>
      <c r="E275" s="36">
        <f t="shared" si="185"/>
        <v>8606460</v>
      </c>
      <c r="F275" s="36">
        <f t="shared" ref="F275:F276" si="186">G275+H275+I275</f>
        <v>5227016.8099999996</v>
      </c>
      <c r="G275" s="36">
        <f>G276</f>
        <v>0</v>
      </c>
      <c r="H275" s="36">
        <f t="shared" ref="H275:I275" si="187">H276</f>
        <v>3149262.61</v>
      </c>
      <c r="I275" s="36">
        <f t="shared" si="187"/>
        <v>2077754.2</v>
      </c>
      <c r="J275" s="36">
        <f t="shared" ref="J275:J276" si="188">B275-F275</f>
        <v>37805283.189999998</v>
      </c>
      <c r="K275" s="20">
        <f t="shared" si="146"/>
        <v>12.146728875751469</v>
      </c>
    </row>
    <row r="276" spans="1:16" ht="100.8" x14ac:dyDescent="0.25">
      <c r="A276" s="62" t="s">
        <v>35</v>
      </c>
      <c r="B276" s="36">
        <f t="shared" si="184"/>
        <v>43032300</v>
      </c>
      <c r="C276" s="36">
        <f>C278</f>
        <v>0</v>
      </c>
      <c r="D276" s="36">
        <f t="shared" ref="D276:E276" si="189">D278</f>
        <v>34425840</v>
      </c>
      <c r="E276" s="36">
        <f t="shared" si="189"/>
        <v>8606460</v>
      </c>
      <c r="F276" s="36">
        <f t="shared" si="186"/>
        <v>5227016.8099999996</v>
      </c>
      <c r="G276" s="36">
        <f>G278</f>
        <v>0</v>
      </c>
      <c r="H276" s="36">
        <f t="shared" ref="H276:I276" si="190">H278</f>
        <v>3149262.61</v>
      </c>
      <c r="I276" s="36">
        <f t="shared" si="190"/>
        <v>2077754.2</v>
      </c>
      <c r="J276" s="36">
        <f t="shared" si="188"/>
        <v>37805283.189999998</v>
      </c>
      <c r="K276" s="20">
        <f t="shared" si="146"/>
        <v>12.146728875751469</v>
      </c>
    </row>
    <row r="277" spans="1:16" ht="30.6" x14ac:dyDescent="0.25">
      <c r="A277" s="61" t="s">
        <v>19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20"/>
    </row>
    <row r="278" spans="1:16" ht="98.4" x14ac:dyDescent="0.25">
      <c r="A278" s="75" t="s">
        <v>114</v>
      </c>
      <c r="B278" s="36">
        <f t="shared" ref="B278:B280" si="191">C278+D278+E278</f>
        <v>43032300</v>
      </c>
      <c r="C278" s="36">
        <f>C279+C280</f>
        <v>0</v>
      </c>
      <c r="D278" s="36">
        <f t="shared" ref="D278:E278" si="192">D279+D280</f>
        <v>34425840</v>
      </c>
      <c r="E278" s="36">
        <f t="shared" si="192"/>
        <v>8606460</v>
      </c>
      <c r="F278" s="36">
        <f t="shared" ref="F278:F280" si="193">G278+H278+I278</f>
        <v>5227016.8099999996</v>
      </c>
      <c r="G278" s="36">
        <f>G279+G280</f>
        <v>0</v>
      </c>
      <c r="H278" s="36">
        <f t="shared" ref="H278:I278" si="194">H279+H280</f>
        <v>3149262.61</v>
      </c>
      <c r="I278" s="36">
        <f t="shared" si="194"/>
        <v>2077754.2</v>
      </c>
      <c r="J278" s="36">
        <f t="shared" ref="J278:J317" si="195">B278-F278</f>
        <v>37805283.189999998</v>
      </c>
      <c r="K278" s="20">
        <f t="shared" ref="K278:K317" si="196">F278/B278*100</f>
        <v>12.146728875751469</v>
      </c>
    </row>
    <row r="279" spans="1:16" ht="30.6" x14ac:dyDescent="0.25">
      <c r="A279" s="76" t="s">
        <v>241</v>
      </c>
      <c r="B279" s="36">
        <f t="shared" si="191"/>
        <v>8606460</v>
      </c>
      <c r="C279" s="36"/>
      <c r="D279" s="36"/>
      <c r="E279" s="36">
        <v>8606460</v>
      </c>
      <c r="F279" s="36">
        <f t="shared" si="193"/>
        <v>2077754.2</v>
      </c>
      <c r="G279" s="36"/>
      <c r="H279" s="36"/>
      <c r="I279" s="36">
        <v>2077754.2</v>
      </c>
      <c r="J279" s="36">
        <f t="shared" si="195"/>
        <v>6528705.7999999998</v>
      </c>
      <c r="K279" s="20">
        <f t="shared" si="196"/>
        <v>24.141798137677974</v>
      </c>
    </row>
    <row r="280" spans="1:16" ht="30.6" x14ac:dyDescent="0.25">
      <c r="A280" s="76" t="s">
        <v>240</v>
      </c>
      <c r="B280" s="36">
        <f t="shared" si="191"/>
        <v>34425840</v>
      </c>
      <c r="C280" s="36"/>
      <c r="D280" s="36">
        <v>34425840</v>
      </c>
      <c r="E280" s="36"/>
      <c r="F280" s="36">
        <f t="shared" si="193"/>
        <v>3149262.61</v>
      </c>
      <c r="G280" s="36"/>
      <c r="H280" s="36">
        <v>3149262.61</v>
      </c>
      <c r="I280" s="36"/>
      <c r="J280" s="36">
        <f t="shared" si="195"/>
        <v>31276577.390000001</v>
      </c>
      <c r="K280" s="20">
        <f t="shared" si="196"/>
        <v>9.1479615602698434</v>
      </c>
    </row>
    <row r="281" spans="1:16" ht="82.2" customHeight="1" x14ac:dyDescent="0.25">
      <c r="A281" s="17" t="s">
        <v>55</v>
      </c>
      <c r="B281" s="35">
        <f>C281+D281+E281</f>
        <v>292523710.56999999</v>
      </c>
      <c r="C281" s="35">
        <f>C282+C292+C295+C300</f>
        <v>216098400</v>
      </c>
      <c r="D281" s="35">
        <f t="shared" ref="D281:E281" si="197">D282+D292+D295+D300</f>
        <v>56523060</v>
      </c>
      <c r="E281" s="35">
        <f t="shared" si="197"/>
        <v>19902250.57</v>
      </c>
      <c r="F281" s="35">
        <f>G281+H281+I281</f>
        <v>144534647.66</v>
      </c>
      <c r="G281" s="35">
        <f>G282+G292+G295+G300</f>
        <v>134114223.43000001</v>
      </c>
      <c r="H281" s="35">
        <f t="shared" ref="H281:I281" si="198">H282+H292+H295+H300</f>
        <v>6848440.5300000003</v>
      </c>
      <c r="I281" s="35">
        <f t="shared" si="198"/>
        <v>3571983.6999999997</v>
      </c>
      <c r="J281" s="35">
        <f t="shared" si="195"/>
        <v>147989062.91</v>
      </c>
      <c r="K281" s="21">
        <f t="shared" si="196"/>
        <v>49.409549529631484</v>
      </c>
    </row>
    <row r="282" spans="1:16" ht="100.8" x14ac:dyDescent="0.25">
      <c r="A282" s="62" t="s">
        <v>35</v>
      </c>
      <c r="B282" s="36">
        <f t="shared" ref="B282:B316" si="199">C282+D282+E282</f>
        <v>282032400</v>
      </c>
      <c r="C282" s="36">
        <f>C284+C285+C286+C287+C288+C289+C290+C291</f>
        <v>216098400</v>
      </c>
      <c r="D282" s="36">
        <f t="shared" ref="D282:E282" si="200">D284+D285+D286+D287+D288+D289+D290+D291</f>
        <v>51523060</v>
      </c>
      <c r="E282" s="36">
        <f t="shared" si="200"/>
        <v>14410940</v>
      </c>
      <c r="F282" s="36">
        <f>G282+H282+I282</f>
        <v>144035196.62</v>
      </c>
      <c r="G282" s="36">
        <f>G284+G285+G286+G287+G288+G289+G290+G291</f>
        <v>134114223.43000001</v>
      </c>
      <c r="H282" s="36">
        <f t="shared" ref="H282:I282" si="201">H284+H285+H286+H287+H288+H289+H290+H291</f>
        <v>6848440.5300000003</v>
      </c>
      <c r="I282" s="36">
        <f t="shared" si="201"/>
        <v>3072532.66</v>
      </c>
      <c r="J282" s="36">
        <f t="shared" si="195"/>
        <v>137997203.38</v>
      </c>
      <c r="K282" s="20">
        <f t="shared" si="196"/>
        <v>51.07044319021503</v>
      </c>
      <c r="L282" s="10"/>
      <c r="M282" s="10"/>
      <c r="N282" s="10"/>
      <c r="O282" s="10"/>
      <c r="P282" s="10"/>
    </row>
    <row r="283" spans="1:16" ht="25.8" customHeight="1" x14ac:dyDescent="0.25">
      <c r="A283" s="63" t="s">
        <v>19</v>
      </c>
      <c r="B283" s="36">
        <f t="shared" si="199"/>
        <v>0</v>
      </c>
      <c r="C283" s="36"/>
      <c r="D283" s="36"/>
      <c r="E283" s="36"/>
      <c r="F283" s="36">
        <f t="shared" ref="F283:F315" si="202">G283+H283+I283</f>
        <v>0</v>
      </c>
      <c r="G283" s="36"/>
      <c r="H283" s="36"/>
      <c r="I283" s="36"/>
      <c r="J283" s="36">
        <f t="shared" si="195"/>
        <v>0</v>
      </c>
      <c r="K283" s="20"/>
      <c r="L283" s="10"/>
      <c r="M283" s="10"/>
      <c r="N283" s="10"/>
      <c r="O283" s="10"/>
      <c r="P283" s="10"/>
    </row>
    <row r="284" spans="1:16" ht="49.2" x14ac:dyDescent="0.25">
      <c r="A284" s="43" t="s">
        <v>102</v>
      </c>
      <c r="B284" s="36">
        <f t="shared" si="199"/>
        <v>1530150</v>
      </c>
      <c r="C284" s="36"/>
      <c r="D284" s="36"/>
      <c r="E284" s="36">
        <v>1530150</v>
      </c>
      <c r="F284" s="36">
        <f t="shared" si="202"/>
        <v>1360438.04</v>
      </c>
      <c r="G284" s="36"/>
      <c r="H284" s="36"/>
      <c r="I284" s="36">
        <v>1360438.04</v>
      </c>
      <c r="J284" s="36">
        <f t="shared" si="195"/>
        <v>169711.95999999996</v>
      </c>
      <c r="K284" s="20">
        <f t="shared" si="196"/>
        <v>88.908802404992983</v>
      </c>
      <c r="L284" s="10"/>
      <c r="M284" s="10"/>
      <c r="N284" s="10"/>
      <c r="O284" s="10"/>
      <c r="P284" s="10"/>
    </row>
    <row r="285" spans="1:16" ht="54" customHeight="1" x14ac:dyDescent="0.25">
      <c r="A285" s="43" t="s">
        <v>232</v>
      </c>
      <c r="B285" s="36">
        <f t="shared" si="199"/>
        <v>2758700</v>
      </c>
      <c r="C285" s="36"/>
      <c r="D285" s="36"/>
      <c r="E285" s="36">
        <v>2758700</v>
      </c>
      <c r="F285" s="36">
        <f t="shared" si="202"/>
        <v>1712094.62</v>
      </c>
      <c r="G285" s="36"/>
      <c r="H285" s="36"/>
      <c r="I285" s="36">
        <v>1712094.62</v>
      </c>
      <c r="J285" s="36">
        <f t="shared" si="195"/>
        <v>1046605.3799999999</v>
      </c>
      <c r="K285" s="20">
        <f t="shared" si="196"/>
        <v>62.06164570268605</v>
      </c>
      <c r="L285" s="10"/>
      <c r="M285" s="10"/>
      <c r="N285" s="10"/>
      <c r="O285" s="10"/>
      <c r="P285" s="10"/>
    </row>
    <row r="286" spans="1:16" ht="55.2" customHeight="1" x14ac:dyDescent="0.25">
      <c r="A286" s="43" t="s">
        <v>233</v>
      </c>
      <c r="B286" s="36">
        <f t="shared" si="199"/>
        <v>11034900</v>
      </c>
      <c r="C286" s="36"/>
      <c r="D286" s="36">
        <v>11034900</v>
      </c>
      <c r="E286" s="36"/>
      <c r="F286" s="36">
        <f t="shared" si="202"/>
        <v>6848440.5300000003</v>
      </c>
      <c r="G286" s="36"/>
      <c r="H286" s="36">
        <v>6848440.5300000003</v>
      </c>
      <c r="I286" s="36"/>
      <c r="J286" s="36">
        <f t="shared" si="195"/>
        <v>4186459.4699999997</v>
      </c>
      <c r="K286" s="20">
        <f t="shared" si="196"/>
        <v>62.061645597150857</v>
      </c>
      <c r="L286" s="10"/>
      <c r="M286" s="10"/>
      <c r="N286" s="10"/>
      <c r="O286" s="10"/>
      <c r="P286" s="10"/>
    </row>
    <row r="287" spans="1:16" ht="49.2" x14ac:dyDescent="0.25">
      <c r="A287" s="43" t="s">
        <v>231</v>
      </c>
      <c r="B287" s="36">
        <f t="shared" si="199"/>
        <v>216098400</v>
      </c>
      <c r="C287" s="36">
        <v>216098400</v>
      </c>
      <c r="D287" s="36"/>
      <c r="E287" s="36"/>
      <c r="F287" s="36">
        <f t="shared" si="202"/>
        <v>134114223.43000001</v>
      </c>
      <c r="G287" s="36">
        <v>134114223.43000001</v>
      </c>
      <c r="H287" s="36"/>
      <c r="I287" s="36"/>
      <c r="J287" s="36">
        <f t="shared" si="195"/>
        <v>81984176.569999993</v>
      </c>
      <c r="K287" s="20">
        <f t="shared" si="196"/>
        <v>62.061645727131719</v>
      </c>
      <c r="L287" s="10"/>
      <c r="M287" s="10"/>
      <c r="N287" s="10"/>
      <c r="O287" s="10"/>
      <c r="P287" s="10"/>
    </row>
    <row r="288" spans="1:16" ht="30.6" x14ac:dyDescent="0.25">
      <c r="A288" s="43" t="s">
        <v>119</v>
      </c>
      <c r="B288" s="36">
        <f t="shared" si="199"/>
        <v>7157590</v>
      </c>
      <c r="C288" s="36"/>
      <c r="D288" s="36"/>
      <c r="E288" s="36">
        <v>7157590</v>
      </c>
      <c r="F288" s="36">
        <f t="shared" si="202"/>
        <v>0</v>
      </c>
      <c r="G288" s="36"/>
      <c r="H288" s="36"/>
      <c r="I288" s="36"/>
      <c r="J288" s="36">
        <f t="shared" si="195"/>
        <v>7157590</v>
      </c>
      <c r="K288" s="20">
        <f t="shared" si="196"/>
        <v>0</v>
      </c>
      <c r="L288" s="10"/>
      <c r="M288" s="10"/>
      <c r="N288" s="10"/>
      <c r="O288" s="10"/>
      <c r="P288" s="10"/>
    </row>
    <row r="289" spans="1:16" ht="30.6" x14ac:dyDescent="0.25">
      <c r="A289" s="43" t="s">
        <v>118</v>
      </c>
      <c r="B289" s="36">
        <f t="shared" si="199"/>
        <v>28630360</v>
      </c>
      <c r="C289" s="36"/>
      <c r="D289" s="36">
        <v>28630360</v>
      </c>
      <c r="E289" s="36"/>
      <c r="F289" s="36">
        <f t="shared" si="202"/>
        <v>0</v>
      </c>
      <c r="G289" s="36"/>
      <c r="H289" s="36"/>
      <c r="I289" s="36"/>
      <c r="J289" s="36">
        <f t="shared" si="195"/>
        <v>28630360</v>
      </c>
      <c r="K289" s="20">
        <f t="shared" si="196"/>
        <v>0</v>
      </c>
      <c r="L289" s="10"/>
      <c r="M289" s="10"/>
      <c r="N289" s="10"/>
      <c r="O289" s="10"/>
      <c r="P289" s="10"/>
    </row>
    <row r="290" spans="1:16" ht="30.6" x14ac:dyDescent="0.25">
      <c r="A290" s="43" t="s">
        <v>103</v>
      </c>
      <c r="B290" s="36">
        <f t="shared" si="199"/>
        <v>2964500</v>
      </c>
      <c r="C290" s="36"/>
      <c r="D290" s="36"/>
      <c r="E290" s="36">
        <v>2964500</v>
      </c>
      <c r="F290" s="36">
        <f t="shared" si="202"/>
        <v>0</v>
      </c>
      <c r="G290" s="36"/>
      <c r="H290" s="36"/>
      <c r="I290" s="36"/>
      <c r="J290" s="36">
        <f t="shared" si="195"/>
        <v>2964500</v>
      </c>
      <c r="K290" s="20">
        <f t="shared" si="196"/>
        <v>0</v>
      </c>
      <c r="L290" s="10"/>
      <c r="M290" s="10"/>
      <c r="N290" s="10"/>
      <c r="O290" s="10"/>
      <c r="P290" s="10"/>
    </row>
    <row r="291" spans="1:16" ht="30.6" x14ac:dyDescent="0.25">
      <c r="A291" s="43" t="s">
        <v>104</v>
      </c>
      <c r="B291" s="36">
        <f t="shared" si="199"/>
        <v>11857800</v>
      </c>
      <c r="C291" s="36"/>
      <c r="D291" s="36">
        <v>11857800</v>
      </c>
      <c r="E291" s="36"/>
      <c r="F291" s="36">
        <f t="shared" si="202"/>
        <v>0</v>
      </c>
      <c r="G291" s="36"/>
      <c r="H291" s="36"/>
      <c r="I291" s="36"/>
      <c r="J291" s="36">
        <f t="shared" si="195"/>
        <v>11857800</v>
      </c>
      <c r="K291" s="20">
        <f t="shared" si="196"/>
        <v>0</v>
      </c>
      <c r="L291" s="10"/>
      <c r="M291" s="10"/>
      <c r="N291" s="10"/>
      <c r="O291" s="10"/>
      <c r="P291" s="10"/>
    </row>
    <row r="292" spans="1:16" ht="75.599999999999994" x14ac:dyDescent="0.25">
      <c r="A292" s="62" t="s">
        <v>36</v>
      </c>
      <c r="B292" s="36">
        <f t="shared" si="199"/>
        <v>3500000</v>
      </c>
      <c r="C292" s="36">
        <f>C294</f>
        <v>0</v>
      </c>
      <c r="D292" s="36">
        <f t="shared" ref="D292:E292" si="203">D294</f>
        <v>0</v>
      </c>
      <c r="E292" s="36">
        <f t="shared" si="203"/>
        <v>3500000</v>
      </c>
      <c r="F292" s="36">
        <f t="shared" si="202"/>
        <v>0</v>
      </c>
      <c r="G292" s="36">
        <f>G294</f>
        <v>0</v>
      </c>
      <c r="H292" s="36">
        <f t="shared" ref="H292:I292" si="204">H294</f>
        <v>0</v>
      </c>
      <c r="I292" s="36">
        <f t="shared" si="204"/>
        <v>0</v>
      </c>
      <c r="J292" s="36">
        <f t="shared" si="195"/>
        <v>3500000</v>
      </c>
      <c r="K292" s="20">
        <f t="shared" si="196"/>
        <v>0</v>
      </c>
      <c r="L292" s="10"/>
      <c r="M292" s="10"/>
      <c r="N292" s="10"/>
      <c r="O292" s="10"/>
      <c r="P292" s="10"/>
    </row>
    <row r="293" spans="1:16" ht="30.6" x14ac:dyDescent="0.25">
      <c r="A293" s="63" t="s">
        <v>19</v>
      </c>
      <c r="B293" s="36">
        <f t="shared" si="199"/>
        <v>0</v>
      </c>
      <c r="C293" s="36"/>
      <c r="D293" s="36"/>
      <c r="E293" s="36"/>
      <c r="F293" s="36">
        <f t="shared" si="202"/>
        <v>0</v>
      </c>
      <c r="G293" s="36"/>
      <c r="H293" s="36"/>
      <c r="I293" s="36"/>
      <c r="J293" s="36">
        <f t="shared" si="195"/>
        <v>0</v>
      </c>
      <c r="K293" s="20"/>
      <c r="L293" s="10"/>
      <c r="M293" s="10"/>
      <c r="N293" s="10"/>
      <c r="O293" s="10"/>
      <c r="P293" s="10"/>
    </row>
    <row r="294" spans="1:16" ht="51" customHeight="1" x14ac:dyDescent="0.25">
      <c r="A294" s="43" t="s">
        <v>105</v>
      </c>
      <c r="B294" s="36">
        <f t="shared" si="199"/>
        <v>3500000</v>
      </c>
      <c r="C294" s="36"/>
      <c r="D294" s="36"/>
      <c r="E294" s="36">
        <v>3500000</v>
      </c>
      <c r="F294" s="36">
        <f t="shared" si="202"/>
        <v>0</v>
      </c>
      <c r="G294" s="36"/>
      <c r="H294" s="36"/>
      <c r="I294" s="36"/>
      <c r="J294" s="36">
        <f t="shared" si="195"/>
        <v>3500000</v>
      </c>
      <c r="K294" s="20">
        <f t="shared" si="196"/>
        <v>0</v>
      </c>
      <c r="L294" s="10"/>
      <c r="M294" s="10"/>
      <c r="N294" s="10"/>
      <c r="O294" s="10"/>
      <c r="P294" s="10"/>
    </row>
    <row r="295" spans="1:16" ht="75.599999999999994" x14ac:dyDescent="0.25">
      <c r="A295" s="62" t="s">
        <v>120</v>
      </c>
      <c r="B295" s="36">
        <f t="shared" si="199"/>
        <v>6870000</v>
      </c>
      <c r="C295" s="36">
        <f>C297+C298+C299</f>
        <v>0</v>
      </c>
      <c r="D295" s="36">
        <f t="shared" ref="D295:E295" si="205">D297+D298+D299</f>
        <v>5000000</v>
      </c>
      <c r="E295" s="36">
        <f t="shared" si="205"/>
        <v>1870000</v>
      </c>
      <c r="F295" s="36">
        <f t="shared" si="202"/>
        <v>378140.47</v>
      </c>
      <c r="G295" s="36">
        <f>G297+G298+G299</f>
        <v>0</v>
      </c>
      <c r="H295" s="36">
        <f t="shared" ref="H295:I295" si="206">H297+H298+H299</f>
        <v>0</v>
      </c>
      <c r="I295" s="36">
        <f t="shared" si="206"/>
        <v>378140.47</v>
      </c>
      <c r="J295" s="36">
        <f t="shared" si="195"/>
        <v>6491859.5300000003</v>
      </c>
      <c r="K295" s="20">
        <f t="shared" si="196"/>
        <v>5.5042280931586607</v>
      </c>
      <c r="L295" s="10"/>
      <c r="M295" s="10"/>
      <c r="N295" s="10"/>
      <c r="O295" s="10"/>
      <c r="P295" s="10"/>
    </row>
    <row r="296" spans="1:16" ht="30.6" x14ac:dyDescent="0.25">
      <c r="A296" s="63" t="s">
        <v>19</v>
      </c>
      <c r="B296" s="36">
        <f t="shared" si="199"/>
        <v>0</v>
      </c>
      <c r="C296" s="36"/>
      <c r="D296" s="36"/>
      <c r="E296" s="36"/>
      <c r="F296" s="36">
        <f t="shared" si="202"/>
        <v>0</v>
      </c>
      <c r="G296" s="36"/>
      <c r="H296" s="36"/>
      <c r="I296" s="36"/>
      <c r="J296" s="36">
        <f t="shared" si="195"/>
        <v>0</v>
      </c>
      <c r="K296" s="20"/>
      <c r="L296" s="10"/>
      <c r="M296" s="10"/>
      <c r="N296" s="10"/>
      <c r="O296" s="10"/>
      <c r="P296" s="10"/>
    </row>
    <row r="297" spans="1:16" ht="49.2" x14ac:dyDescent="0.25">
      <c r="A297" s="43" t="s">
        <v>106</v>
      </c>
      <c r="B297" s="36">
        <f t="shared" si="199"/>
        <v>620000</v>
      </c>
      <c r="C297" s="36"/>
      <c r="D297" s="36"/>
      <c r="E297" s="36">
        <v>620000</v>
      </c>
      <c r="F297" s="36">
        <f t="shared" si="202"/>
        <v>378140.47</v>
      </c>
      <c r="G297" s="36"/>
      <c r="H297" s="36"/>
      <c r="I297" s="36">
        <v>378140.47</v>
      </c>
      <c r="J297" s="36">
        <f t="shared" si="195"/>
        <v>241859.53000000003</v>
      </c>
      <c r="K297" s="20">
        <f t="shared" si="196"/>
        <v>60.990398387096768</v>
      </c>
      <c r="L297" s="10"/>
      <c r="M297" s="10"/>
      <c r="N297" s="10"/>
      <c r="O297" s="10"/>
      <c r="P297" s="10"/>
    </row>
    <row r="298" spans="1:16" ht="30.6" x14ac:dyDescent="0.25">
      <c r="A298" s="43" t="s">
        <v>133</v>
      </c>
      <c r="B298" s="36">
        <f t="shared" si="199"/>
        <v>1250000</v>
      </c>
      <c r="C298" s="36"/>
      <c r="D298" s="36"/>
      <c r="E298" s="36">
        <v>1250000</v>
      </c>
      <c r="F298" s="36">
        <f t="shared" si="202"/>
        <v>0</v>
      </c>
      <c r="G298" s="36"/>
      <c r="H298" s="36"/>
      <c r="I298" s="36"/>
      <c r="J298" s="36">
        <f t="shared" si="195"/>
        <v>1250000</v>
      </c>
      <c r="K298" s="20">
        <f t="shared" si="196"/>
        <v>0</v>
      </c>
      <c r="L298" s="10"/>
      <c r="M298" s="10"/>
      <c r="N298" s="10"/>
      <c r="O298" s="10"/>
      <c r="P298" s="10"/>
    </row>
    <row r="299" spans="1:16" ht="30.6" x14ac:dyDescent="0.25">
      <c r="A299" s="43" t="s">
        <v>121</v>
      </c>
      <c r="B299" s="36">
        <f t="shared" si="199"/>
        <v>5000000</v>
      </c>
      <c r="C299" s="36"/>
      <c r="D299" s="36">
        <v>5000000</v>
      </c>
      <c r="E299" s="36"/>
      <c r="F299" s="36">
        <f t="shared" si="202"/>
        <v>0</v>
      </c>
      <c r="G299" s="36"/>
      <c r="H299" s="36"/>
      <c r="I299" s="36"/>
      <c r="J299" s="36">
        <f t="shared" si="195"/>
        <v>5000000</v>
      </c>
      <c r="K299" s="20">
        <f t="shared" si="196"/>
        <v>0</v>
      </c>
      <c r="L299" s="10"/>
      <c r="M299" s="10"/>
      <c r="N299" s="10"/>
      <c r="O299" s="10"/>
      <c r="P299" s="10"/>
    </row>
    <row r="300" spans="1:16" ht="75.599999999999994" x14ac:dyDescent="0.25">
      <c r="A300" s="62" t="s">
        <v>209</v>
      </c>
      <c r="B300" s="36">
        <f t="shared" si="199"/>
        <v>121310.57</v>
      </c>
      <c r="C300" s="36">
        <f>C302</f>
        <v>0</v>
      </c>
      <c r="D300" s="36">
        <f t="shared" ref="D300:E300" si="207">D302</f>
        <v>0</v>
      </c>
      <c r="E300" s="36">
        <f t="shared" si="207"/>
        <v>121310.57</v>
      </c>
      <c r="F300" s="36">
        <f t="shared" si="202"/>
        <v>121310.57</v>
      </c>
      <c r="G300" s="36">
        <f>G302</f>
        <v>0</v>
      </c>
      <c r="H300" s="36">
        <f t="shared" ref="H300:I300" si="208">H302</f>
        <v>0</v>
      </c>
      <c r="I300" s="36">
        <f t="shared" si="208"/>
        <v>121310.57</v>
      </c>
      <c r="J300" s="36">
        <f t="shared" si="195"/>
        <v>0</v>
      </c>
      <c r="K300" s="20">
        <f t="shared" si="196"/>
        <v>100</v>
      </c>
      <c r="L300" s="10"/>
      <c r="M300" s="10"/>
      <c r="N300" s="10"/>
      <c r="O300" s="10"/>
      <c r="P300" s="10"/>
    </row>
    <row r="301" spans="1:16" ht="30.6" x14ac:dyDescent="0.25">
      <c r="A301" s="63" t="s">
        <v>19</v>
      </c>
      <c r="B301" s="36">
        <f t="shared" si="199"/>
        <v>0</v>
      </c>
      <c r="C301" s="36"/>
      <c r="D301" s="36"/>
      <c r="E301" s="36"/>
      <c r="F301" s="36">
        <f t="shared" si="202"/>
        <v>0</v>
      </c>
      <c r="G301" s="36"/>
      <c r="H301" s="36"/>
      <c r="I301" s="36"/>
      <c r="J301" s="36">
        <f t="shared" si="195"/>
        <v>0</v>
      </c>
      <c r="K301" s="20"/>
      <c r="L301" s="10"/>
      <c r="M301" s="10"/>
      <c r="N301" s="10"/>
      <c r="O301" s="10"/>
      <c r="P301" s="10"/>
    </row>
    <row r="302" spans="1:16" ht="49.2" x14ac:dyDescent="0.25">
      <c r="A302" s="43" t="s">
        <v>208</v>
      </c>
      <c r="B302" s="36">
        <f t="shared" si="199"/>
        <v>121310.57</v>
      </c>
      <c r="C302" s="36"/>
      <c r="D302" s="36"/>
      <c r="E302" s="36">
        <v>121310.57</v>
      </c>
      <c r="F302" s="36">
        <f t="shared" si="202"/>
        <v>121310.57</v>
      </c>
      <c r="G302" s="36"/>
      <c r="H302" s="36"/>
      <c r="I302" s="36">
        <v>121310.57</v>
      </c>
      <c r="J302" s="36">
        <f t="shared" si="195"/>
        <v>0</v>
      </c>
      <c r="K302" s="20">
        <f t="shared" ref="K302" si="209">F302/B302*100</f>
        <v>100</v>
      </c>
      <c r="L302" s="10"/>
      <c r="M302" s="10"/>
      <c r="N302" s="10"/>
      <c r="O302" s="10"/>
      <c r="P302" s="10"/>
    </row>
    <row r="303" spans="1:16" ht="30" x14ac:dyDescent="0.25">
      <c r="A303" s="83" t="s">
        <v>134</v>
      </c>
      <c r="B303" s="33">
        <f t="shared" si="199"/>
        <v>4000000</v>
      </c>
      <c r="C303" s="33">
        <f>C304</f>
        <v>0</v>
      </c>
      <c r="D303" s="33">
        <f t="shared" ref="D303:E305" si="210">D304</f>
        <v>0</v>
      </c>
      <c r="E303" s="33">
        <f t="shared" si="210"/>
        <v>4000000</v>
      </c>
      <c r="F303" s="33">
        <f t="shared" si="202"/>
        <v>0</v>
      </c>
      <c r="G303" s="33">
        <f>G304</f>
        <v>0</v>
      </c>
      <c r="H303" s="33">
        <f t="shared" ref="H303:I305" si="211">H304</f>
        <v>0</v>
      </c>
      <c r="I303" s="33">
        <f t="shared" si="211"/>
        <v>0</v>
      </c>
      <c r="J303" s="33">
        <f t="shared" si="195"/>
        <v>4000000</v>
      </c>
      <c r="K303" s="19">
        <f t="shared" si="196"/>
        <v>0</v>
      </c>
      <c r="L303" s="10"/>
      <c r="M303" s="10"/>
      <c r="N303" s="10"/>
      <c r="O303" s="10"/>
      <c r="P303" s="10"/>
    </row>
    <row r="304" spans="1:16" ht="30.6" x14ac:dyDescent="0.25">
      <c r="A304" s="80" t="s">
        <v>135</v>
      </c>
      <c r="B304" s="36">
        <f t="shared" si="199"/>
        <v>4000000</v>
      </c>
      <c r="C304" s="36">
        <f>C305</f>
        <v>0</v>
      </c>
      <c r="D304" s="36">
        <f t="shared" si="210"/>
        <v>0</v>
      </c>
      <c r="E304" s="36">
        <f t="shared" si="210"/>
        <v>4000000</v>
      </c>
      <c r="F304" s="36">
        <f t="shared" si="202"/>
        <v>0</v>
      </c>
      <c r="G304" s="36">
        <f>G305</f>
        <v>0</v>
      </c>
      <c r="H304" s="36">
        <f t="shared" si="211"/>
        <v>0</v>
      </c>
      <c r="I304" s="36">
        <f t="shared" si="211"/>
        <v>0</v>
      </c>
      <c r="J304" s="36">
        <f t="shared" si="195"/>
        <v>4000000</v>
      </c>
      <c r="K304" s="20">
        <f t="shared" si="196"/>
        <v>0</v>
      </c>
      <c r="L304" s="10"/>
      <c r="M304" s="10"/>
      <c r="N304" s="10"/>
      <c r="O304" s="10"/>
      <c r="P304" s="10"/>
    </row>
    <row r="305" spans="1:16" ht="73.8" x14ac:dyDescent="0.25">
      <c r="A305" s="81" t="s">
        <v>55</v>
      </c>
      <c r="B305" s="36">
        <f t="shared" si="199"/>
        <v>4000000</v>
      </c>
      <c r="C305" s="36">
        <f>C306</f>
        <v>0</v>
      </c>
      <c r="D305" s="36">
        <f t="shared" si="210"/>
        <v>0</v>
      </c>
      <c r="E305" s="36">
        <f t="shared" si="210"/>
        <v>4000000</v>
      </c>
      <c r="F305" s="36">
        <f t="shared" si="202"/>
        <v>0</v>
      </c>
      <c r="G305" s="36">
        <f>G306</f>
        <v>0</v>
      </c>
      <c r="H305" s="36">
        <f t="shared" si="211"/>
        <v>0</v>
      </c>
      <c r="I305" s="36">
        <f t="shared" si="211"/>
        <v>0</v>
      </c>
      <c r="J305" s="36">
        <f t="shared" si="195"/>
        <v>4000000</v>
      </c>
      <c r="K305" s="20">
        <f t="shared" si="196"/>
        <v>0</v>
      </c>
      <c r="L305" s="10"/>
      <c r="M305" s="10"/>
      <c r="N305" s="10"/>
      <c r="O305" s="10"/>
      <c r="P305" s="10"/>
    </row>
    <row r="306" spans="1:16" ht="75.599999999999994" x14ac:dyDescent="0.25">
      <c r="A306" s="57" t="s">
        <v>136</v>
      </c>
      <c r="B306" s="36">
        <f t="shared" si="199"/>
        <v>4000000</v>
      </c>
      <c r="C306" s="36">
        <f>C308</f>
        <v>0</v>
      </c>
      <c r="D306" s="36">
        <f t="shared" ref="D306:E306" si="212">D308</f>
        <v>0</v>
      </c>
      <c r="E306" s="36">
        <f t="shared" si="212"/>
        <v>4000000</v>
      </c>
      <c r="F306" s="36">
        <f t="shared" si="202"/>
        <v>0</v>
      </c>
      <c r="G306" s="36">
        <f>G308</f>
        <v>0</v>
      </c>
      <c r="H306" s="36">
        <f t="shared" ref="H306:I306" si="213">H308</f>
        <v>0</v>
      </c>
      <c r="I306" s="36">
        <f t="shared" si="213"/>
        <v>0</v>
      </c>
      <c r="J306" s="36">
        <f t="shared" si="195"/>
        <v>4000000</v>
      </c>
      <c r="K306" s="20">
        <f t="shared" si="196"/>
        <v>0</v>
      </c>
      <c r="L306" s="10"/>
      <c r="M306" s="10"/>
      <c r="N306" s="10"/>
      <c r="O306" s="10"/>
      <c r="P306" s="10"/>
    </row>
    <row r="307" spans="1:16" ht="30.6" x14ac:dyDescent="0.25">
      <c r="A307" s="63" t="s">
        <v>19</v>
      </c>
      <c r="B307" s="36">
        <f t="shared" si="199"/>
        <v>0</v>
      </c>
      <c r="C307" s="36"/>
      <c r="D307" s="36"/>
      <c r="E307" s="36"/>
      <c r="F307" s="36">
        <f t="shared" si="202"/>
        <v>0</v>
      </c>
      <c r="G307" s="36"/>
      <c r="H307" s="36"/>
      <c r="I307" s="36"/>
      <c r="J307" s="36">
        <f t="shared" si="195"/>
        <v>0</v>
      </c>
      <c r="K307" s="20"/>
      <c r="L307" s="10"/>
      <c r="M307" s="10"/>
      <c r="N307" s="10"/>
      <c r="O307" s="10"/>
      <c r="P307" s="10"/>
    </row>
    <row r="308" spans="1:16" ht="49.2" x14ac:dyDescent="0.25">
      <c r="A308" s="43" t="s">
        <v>140</v>
      </c>
      <c r="B308" s="36">
        <f t="shared" si="199"/>
        <v>4000000</v>
      </c>
      <c r="C308" s="36"/>
      <c r="D308" s="36"/>
      <c r="E308" s="36">
        <v>4000000</v>
      </c>
      <c r="F308" s="36">
        <f t="shared" si="202"/>
        <v>0</v>
      </c>
      <c r="G308" s="36"/>
      <c r="H308" s="36"/>
      <c r="I308" s="36"/>
      <c r="J308" s="36">
        <f t="shared" si="195"/>
        <v>4000000</v>
      </c>
      <c r="K308" s="20">
        <f t="shared" si="196"/>
        <v>0</v>
      </c>
      <c r="L308" s="10"/>
      <c r="M308" s="10"/>
      <c r="N308" s="10"/>
      <c r="O308" s="10"/>
      <c r="P308" s="10"/>
    </row>
    <row r="309" spans="1:16" ht="30" x14ac:dyDescent="0.25">
      <c r="A309" s="83" t="s">
        <v>137</v>
      </c>
      <c r="B309" s="33">
        <f t="shared" si="199"/>
        <v>57920625</v>
      </c>
      <c r="C309" s="33">
        <f>C310</f>
        <v>0</v>
      </c>
      <c r="D309" s="33">
        <f t="shared" ref="D309:E311" si="214">D310</f>
        <v>46173300</v>
      </c>
      <c r="E309" s="33">
        <f t="shared" si="214"/>
        <v>11747325</v>
      </c>
      <c r="F309" s="33">
        <f t="shared" si="202"/>
        <v>0</v>
      </c>
      <c r="G309" s="33">
        <f>G310</f>
        <v>0</v>
      </c>
      <c r="H309" s="33">
        <f t="shared" ref="H309:I311" si="215">H310</f>
        <v>0</v>
      </c>
      <c r="I309" s="33">
        <f t="shared" si="215"/>
        <v>0</v>
      </c>
      <c r="J309" s="33">
        <f t="shared" si="195"/>
        <v>57920625</v>
      </c>
      <c r="K309" s="19">
        <f t="shared" si="196"/>
        <v>0</v>
      </c>
      <c r="L309" s="10"/>
      <c r="M309" s="10"/>
      <c r="N309" s="10"/>
      <c r="O309" s="10"/>
      <c r="P309" s="10"/>
    </row>
    <row r="310" spans="1:16" ht="30.6" x14ac:dyDescent="0.25">
      <c r="A310" s="80" t="s">
        <v>138</v>
      </c>
      <c r="B310" s="36">
        <f t="shared" si="199"/>
        <v>57920625</v>
      </c>
      <c r="C310" s="36">
        <f>C311</f>
        <v>0</v>
      </c>
      <c r="D310" s="36">
        <f t="shared" si="214"/>
        <v>46173300</v>
      </c>
      <c r="E310" s="36">
        <f t="shared" si="214"/>
        <v>11747325</v>
      </c>
      <c r="F310" s="36">
        <f t="shared" si="202"/>
        <v>0</v>
      </c>
      <c r="G310" s="36">
        <f>G311</f>
        <v>0</v>
      </c>
      <c r="H310" s="36">
        <f t="shared" si="215"/>
        <v>0</v>
      </c>
      <c r="I310" s="36">
        <f t="shared" si="215"/>
        <v>0</v>
      </c>
      <c r="J310" s="36">
        <f t="shared" si="195"/>
        <v>57920625</v>
      </c>
      <c r="K310" s="20">
        <f t="shared" si="196"/>
        <v>0</v>
      </c>
      <c r="L310" s="10"/>
      <c r="M310" s="10"/>
      <c r="N310" s="10"/>
      <c r="O310" s="10"/>
      <c r="P310" s="10"/>
    </row>
    <row r="311" spans="1:16" ht="73.8" x14ac:dyDescent="0.25">
      <c r="A311" s="81" t="s">
        <v>55</v>
      </c>
      <c r="B311" s="36">
        <f t="shared" si="199"/>
        <v>57920625</v>
      </c>
      <c r="C311" s="36">
        <f>C312</f>
        <v>0</v>
      </c>
      <c r="D311" s="36">
        <f t="shared" si="214"/>
        <v>46173300</v>
      </c>
      <c r="E311" s="36">
        <f t="shared" si="214"/>
        <v>11747325</v>
      </c>
      <c r="F311" s="36">
        <f t="shared" si="202"/>
        <v>0</v>
      </c>
      <c r="G311" s="36">
        <f>G312</f>
        <v>0</v>
      </c>
      <c r="H311" s="36">
        <f t="shared" si="215"/>
        <v>0</v>
      </c>
      <c r="I311" s="36">
        <f t="shared" si="215"/>
        <v>0</v>
      </c>
      <c r="J311" s="36">
        <f t="shared" si="195"/>
        <v>57920625</v>
      </c>
      <c r="K311" s="20">
        <f t="shared" si="196"/>
        <v>0</v>
      </c>
      <c r="L311" s="10"/>
      <c r="M311" s="10"/>
      <c r="N311" s="10"/>
      <c r="O311" s="10"/>
      <c r="P311" s="10"/>
    </row>
    <row r="312" spans="1:16" ht="75.599999999999994" x14ac:dyDescent="0.25">
      <c r="A312" s="57" t="s">
        <v>139</v>
      </c>
      <c r="B312" s="36">
        <f t="shared" si="199"/>
        <v>57920625</v>
      </c>
      <c r="C312" s="36">
        <f>C314+C315+C316</f>
        <v>0</v>
      </c>
      <c r="D312" s="36">
        <f t="shared" ref="D312:E312" si="216">D314+D315+D316</f>
        <v>46173300</v>
      </c>
      <c r="E312" s="36">
        <f t="shared" si="216"/>
        <v>11747325</v>
      </c>
      <c r="F312" s="36">
        <f t="shared" si="202"/>
        <v>0</v>
      </c>
      <c r="G312" s="36">
        <f>G314+G315+G316</f>
        <v>0</v>
      </c>
      <c r="H312" s="36">
        <f t="shared" ref="H312:I312" si="217">H314+H315+H316</f>
        <v>0</v>
      </c>
      <c r="I312" s="36">
        <f t="shared" si="217"/>
        <v>0</v>
      </c>
      <c r="J312" s="36">
        <f t="shared" si="195"/>
        <v>57920625</v>
      </c>
      <c r="K312" s="20">
        <f t="shared" si="196"/>
        <v>0</v>
      </c>
      <c r="L312" s="10"/>
      <c r="M312" s="10"/>
      <c r="N312" s="10"/>
      <c r="O312" s="10"/>
      <c r="P312" s="10"/>
    </row>
    <row r="313" spans="1:16" ht="30.6" x14ac:dyDescent="0.25">
      <c r="A313" s="59" t="s">
        <v>19</v>
      </c>
      <c r="B313" s="36">
        <f t="shared" si="199"/>
        <v>0</v>
      </c>
      <c r="C313" s="36"/>
      <c r="D313" s="36"/>
      <c r="E313" s="36"/>
      <c r="F313" s="36">
        <f t="shared" si="202"/>
        <v>0</v>
      </c>
      <c r="G313" s="36"/>
      <c r="H313" s="36"/>
      <c r="I313" s="36"/>
      <c r="J313" s="36">
        <f t="shared" si="195"/>
        <v>0</v>
      </c>
      <c r="K313" s="20"/>
      <c r="L313" s="10"/>
      <c r="M313" s="10"/>
      <c r="N313" s="10"/>
      <c r="O313" s="10"/>
      <c r="P313" s="10"/>
    </row>
    <row r="314" spans="1:16" ht="49.2" x14ac:dyDescent="0.25">
      <c r="A314" s="43" t="s">
        <v>141</v>
      </c>
      <c r="B314" s="36">
        <f t="shared" si="199"/>
        <v>204000</v>
      </c>
      <c r="C314" s="36"/>
      <c r="D314" s="36"/>
      <c r="E314" s="36">
        <v>204000</v>
      </c>
      <c r="F314" s="36">
        <f t="shared" si="202"/>
        <v>0</v>
      </c>
      <c r="G314" s="36"/>
      <c r="H314" s="36"/>
      <c r="I314" s="36"/>
      <c r="J314" s="36">
        <f t="shared" si="195"/>
        <v>204000</v>
      </c>
      <c r="K314" s="20">
        <f t="shared" si="196"/>
        <v>0</v>
      </c>
      <c r="L314" s="10"/>
      <c r="M314" s="10"/>
      <c r="N314" s="10"/>
      <c r="O314" s="10"/>
      <c r="P314" s="10"/>
    </row>
    <row r="315" spans="1:16" ht="30.6" x14ac:dyDescent="0.25">
      <c r="A315" s="43" t="s">
        <v>142</v>
      </c>
      <c r="B315" s="36">
        <f t="shared" si="199"/>
        <v>11543325</v>
      </c>
      <c r="C315" s="36"/>
      <c r="D315" s="36"/>
      <c r="E315" s="36">
        <v>11543325</v>
      </c>
      <c r="F315" s="36">
        <f t="shared" si="202"/>
        <v>0</v>
      </c>
      <c r="G315" s="36"/>
      <c r="H315" s="36"/>
      <c r="I315" s="36"/>
      <c r="J315" s="36">
        <f t="shared" si="195"/>
        <v>11543325</v>
      </c>
      <c r="K315" s="20">
        <f t="shared" si="196"/>
        <v>0</v>
      </c>
      <c r="L315" s="10"/>
      <c r="M315" s="10"/>
      <c r="N315" s="10"/>
      <c r="O315" s="10"/>
      <c r="P315" s="10"/>
    </row>
    <row r="316" spans="1:16" ht="30.6" x14ac:dyDescent="0.25">
      <c r="A316" s="43" t="s">
        <v>143</v>
      </c>
      <c r="B316" s="36">
        <f t="shared" si="199"/>
        <v>46173300</v>
      </c>
      <c r="C316" s="36"/>
      <c r="D316" s="36">
        <v>46173300</v>
      </c>
      <c r="E316" s="36"/>
      <c r="F316" s="36"/>
      <c r="G316" s="36"/>
      <c r="H316" s="36"/>
      <c r="I316" s="36"/>
      <c r="J316" s="36">
        <f t="shared" si="195"/>
        <v>46173300</v>
      </c>
      <c r="K316" s="20">
        <f t="shared" si="196"/>
        <v>0</v>
      </c>
      <c r="L316" s="10"/>
      <c r="M316" s="10"/>
      <c r="N316" s="10"/>
      <c r="O316" s="10"/>
      <c r="P316" s="10"/>
    </row>
    <row r="317" spans="1:16" s="4" customFormat="1" ht="61.2" customHeight="1" x14ac:dyDescent="0.3">
      <c r="A317" s="52" t="s">
        <v>27</v>
      </c>
      <c r="B317" s="33">
        <f t="shared" ref="B317:I317" si="218">B9+B136+B204+B235+B303+B309</f>
        <v>2402310202.5900002</v>
      </c>
      <c r="C317" s="33">
        <f t="shared" si="218"/>
        <v>1595637823.26</v>
      </c>
      <c r="D317" s="33">
        <f t="shared" si="218"/>
        <v>532081994.48000002</v>
      </c>
      <c r="E317" s="33">
        <f t="shared" si="218"/>
        <v>274590384.85000002</v>
      </c>
      <c r="F317" s="33">
        <f t="shared" si="218"/>
        <v>507009470.18000001</v>
      </c>
      <c r="G317" s="33">
        <f t="shared" si="218"/>
        <v>417197125.06999999</v>
      </c>
      <c r="H317" s="33">
        <f t="shared" si="218"/>
        <v>54289233.010000005</v>
      </c>
      <c r="I317" s="33">
        <f t="shared" si="218"/>
        <v>35523112.100000001</v>
      </c>
      <c r="J317" s="33">
        <f t="shared" si="195"/>
        <v>1895300732.4100001</v>
      </c>
      <c r="K317" s="22">
        <f t="shared" si="196"/>
        <v>21.105079170599137</v>
      </c>
    </row>
    <row r="318" spans="1:16" ht="19.8" customHeight="1" x14ac:dyDescent="0.5">
      <c r="A318" s="8"/>
      <c r="B318" s="12"/>
      <c r="C318" s="8"/>
      <c r="D318" s="8"/>
      <c r="E318" s="13"/>
      <c r="F318" s="13"/>
      <c r="G318" s="31"/>
      <c r="H318" s="31"/>
      <c r="I318" s="31"/>
      <c r="J318" s="8"/>
      <c r="K318" s="8"/>
    </row>
    <row r="319" spans="1:16" ht="13.8" customHeight="1" x14ac:dyDescent="0.5">
      <c r="A319" s="9"/>
      <c r="B319" s="16"/>
      <c r="C319" s="8"/>
      <c r="D319" s="8"/>
      <c r="E319" s="8"/>
      <c r="F319" s="31"/>
      <c r="G319" s="31"/>
      <c r="H319" s="31"/>
      <c r="I319" s="31"/>
      <c r="J319" s="8"/>
      <c r="K319" s="8"/>
    </row>
    <row r="320" spans="1:16" ht="24.75" customHeight="1" x14ac:dyDescent="0.25">
      <c r="A320" s="8"/>
      <c r="B320" s="112" t="s">
        <v>1</v>
      </c>
      <c r="C320" s="112" t="s">
        <v>15</v>
      </c>
      <c r="D320" s="112" t="s">
        <v>14</v>
      </c>
      <c r="E320" s="114" t="s">
        <v>16</v>
      </c>
      <c r="F320" s="115"/>
      <c r="G320" s="8"/>
      <c r="H320" s="8"/>
      <c r="I320" s="8"/>
      <c r="J320" s="8"/>
      <c r="K320" s="8"/>
    </row>
    <row r="321" spans="1:11" ht="23.25" customHeight="1" x14ac:dyDescent="0.25">
      <c r="A321" s="8"/>
      <c r="B321" s="113"/>
      <c r="C321" s="113"/>
      <c r="D321" s="113"/>
      <c r="E321" s="64" t="s">
        <v>17</v>
      </c>
      <c r="F321" s="64" t="s">
        <v>18</v>
      </c>
      <c r="G321" s="8"/>
      <c r="H321" s="8"/>
      <c r="I321" s="8"/>
      <c r="J321" s="8"/>
      <c r="K321" s="8"/>
    </row>
    <row r="322" spans="1:11" ht="28.8" customHeight="1" x14ac:dyDescent="0.5">
      <c r="A322" s="8"/>
      <c r="B322" s="65"/>
      <c r="C322" s="86">
        <f>B317</f>
        <v>2402310202.5900002</v>
      </c>
      <c r="D322" s="86">
        <f>F317</f>
        <v>507009470.18000001</v>
      </c>
      <c r="E322" s="86">
        <f>C322-D322</f>
        <v>1895300732.4100001</v>
      </c>
      <c r="F322" s="87">
        <f>D322/C322*100</f>
        <v>21.105079170599137</v>
      </c>
      <c r="G322" s="8"/>
      <c r="H322" s="8"/>
      <c r="I322" s="8"/>
      <c r="J322" s="8"/>
      <c r="K322" s="8"/>
    </row>
    <row r="323" spans="1:11" ht="24.6" customHeight="1" x14ac:dyDescent="0.5">
      <c r="A323" s="8"/>
      <c r="B323" s="65" t="s">
        <v>19</v>
      </c>
      <c r="C323" s="86"/>
      <c r="D323" s="86"/>
      <c r="E323" s="86"/>
      <c r="F323" s="87"/>
      <c r="G323" s="8"/>
      <c r="H323" s="8"/>
      <c r="I323" s="8"/>
      <c r="J323" s="8"/>
      <c r="K323" s="8"/>
    </row>
    <row r="324" spans="1:11" ht="30.6" customHeight="1" x14ac:dyDescent="0.5">
      <c r="A324" s="8"/>
      <c r="B324" s="66" t="s">
        <v>3</v>
      </c>
      <c r="C324" s="88">
        <f>C317</f>
        <v>1595637823.26</v>
      </c>
      <c r="D324" s="86">
        <f>G317</f>
        <v>417197125.06999999</v>
      </c>
      <c r="E324" s="86">
        <f t="shared" ref="E324:E326" si="219">C324-D324</f>
        <v>1178440698.1900001</v>
      </c>
      <c r="F324" s="87">
        <f>D324/C324*100</f>
        <v>26.146104021126611</v>
      </c>
      <c r="G324" s="8"/>
      <c r="H324" s="8"/>
      <c r="I324" s="8"/>
      <c r="J324" s="8"/>
      <c r="K324" s="8"/>
    </row>
    <row r="325" spans="1:11" ht="30" customHeight="1" x14ac:dyDescent="0.5">
      <c r="B325" s="66" t="s">
        <v>4</v>
      </c>
      <c r="C325" s="88">
        <f>D317</f>
        <v>532081994.48000002</v>
      </c>
      <c r="D325" s="86">
        <f>H317</f>
        <v>54289233.010000005</v>
      </c>
      <c r="E325" s="86">
        <f t="shared" si="219"/>
        <v>477792761.47000003</v>
      </c>
      <c r="F325" s="87">
        <f>D325/C325*100</f>
        <v>10.203170483725255</v>
      </c>
      <c r="G325" s="8"/>
      <c r="H325" s="8"/>
      <c r="I325" s="8"/>
      <c r="J325" s="8"/>
      <c r="K325" s="8"/>
    </row>
    <row r="326" spans="1:11" ht="30" customHeight="1" x14ac:dyDescent="0.5">
      <c r="A326" s="5"/>
      <c r="B326" s="66" t="s">
        <v>5</v>
      </c>
      <c r="C326" s="88">
        <f>E317</f>
        <v>274590384.85000002</v>
      </c>
      <c r="D326" s="86">
        <f>I317</f>
        <v>35523112.100000001</v>
      </c>
      <c r="E326" s="86">
        <f t="shared" si="219"/>
        <v>239067272.75000003</v>
      </c>
      <c r="F326" s="87">
        <f>D326/C326*100</f>
        <v>12.936764744841719</v>
      </c>
      <c r="G326" s="8"/>
      <c r="H326" s="8"/>
      <c r="I326" s="8"/>
      <c r="J326" s="8"/>
      <c r="K326" s="8"/>
    </row>
    <row r="327" spans="1:11" ht="28.2" x14ac:dyDescent="0.5">
      <c r="A327" s="23" t="s">
        <v>202</v>
      </c>
      <c r="E327" s="108"/>
      <c r="F327" s="108"/>
    </row>
    <row r="328" spans="1:11" ht="61.8" customHeight="1" x14ac:dyDescent="0.5">
      <c r="A328" s="23" t="s">
        <v>203</v>
      </c>
      <c r="B328" s="23"/>
      <c r="C328" s="23"/>
      <c r="D328" s="23"/>
      <c r="E328" s="24" t="s">
        <v>33</v>
      </c>
      <c r="F328" s="32"/>
    </row>
    <row r="329" spans="1:11" ht="89.4" customHeight="1" x14ac:dyDescent="0.45">
      <c r="A329" s="67" t="s">
        <v>28</v>
      </c>
      <c r="B329" s="8"/>
      <c r="C329" s="8"/>
      <c r="D329" s="8"/>
      <c r="E329" s="13"/>
      <c r="F329" s="6"/>
    </row>
    <row r="330" spans="1:11" ht="34.799999999999997" customHeight="1" x14ac:dyDescent="0.4">
      <c r="E330" s="25"/>
    </row>
    <row r="332" spans="1:11" ht="39.6" customHeight="1" x14ac:dyDescent="0.5">
      <c r="B332" s="28"/>
      <c r="C332" s="29"/>
      <c r="D332" s="29"/>
      <c r="E332" s="29"/>
      <c r="F332" s="30"/>
      <c r="G332" s="29"/>
      <c r="H332" s="29"/>
      <c r="I332" s="29"/>
      <c r="J332" s="3"/>
    </row>
    <row r="333" spans="1:11" ht="28.2" x14ac:dyDescent="0.5">
      <c r="B333" s="28"/>
      <c r="C333" s="29"/>
      <c r="D333" s="29"/>
      <c r="E333" s="29"/>
      <c r="F333" s="30"/>
      <c r="G333" s="29"/>
      <c r="H333" s="29"/>
      <c r="I333" s="29"/>
      <c r="J333" s="3"/>
    </row>
    <row r="334" spans="1:11" ht="28.2" x14ac:dyDescent="0.5">
      <c r="B334" s="28"/>
      <c r="C334" s="29"/>
      <c r="D334" s="29"/>
      <c r="E334" s="29"/>
      <c r="F334" s="30"/>
      <c r="G334" s="29"/>
      <c r="H334" s="29"/>
      <c r="I334" s="29"/>
      <c r="J334" s="3"/>
    </row>
    <row r="335" spans="1:11" ht="28.2" x14ac:dyDescent="0.5">
      <c r="B335" s="28"/>
      <c r="C335" s="29"/>
      <c r="D335" s="29"/>
      <c r="E335" s="29"/>
      <c r="F335" s="30"/>
      <c r="G335" s="29"/>
      <c r="H335" s="29"/>
      <c r="I335" s="29"/>
      <c r="J335" s="3"/>
    </row>
    <row r="336" spans="1:11" ht="28.2" x14ac:dyDescent="0.5">
      <c r="B336" s="28"/>
      <c r="C336" s="29"/>
      <c r="D336" s="29"/>
      <c r="E336" s="29"/>
      <c r="F336" s="30"/>
      <c r="G336" s="29"/>
      <c r="H336" s="29"/>
      <c r="I336" s="29"/>
      <c r="J336" s="3"/>
    </row>
    <row r="337" spans="2:10" ht="28.2" x14ac:dyDescent="0.5">
      <c r="B337" s="28"/>
      <c r="C337" s="29"/>
      <c r="D337" s="29"/>
      <c r="E337" s="29"/>
      <c r="F337" s="30"/>
      <c r="G337" s="29"/>
      <c r="H337" s="29"/>
      <c r="I337" s="29"/>
      <c r="J337" s="3"/>
    </row>
    <row r="338" spans="2:10" ht="28.2" x14ac:dyDescent="0.5">
      <c r="B338" s="28"/>
      <c r="C338" s="27"/>
      <c r="D338" s="27"/>
      <c r="E338" s="27"/>
      <c r="F338" s="30"/>
      <c r="G338" s="27"/>
      <c r="H338" s="27"/>
      <c r="I338" s="27"/>
      <c r="J338" s="3"/>
    </row>
    <row r="339" spans="2:10" ht="28.2" x14ac:dyDescent="0.5">
      <c r="B339" s="28">
        <f t="shared" ref="B339:B342" si="220">C339+D339+E339</f>
        <v>0</v>
      </c>
      <c r="C339" s="27"/>
      <c r="D339" s="27"/>
      <c r="E339" s="27"/>
      <c r="F339" s="30">
        <f t="shared" ref="F339:F342" si="221">G339+H339+I339</f>
        <v>0</v>
      </c>
      <c r="G339" s="27"/>
      <c r="H339" s="27"/>
      <c r="I339" s="27"/>
      <c r="J339" s="3"/>
    </row>
    <row r="340" spans="2:10" ht="28.2" x14ac:dyDescent="0.5">
      <c r="B340" s="28">
        <f t="shared" si="220"/>
        <v>0</v>
      </c>
      <c r="C340" s="27"/>
      <c r="D340" s="27"/>
      <c r="E340" s="27"/>
      <c r="F340" s="30">
        <f t="shared" si="221"/>
        <v>0</v>
      </c>
      <c r="G340" s="27"/>
      <c r="H340" s="27"/>
      <c r="I340" s="27"/>
      <c r="J340" s="3"/>
    </row>
    <row r="341" spans="2:10" ht="28.2" x14ac:dyDescent="0.5">
      <c r="B341" s="28">
        <f t="shared" si="220"/>
        <v>0</v>
      </c>
      <c r="C341" s="27"/>
      <c r="D341" s="27"/>
      <c r="E341" s="27"/>
      <c r="F341" s="30">
        <f t="shared" si="221"/>
        <v>0</v>
      </c>
      <c r="G341" s="27"/>
      <c r="H341" s="27"/>
      <c r="I341" s="27"/>
      <c r="J341" s="3"/>
    </row>
    <row r="342" spans="2:10" ht="28.2" x14ac:dyDescent="0.5">
      <c r="B342" s="28">
        <f t="shared" si="220"/>
        <v>0</v>
      </c>
      <c r="C342" s="27"/>
      <c r="D342" s="27"/>
      <c r="E342" s="27"/>
      <c r="F342" s="30">
        <f t="shared" si="221"/>
        <v>0</v>
      </c>
      <c r="G342" s="27"/>
      <c r="H342" s="27"/>
      <c r="I342" s="27"/>
      <c r="J342" s="3"/>
    </row>
    <row r="343" spans="2:10" ht="24.6" x14ac:dyDescent="0.4">
      <c r="B343" s="27"/>
      <c r="C343" s="27"/>
      <c r="D343" s="27"/>
      <c r="E343" s="27"/>
      <c r="F343" s="27"/>
      <c r="G343" s="27"/>
      <c r="H343" s="27"/>
      <c r="I343" s="27"/>
      <c r="J343" s="3"/>
    </row>
    <row r="344" spans="2:10" ht="24.6" x14ac:dyDescent="0.4">
      <c r="B344" s="27"/>
      <c r="C344" s="27"/>
      <c r="D344" s="27"/>
      <c r="E344" s="27"/>
      <c r="F344" s="27"/>
      <c r="G344" s="27"/>
      <c r="H344" s="27"/>
      <c r="I344" s="27"/>
      <c r="J344" s="3"/>
    </row>
    <row r="345" spans="2:10" ht="24.6" x14ac:dyDescent="0.4">
      <c r="B345" s="27"/>
      <c r="C345" s="27"/>
      <c r="D345" s="27"/>
      <c r="E345" s="27"/>
      <c r="F345" s="27"/>
      <c r="G345" s="27"/>
      <c r="H345" s="27"/>
      <c r="I345" s="27"/>
      <c r="J345" s="3"/>
    </row>
    <row r="346" spans="2:10" ht="24.6" x14ac:dyDescent="0.4">
      <c r="B346" s="27"/>
      <c r="C346" s="27"/>
      <c r="D346" s="27"/>
      <c r="E346" s="27"/>
      <c r="F346" s="27"/>
      <c r="G346" s="27"/>
      <c r="H346" s="27"/>
      <c r="I346" s="27"/>
      <c r="J346" s="3"/>
    </row>
    <row r="347" spans="2:10" ht="24.6" x14ac:dyDescent="0.4">
      <c r="B347" s="27"/>
      <c r="C347" s="27"/>
      <c r="D347" s="27"/>
      <c r="E347" s="27"/>
      <c r="F347" s="27"/>
      <c r="G347" s="27"/>
      <c r="H347" s="27"/>
      <c r="I347" s="27"/>
      <c r="J347" s="3"/>
    </row>
    <row r="348" spans="2:10" ht="24.6" x14ac:dyDescent="0.4">
      <c r="B348" s="26"/>
      <c r="C348" s="26"/>
      <c r="D348" s="26"/>
      <c r="E348" s="26"/>
      <c r="F348" s="26"/>
      <c r="G348" s="26"/>
      <c r="H348" s="26"/>
      <c r="I348" s="26"/>
    </row>
    <row r="349" spans="2:10" ht="24.6" x14ac:dyDescent="0.4">
      <c r="B349" s="26"/>
      <c r="C349" s="26"/>
      <c r="D349" s="26"/>
      <c r="E349" s="26"/>
      <c r="F349" s="26"/>
      <c r="G349" s="26"/>
      <c r="H349" s="26"/>
      <c r="I349" s="26"/>
    </row>
    <row r="350" spans="2:10" ht="24.6" x14ac:dyDescent="0.4">
      <c r="B350" s="26"/>
      <c r="C350" s="26"/>
      <c r="D350" s="26"/>
      <c r="E350" s="26"/>
      <c r="F350" s="26"/>
      <c r="G350" s="26"/>
      <c r="H350" s="26"/>
      <c r="I350" s="26"/>
    </row>
    <row r="351" spans="2:10" ht="24.6" x14ac:dyDescent="0.4">
      <c r="B351" s="26"/>
      <c r="C351" s="26"/>
      <c r="D351" s="26"/>
      <c r="E351" s="26"/>
      <c r="F351" s="26"/>
      <c r="G351" s="26"/>
      <c r="H351" s="26"/>
      <c r="I351" s="26"/>
    </row>
    <row r="352" spans="2:10" ht="24.6" x14ac:dyDescent="0.4">
      <c r="B352" s="26"/>
      <c r="C352" s="26"/>
      <c r="D352" s="26"/>
      <c r="E352" s="26"/>
      <c r="F352" s="26"/>
      <c r="G352" s="26"/>
      <c r="H352" s="26"/>
      <c r="I352" s="26"/>
    </row>
    <row r="353" spans="2:9" ht="24.6" x14ac:dyDescent="0.4">
      <c r="B353" s="26"/>
      <c r="C353" s="26"/>
      <c r="D353" s="26"/>
      <c r="E353" s="26"/>
      <c r="F353" s="26"/>
      <c r="G353" s="26"/>
      <c r="H353" s="26"/>
      <c r="I353" s="26"/>
    </row>
  </sheetData>
  <mergeCells count="17"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E327:F327"/>
    <mergeCell ref="F6:F7"/>
    <mergeCell ref="G6:I6"/>
    <mergeCell ref="B320:B321"/>
    <mergeCell ref="C320:C321"/>
    <mergeCell ref="D320:D321"/>
    <mergeCell ref="E320:F320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2" manualBreakCount="2">
    <brk id="277" max="10" man="1"/>
    <brk id="3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3"/>
  <sheetViews>
    <sheetView showZeros="0" view="pageBreakPreview" topLeftCell="A313" zoomScale="50" zoomScaleNormal="40" zoomScaleSheetLayoutView="50" workbookViewId="0">
      <selection activeCell="I285" sqref="I285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5.1093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95" t="s">
        <v>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27" ht="42" customHeight="1" x14ac:dyDescent="0.25">
      <c r="A2" s="95" t="s">
        <v>243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27" ht="22.8" customHeight="1" x14ac:dyDescent="0.25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5">
      <c r="A4" s="96" t="s">
        <v>108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97" t="s">
        <v>107</v>
      </c>
      <c r="B5" s="98" t="s">
        <v>47</v>
      </c>
      <c r="C5" s="98"/>
      <c r="D5" s="98"/>
      <c r="E5" s="98"/>
      <c r="F5" s="99" t="s">
        <v>244</v>
      </c>
      <c r="G5" s="100"/>
      <c r="H5" s="100"/>
      <c r="I5" s="101"/>
      <c r="J5" s="102" t="s">
        <v>26</v>
      </c>
      <c r="K5" s="105" t="s">
        <v>22</v>
      </c>
    </row>
    <row r="6" spans="1:27" ht="25.5" customHeight="1" x14ac:dyDescent="0.25">
      <c r="A6" s="97"/>
      <c r="B6" s="98" t="s">
        <v>1</v>
      </c>
      <c r="C6" s="98" t="s">
        <v>2</v>
      </c>
      <c r="D6" s="98"/>
      <c r="E6" s="98"/>
      <c r="F6" s="98" t="s">
        <v>1</v>
      </c>
      <c r="G6" s="109" t="s">
        <v>2</v>
      </c>
      <c r="H6" s="110"/>
      <c r="I6" s="111"/>
      <c r="J6" s="103"/>
      <c r="K6" s="106"/>
    </row>
    <row r="7" spans="1:27" ht="28.2" x14ac:dyDescent="0.25">
      <c r="A7" s="97"/>
      <c r="B7" s="98"/>
      <c r="C7" s="94" t="s">
        <v>3</v>
      </c>
      <c r="D7" s="94" t="s">
        <v>4</v>
      </c>
      <c r="E7" s="94" t="s">
        <v>5</v>
      </c>
      <c r="F7" s="98"/>
      <c r="G7" s="94" t="s">
        <v>3</v>
      </c>
      <c r="H7" s="94" t="s">
        <v>4</v>
      </c>
      <c r="I7" s="94" t="s">
        <v>5</v>
      </c>
      <c r="J7" s="104"/>
      <c r="K7" s="107"/>
    </row>
    <row r="8" spans="1:27" ht="24" customHeight="1" x14ac:dyDescent="0.25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</row>
    <row r="9" spans="1:27" ht="36" customHeight="1" x14ac:dyDescent="0.25">
      <c r="A9" s="38" t="s">
        <v>7</v>
      </c>
      <c r="B9" s="68">
        <f t="shared" ref="B9:I9" si="0">B10+B110</f>
        <v>1265811.04797</v>
      </c>
      <c r="C9" s="68">
        <f t="shared" si="0"/>
        <v>774683.32325999998</v>
      </c>
      <c r="D9" s="68">
        <f t="shared" si="0"/>
        <v>345231.66247999994</v>
      </c>
      <c r="E9" s="68">
        <f t="shared" si="0"/>
        <v>145896.06222999998</v>
      </c>
      <c r="F9" s="68">
        <f t="shared" si="0"/>
        <v>306911.80575</v>
      </c>
      <c r="G9" s="68">
        <f t="shared" si="0"/>
        <v>241426.77360000001</v>
      </c>
      <c r="H9" s="68">
        <f t="shared" si="0"/>
        <v>43956.360530000005</v>
      </c>
      <c r="I9" s="68">
        <f t="shared" si="0"/>
        <v>21528.671620000001</v>
      </c>
      <c r="J9" s="68">
        <f t="shared" ref="J9:J80" si="1">B9-F9</f>
        <v>958899.2422199999</v>
      </c>
      <c r="K9" s="69">
        <f>F9/B9*100</f>
        <v>24.246257468063583</v>
      </c>
    </row>
    <row r="10" spans="1:27" ht="31.8" x14ac:dyDescent="0.25">
      <c r="A10" s="39" t="s">
        <v>11</v>
      </c>
      <c r="B10" s="70">
        <f>C10+D10+E10</f>
        <v>892078.39556999994</v>
      </c>
      <c r="C10" s="70">
        <f>C11+C80</f>
        <v>430823.19999999995</v>
      </c>
      <c r="D10" s="70">
        <f>D11+D80</f>
        <v>327888.71599999996</v>
      </c>
      <c r="E10" s="70">
        <f>E11+E80</f>
        <v>133366.47957</v>
      </c>
      <c r="F10" s="70">
        <f>G10+H10+I10</f>
        <v>92836.952160000001</v>
      </c>
      <c r="G10" s="70">
        <f>G11+G80</f>
        <v>42230.815000000002</v>
      </c>
      <c r="H10" s="70">
        <f>H11+H80</f>
        <v>33784.652000000002</v>
      </c>
      <c r="I10" s="70">
        <f>I11+I80</f>
        <v>16821.48516</v>
      </c>
      <c r="J10" s="71">
        <f t="shared" si="1"/>
        <v>799241.44340999995</v>
      </c>
      <c r="K10" s="70">
        <f>F10/B10*100</f>
        <v>10.406815434722096</v>
      </c>
    </row>
    <row r="11" spans="1:27" ht="87" customHeight="1" x14ac:dyDescent="0.25">
      <c r="A11" s="40" t="s">
        <v>54</v>
      </c>
      <c r="B11" s="70">
        <f>C11+D11+E11</f>
        <v>735661.87956999999</v>
      </c>
      <c r="C11" s="70">
        <f>C12+C20+C27+C32+C38+C41+C44+C47+C50+C53+C56+C59+C63+C66+C69+C73+C77</f>
        <v>292755.59999999998</v>
      </c>
      <c r="D11" s="70">
        <f t="shared" ref="D11:E11" si="2">D12+D20+D27+D32+D38+D41+D44+D47+D50+D53+D56+D59+D63+D66+D69+D73+D77</f>
        <v>325295.89999999997</v>
      </c>
      <c r="E11" s="70">
        <f t="shared" si="2"/>
        <v>117610.37957</v>
      </c>
      <c r="F11" s="71">
        <f>G11+H11+I11</f>
        <v>88725.958500000008</v>
      </c>
      <c r="G11" s="70">
        <f t="shared" ref="G11:I11" si="3">G12+G20+G27+G32+G38+G41+G44+G47+G50+G53+G56+G59+G63+G66+G69+G73+G77</f>
        <v>42230.815000000002</v>
      </c>
      <c r="H11" s="70">
        <f t="shared" si="3"/>
        <v>33784.652000000002</v>
      </c>
      <c r="I11" s="70">
        <f t="shared" si="3"/>
        <v>12710.4915</v>
      </c>
      <c r="J11" s="71">
        <f t="shared" si="1"/>
        <v>646935.92106999992</v>
      </c>
      <c r="K11" s="70">
        <f>F11/B11*100</f>
        <v>12.060698122874195</v>
      </c>
    </row>
    <row r="12" spans="1:27" ht="226.8" x14ac:dyDescent="0.25">
      <c r="A12" s="41" t="s">
        <v>42</v>
      </c>
      <c r="B12" s="72">
        <f>C12+D12+E12</f>
        <v>390160.50780999998</v>
      </c>
      <c r="C12" s="72">
        <f>C14+C15+C16+C17+C18+C19</f>
        <v>192755.6</v>
      </c>
      <c r="D12" s="72">
        <f t="shared" ref="D12:E12" si="4">D14+D15+D16+D17+D18+D19</f>
        <v>154204.4</v>
      </c>
      <c r="E12" s="72">
        <f t="shared" si="4"/>
        <v>43200.507810000003</v>
      </c>
      <c r="F12" s="72">
        <f t="shared" ref="F12:F50" si="5">G12+H12+I12</f>
        <v>84792.798349999997</v>
      </c>
      <c r="G12" s="72">
        <f>G14+G15+G16+G17+G18+G19</f>
        <v>42230.815000000002</v>
      </c>
      <c r="H12" s="72">
        <f t="shared" ref="H12:I12" si="6">H14+H15+H16+H17+H18+H19</f>
        <v>33784.652000000002</v>
      </c>
      <c r="I12" s="72">
        <f t="shared" si="6"/>
        <v>8777.3313500000004</v>
      </c>
      <c r="J12" s="72">
        <f t="shared" si="1"/>
        <v>305367.70945999998</v>
      </c>
      <c r="K12" s="73">
        <f>F12/B12*100</f>
        <v>21.732798848850258</v>
      </c>
    </row>
    <row r="13" spans="1:27" ht="32.4" x14ac:dyDescent="0.25">
      <c r="A13" s="42" t="s">
        <v>19</v>
      </c>
      <c r="B13" s="72"/>
      <c r="C13" s="72"/>
      <c r="D13" s="72"/>
      <c r="E13" s="72"/>
      <c r="F13" s="72"/>
      <c r="G13" s="72"/>
      <c r="H13" s="72"/>
      <c r="I13" s="72"/>
      <c r="J13" s="72">
        <f t="shared" si="1"/>
        <v>0</v>
      </c>
      <c r="K13" s="73"/>
    </row>
    <row r="14" spans="1:27" ht="49.2" x14ac:dyDescent="0.25">
      <c r="A14" s="43" t="s">
        <v>68</v>
      </c>
      <c r="B14" s="72">
        <f t="shared" ref="B14:B80" si="7">C14+D14+E14</f>
        <v>1656.2</v>
      </c>
      <c r="C14" s="72"/>
      <c r="D14" s="72"/>
      <c r="E14" s="72">
        <v>1656.2</v>
      </c>
      <c r="F14" s="72">
        <f t="shared" si="5"/>
        <v>256.54399999999998</v>
      </c>
      <c r="G14" s="72"/>
      <c r="H14" s="72"/>
      <c r="I14" s="72">
        <v>256.54399999999998</v>
      </c>
      <c r="J14" s="72">
        <f t="shared" si="1"/>
        <v>1399.6559999999999</v>
      </c>
      <c r="K14" s="73">
        <f t="shared" ref="K14:K77" si="8">F14/B14*100</f>
        <v>15.489916676729862</v>
      </c>
    </row>
    <row r="15" spans="1:27" ht="49.2" x14ac:dyDescent="0.25">
      <c r="A15" s="43" t="s">
        <v>69</v>
      </c>
      <c r="B15" s="72">
        <f t="shared" si="7"/>
        <v>283.92308000000003</v>
      </c>
      <c r="C15" s="72"/>
      <c r="D15" s="72"/>
      <c r="E15" s="72">
        <v>283.92308000000003</v>
      </c>
      <c r="F15" s="72">
        <f>G15+H15+I15</f>
        <v>74.623350000000002</v>
      </c>
      <c r="G15" s="72"/>
      <c r="H15" s="72"/>
      <c r="I15" s="72">
        <v>74.623350000000002</v>
      </c>
      <c r="J15" s="72">
        <f>B15-F15</f>
        <v>209.29973000000001</v>
      </c>
      <c r="K15" s="73">
        <f t="shared" si="8"/>
        <v>26.28294607116829</v>
      </c>
    </row>
    <row r="16" spans="1:27" ht="32.4" x14ac:dyDescent="0.25">
      <c r="A16" s="43" t="s">
        <v>160</v>
      </c>
      <c r="B16" s="72">
        <f t="shared" si="7"/>
        <v>2328.7487000000001</v>
      </c>
      <c r="C16" s="72"/>
      <c r="D16" s="72"/>
      <c r="E16" s="72">
        <v>2328.7487000000001</v>
      </c>
      <c r="F16" s="72">
        <f>G16+H16+I16</f>
        <v>0</v>
      </c>
      <c r="G16" s="72"/>
      <c r="H16" s="72"/>
      <c r="I16" s="72"/>
      <c r="J16" s="72">
        <f>B16-F16</f>
        <v>2328.7487000000001</v>
      </c>
      <c r="K16" s="73">
        <f t="shared" si="8"/>
        <v>0</v>
      </c>
    </row>
    <row r="17" spans="1:11" ht="32.4" x14ac:dyDescent="0.25">
      <c r="A17" s="43" t="s">
        <v>148</v>
      </c>
      <c r="B17" s="72">
        <f t="shared" si="7"/>
        <v>38931.636030000001</v>
      </c>
      <c r="C17" s="72"/>
      <c r="D17" s="72"/>
      <c r="E17" s="72">
        <v>38931.636030000001</v>
      </c>
      <c r="F17" s="72">
        <f t="shared" si="5"/>
        <v>8446.1640000000007</v>
      </c>
      <c r="G17" s="72"/>
      <c r="H17" s="72"/>
      <c r="I17" s="72">
        <v>8446.1640000000007</v>
      </c>
      <c r="J17" s="72">
        <f t="shared" si="1"/>
        <v>30485.472030000001</v>
      </c>
      <c r="K17" s="73">
        <f t="shared" si="8"/>
        <v>21.694860173591323</v>
      </c>
    </row>
    <row r="18" spans="1:11" ht="32.4" x14ac:dyDescent="0.25">
      <c r="A18" s="43" t="s">
        <v>147</v>
      </c>
      <c r="B18" s="72">
        <f t="shared" si="7"/>
        <v>154204.4</v>
      </c>
      <c r="C18" s="72"/>
      <c r="D18" s="72">
        <v>154204.4</v>
      </c>
      <c r="E18" s="72"/>
      <c r="F18" s="72">
        <f t="shared" si="5"/>
        <v>33784.652000000002</v>
      </c>
      <c r="G18" s="72"/>
      <c r="H18" s="72">
        <v>33784.652000000002</v>
      </c>
      <c r="I18" s="72"/>
      <c r="J18" s="72">
        <f t="shared" si="1"/>
        <v>120419.74799999999</v>
      </c>
      <c r="K18" s="73">
        <f t="shared" si="8"/>
        <v>21.909006487493226</v>
      </c>
    </row>
    <row r="19" spans="1:11" ht="49.2" x14ac:dyDescent="0.25">
      <c r="A19" s="43" t="s">
        <v>196</v>
      </c>
      <c r="B19" s="72">
        <f t="shared" si="7"/>
        <v>192755.6</v>
      </c>
      <c r="C19" s="72">
        <v>192755.6</v>
      </c>
      <c r="D19" s="72"/>
      <c r="E19" s="72"/>
      <c r="F19" s="72">
        <f t="shared" si="5"/>
        <v>42230.815000000002</v>
      </c>
      <c r="G19" s="72">
        <v>42230.815000000002</v>
      </c>
      <c r="H19" s="72"/>
      <c r="I19" s="72"/>
      <c r="J19" s="72">
        <f t="shared" si="1"/>
        <v>150524.785</v>
      </c>
      <c r="K19" s="73">
        <f t="shared" si="8"/>
        <v>21.908995121283116</v>
      </c>
    </row>
    <row r="20" spans="1:11" ht="75.599999999999994" x14ac:dyDescent="0.25">
      <c r="A20" s="46" t="s">
        <v>30</v>
      </c>
      <c r="B20" s="72">
        <f t="shared" si="7"/>
        <v>209528</v>
      </c>
      <c r="C20" s="72">
        <f>C22+C23+C24+C25+C26</f>
        <v>100000</v>
      </c>
      <c r="D20" s="72">
        <f t="shared" ref="D20:E20" si="9">D22+D23+D24+D25+D26</f>
        <v>80000</v>
      </c>
      <c r="E20" s="72">
        <f t="shared" si="9"/>
        <v>29528</v>
      </c>
      <c r="F20" s="72">
        <f t="shared" si="5"/>
        <v>0</v>
      </c>
      <c r="G20" s="72">
        <f>G22+G23+G24+G25+G26</f>
        <v>0</v>
      </c>
      <c r="H20" s="72">
        <f t="shared" ref="H20:I20" si="10">H22+H23+H24+H25+H26</f>
        <v>0</v>
      </c>
      <c r="I20" s="72">
        <f t="shared" si="10"/>
        <v>0</v>
      </c>
      <c r="J20" s="72">
        <f t="shared" si="1"/>
        <v>209528</v>
      </c>
      <c r="K20" s="73">
        <f t="shared" si="8"/>
        <v>0</v>
      </c>
    </row>
    <row r="21" spans="1:11" ht="32.4" x14ac:dyDescent="0.25">
      <c r="A21" s="42" t="s">
        <v>13</v>
      </c>
      <c r="B21" s="72">
        <f t="shared" si="7"/>
        <v>0</v>
      </c>
      <c r="C21" s="72"/>
      <c r="D21" s="72"/>
      <c r="E21" s="72"/>
      <c r="F21" s="72">
        <f t="shared" si="5"/>
        <v>0</v>
      </c>
      <c r="G21" s="72"/>
      <c r="H21" s="72"/>
      <c r="I21" s="72"/>
      <c r="J21" s="72">
        <f t="shared" si="1"/>
        <v>0</v>
      </c>
      <c r="K21" s="73"/>
    </row>
    <row r="22" spans="1:11" ht="49.2" x14ac:dyDescent="0.25">
      <c r="A22" s="43" t="s">
        <v>149</v>
      </c>
      <c r="B22" s="72">
        <f t="shared" si="7"/>
        <v>8228</v>
      </c>
      <c r="C22" s="72"/>
      <c r="D22" s="72"/>
      <c r="E22" s="72">
        <v>8228</v>
      </c>
      <c r="F22" s="72">
        <f t="shared" si="5"/>
        <v>0</v>
      </c>
      <c r="G22" s="72"/>
      <c r="H22" s="72"/>
      <c r="I22" s="72"/>
      <c r="J22" s="72">
        <f t="shared" si="1"/>
        <v>8228</v>
      </c>
      <c r="K22" s="73">
        <f t="shared" si="8"/>
        <v>0</v>
      </c>
    </row>
    <row r="23" spans="1:11" ht="49.2" x14ac:dyDescent="0.25">
      <c r="A23" s="43" t="s">
        <v>150</v>
      </c>
      <c r="B23" s="72">
        <f t="shared" si="7"/>
        <v>1300</v>
      </c>
      <c r="C23" s="72"/>
      <c r="D23" s="72"/>
      <c r="E23" s="72">
        <v>1300</v>
      </c>
      <c r="F23" s="72">
        <f t="shared" si="5"/>
        <v>0</v>
      </c>
      <c r="G23" s="72"/>
      <c r="H23" s="72"/>
      <c r="I23" s="72"/>
      <c r="J23" s="72">
        <f t="shared" si="1"/>
        <v>1300</v>
      </c>
      <c r="K23" s="73">
        <f t="shared" si="8"/>
        <v>0</v>
      </c>
    </row>
    <row r="24" spans="1:11" ht="32.4" x14ac:dyDescent="0.25">
      <c r="A24" s="43" t="s">
        <v>148</v>
      </c>
      <c r="B24" s="72">
        <f t="shared" si="7"/>
        <v>20000</v>
      </c>
      <c r="C24" s="72"/>
      <c r="D24" s="72"/>
      <c r="E24" s="72">
        <v>20000</v>
      </c>
      <c r="F24" s="72">
        <f t="shared" si="5"/>
        <v>0</v>
      </c>
      <c r="G24" s="72"/>
      <c r="H24" s="72"/>
      <c r="I24" s="72"/>
      <c r="J24" s="72">
        <f t="shared" si="1"/>
        <v>20000</v>
      </c>
      <c r="K24" s="73">
        <f t="shared" si="8"/>
        <v>0</v>
      </c>
    </row>
    <row r="25" spans="1:11" ht="32.4" x14ac:dyDescent="0.25">
      <c r="A25" s="43" t="s">
        <v>147</v>
      </c>
      <c r="B25" s="72">
        <f t="shared" si="7"/>
        <v>80000</v>
      </c>
      <c r="C25" s="72"/>
      <c r="D25" s="72">
        <v>80000</v>
      </c>
      <c r="E25" s="72"/>
      <c r="F25" s="72">
        <f t="shared" si="5"/>
        <v>0</v>
      </c>
      <c r="G25" s="72"/>
      <c r="H25" s="72"/>
      <c r="I25" s="72"/>
      <c r="J25" s="72">
        <f t="shared" si="1"/>
        <v>80000</v>
      </c>
      <c r="K25" s="73">
        <f t="shared" si="8"/>
        <v>0</v>
      </c>
    </row>
    <row r="26" spans="1:11" ht="49.2" x14ac:dyDescent="0.25">
      <c r="A26" s="43" t="s">
        <v>196</v>
      </c>
      <c r="B26" s="72">
        <f t="shared" si="7"/>
        <v>100000</v>
      </c>
      <c r="C26" s="72">
        <v>100000</v>
      </c>
      <c r="D26" s="72"/>
      <c r="E26" s="72"/>
      <c r="F26" s="72">
        <f t="shared" si="5"/>
        <v>0</v>
      </c>
      <c r="G26" s="72"/>
      <c r="H26" s="72"/>
      <c r="I26" s="72"/>
      <c r="J26" s="72">
        <f t="shared" si="1"/>
        <v>100000</v>
      </c>
      <c r="K26" s="73">
        <f t="shared" si="8"/>
        <v>0</v>
      </c>
    </row>
    <row r="27" spans="1:11" ht="56.4" customHeight="1" x14ac:dyDescent="0.25">
      <c r="A27" s="45" t="s">
        <v>50</v>
      </c>
      <c r="B27" s="72">
        <f t="shared" si="7"/>
        <v>73800.800000000003</v>
      </c>
      <c r="C27" s="72">
        <f>C29+C30+C31</f>
        <v>0</v>
      </c>
      <c r="D27" s="72">
        <f t="shared" ref="D27:E27" si="11">D29+D30+D31</f>
        <v>62680.9</v>
      </c>
      <c r="E27" s="72">
        <f t="shared" si="11"/>
        <v>11119.9</v>
      </c>
      <c r="F27" s="72">
        <f t="shared" si="5"/>
        <v>9.0364000000000004</v>
      </c>
      <c r="G27" s="72">
        <f>G29+G30+G31</f>
        <v>0</v>
      </c>
      <c r="H27" s="72">
        <f t="shared" ref="H27:I27" si="12">H29+H30+H31</f>
        <v>0</v>
      </c>
      <c r="I27" s="72">
        <f t="shared" si="12"/>
        <v>9.0364000000000004</v>
      </c>
      <c r="J27" s="72">
        <f t="shared" si="1"/>
        <v>73791.763600000006</v>
      </c>
      <c r="K27" s="73">
        <f t="shared" si="8"/>
        <v>1.2244311714778159E-2</v>
      </c>
    </row>
    <row r="28" spans="1:11" ht="32.4" x14ac:dyDescent="0.25">
      <c r="A28" s="42" t="s">
        <v>19</v>
      </c>
      <c r="B28" s="72">
        <f t="shared" si="7"/>
        <v>0</v>
      </c>
      <c r="C28" s="72"/>
      <c r="D28" s="72"/>
      <c r="E28" s="72"/>
      <c r="F28" s="72">
        <f t="shared" si="5"/>
        <v>0</v>
      </c>
      <c r="G28" s="72"/>
      <c r="H28" s="72"/>
      <c r="I28" s="72"/>
      <c r="J28" s="72">
        <f t="shared" si="1"/>
        <v>0</v>
      </c>
      <c r="K28" s="73"/>
    </row>
    <row r="29" spans="1:11" ht="49.2" x14ac:dyDescent="0.25">
      <c r="A29" s="43" t="s">
        <v>188</v>
      </c>
      <c r="B29" s="72">
        <f t="shared" si="7"/>
        <v>58.4</v>
      </c>
      <c r="C29" s="72"/>
      <c r="D29" s="72"/>
      <c r="E29" s="72">
        <v>58.4</v>
      </c>
      <c r="F29" s="72">
        <f t="shared" si="5"/>
        <v>9.0364000000000004</v>
      </c>
      <c r="G29" s="72"/>
      <c r="H29" s="72"/>
      <c r="I29" s="72">
        <v>9.0364000000000004</v>
      </c>
      <c r="J29" s="72">
        <f t="shared" si="1"/>
        <v>49.363599999999998</v>
      </c>
      <c r="K29" s="73">
        <f t="shared" si="8"/>
        <v>15.473287671232876</v>
      </c>
    </row>
    <row r="30" spans="1:11" ht="60.6" customHeight="1" x14ac:dyDescent="0.25">
      <c r="A30" s="43" t="s">
        <v>189</v>
      </c>
      <c r="B30" s="72">
        <f t="shared" si="7"/>
        <v>11061.5</v>
      </c>
      <c r="C30" s="72"/>
      <c r="D30" s="72"/>
      <c r="E30" s="72">
        <v>11061.5</v>
      </c>
      <c r="F30" s="72">
        <f t="shared" si="5"/>
        <v>0</v>
      </c>
      <c r="G30" s="72"/>
      <c r="H30" s="72"/>
      <c r="I30" s="72"/>
      <c r="J30" s="72">
        <f t="shared" si="1"/>
        <v>11061.5</v>
      </c>
      <c r="K30" s="73">
        <f t="shared" si="8"/>
        <v>0</v>
      </c>
    </row>
    <row r="31" spans="1:11" ht="49.2" x14ac:dyDescent="0.25">
      <c r="A31" s="43" t="s">
        <v>72</v>
      </c>
      <c r="B31" s="72">
        <f t="shared" si="7"/>
        <v>62680.9</v>
      </c>
      <c r="C31" s="72"/>
      <c r="D31" s="72">
        <v>62680.9</v>
      </c>
      <c r="E31" s="72"/>
      <c r="F31" s="72">
        <f t="shared" si="5"/>
        <v>0</v>
      </c>
      <c r="G31" s="72"/>
      <c r="H31" s="72"/>
      <c r="I31" s="72"/>
      <c r="J31" s="72">
        <f t="shared" si="1"/>
        <v>62680.9</v>
      </c>
      <c r="K31" s="73">
        <f t="shared" si="8"/>
        <v>0</v>
      </c>
    </row>
    <row r="32" spans="1:11" ht="50.4" x14ac:dyDescent="0.25">
      <c r="A32" s="44" t="s">
        <v>151</v>
      </c>
      <c r="B32" s="72">
        <f t="shared" si="7"/>
        <v>35918.199999999997</v>
      </c>
      <c r="C32" s="72">
        <f>C34+C35+C36+C37</f>
        <v>0</v>
      </c>
      <c r="D32" s="72">
        <f t="shared" ref="D32:E32" si="13">D34+D35+D36+D37</f>
        <v>28410.6</v>
      </c>
      <c r="E32" s="72">
        <f t="shared" si="13"/>
        <v>7507.5999999999995</v>
      </c>
      <c r="F32" s="72">
        <f t="shared" si="5"/>
        <v>0</v>
      </c>
      <c r="G32" s="72">
        <f>G34+G35+G36+G37</f>
        <v>0</v>
      </c>
      <c r="H32" s="72">
        <f t="shared" ref="H32:I32" si="14">H34+H35+H36+H37</f>
        <v>0</v>
      </c>
      <c r="I32" s="72">
        <f t="shared" si="14"/>
        <v>0</v>
      </c>
      <c r="J32" s="72">
        <f t="shared" si="1"/>
        <v>35918.199999999997</v>
      </c>
      <c r="K32" s="73">
        <f t="shared" si="8"/>
        <v>0</v>
      </c>
    </row>
    <row r="33" spans="1:11" ht="33" customHeight="1" x14ac:dyDescent="0.25">
      <c r="A33" s="42" t="s">
        <v>19</v>
      </c>
      <c r="B33" s="72">
        <f t="shared" si="7"/>
        <v>0</v>
      </c>
      <c r="C33" s="72"/>
      <c r="D33" s="72"/>
      <c r="E33" s="72"/>
      <c r="F33" s="72">
        <f t="shared" si="5"/>
        <v>0</v>
      </c>
      <c r="G33" s="72"/>
      <c r="H33" s="72"/>
      <c r="I33" s="72"/>
      <c r="J33" s="72">
        <f t="shared" si="1"/>
        <v>0</v>
      </c>
      <c r="K33" s="73"/>
    </row>
    <row r="34" spans="1:11" ht="51" customHeight="1" x14ac:dyDescent="0.25">
      <c r="A34" s="43" t="s">
        <v>197</v>
      </c>
      <c r="B34" s="72">
        <f t="shared" si="7"/>
        <v>85.9</v>
      </c>
      <c r="C34" s="72"/>
      <c r="D34" s="72"/>
      <c r="E34" s="72">
        <v>85.9</v>
      </c>
      <c r="F34" s="72">
        <f t="shared" si="5"/>
        <v>0</v>
      </c>
      <c r="G34" s="72"/>
      <c r="H34" s="72"/>
      <c r="I34" s="72"/>
      <c r="J34" s="72">
        <f t="shared" si="1"/>
        <v>85.9</v>
      </c>
      <c r="K34" s="73">
        <f t="shared" ref="K34" si="15">F34/B34*100</f>
        <v>0</v>
      </c>
    </row>
    <row r="35" spans="1:11" ht="51" customHeight="1" x14ac:dyDescent="0.25">
      <c r="A35" s="43" t="s">
        <v>198</v>
      </c>
      <c r="B35" s="72">
        <f t="shared" si="7"/>
        <v>319</v>
      </c>
      <c r="C35" s="72"/>
      <c r="D35" s="72"/>
      <c r="E35" s="72">
        <v>319</v>
      </c>
      <c r="F35" s="72">
        <f t="shared" si="5"/>
        <v>0</v>
      </c>
      <c r="G35" s="72"/>
      <c r="H35" s="72"/>
      <c r="I35" s="72"/>
      <c r="J35" s="72">
        <f t="shared" si="1"/>
        <v>319</v>
      </c>
      <c r="K35" s="73"/>
    </row>
    <row r="36" spans="1:11" ht="32.4" x14ac:dyDescent="0.25">
      <c r="A36" s="43" t="s">
        <v>152</v>
      </c>
      <c r="B36" s="72">
        <f t="shared" si="7"/>
        <v>7102.7</v>
      </c>
      <c r="C36" s="72"/>
      <c r="D36" s="72"/>
      <c r="E36" s="72">
        <v>7102.7</v>
      </c>
      <c r="F36" s="72">
        <f t="shared" si="5"/>
        <v>0</v>
      </c>
      <c r="G36" s="72"/>
      <c r="H36" s="72"/>
      <c r="I36" s="72"/>
      <c r="J36" s="72">
        <f t="shared" si="1"/>
        <v>7102.7</v>
      </c>
      <c r="K36" s="73">
        <f t="shared" si="8"/>
        <v>0</v>
      </c>
    </row>
    <row r="37" spans="1:11" ht="32.4" x14ac:dyDescent="0.25">
      <c r="A37" s="43" t="s">
        <v>153</v>
      </c>
      <c r="B37" s="72">
        <f t="shared" si="7"/>
        <v>28410.6</v>
      </c>
      <c r="C37" s="72"/>
      <c r="D37" s="72">
        <v>28410.6</v>
      </c>
      <c r="E37" s="72"/>
      <c r="F37" s="72">
        <f t="shared" si="5"/>
        <v>0</v>
      </c>
      <c r="G37" s="72"/>
      <c r="H37" s="72"/>
      <c r="I37" s="72"/>
      <c r="J37" s="72">
        <f t="shared" si="1"/>
        <v>28410.6</v>
      </c>
      <c r="K37" s="73">
        <f t="shared" si="8"/>
        <v>0</v>
      </c>
    </row>
    <row r="38" spans="1:11" ht="75.599999999999994" x14ac:dyDescent="0.25">
      <c r="A38" s="41" t="s">
        <v>49</v>
      </c>
      <c r="B38" s="72">
        <f>C38+D38+E38</f>
        <v>2239.7516799999999</v>
      </c>
      <c r="C38" s="72">
        <f>C40</f>
        <v>0</v>
      </c>
      <c r="D38" s="72">
        <f t="shared" ref="D38:E38" si="16">D40</f>
        <v>0</v>
      </c>
      <c r="E38" s="72">
        <f t="shared" si="16"/>
        <v>2239.7516799999999</v>
      </c>
      <c r="F38" s="72">
        <f t="shared" si="5"/>
        <v>0</v>
      </c>
      <c r="G38" s="72">
        <f>G40</f>
        <v>0</v>
      </c>
      <c r="H38" s="72">
        <f t="shared" ref="H38:I38" si="17">H40</f>
        <v>0</v>
      </c>
      <c r="I38" s="72">
        <f t="shared" si="17"/>
        <v>0</v>
      </c>
      <c r="J38" s="72">
        <f t="shared" si="1"/>
        <v>2239.7516799999999</v>
      </c>
      <c r="K38" s="73">
        <f t="shared" si="8"/>
        <v>0</v>
      </c>
    </row>
    <row r="39" spans="1:11" ht="32.4" x14ac:dyDescent="0.25">
      <c r="A39" s="42" t="s">
        <v>19</v>
      </c>
      <c r="B39" s="72"/>
      <c r="C39" s="72"/>
      <c r="D39" s="72"/>
      <c r="E39" s="72"/>
      <c r="F39" s="72">
        <f t="shared" si="5"/>
        <v>0</v>
      </c>
      <c r="G39" s="72"/>
      <c r="H39" s="72"/>
      <c r="I39" s="72"/>
      <c r="J39" s="72">
        <f t="shared" si="1"/>
        <v>0</v>
      </c>
      <c r="K39" s="73"/>
    </row>
    <row r="40" spans="1:11" ht="62.4" customHeight="1" x14ac:dyDescent="0.25">
      <c r="A40" s="43" t="s">
        <v>71</v>
      </c>
      <c r="B40" s="72">
        <f>C40+D40+E40</f>
        <v>2239.7516799999999</v>
      </c>
      <c r="C40" s="72"/>
      <c r="D40" s="72"/>
      <c r="E40" s="72">
        <v>2239.7516799999999</v>
      </c>
      <c r="F40" s="72">
        <f>G40+H40+I40</f>
        <v>0</v>
      </c>
      <c r="G40" s="72"/>
      <c r="H40" s="72"/>
      <c r="I40" s="72"/>
      <c r="J40" s="72">
        <f t="shared" si="1"/>
        <v>2239.7516799999999</v>
      </c>
      <c r="K40" s="73">
        <f t="shared" si="8"/>
        <v>0</v>
      </c>
    </row>
    <row r="41" spans="1:11" ht="32.4" x14ac:dyDescent="0.25">
      <c r="A41" s="41" t="s">
        <v>51</v>
      </c>
      <c r="B41" s="72">
        <f>C41+D41+E41</f>
        <v>117</v>
      </c>
      <c r="C41" s="72">
        <f>C43</f>
        <v>0</v>
      </c>
      <c r="D41" s="72">
        <f t="shared" ref="D41:E41" si="18">D43</f>
        <v>0</v>
      </c>
      <c r="E41" s="72">
        <f t="shared" si="18"/>
        <v>117</v>
      </c>
      <c r="F41" s="72">
        <f t="shared" si="5"/>
        <v>0</v>
      </c>
      <c r="G41" s="72">
        <f>G43</f>
        <v>0</v>
      </c>
      <c r="H41" s="72">
        <f t="shared" ref="H41:I41" si="19">H43</f>
        <v>0</v>
      </c>
      <c r="I41" s="72">
        <f t="shared" si="19"/>
        <v>0</v>
      </c>
      <c r="J41" s="72">
        <f t="shared" si="1"/>
        <v>117</v>
      </c>
      <c r="K41" s="73">
        <f t="shared" si="8"/>
        <v>0</v>
      </c>
    </row>
    <row r="42" spans="1:11" ht="32.4" x14ac:dyDescent="0.25">
      <c r="A42" s="42" t="s">
        <v>19</v>
      </c>
      <c r="B42" s="72"/>
      <c r="C42" s="72"/>
      <c r="D42" s="72"/>
      <c r="E42" s="72"/>
      <c r="F42" s="72">
        <f t="shared" si="5"/>
        <v>0</v>
      </c>
      <c r="G42" s="72"/>
      <c r="H42" s="72"/>
      <c r="I42" s="72"/>
      <c r="J42" s="72">
        <f t="shared" si="1"/>
        <v>0</v>
      </c>
      <c r="K42" s="73"/>
    </row>
    <row r="43" spans="1:11" ht="58.2" customHeight="1" x14ac:dyDescent="0.25">
      <c r="A43" s="43" t="s">
        <v>73</v>
      </c>
      <c r="B43" s="72">
        <f t="shared" ref="B43:B46" si="20">C43+D43+E43</f>
        <v>117</v>
      </c>
      <c r="C43" s="72"/>
      <c r="D43" s="72"/>
      <c r="E43" s="72">
        <v>117</v>
      </c>
      <c r="F43" s="72">
        <f t="shared" si="5"/>
        <v>0</v>
      </c>
      <c r="G43" s="72"/>
      <c r="H43" s="72"/>
      <c r="I43" s="72"/>
      <c r="J43" s="72">
        <f t="shared" si="1"/>
        <v>117</v>
      </c>
      <c r="K43" s="73">
        <f t="shared" si="8"/>
        <v>0</v>
      </c>
    </row>
    <row r="44" spans="1:11" ht="52.2" customHeight="1" x14ac:dyDescent="0.25">
      <c r="A44" s="45" t="s">
        <v>41</v>
      </c>
      <c r="B44" s="72">
        <f t="shared" si="20"/>
        <v>3829.6</v>
      </c>
      <c r="C44" s="72">
        <f>C46</f>
        <v>0</v>
      </c>
      <c r="D44" s="72">
        <f t="shared" ref="D44:E44" si="21">D46</f>
        <v>0</v>
      </c>
      <c r="E44" s="72">
        <f t="shared" si="21"/>
        <v>3829.6</v>
      </c>
      <c r="F44" s="72">
        <f t="shared" si="5"/>
        <v>3829.5471699999998</v>
      </c>
      <c r="G44" s="72">
        <f>G46</f>
        <v>0</v>
      </c>
      <c r="H44" s="72">
        <f t="shared" ref="H44:I44" si="22">H46</f>
        <v>0</v>
      </c>
      <c r="I44" s="72">
        <f t="shared" si="22"/>
        <v>3829.5471699999998</v>
      </c>
      <c r="J44" s="72">
        <f t="shared" si="1"/>
        <v>5.283000000008542E-2</v>
      </c>
      <c r="K44" s="73">
        <f t="shared" si="8"/>
        <v>99.998620482556916</v>
      </c>
    </row>
    <row r="45" spans="1:11" ht="32.4" x14ac:dyDescent="0.25">
      <c r="A45" s="42" t="s">
        <v>19</v>
      </c>
      <c r="B45" s="72">
        <f t="shared" si="20"/>
        <v>0</v>
      </c>
      <c r="C45" s="72"/>
      <c r="D45" s="72"/>
      <c r="E45" s="72"/>
      <c r="F45" s="72"/>
      <c r="G45" s="72"/>
      <c r="H45" s="72"/>
      <c r="I45" s="72"/>
      <c r="J45" s="72">
        <f t="shared" si="1"/>
        <v>0</v>
      </c>
      <c r="K45" s="73"/>
    </row>
    <row r="46" spans="1:11" ht="57.6" customHeight="1" x14ac:dyDescent="0.25">
      <c r="A46" s="43" t="s">
        <v>74</v>
      </c>
      <c r="B46" s="72">
        <f t="shared" si="20"/>
        <v>3829.6</v>
      </c>
      <c r="C46" s="72"/>
      <c r="D46" s="72"/>
      <c r="E46" s="72">
        <v>3829.6</v>
      </c>
      <c r="F46" s="72">
        <f>G46+H46+I46</f>
        <v>3829.5471699999998</v>
      </c>
      <c r="G46" s="72"/>
      <c r="H46" s="72"/>
      <c r="I46" s="72">
        <v>3829.5471699999998</v>
      </c>
      <c r="J46" s="72">
        <f t="shared" si="1"/>
        <v>5.283000000008542E-2</v>
      </c>
      <c r="K46" s="73">
        <f t="shared" si="8"/>
        <v>99.998620482556916</v>
      </c>
    </row>
    <row r="47" spans="1:11" ht="75.599999999999994" x14ac:dyDescent="0.25">
      <c r="A47" s="45" t="s">
        <v>45</v>
      </c>
      <c r="B47" s="72">
        <f t="shared" si="7"/>
        <v>4376.3456299999998</v>
      </c>
      <c r="C47" s="72">
        <f>C49</f>
        <v>0</v>
      </c>
      <c r="D47" s="72">
        <f t="shared" ref="D47:E47" si="23">D49</f>
        <v>0</v>
      </c>
      <c r="E47" s="72">
        <f t="shared" si="23"/>
        <v>4376.3456299999998</v>
      </c>
      <c r="F47" s="72">
        <f t="shared" si="5"/>
        <v>0</v>
      </c>
      <c r="G47" s="72">
        <f>G49</f>
        <v>0</v>
      </c>
      <c r="H47" s="72">
        <f t="shared" ref="H47" si="24">H49</f>
        <v>0</v>
      </c>
      <c r="I47" s="72"/>
      <c r="J47" s="72">
        <f t="shared" si="1"/>
        <v>4376.3456299999998</v>
      </c>
      <c r="K47" s="73">
        <f t="shared" si="8"/>
        <v>0</v>
      </c>
    </row>
    <row r="48" spans="1:11" ht="30.45" customHeight="1" x14ac:dyDescent="0.25">
      <c r="A48" s="42" t="s">
        <v>19</v>
      </c>
      <c r="B48" s="72">
        <f t="shared" si="7"/>
        <v>0</v>
      </c>
      <c r="C48" s="72"/>
      <c r="D48" s="72"/>
      <c r="E48" s="74"/>
      <c r="F48" s="72">
        <f t="shared" si="5"/>
        <v>0</v>
      </c>
      <c r="G48" s="72"/>
      <c r="H48" s="72"/>
      <c r="I48" s="72"/>
      <c r="J48" s="72">
        <f t="shared" si="1"/>
        <v>0</v>
      </c>
      <c r="K48" s="73"/>
    </row>
    <row r="49" spans="1:11" ht="49.2" x14ac:dyDescent="0.25">
      <c r="A49" s="43" t="s">
        <v>75</v>
      </c>
      <c r="B49" s="72">
        <f t="shared" si="7"/>
        <v>4376.3456299999998</v>
      </c>
      <c r="C49" s="72"/>
      <c r="D49" s="72"/>
      <c r="E49" s="72">
        <v>4376.3456299999998</v>
      </c>
      <c r="F49" s="72">
        <f t="shared" si="5"/>
        <v>0</v>
      </c>
      <c r="G49" s="72"/>
      <c r="H49" s="72"/>
      <c r="I49" s="72"/>
      <c r="J49" s="72">
        <f t="shared" si="1"/>
        <v>4376.3456299999998</v>
      </c>
      <c r="K49" s="73">
        <f t="shared" si="8"/>
        <v>0</v>
      </c>
    </row>
    <row r="50" spans="1:11" ht="75.599999999999994" x14ac:dyDescent="0.25">
      <c r="A50" s="45" t="s">
        <v>109</v>
      </c>
      <c r="B50" s="72">
        <f t="shared" si="7"/>
        <v>1079.9000000000001</v>
      </c>
      <c r="C50" s="72">
        <f>C52</f>
        <v>0</v>
      </c>
      <c r="D50" s="72">
        <f t="shared" ref="D50:E50" si="25">D52</f>
        <v>0</v>
      </c>
      <c r="E50" s="72">
        <f t="shared" si="25"/>
        <v>1079.9000000000001</v>
      </c>
      <c r="F50" s="72">
        <f t="shared" si="5"/>
        <v>79.861999999999995</v>
      </c>
      <c r="G50" s="72">
        <f>G52</f>
        <v>0</v>
      </c>
      <c r="H50" s="72">
        <f t="shared" ref="H50:I50" si="26">H52</f>
        <v>0</v>
      </c>
      <c r="I50" s="72">
        <f t="shared" si="26"/>
        <v>79.861999999999995</v>
      </c>
      <c r="J50" s="72">
        <f t="shared" si="1"/>
        <v>1000.0380000000001</v>
      </c>
      <c r="K50" s="73">
        <f t="shared" si="8"/>
        <v>7.3953143809611985</v>
      </c>
    </row>
    <row r="51" spans="1:11" ht="32.4" x14ac:dyDescent="0.25">
      <c r="A51" s="42" t="s">
        <v>19</v>
      </c>
      <c r="B51" s="72">
        <f t="shared" si="7"/>
        <v>0</v>
      </c>
      <c r="C51" s="72"/>
      <c r="D51" s="72"/>
      <c r="E51" s="72"/>
      <c r="F51" s="72"/>
      <c r="G51" s="72"/>
      <c r="H51" s="72"/>
      <c r="I51" s="72"/>
      <c r="J51" s="72">
        <f t="shared" si="1"/>
        <v>0</v>
      </c>
      <c r="K51" s="73"/>
    </row>
    <row r="52" spans="1:11" ht="49.2" x14ac:dyDescent="0.25">
      <c r="A52" s="43" t="s">
        <v>163</v>
      </c>
      <c r="B52" s="72">
        <f t="shared" si="7"/>
        <v>1079.9000000000001</v>
      </c>
      <c r="C52" s="72"/>
      <c r="D52" s="72"/>
      <c r="E52" s="72">
        <v>1079.9000000000001</v>
      </c>
      <c r="F52" s="72">
        <f>G52+H52+I52</f>
        <v>79.861999999999995</v>
      </c>
      <c r="G52" s="72"/>
      <c r="H52" s="72"/>
      <c r="I52" s="72">
        <v>79.861999999999995</v>
      </c>
      <c r="J52" s="72">
        <f t="shared" si="1"/>
        <v>1000.0380000000001</v>
      </c>
      <c r="K52" s="73">
        <f t="shared" si="8"/>
        <v>7.3953143809611985</v>
      </c>
    </row>
    <row r="53" spans="1:11" ht="75.599999999999994" x14ac:dyDescent="0.25">
      <c r="A53" s="45" t="s">
        <v>52</v>
      </c>
      <c r="B53" s="72">
        <f t="shared" si="7"/>
        <v>137.80000000000001</v>
      </c>
      <c r="C53" s="72">
        <f>C55</f>
        <v>0</v>
      </c>
      <c r="D53" s="72">
        <f t="shared" ref="D53:E53" si="27">D55</f>
        <v>0</v>
      </c>
      <c r="E53" s="72">
        <f t="shared" si="27"/>
        <v>137.80000000000001</v>
      </c>
      <c r="F53" s="72">
        <f t="shared" ref="F53:F101" si="28">G53+H53+I53</f>
        <v>0</v>
      </c>
      <c r="G53" s="72">
        <f>G55</f>
        <v>0</v>
      </c>
      <c r="H53" s="72">
        <f t="shared" ref="H53:I53" si="29">H55</f>
        <v>0</v>
      </c>
      <c r="I53" s="72">
        <f t="shared" si="29"/>
        <v>0</v>
      </c>
      <c r="J53" s="72">
        <f t="shared" si="1"/>
        <v>137.80000000000001</v>
      </c>
      <c r="K53" s="73">
        <f t="shared" si="8"/>
        <v>0</v>
      </c>
    </row>
    <row r="54" spans="1:11" ht="32.4" x14ac:dyDescent="0.25">
      <c r="A54" s="42" t="s">
        <v>19</v>
      </c>
      <c r="B54" s="72">
        <f t="shared" si="7"/>
        <v>0</v>
      </c>
      <c r="C54" s="72"/>
      <c r="D54" s="72"/>
      <c r="E54" s="72"/>
      <c r="F54" s="72">
        <f t="shared" si="28"/>
        <v>0</v>
      </c>
      <c r="G54" s="72"/>
      <c r="H54" s="72"/>
      <c r="I54" s="72"/>
      <c r="J54" s="72">
        <f t="shared" si="1"/>
        <v>0</v>
      </c>
      <c r="K54" s="73"/>
    </row>
    <row r="55" spans="1:11" ht="60" customHeight="1" x14ac:dyDescent="0.25">
      <c r="A55" s="43" t="s">
        <v>76</v>
      </c>
      <c r="B55" s="72">
        <f t="shared" si="7"/>
        <v>137.80000000000001</v>
      </c>
      <c r="C55" s="72"/>
      <c r="D55" s="72"/>
      <c r="E55" s="72">
        <v>137.80000000000001</v>
      </c>
      <c r="F55" s="72">
        <f t="shared" si="28"/>
        <v>0</v>
      </c>
      <c r="G55" s="72"/>
      <c r="H55" s="72"/>
      <c r="I55" s="72"/>
      <c r="J55" s="72">
        <f t="shared" si="1"/>
        <v>137.80000000000001</v>
      </c>
      <c r="K55" s="73">
        <f t="shared" si="8"/>
        <v>0</v>
      </c>
    </row>
    <row r="56" spans="1:11" ht="118.8" customHeight="1" x14ac:dyDescent="0.25">
      <c r="A56" s="46" t="s">
        <v>48</v>
      </c>
      <c r="B56" s="72">
        <f t="shared" si="7"/>
        <v>167.2</v>
      </c>
      <c r="C56" s="72">
        <f>C58</f>
        <v>0</v>
      </c>
      <c r="D56" s="72">
        <f t="shared" ref="D56:E56" si="30">D58</f>
        <v>0</v>
      </c>
      <c r="E56" s="72">
        <f t="shared" si="30"/>
        <v>167.2</v>
      </c>
      <c r="F56" s="72">
        <f t="shared" si="28"/>
        <v>0</v>
      </c>
      <c r="G56" s="72">
        <f>G58</f>
        <v>0</v>
      </c>
      <c r="H56" s="72">
        <f t="shared" ref="H56:I56" si="31">H58</f>
        <v>0</v>
      </c>
      <c r="I56" s="72">
        <f t="shared" si="31"/>
        <v>0</v>
      </c>
      <c r="J56" s="72">
        <f t="shared" si="1"/>
        <v>167.2</v>
      </c>
      <c r="K56" s="73">
        <f t="shared" si="8"/>
        <v>0</v>
      </c>
    </row>
    <row r="57" spans="1:11" ht="29.4" customHeight="1" x14ac:dyDescent="0.25">
      <c r="A57" s="42" t="s">
        <v>13</v>
      </c>
      <c r="B57" s="72">
        <f t="shared" si="7"/>
        <v>0</v>
      </c>
      <c r="C57" s="72"/>
      <c r="D57" s="72"/>
      <c r="E57" s="72"/>
      <c r="F57" s="72">
        <f t="shared" si="28"/>
        <v>0</v>
      </c>
      <c r="G57" s="72"/>
      <c r="H57" s="72"/>
      <c r="I57" s="72"/>
      <c r="J57" s="72">
        <f t="shared" si="1"/>
        <v>0</v>
      </c>
      <c r="K57" s="73"/>
    </row>
    <row r="58" spans="1:11" ht="49.2" x14ac:dyDescent="0.25">
      <c r="A58" s="43" t="s">
        <v>70</v>
      </c>
      <c r="B58" s="72">
        <f t="shared" si="7"/>
        <v>167.2</v>
      </c>
      <c r="C58" s="72"/>
      <c r="D58" s="72"/>
      <c r="E58" s="72">
        <v>167.2</v>
      </c>
      <c r="F58" s="72">
        <f t="shared" si="28"/>
        <v>0</v>
      </c>
      <c r="G58" s="72"/>
      <c r="H58" s="72"/>
      <c r="I58" s="72"/>
      <c r="J58" s="72">
        <f t="shared" si="1"/>
        <v>167.2</v>
      </c>
      <c r="K58" s="73">
        <f t="shared" si="8"/>
        <v>0</v>
      </c>
    </row>
    <row r="59" spans="1:11" ht="126" x14ac:dyDescent="0.25">
      <c r="A59" s="45" t="s">
        <v>204</v>
      </c>
      <c r="B59" s="72">
        <f t="shared" si="7"/>
        <v>7921.9744499999997</v>
      </c>
      <c r="C59" s="72">
        <f>C61+C62</f>
        <v>0</v>
      </c>
      <c r="D59" s="72">
        <f t="shared" ref="D59:E59" si="32">D61+D62</f>
        <v>0</v>
      </c>
      <c r="E59" s="72">
        <f t="shared" si="32"/>
        <v>7921.9744499999997</v>
      </c>
      <c r="F59" s="72">
        <f t="shared" si="28"/>
        <v>0</v>
      </c>
      <c r="G59" s="72">
        <f>G61</f>
        <v>0</v>
      </c>
      <c r="H59" s="72">
        <f t="shared" ref="H59:I59" si="33">H61</f>
        <v>0</v>
      </c>
      <c r="I59" s="72">
        <f t="shared" si="33"/>
        <v>0</v>
      </c>
      <c r="J59" s="72">
        <f t="shared" si="1"/>
        <v>7921.9744499999997</v>
      </c>
      <c r="K59" s="73">
        <f t="shared" si="8"/>
        <v>0</v>
      </c>
    </row>
    <row r="60" spans="1:11" ht="32.4" x14ac:dyDescent="0.25">
      <c r="A60" s="42" t="s">
        <v>19</v>
      </c>
      <c r="B60" s="72">
        <f t="shared" si="7"/>
        <v>0</v>
      </c>
      <c r="C60" s="72"/>
      <c r="D60" s="72"/>
      <c r="E60" s="72"/>
      <c r="F60" s="72">
        <f t="shared" si="28"/>
        <v>0</v>
      </c>
      <c r="G60" s="72"/>
      <c r="H60" s="72"/>
      <c r="I60" s="72"/>
      <c r="J60" s="72">
        <f t="shared" si="1"/>
        <v>0</v>
      </c>
      <c r="K60" s="73"/>
    </row>
    <row r="61" spans="1:11" ht="49.2" x14ac:dyDescent="0.25">
      <c r="A61" s="47" t="s">
        <v>158</v>
      </c>
      <c r="B61" s="72">
        <f t="shared" si="7"/>
        <v>2018</v>
      </c>
      <c r="C61" s="72"/>
      <c r="D61" s="72"/>
      <c r="E61" s="72">
        <v>2018</v>
      </c>
      <c r="F61" s="72">
        <f t="shared" si="28"/>
        <v>0</v>
      </c>
      <c r="G61" s="72"/>
      <c r="H61" s="72"/>
      <c r="I61" s="72"/>
      <c r="J61" s="72">
        <f t="shared" si="1"/>
        <v>2018</v>
      </c>
      <c r="K61" s="73">
        <f t="shared" si="8"/>
        <v>0</v>
      </c>
    </row>
    <row r="62" spans="1:11" ht="32.4" x14ac:dyDescent="0.25">
      <c r="A62" s="47" t="s">
        <v>159</v>
      </c>
      <c r="B62" s="72">
        <f t="shared" si="7"/>
        <v>5903.9744499999997</v>
      </c>
      <c r="C62" s="72"/>
      <c r="D62" s="72"/>
      <c r="E62" s="72">
        <v>5903.9744499999997</v>
      </c>
      <c r="F62" s="72">
        <f t="shared" si="28"/>
        <v>0</v>
      </c>
      <c r="G62" s="72"/>
      <c r="H62" s="72"/>
      <c r="I62" s="72"/>
      <c r="J62" s="72">
        <f t="shared" si="1"/>
        <v>5903.9744499999997</v>
      </c>
      <c r="K62" s="73">
        <f t="shared" si="8"/>
        <v>0</v>
      </c>
    </row>
    <row r="63" spans="1:11" ht="50.4" x14ac:dyDescent="0.25">
      <c r="A63" s="46" t="s">
        <v>164</v>
      </c>
      <c r="B63" s="72">
        <f t="shared" si="7"/>
        <v>2.2000000000000002</v>
      </c>
      <c r="C63" s="72">
        <f>C65</f>
        <v>0</v>
      </c>
      <c r="D63" s="72">
        <f t="shared" ref="D63:E63" si="34">D65</f>
        <v>0</v>
      </c>
      <c r="E63" s="72">
        <f t="shared" si="34"/>
        <v>2.2000000000000002</v>
      </c>
      <c r="F63" s="72">
        <f t="shared" si="28"/>
        <v>2.145</v>
      </c>
      <c r="G63" s="72">
        <f>G65</f>
        <v>0</v>
      </c>
      <c r="H63" s="72">
        <f t="shared" ref="H63:I63" si="35">H65</f>
        <v>0</v>
      </c>
      <c r="I63" s="72">
        <f t="shared" si="35"/>
        <v>2.145</v>
      </c>
      <c r="J63" s="72">
        <f t="shared" si="1"/>
        <v>5.500000000000016E-2</v>
      </c>
      <c r="K63" s="73">
        <f t="shared" si="8"/>
        <v>97.5</v>
      </c>
    </row>
    <row r="64" spans="1:11" ht="32.4" x14ac:dyDescent="0.25">
      <c r="A64" s="42" t="s">
        <v>13</v>
      </c>
      <c r="B64" s="72">
        <f t="shared" si="7"/>
        <v>0</v>
      </c>
      <c r="C64" s="72"/>
      <c r="D64" s="72"/>
      <c r="E64" s="72"/>
      <c r="F64" s="72">
        <f t="shared" si="28"/>
        <v>0</v>
      </c>
      <c r="G64" s="72"/>
      <c r="H64" s="72"/>
      <c r="I64" s="72"/>
      <c r="J64" s="72">
        <f t="shared" si="1"/>
        <v>0</v>
      </c>
      <c r="K64" s="73"/>
    </row>
    <row r="65" spans="1:11" ht="49.2" x14ac:dyDescent="0.25">
      <c r="A65" s="43" t="s">
        <v>165</v>
      </c>
      <c r="B65" s="72">
        <f t="shared" si="7"/>
        <v>2.2000000000000002</v>
      </c>
      <c r="C65" s="72"/>
      <c r="D65" s="72"/>
      <c r="E65" s="72">
        <v>2.2000000000000002</v>
      </c>
      <c r="F65" s="72">
        <f t="shared" si="28"/>
        <v>2.145</v>
      </c>
      <c r="G65" s="72"/>
      <c r="H65" s="72"/>
      <c r="I65" s="72">
        <v>2.145</v>
      </c>
      <c r="J65" s="72">
        <f t="shared" si="1"/>
        <v>5.500000000000016E-2</v>
      </c>
      <c r="K65" s="73">
        <f t="shared" si="8"/>
        <v>97.5</v>
      </c>
    </row>
    <row r="66" spans="1:11" ht="50.4" x14ac:dyDescent="0.25">
      <c r="A66" s="46" t="s">
        <v>166</v>
      </c>
      <c r="B66" s="72">
        <f t="shared" si="7"/>
        <v>12.6</v>
      </c>
      <c r="C66" s="72">
        <f>C68</f>
        <v>0</v>
      </c>
      <c r="D66" s="72">
        <f t="shared" ref="D66:E66" si="36">D68</f>
        <v>0</v>
      </c>
      <c r="E66" s="72">
        <f t="shared" si="36"/>
        <v>12.6</v>
      </c>
      <c r="F66" s="72">
        <f t="shared" si="28"/>
        <v>12.56958</v>
      </c>
      <c r="G66" s="72">
        <f>G68</f>
        <v>0</v>
      </c>
      <c r="H66" s="72">
        <f t="shared" ref="H66:I66" si="37">H68</f>
        <v>0</v>
      </c>
      <c r="I66" s="72">
        <f t="shared" si="37"/>
        <v>12.56958</v>
      </c>
      <c r="J66" s="72">
        <f t="shared" si="1"/>
        <v>3.0419999999999447E-2</v>
      </c>
      <c r="K66" s="73">
        <f t="shared" si="8"/>
        <v>99.758571428571429</v>
      </c>
    </row>
    <row r="67" spans="1:11" ht="32.4" x14ac:dyDescent="0.25">
      <c r="A67" s="42" t="s">
        <v>13</v>
      </c>
      <c r="B67" s="72">
        <f t="shared" si="7"/>
        <v>0</v>
      </c>
      <c r="C67" s="72"/>
      <c r="D67" s="72"/>
      <c r="E67" s="72"/>
      <c r="F67" s="72">
        <f t="shared" si="28"/>
        <v>0</v>
      </c>
      <c r="G67" s="72"/>
      <c r="H67" s="72"/>
      <c r="I67" s="72"/>
      <c r="J67" s="72">
        <f t="shared" si="1"/>
        <v>0</v>
      </c>
      <c r="K67" s="73"/>
    </row>
    <row r="68" spans="1:11" ht="49.2" x14ac:dyDescent="0.25">
      <c r="A68" s="43" t="s">
        <v>167</v>
      </c>
      <c r="B68" s="72">
        <f t="shared" si="7"/>
        <v>12.6</v>
      </c>
      <c r="C68" s="72"/>
      <c r="D68" s="72"/>
      <c r="E68" s="72">
        <v>12.6</v>
      </c>
      <c r="F68" s="72">
        <f t="shared" si="28"/>
        <v>12.56958</v>
      </c>
      <c r="G68" s="72"/>
      <c r="H68" s="72"/>
      <c r="I68" s="72">
        <v>12.56958</v>
      </c>
      <c r="J68" s="72">
        <f t="shared" si="1"/>
        <v>3.0419999999999447E-2</v>
      </c>
      <c r="K68" s="73">
        <f t="shared" si="8"/>
        <v>99.758571428571429</v>
      </c>
    </row>
    <row r="69" spans="1:11" ht="32.4" x14ac:dyDescent="0.25">
      <c r="A69" s="45" t="s">
        <v>162</v>
      </c>
      <c r="B69" s="72">
        <f t="shared" si="7"/>
        <v>3100</v>
      </c>
      <c r="C69" s="72">
        <f>C71+C72</f>
        <v>0</v>
      </c>
      <c r="D69" s="72">
        <f t="shared" ref="D69:E69" si="38">D71+D72</f>
        <v>0</v>
      </c>
      <c r="E69" s="72">
        <f t="shared" si="38"/>
        <v>3100</v>
      </c>
      <c r="F69" s="72">
        <f t="shared" si="28"/>
        <v>0</v>
      </c>
      <c r="G69" s="72">
        <f>G71</f>
        <v>0</v>
      </c>
      <c r="H69" s="72">
        <f t="shared" ref="H69:I69" si="39">H71</f>
        <v>0</v>
      </c>
      <c r="I69" s="72">
        <f t="shared" si="39"/>
        <v>0</v>
      </c>
      <c r="J69" s="72">
        <f t="shared" si="1"/>
        <v>3100</v>
      </c>
      <c r="K69" s="73">
        <f t="shared" si="8"/>
        <v>0</v>
      </c>
    </row>
    <row r="70" spans="1:11" ht="32.4" x14ac:dyDescent="0.25">
      <c r="A70" s="42" t="s">
        <v>19</v>
      </c>
      <c r="B70" s="72">
        <f t="shared" si="7"/>
        <v>0</v>
      </c>
      <c r="C70" s="72"/>
      <c r="D70" s="72"/>
      <c r="E70" s="72"/>
      <c r="F70" s="72">
        <f t="shared" si="28"/>
        <v>0</v>
      </c>
      <c r="G70" s="72"/>
      <c r="H70" s="72"/>
      <c r="I70" s="72"/>
      <c r="J70" s="72">
        <f t="shared" si="1"/>
        <v>0</v>
      </c>
      <c r="K70" s="73"/>
    </row>
    <row r="71" spans="1:11" ht="55.2" customHeight="1" x14ac:dyDescent="0.25">
      <c r="A71" s="47" t="s">
        <v>77</v>
      </c>
      <c r="B71" s="72">
        <f t="shared" si="7"/>
        <v>3000</v>
      </c>
      <c r="C71" s="72"/>
      <c r="D71" s="72"/>
      <c r="E71" s="72">
        <v>3000</v>
      </c>
      <c r="F71" s="72">
        <f t="shared" si="28"/>
        <v>0</v>
      </c>
      <c r="G71" s="72"/>
      <c r="H71" s="72"/>
      <c r="I71" s="72"/>
      <c r="J71" s="72">
        <f t="shared" si="1"/>
        <v>3000</v>
      </c>
      <c r="K71" s="73">
        <f t="shared" si="8"/>
        <v>0</v>
      </c>
    </row>
    <row r="72" spans="1:11" ht="32.4" x14ac:dyDescent="0.25">
      <c r="A72" s="47" t="s">
        <v>78</v>
      </c>
      <c r="B72" s="72">
        <f t="shared" si="7"/>
        <v>100</v>
      </c>
      <c r="C72" s="72"/>
      <c r="D72" s="72"/>
      <c r="E72" s="72">
        <v>100</v>
      </c>
      <c r="F72" s="72">
        <f t="shared" si="28"/>
        <v>0</v>
      </c>
      <c r="G72" s="72"/>
      <c r="H72" s="72"/>
      <c r="I72" s="72"/>
      <c r="J72" s="72">
        <f t="shared" si="1"/>
        <v>100</v>
      </c>
      <c r="K72" s="73">
        <f t="shared" si="8"/>
        <v>0</v>
      </c>
    </row>
    <row r="73" spans="1:11" ht="32.4" x14ac:dyDescent="0.25">
      <c r="A73" s="45" t="s">
        <v>161</v>
      </c>
      <c r="B73" s="72">
        <f t="shared" si="7"/>
        <v>3100</v>
      </c>
      <c r="C73" s="72">
        <f>C75+C76</f>
        <v>0</v>
      </c>
      <c r="D73" s="72">
        <f t="shared" ref="D73:E73" si="40">D75+D76</f>
        <v>0</v>
      </c>
      <c r="E73" s="72">
        <f t="shared" si="40"/>
        <v>3100</v>
      </c>
      <c r="F73" s="72">
        <f t="shared" si="28"/>
        <v>0</v>
      </c>
      <c r="G73" s="72">
        <f>G75+G76</f>
        <v>0</v>
      </c>
      <c r="H73" s="72">
        <f t="shared" ref="H73:I73" si="41">H75+H76</f>
        <v>0</v>
      </c>
      <c r="I73" s="72">
        <f t="shared" si="41"/>
        <v>0</v>
      </c>
      <c r="J73" s="72">
        <f t="shared" si="1"/>
        <v>3100</v>
      </c>
      <c r="K73" s="73">
        <f t="shared" si="8"/>
        <v>0</v>
      </c>
    </row>
    <row r="74" spans="1:11" ht="32.4" x14ac:dyDescent="0.25">
      <c r="A74" s="42" t="s">
        <v>19</v>
      </c>
      <c r="B74" s="72">
        <f t="shared" si="7"/>
        <v>0</v>
      </c>
      <c r="C74" s="72"/>
      <c r="D74" s="72"/>
      <c r="E74" s="72"/>
      <c r="F74" s="72">
        <f t="shared" si="28"/>
        <v>0</v>
      </c>
      <c r="G74" s="72"/>
      <c r="H74" s="72"/>
      <c r="I74" s="72"/>
      <c r="J74" s="72">
        <f t="shared" si="1"/>
        <v>0</v>
      </c>
      <c r="K74" s="73"/>
    </row>
    <row r="75" spans="1:11" ht="49.2" x14ac:dyDescent="0.25">
      <c r="A75" s="47" t="s">
        <v>79</v>
      </c>
      <c r="B75" s="72">
        <f t="shared" si="7"/>
        <v>3000</v>
      </c>
      <c r="C75" s="72"/>
      <c r="D75" s="72"/>
      <c r="E75" s="72">
        <v>3000</v>
      </c>
      <c r="F75" s="72">
        <f t="shared" si="28"/>
        <v>0</v>
      </c>
      <c r="G75" s="72"/>
      <c r="H75" s="72"/>
      <c r="I75" s="72"/>
      <c r="J75" s="72">
        <f t="shared" si="1"/>
        <v>3000</v>
      </c>
      <c r="K75" s="73">
        <f t="shared" si="8"/>
        <v>0</v>
      </c>
    </row>
    <row r="76" spans="1:11" ht="32.4" x14ac:dyDescent="0.25">
      <c r="A76" s="47" t="s">
        <v>80</v>
      </c>
      <c r="B76" s="72">
        <f t="shared" si="7"/>
        <v>100</v>
      </c>
      <c r="C76" s="72"/>
      <c r="D76" s="72"/>
      <c r="E76" s="72">
        <v>100</v>
      </c>
      <c r="F76" s="72">
        <f t="shared" si="28"/>
        <v>0</v>
      </c>
      <c r="G76" s="72"/>
      <c r="H76" s="72"/>
      <c r="I76" s="72"/>
      <c r="J76" s="72">
        <f t="shared" si="1"/>
        <v>100</v>
      </c>
      <c r="K76" s="73">
        <f t="shared" si="8"/>
        <v>0</v>
      </c>
    </row>
    <row r="77" spans="1:11" ht="100.8" x14ac:dyDescent="0.25">
      <c r="A77" s="41" t="s">
        <v>53</v>
      </c>
      <c r="B77" s="72">
        <f t="shared" si="7"/>
        <v>170</v>
      </c>
      <c r="C77" s="72">
        <f>C79</f>
        <v>0</v>
      </c>
      <c r="D77" s="72">
        <f t="shared" ref="D77:E77" si="42">D79</f>
        <v>0</v>
      </c>
      <c r="E77" s="72">
        <f t="shared" si="42"/>
        <v>170</v>
      </c>
      <c r="F77" s="72">
        <f t="shared" si="28"/>
        <v>0</v>
      </c>
      <c r="G77" s="72">
        <f>G79</f>
        <v>0</v>
      </c>
      <c r="H77" s="72">
        <f t="shared" ref="H77:I77" si="43">H79</f>
        <v>0</v>
      </c>
      <c r="I77" s="72">
        <f t="shared" si="43"/>
        <v>0</v>
      </c>
      <c r="J77" s="72">
        <f t="shared" si="1"/>
        <v>170</v>
      </c>
      <c r="K77" s="73">
        <f t="shared" si="8"/>
        <v>0</v>
      </c>
    </row>
    <row r="78" spans="1:11" ht="32.4" x14ac:dyDescent="0.25">
      <c r="A78" s="42" t="s">
        <v>19</v>
      </c>
      <c r="B78" s="72">
        <f t="shared" si="7"/>
        <v>0</v>
      </c>
      <c r="C78" s="72"/>
      <c r="D78" s="72"/>
      <c r="E78" s="72"/>
      <c r="F78" s="72">
        <f t="shared" si="28"/>
        <v>0</v>
      </c>
      <c r="G78" s="72"/>
      <c r="H78" s="72"/>
      <c r="I78" s="72"/>
      <c r="J78" s="72">
        <f t="shared" si="1"/>
        <v>0</v>
      </c>
      <c r="K78" s="73"/>
    </row>
    <row r="79" spans="1:11" ht="49.2" x14ac:dyDescent="0.25">
      <c r="A79" s="43" t="s">
        <v>81</v>
      </c>
      <c r="B79" s="72">
        <f t="shared" si="7"/>
        <v>170</v>
      </c>
      <c r="C79" s="72"/>
      <c r="D79" s="72"/>
      <c r="E79" s="72">
        <v>170</v>
      </c>
      <c r="F79" s="72">
        <f t="shared" si="28"/>
        <v>0</v>
      </c>
      <c r="G79" s="72"/>
      <c r="H79" s="72"/>
      <c r="I79" s="72"/>
      <c r="J79" s="72">
        <f t="shared" si="1"/>
        <v>170</v>
      </c>
      <c r="K79" s="73">
        <f t="shared" ref="K79:K142" si="44">F79/B79*100</f>
        <v>0</v>
      </c>
    </row>
    <row r="80" spans="1:11" ht="90.6" customHeight="1" x14ac:dyDescent="0.25">
      <c r="A80" s="40" t="s">
        <v>55</v>
      </c>
      <c r="B80" s="71">
        <f t="shared" si="7"/>
        <v>156416.516</v>
      </c>
      <c r="C80" s="71">
        <f>C81+C84+C87+C91+C98+C104</f>
        <v>138067.6</v>
      </c>
      <c r="D80" s="71">
        <f t="shared" ref="D80:E80" si="45">D81+D84+D87+D91+D98+D104</f>
        <v>2592.8160000000003</v>
      </c>
      <c r="E80" s="71">
        <f t="shared" si="45"/>
        <v>15756.1</v>
      </c>
      <c r="F80" s="71">
        <f t="shared" si="28"/>
        <v>4110.9936600000001</v>
      </c>
      <c r="G80" s="71">
        <f t="shared" ref="G80:I80" si="46">G81+G84+G87+G91+G98+G104</f>
        <v>0</v>
      </c>
      <c r="H80" s="71">
        <f t="shared" si="46"/>
        <v>0</v>
      </c>
      <c r="I80" s="71">
        <f t="shared" si="46"/>
        <v>4110.9936600000001</v>
      </c>
      <c r="J80" s="71">
        <f t="shared" si="1"/>
        <v>152305.52234</v>
      </c>
      <c r="K80" s="70">
        <f t="shared" si="44"/>
        <v>2.6282350260250014</v>
      </c>
    </row>
    <row r="81" spans="1:12" ht="100.8" x14ac:dyDescent="0.4">
      <c r="A81" s="45" t="s">
        <v>123</v>
      </c>
      <c r="B81" s="72">
        <f t="shared" ref="B81:B133" si="47">C81+D81+E81</f>
        <v>1250</v>
      </c>
      <c r="C81" s="72">
        <f>C83</f>
        <v>0</v>
      </c>
      <c r="D81" s="72">
        <f t="shared" ref="D81:E81" si="48">D83</f>
        <v>0</v>
      </c>
      <c r="E81" s="72">
        <f t="shared" si="48"/>
        <v>1250</v>
      </c>
      <c r="F81" s="72">
        <f t="shared" si="28"/>
        <v>0</v>
      </c>
      <c r="G81" s="72">
        <f>G83</f>
        <v>0</v>
      </c>
      <c r="H81" s="72">
        <f t="shared" ref="H81:I81" si="49">H83</f>
        <v>0</v>
      </c>
      <c r="I81" s="72">
        <f t="shared" si="49"/>
        <v>0</v>
      </c>
      <c r="J81" s="72">
        <f t="shared" ref="J81:J145" si="50">B81-F81</f>
        <v>1250</v>
      </c>
      <c r="K81" s="73">
        <f t="shared" si="44"/>
        <v>0</v>
      </c>
      <c r="L81" s="11"/>
    </row>
    <row r="82" spans="1:12" ht="32.4" x14ac:dyDescent="0.4">
      <c r="A82" s="42" t="s">
        <v>19</v>
      </c>
      <c r="B82" s="72">
        <f t="shared" si="47"/>
        <v>0</v>
      </c>
      <c r="C82" s="72"/>
      <c r="D82" s="72"/>
      <c r="E82" s="72"/>
      <c r="F82" s="72">
        <f t="shared" si="28"/>
        <v>0</v>
      </c>
      <c r="G82" s="72"/>
      <c r="H82" s="72"/>
      <c r="I82" s="72"/>
      <c r="J82" s="72">
        <f t="shared" si="50"/>
        <v>0</v>
      </c>
      <c r="K82" s="73"/>
      <c r="L82" s="11"/>
    </row>
    <row r="83" spans="1:12" ht="55.8" customHeight="1" x14ac:dyDescent="0.4">
      <c r="A83" s="47" t="s">
        <v>122</v>
      </c>
      <c r="B83" s="72">
        <f t="shared" si="47"/>
        <v>1250</v>
      </c>
      <c r="C83" s="72"/>
      <c r="D83" s="72"/>
      <c r="E83" s="72">
        <v>1250</v>
      </c>
      <c r="F83" s="72">
        <f t="shared" si="28"/>
        <v>0</v>
      </c>
      <c r="G83" s="72"/>
      <c r="H83" s="72"/>
      <c r="I83" s="72"/>
      <c r="J83" s="72">
        <f t="shared" si="50"/>
        <v>1250</v>
      </c>
      <c r="K83" s="73">
        <f t="shared" si="44"/>
        <v>0</v>
      </c>
      <c r="L83" s="11"/>
    </row>
    <row r="84" spans="1:12" ht="75.599999999999994" x14ac:dyDescent="0.4">
      <c r="A84" s="48" t="s">
        <v>56</v>
      </c>
      <c r="B84" s="72">
        <f t="shared" si="47"/>
        <v>1300</v>
      </c>
      <c r="C84" s="72">
        <f>C86</f>
        <v>0</v>
      </c>
      <c r="D84" s="72">
        <f t="shared" ref="D84:E84" si="51">D86</f>
        <v>0</v>
      </c>
      <c r="E84" s="72">
        <f t="shared" si="51"/>
        <v>1300</v>
      </c>
      <c r="F84" s="72">
        <f t="shared" si="28"/>
        <v>0</v>
      </c>
      <c r="G84" s="72">
        <f>G86</f>
        <v>0</v>
      </c>
      <c r="H84" s="72">
        <f t="shared" ref="H84:I84" si="52">H86</f>
        <v>0</v>
      </c>
      <c r="I84" s="72">
        <f t="shared" si="52"/>
        <v>0</v>
      </c>
      <c r="J84" s="72">
        <f t="shared" si="50"/>
        <v>1300</v>
      </c>
      <c r="K84" s="73">
        <f t="shared" si="44"/>
        <v>0</v>
      </c>
      <c r="L84" s="11"/>
    </row>
    <row r="85" spans="1:12" ht="26.4" customHeight="1" x14ac:dyDescent="0.4">
      <c r="A85" s="42" t="s">
        <v>19</v>
      </c>
      <c r="B85" s="72">
        <f t="shared" si="47"/>
        <v>0</v>
      </c>
      <c r="C85" s="72"/>
      <c r="D85" s="72"/>
      <c r="E85" s="72"/>
      <c r="F85" s="72">
        <f t="shared" si="28"/>
        <v>0</v>
      </c>
      <c r="G85" s="72"/>
      <c r="H85" s="72"/>
      <c r="I85" s="72"/>
      <c r="J85" s="72">
        <f t="shared" si="50"/>
        <v>0</v>
      </c>
      <c r="K85" s="73"/>
      <c r="L85" s="11"/>
    </row>
    <row r="86" spans="1:12" ht="49.2" x14ac:dyDescent="0.4">
      <c r="A86" s="47" t="s">
        <v>82</v>
      </c>
      <c r="B86" s="72">
        <f t="shared" si="47"/>
        <v>1300</v>
      </c>
      <c r="C86" s="72"/>
      <c r="D86" s="72"/>
      <c r="E86" s="72">
        <v>1300</v>
      </c>
      <c r="F86" s="72">
        <f t="shared" si="28"/>
        <v>0</v>
      </c>
      <c r="G86" s="72"/>
      <c r="H86" s="72"/>
      <c r="I86" s="72"/>
      <c r="J86" s="72">
        <f t="shared" si="50"/>
        <v>1300</v>
      </c>
      <c r="K86" s="73">
        <f t="shared" si="44"/>
        <v>0</v>
      </c>
      <c r="L86" s="11"/>
    </row>
    <row r="87" spans="1:12" ht="50.4" x14ac:dyDescent="0.4">
      <c r="A87" s="41" t="s">
        <v>31</v>
      </c>
      <c r="B87" s="72">
        <f t="shared" si="47"/>
        <v>3950.2000000000003</v>
      </c>
      <c r="C87" s="72">
        <f>C89+C90</f>
        <v>0</v>
      </c>
      <c r="D87" s="72">
        <f t="shared" ref="D87:E87" si="53">D89+D90</f>
        <v>0</v>
      </c>
      <c r="E87" s="72">
        <f t="shared" si="53"/>
        <v>3950.2000000000003</v>
      </c>
      <c r="F87" s="72">
        <f t="shared" si="28"/>
        <v>3950.1264600000004</v>
      </c>
      <c r="G87" s="72">
        <f>G89+G90</f>
        <v>0</v>
      </c>
      <c r="H87" s="72">
        <f t="shared" ref="H87:I87" si="54">H89+H90</f>
        <v>0</v>
      </c>
      <c r="I87" s="72">
        <f t="shared" si="54"/>
        <v>3950.1264600000004</v>
      </c>
      <c r="J87" s="72">
        <f t="shared" si="50"/>
        <v>7.3539999999866268E-2</v>
      </c>
      <c r="K87" s="73">
        <f t="shared" si="44"/>
        <v>99.998138322110279</v>
      </c>
      <c r="L87" s="11"/>
    </row>
    <row r="88" spans="1:12" ht="32.4" x14ac:dyDescent="0.4">
      <c r="A88" s="42" t="s">
        <v>19</v>
      </c>
      <c r="B88" s="72">
        <f t="shared" si="47"/>
        <v>0</v>
      </c>
      <c r="C88" s="72"/>
      <c r="D88" s="72"/>
      <c r="E88" s="72"/>
      <c r="F88" s="72">
        <f t="shared" si="28"/>
        <v>0</v>
      </c>
      <c r="G88" s="72"/>
      <c r="H88" s="72"/>
      <c r="I88" s="72"/>
      <c r="J88" s="72">
        <f t="shared" si="50"/>
        <v>0</v>
      </c>
      <c r="K88" s="73"/>
      <c r="L88" s="11"/>
    </row>
    <row r="89" spans="1:12" ht="49.2" x14ac:dyDescent="0.4">
      <c r="A89" s="47" t="s">
        <v>124</v>
      </c>
      <c r="B89" s="72">
        <f t="shared" si="47"/>
        <v>4.8735400000000002</v>
      </c>
      <c r="C89" s="72"/>
      <c r="D89" s="72"/>
      <c r="E89" s="72">
        <v>4.8735400000000002</v>
      </c>
      <c r="F89" s="72">
        <f t="shared" si="28"/>
        <v>4.8</v>
      </c>
      <c r="G89" s="72"/>
      <c r="H89" s="72"/>
      <c r="I89" s="72">
        <v>4.8</v>
      </c>
      <c r="J89" s="72">
        <f t="shared" si="50"/>
        <v>7.3540000000000383E-2</v>
      </c>
      <c r="K89" s="73">
        <f t="shared" si="44"/>
        <v>98.491035263894418</v>
      </c>
      <c r="L89" s="11"/>
    </row>
    <row r="90" spans="1:12" ht="49.2" x14ac:dyDescent="0.4">
      <c r="A90" s="47" t="s">
        <v>112</v>
      </c>
      <c r="B90" s="72">
        <f t="shared" si="47"/>
        <v>3945.3264600000002</v>
      </c>
      <c r="C90" s="72"/>
      <c r="D90" s="72"/>
      <c r="E90" s="72">
        <v>3945.3264600000002</v>
      </c>
      <c r="F90" s="72">
        <f t="shared" si="28"/>
        <v>3945.3264600000002</v>
      </c>
      <c r="G90" s="72"/>
      <c r="H90" s="72"/>
      <c r="I90" s="72">
        <v>3945.3264600000002</v>
      </c>
      <c r="J90" s="72">
        <f t="shared" si="50"/>
        <v>0</v>
      </c>
      <c r="K90" s="73">
        <f t="shared" si="44"/>
        <v>100</v>
      </c>
      <c r="L90" s="11"/>
    </row>
    <row r="91" spans="1:12" ht="75.599999999999994" x14ac:dyDescent="0.25">
      <c r="A91" s="41" t="s">
        <v>34</v>
      </c>
      <c r="B91" s="72">
        <f t="shared" si="47"/>
        <v>72033.615999999995</v>
      </c>
      <c r="C91" s="72">
        <f>C93+C94+C95+C96+C97</f>
        <v>61974.6</v>
      </c>
      <c r="D91" s="72">
        <f t="shared" ref="D91:E91" si="55">D93+D94+D95+D96+D97</f>
        <v>1977.9159999999999</v>
      </c>
      <c r="E91" s="72">
        <f t="shared" si="55"/>
        <v>8081.1</v>
      </c>
      <c r="F91" s="72">
        <f t="shared" si="28"/>
        <v>0</v>
      </c>
      <c r="G91" s="72">
        <f>G93+G94+G95+G96+G97</f>
        <v>0</v>
      </c>
      <c r="H91" s="72">
        <f t="shared" ref="H91:I91" si="56">H93+H94+H95+H96+H97</f>
        <v>0</v>
      </c>
      <c r="I91" s="72">
        <f t="shared" si="56"/>
        <v>0</v>
      </c>
      <c r="J91" s="72">
        <f t="shared" si="50"/>
        <v>72033.615999999995</v>
      </c>
      <c r="K91" s="73">
        <f t="shared" si="44"/>
        <v>0</v>
      </c>
    </row>
    <row r="92" spans="1:12" ht="31.2" customHeight="1" x14ac:dyDescent="0.25">
      <c r="A92" s="42" t="s">
        <v>19</v>
      </c>
      <c r="B92" s="72">
        <f t="shared" si="47"/>
        <v>0</v>
      </c>
      <c r="C92" s="72"/>
      <c r="D92" s="72"/>
      <c r="E92" s="72"/>
      <c r="F92" s="72">
        <f t="shared" si="28"/>
        <v>0</v>
      </c>
      <c r="G92" s="72"/>
      <c r="H92" s="72"/>
      <c r="I92" s="72"/>
      <c r="J92" s="72">
        <f t="shared" si="50"/>
        <v>0</v>
      </c>
      <c r="K92" s="73"/>
    </row>
    <row r="93" spans="1:12" ht="49.2" x14ac:dyDescent="0.25">
      <c r="A93" s="47" t="s">
        <v>125</v>
      </c>
      <c r="B93" s="72">
        <f t="shared" si="47"/>
        <v>1500</v>
      </c>
      <c r="C93" s="72"/>
      <c r="D93" s="72"/>
      <c r="E93" s="72">
        <v>1500</v>
      </c>
      <c r="F93" s="72">
        <f t="shared" si="28"/>
        <v>0</v>
      </c>
      <c r="G93" s="72"/>
      <c r="H93" s="72"/>
      <c r="I93" s="72"/>
      <c r="J93" s="72">
        <f t="shared" si="50"/>
        <v>1500</v>
      </c>
      <c r="K93" s="73">
        <f t="shared" si="44"/>
        <v>0</v>
      </c>
    </row>
    <row r="94" spans="1:12" ht="32.4" x14ac:dyDescent="0.25">
      <c r="A94" s="47" t="s">
        <v>83</v>
      </c>
      <c r="B94" s="72">
        <f t="shared" si="47"/>
        <v>4603.1840000000002</v>
      </c>
      <c r="C94" s="72"/>
      <c r="D94" s="72"/>
      <c r="E94" s="72">
        <v>4603.1840000000002</v>
      </c>
      <c r="F94" s="72">
        <f t="shared" si="28"/>
        <v>0</v>
      </c>
      <c r="G94" s="72"/>
      <c r="H94" s="72"/>
      <c r="I94" s="72"/>
      <c r="J94" s="72">
        <f t="shared" si="50"/>
        <v>4603.1840000000002</v>
      </c>
      <c r="K94" s="73">
        <f t="shared" si="44"/>
        <v>0</v>
      </c>
    </row>
    <row r="95" spans="1:12" ht="49.2" x14ac:dyDescent="0.25">
      <c r="A95" s="47" t="s">
        <v>201</v>
      </c>
      <c r="B95" s="72">
        <f t="shared" si="47"/>
        <v>1977.9159999999999</v>
      </c>
      <c r="C95" s="72"/>
      <c r="D95" s="72"/>
      <c r="E95" s="72">
        <v>1977.9159999999999</v>
      </c>
      <c r="F95" s="72">
        <f t="shared" si="28"/>
        <v>0</v>
      </c>
      <c r="G95" s="72"/>
      <c r="H95" s="72"/>
      <c r="I95" s="72"/>
      <c r="J95" s="72">
        <f t="shared" si="50"/>
        <v>1977.9159999999999</v>
      </c>
      <c r="K95" s="73">
        <f t="shared" si="44"/>
        <v>0</v>
      </c>
    </row>
    <row r="96" spans="1:12" ht="60" customHeight="1" x14ac:dyDescent="0.25">
      <c r="A96" s="47" t="s">
        <v>200</v>
      </c>
      <c r="B96" s="72">
        <f t="shared" si="47"/>
        <v>1977.9159999999999</v>
      </c>
      <c r="C96" s="72"/>
      <c r="D96" s="72">
        <v>1977.9159999999999</v>
      </c>
      <c r="E96" s="72"/>
      <c r="F96" s="72">
        <f t="shared" si="28"/>
        <v>0</v>
      </c>
      <c r="G96" s="72"/>
      <c r="H96" s="72"/>
      <c r="I96" s="72"/>
      <c r="J96" s="72">
        <f t="shared" si="50"/>
        <v>1977.9159999999999</v>
      </c>
      <c r="K96" s="73">
        <f t="shared" si="44"/>
        <v>0</v>
      </c>
    </row>
    <row r="97" spans="1:11" ht="61.2" customHeight="1" x14ac:dyDescent="0.25">
      <c r="A97" s="47" t="s">
        <v>199</v>
      </c>
      <c r="B97" s="72">
        <f t="shared" si="47"/>
        <v>61974.6</v>
      </c>
      <c r="C97" s="72">
        <v>61974.6</v>
      </c>
      <c r="D97" s="72"/>
      <c r="E97" s="72"/>
      <c r="F97" s="72">
        <f t="shared" si="28"/>
        <v>0</v>
      </c>
      <c r="G97" s="72"/>
      <c r="H97" s="72"/>
      <c r="I97" s="72"/>
      <c r="J97" s="72">
        <f t="shared" si="50"/>
        <v>61974.6</v>
      </c>
      <c r="K97" s="73">
        <f t="shared" si="44"/>
        <v>0</v>
      </c>
    </row>
    <row r="98" spans="1:11" ht="75.599999999999994" x14ac:dyDescent="0.25">
      <c r="A98" s="45" t="s">
        <v>110</v>
      </c>
      <c r="B98" s="72">
        <f t="shared" si="47"/>
        <v>23295.4</v>
      </c>
      <c r="C98" s="72">
        <f>C100+C101+C102+C103</f>
        <v>22719.9</v>
      </c>
      <c r="D98" s="72">
        <f t="shared" ref="D98:E98" si="57">D100+D101+D102+D103</f>
        <v>183.6</v>
      </c>
      <c r="E98" s="72">
        <f t="shared" si="57"/>
        <v>391.9</v>
      </c>
      <c r="F98" s="72">
        <f t="shared" si="28"/>
        <v>48.206400000000002</v>
      </c>
      <c r="G98" s="72">
        <f>G100+G101+G102+G103</f>
        <v>0</v>
      </c>
      <c r="H98" s="72">
        <f t="shared" ref="H98:I98" si="58">H100+H101+H102+H103</f>
        <v>0</v>
      </c>
      <c r="I98" s="72">
        <f t="shared" si="58"/>
        <v>48.206400000000002</v>
      </c>
      <c r="J98" s="72">
        <f t="shared" si="50"/>
        <v>23247.193600000002</v>
      </c>
      <c r="K98" s="73">
        <f t="shared" si="44"/>
        <v>0.20693527477527751</v>
      </c>
    </row>
    <row r="99" spans="1:11" ht="32.4" x14ac:dyDescent="0.25">
      <c r="A99" s="42" t="s">
        <v>19</v>
      </c>
      <c r="B99" s="72">
        <f t="shared" si="47"/>
        <v>0</v>
      </c>
      <c r="C99" s="72"/>
      <c r="D99" s="72"/>
      <c r="E99" s="72"/>
      <c r="F99" s="72">
        <f t="shared" si="28"/>
        <v>0</v>
      </c>
      <c r="G99" s="72"/>
      <c r="H99" s="72"/>
      <c r="I99" s="72"/>
      <c r="J99" s="72">
        <f t="shared" si="50"/>
        <v>0</v>
      </c>
      <c r="K99" s="73"/>
    </row>
    <row r="100" spans="1:11" ht="49.2" x14ac:dyDescent="0.25">
      <c r="A100" s="47" t="s">
        <v>144</v>
      </c>
      <c r="B100" s="72">
        <f t="shared" si="47"/>
        <v>346</v>
      </c>
      <c r="C100" s="72"/>
      <c r="D100" s="72"/>
      <c r="E100" s="72">
        <v>346</v>
      </c>
      <c r="F100" s="72">
        <f t="shared" si="28"/>
        <v>48.206400000000002</v>
      </c>
      <c r="G100" s="72"/>
      <c r="H100" s="72"/>
      <c r="I100" s="72">
        <v>48.206400000000002</v>
      </c>
      <c r="J100" s="72">
        <f t="shared" si="50"/>
        <v>297.79359999999997</v>
      </c>
      <c r="K100" s="73">
        <f t="shared" si="44"/>
        <v>13.932485549132947</v>
      </c>
    </row>
    <row r="101" spans="1:11" ht="49.2" x14ac:dyDescent="0.25">
      <c r="A101" s="47" t="s">
        <v>247</v>
      </c>
      <c r="B101" s="72">
        <f t="shared" si="47"/>
        <v>45.9</v>
      </c>
      <c r="C101" s="72"/>
      <c r="D101" s="72"/>
      <c r="E101" s="72">
        <v>45.9</v>
      </c>
      <c r="F101" s="72">
        <f t="shared" si="28"/>
        <v>0</v>
      </c>
      <c r="G101" s="72"/>
      <c r="H101" s="72"/>
      <c r="I101" s="72"/>
      <c r="J101" s="72">
        <f t="shared" si="50"/>
        <v>45.9</v>
      </c>
      <c r="K101" s="73">
        <f t="shared" si="44"/>
        <v>0</v>
      </c>
    </row>
    <row r="102" spans="1:11" ht="49.2" x14ac:dyDescent="0.25">
      <c r="A102" s="47" t="s">
        <v>246</v>
      </c>
      <c r="B102" s="72">
        <f t="shared" si="47"/>
        <v>183.6</v>
      </c>
      <c r="C102" s="72"/>
      <c r="D102" s="72">
        <v>183.6</v>
      </c>
      <c r="E102" s="72"/>
      <c r="F102" s="72"/>
      <c r="G102" s="72"/>
      <c r="H102" s="72"/>
      <c r="I102" s="72"/>
      <c r="J102" s="72">
        <f t="shared" si="50"/>
        <v>183.6</v>
      </c>
      <c r="K102" s="73">
        <f t="shared" si="44"/>
        <v>0</v>
      </c>
    </row>
    <row r="103" spans="1:11" ht="49.2" x14ac:dyDescent="0.25">
      <c r="A103" s="47" t="s">
        <v>245</v>
      </c>
      <c r="B103" s="72">
        <f t="shared" si="47"/>
        <v>22719.9</v>
      </c>
      <c r="C103" s="72">
        <v>22719.9</v>
      </c>
      <c r="D103" s="72"/>
      <c r="E103" s="72"/>
      <c r="F103" s="72"/>
      <c r="G103" s="72"/>
      <c r="H103" s="72"/>
      <c r="I103" s="72"/>
      <c r="J103" s="72">
        <f t="shared" si="50"/>
        <v>22719.9</v>
      </c>
      <c r="K103" s="73">
        <f t="shared" si="44"/>
        <v>0</v>
      </c>
    </row>
    <row r="104" spans="1:11" ht="75.599999999999994" x14ac:dyDescent="0.25">
      <c r="A104" s="45" t="s">
        <v>111</v>
      </c>
      <c r="B104" s="72">
        <f t="shared" si="47"/>
        <v>54587.3</v>
      </c>
      <c r="C104" s="72">
        <f>C106+C107+C108+C109</f>
        <v>53373.1</v>
      </c>
      <c r="D104" s="72">
        <f t="shared" ref="D104:E104" si="59">D106+D107+D108+D109</f>
        <v>431.3</v>
      </c>
      <c r="E104" s="72">
        <f t="shared" si="59"/>
        <v>782.9</v>
      </c>
      <c r="F104" s="72">
        <f t="shared" ref="F104:F107" si="60">G104+H104+I104</f>
        <v>112.66079999999999</v>
      </c>
      <c r="G104" s="72">
        <f>G106+G107+G108+G109</f>
        <v>0</v>
      </c>
      <c r="H104" s="72">
        <f t="shared" ref="H104:I104" si="61">H106+H107+H108+H109</f>
        <v>0</v>
      </c>
      <c r="I104" s="72">
        <f t="shared" si="61"/>
        <v>112.66079999999999</v>
      </c>
      <c r="J104" s="72">
        <f t="shared" si="50"/>
        <v>54474.639200000005</v>
      </c>
      <c r="K104" s="73">
        <f t="shared" si="44"/>
        <v>0.20638646718192688</v>
      </c>
    </row>
    <row r="105" spans="1:11" ht="32.4" x14ac:dyDescent="0.25">
      <c r="A105" s="42" t="s">
        <v>19</v>
      </c>
      <c r="B105" s="72">
        <f t="shared" si="47"/>
        <v>0</v>
      </c>
      <c r="C105" s="72"/>
      <c r="D105" s="72"/>
      <c r="E105" s="72"/>
      <c r="F105" s="72">
        <f t="shared" si="60"/>
        <v>0</v>
      </c>
      <c r="G105" s="72"/>
      <c r="H105" s="72"/>
      <c r="I105" s="72"/>
      <c r="J105" s="72">
        <f t="shared" si="50"/>
        <v>0</v>
      </c>
      <c r="K105" s="73"/>
    </row>
    <row r="106" spans="1:11" ht="49.2" x14ac:dyDescent="0.25">
      <c r="A106" s="47" t="s">
        <v>145</v>
      </c>
      <c r="B106" s="72">
        <f t="shared" si="47"/>
        <v>675</v>
      </c>
      <c r="C106" s="72"/>
      <c r="D106" s="72"/>
      <c r="E106" s="72">
        <v>675</v>
      </c>
      <c r="F106" s="72">
        <f t="shared" si="60"/>
        <v>112.66079999999999</v>
      </c>
      <c r="G106" s="72"/>
      <c r="H106" s="72"/>
      <c r="I106" s="72">
        <v>112.66079999999999</v>
      </c>
      <c r="J106" s="72">
        <f t="shared" si="50"/>
        <v>562.33920000000001</v>
      </c>
      <c r="K106" s="73">
        <f t="shared" si="44"/>
        <v>16.690488888888886</v>
      </c>
    </row>
    <row r="107" spans="1:11" ht="49.2" x14ac:dyDescent="0.25">
      <c r="A107" s="47" t="s">
        <v>248</v>
      </c>
      <c r="B107" s="72">
        <f t="shared" si="47"/>
        <v>107.9</v>
      </c>
      <c r="C107" s="72"/>
      <c r="D107" s="72"/>
      <c r="E107" s="72">
        <v>107.9</v>
      </c>
      <c r="F107" s="72">
        <f t="shared" si="60"/>
        <v>0</v>
      </c>
      <c r="G107" s="72"/>
      <c r="H107" s="72"/>
      <c r="I107" s="72"/>
      <c r="J107" s="72">
        <f t="shared" si="50"/>
        <v>107.9</v>
      </c>
      <c r="K107" s="73">
        <f t="shared" si="44"/>
        <v>0</v>
      </c>
    </row>
    <row r="108" spans="1:11" ht="49.2" x14ac:dyDescent="0.25">
      <c r="A108" s="47" t="s">
        <v>249</v>
      </c>
      <c r="B108" s="72">
        <f t="shared" si="47"/>
        <v>431.3</v>
      </c>
      <c r="C108" s="72"/>
      <c r="D108" s="72">
        <v>431.3</v>
      </c>
      <c r="E108" s="72"/>
      <c r="F108" s="72"/>
      <c r="G108" s="72"/>
      <c r="H108" s="72"/>
      <c r="I108" s="72"/>
      <c r="J108" s="72">
        <f t="shared" si="50"/>
        <v>431.3</v>
      </c>
      <c r="K108" s="73">
        <f t="shared" si="44"/>
        <v>0</v>
      </c>
    </row>
    <row r="109" spans="1:11" ht="57.6" customHeight="1" x14ac:dyDescent="0.25">
      <c r="A109" s="47" t="s">
        <v>250</v>
      </c>
      <c r="B109" s="72">
        <f t="shared" si="47"/>
        <v>53373.1</v>
      </c>
      <c r="C109" s="72">
        <v>53373.1</v>
      </c>
      <c r="D109" s="72"/>
      <c r="E109" s="72"/>
      <c r="F109" s="72"/>
      <c r="G109" s="72"/>
      <c r="H109" s="72"/>
      <c r="I109" s="72"/>
      <c r="J109" s="72">
        <f t="shared" si="50"/>
        <v>53373.1</v>
      </c>
      <c r="K109" s="73">
        <f t="shared" si="44"/>
        <v>0</v>
      </c>
    </row>
    <row r="110" spans="1:11" ht="57" customHeight="1" x14ac:dyDescent="0.25">
      <c r="A110" s="40" t="s">
        <v>0</v>
      </c>
      <c r="B110" s="71">
        <f t="shared" si="47"/>
        <v>373732.65240000002</v>
      </c>
      <c r="C110" s="71">
        <f>C111+C115</f>
        <v>343860.12326000002</v>
      </c>
      <c r="D110" s="71">
        <f t="shared" ref="D110:E110" si="62">D111+D115</f>
        <v>17342.946480000002</v>
      </c>
      <c r="E110" s="71">
        <f t="shared" si="62"/>
        <v>12529.58266</v>
      </c>
      <c r="F110" s="71">
        <f>G110+H110+I110</f>
        <v>214074.85359000001</v>
      </c>
      <c r="G110" s="71">
        <f>G111+G115</f>
        <v>199195.95860000001</v>
      </c>
      <c r="H110" s="71">
        <f t="shared" ref="H110:I110" si="63">H111+H115</f>
        <v>10171.70853</v>
      </c>
      <c r="I110" s="71">
        <f t="shared" si="63"/>
        <v>4707.1864599999999</v>
      </c>
      <c r="J110" s="71">
        <f t="shared" si="50"/>
        <v>159657.79881000001</v>
      </c>
      <c r="K110" s="70">
        <f t="shared" si="44"/>
        <v>57.280211460057053</v>
      </c>
    </row>
    <row r="111" spans="1:11" ht="95.4" customHeight="1" x14ac:dyDescent="0.25">
      <c r="A111" s="40" t="s">
        <v>55</v>
      </c>
      <c r="B111" s="72">
        <f t="shared" si="47"/>
        <v>350</v>
      </c>
      <c r="C111" s="72">
        <f>C112</f>
        <v>0</v>
      </c>
      <c r="D111" s="72">
        <f t="shared" ref="D111:E111" si="64">D112</f>
        <v>0</v>
      </c>
      <c r="E111" s="72">
        <f t="shared" si="64"/>
        <v>350</v>
      </c>
      <c r="F111" s="72">
        <f>G111+H111+I111</f>
        <v>0</v>
      </c>
      <c r="G111" s="72">
        <f>G112</f>
        <v>0</v>
      </c>
      <c r="H111" s="72">
        <f t="shared" ref="H111:I111" si="65">H112</f>
        <v>0</v>
      </c>
      <c r="I111" s="72">
        <f t="shared" si="65"/>
        <v>0</v>
      </c>
      <c r="J111" s="72">
        <f t="shared" si="50"/>
        <v>350</v>
      </c>
      <c r="K111" s="73">
        <f t="shared" si="44"/>
        <v>0</v>
      </c>
    </row>
    <row r="112" spans="1:11" ht="252" x14ac:dyDescent="0.25">
      <c r="A112" s="45" t="s">
        <v>46</v>
      </c>
      <c r="B112" s="72">
        <f t="shared" si="47"/>
        <v>350</v>
      </c>
      <c r="C112" s="72">
        <f>C114</f>
        <v>0</v>
      </c>
      <c r="D112" s="72">
        <f t="shared" ref="D112:E112" si="66">D114</f>
        <v>0</v>
      </c>
      <c r="E112" s="72">
        <f t="shared" si="66"/>
        <v>350</v>
      </c>
      <c r="F112" s="72">
        <f>G112+H112+I112</f>
        <v>0</v>
      </c>
      <c r="G112" s="72">
        <f>G114</f>
        <v>0</v>
      </c>
      <c r="H112" s="72">
        <f t="shared" ref="H112:I112" si="67">H114</f>
        <v>0</v>
      </c>
      <c r="I112" s="72">
        <f t="shared" si="67"/>
        <v>0</v>
      </c>
      <c r="J112" s="72">
        <f t="shared" si="50"/>
        <v>350</v>
      </c>
      <c r="K112" s="73">
        <f t="shared" si="44"/>
        <v>0</v>
      </c>
    </row>
    <row r="113" spans="1:11" ht="34.200000000000003" customHeight="1" x14ac:dyDescent="0.25">
      <c r="A113" s="42" t="s">
        <v>19</v>
      </c>
      <c r="B113" s="72">
        <f t="shared" si="47"/>
        <v>0</v>
      </c>
      <c r="C113" s="72"/>
      <c r="D113" s="72"/>
      <c r="E113" s="72"/>
      <c r="F113" s="72"/>
      <c r="G113" s="72"/>
      <c r="H113" s="72"/>
      <c r="I113" s="72"/>
      <c r="J113" s="72">
        <f t="shared" si="50"/>
        <v>0</v>
      </c>
      <c r="K113" s="73"/>
    </row>
    <row r="114" spans="1:11" ht="57" customHeight="1" x14ac:dyDescent="0.25">
      <c r="A114" s="49" t="s">
        <v>126</v>
      </c>
      <c r="B114" s="72">
        <f>C114+D114+E114</f>
        <v>350</v>
      </c>
      <c r="C114" s="72"/>
      <c r="D114" s="72"/>
      <c r="E114" s="72">
        <v>350</v>
      </c>
      <c r="F114" s="72">
        <f t="shared" ref="F114" si="68">G114+H114+I114</f>
        <v>0</v>
      </c>
      <c r="G114" s="72"/>
      <c r="H114" s="72"/>
      <c r="I114" s="72"/>
      <c r="J114" s="72">
        <f t="shared" si="50"/>
        <v>350</v>
      </c>
      <c r="K114" s="73">
        <f t="shared" si="44"/>
        <v>0</v>
      </c>
    </row>
    <row r="115" spans="1:11" ht="73.8" x14ac:dyDescent="0.25">
      <c r="A115" s="40" t="s">
        <v>54</v>
      </c>
      <c r="B115" s="71">
        <f t="shared" si="47"/>
        <v>373382.65240000002</v>
      </c>
      <c r="C115" s="71">
        <f>C116+C133</f>
        <v>343860.12326000002</v>
      </c>
      <c r="D115" s="71">
        <f>D116+D133</f>
        <v>17342.946480000002</v>
      </c>
      <c r="E115" s="71">
        <f>E116+E133</f>
        <v>12179.58266</v>
      </c>
      <c r="F115" s="71">
        <f>G115+H115+I115</f>
        <v>214074.85359000001</v>
      </c>
      <c r="G115" s="71">
        <f>G116+G133</f>
        <v>199195.95860000001</v>
      </c>
      <c r="H115" s="71">
        <f>H116+H133</f>
        <v>10171.70853</v>
      </c>
      <c r="I115" s="71">
        <f>I116+I133</f>
        <v>4707.1864599999999</v>
      </c>
      <c r="J115" s="71">
        <f t="shared" si="50"/>
        <v>159307.79881000001</v>
      </c>
      <c r="K115" s="70">
        <f t="shared" si="44"/>
        <v>57.333904565192384</v>
      </c>
    </row>
    <row r="116" spans="1:11" ht="252" x14ac:dyDescent="0.25">
      <c r="A116" s="45" t="s">
        <v>46</v>
      </c>
      <c r="B116" s="72">
        <f t="shared" si="47"/>
        <v>372516.99845000001</v>
      </c>
      <c r="C116" s="72">
        <f>C118+C119+C120+C125+C129</f>
        <v>343860.12326000002</v>
      </c>
      <c r="D116" s="72">
        <f t="shared" ref="D116:E116" si="69">D118+D119+D120+D125+D129</f>
        <v>17342.946480000002</v>
      </c>
      <c r="E116" s="72">
        <f t="shared" si="69"/>
        <v>11313.92871</v>
      </c>
      <c r="F116" s="72">
        <f>G116+H116+I116</f>
        <v>213209.19964000001</v>
      </c>
      <c r="G116" s="72">
        <f>G118+G119+G120+G125+G129</f>
        <v>199195.95860000001</v>
      </c>
      <c r="H116" s="72">
        <f t="shared" ref="H116" si="70">H118+H119+H120+H125+H129</f>
        <v>10171.70853</v>
      </c>
      <c r="I116" s="72">
        <f>I118+I119+I120+I125+I129</f>
        <v>3841.53251</v>
      </c>
      <c r="J116" s="72">
        <f t="shared" si="50"/>
        <v>159307.79881000001</v>
      </c>
      <c r="K116" s="73">
        <f t="shared" si="44"/>
        <v>57.234757212996655</v>
      </c>
    </row>
    <row r="117" spans="1:11" ht="32.4" x14ac:dyDescent="0.25">
      <c r="A117" s="42" t="s">
        <v>19</v>
      </c>
      <c r="B117" s="72">
        <f t="shared" si="47"/>
        <v>0</v>
      </c>
      <c r="C117" s="72"/>
      <c r="D117" s="72"/>
      <c r="E117" s="72"/>
      <c r="F117" s="72"/>
      <c r="G117" s="72"/>
      <c r="H117" s="72"/>
      <c r="I117" s="72"/>
      <c r="J117" s="72">
        <f t="shared" si="50"/>
        <v>0</v>
      </c>
      <c r="K117" s="73"/>
    </row>
    <row r="118" spans="1:11" ht="49.2" x14ac:dyDescent="0.25">
      <c r="A118" s="49" t="s">
        <v>168</v>
      </c>
      <c r="B118" s="72">
        <f>C118+D118+E118</f>
        <v>3888.3517099999999</v>
      </c>
      <c r="C118" s="72"/>
      <c r="D118" s="72"/>
      <c r="E118" s="72">
        <v>3888.3517099999999</v>
      </c>
      <c r="F118" s="72">
        <f t="shared" ref="F118:F132" si="71">G118+H118+I118</f>
        <v>862.14174000000003</v>
      </c>
      <c r="G118" s="72"/>
      <c r="H118" s="72"/>
      <c r="I118" s="36">
        <v>862.14174000000003</v>
      </c>
      <c r="J118" s="72">
        <f t="shared" si="50"/>
        <v>3026.2099699999999</v>
      </c>
      <c r="K118" s="73">
        <f t="shared" si="44"/>
        <v>22.172421743196683</v>
      </c>
    </row>
    <row r="119" spans="1:11" ht="56.4" customHeight="1" x14ac:dyDescent="0.25">
      <c r="A119" s="50" t="s">
        <v>84</v>
      </c>
      <c r="B119" s="72">
        <f t="shared" ref="B119:B122" si="72">C119+D119+E119</f>
        <v>2820</v>
      </c>
      <c r="C119" s="72"/>
      <c r="D119" s="72"/>
      <c r="E119" s="72">
        <v>2820</v>
      </c>
      <c r="F119" s="72">
        <f t="shared" si="71"/>
        <v>436.46364999999997</v>
      </c>
      <c r="G119" s="72"/>
      <c r="H119" s="72"/>
      <c r="I119" s="36">
        <v>436.46364999999997</v>
      </c>
      <c r="J119" s="72">
        <f t="shared" si="50"/>
        <v>2383.5363499999999</v>
      </c>
      <c r="K119" s="73">
        <f t="shared" si="44"/>
        <v>15.477434397163121</v>
      </c>
    </row>
    <row r="120" spans="1:11" ht="56.4" customHeight="1" x14ac:dyDescent="0.25">
      <c r="A120" s="50" t="s">
        <v>190</v>
      </c>
      <c r="B120" s="71">
        <f t="shared" si="72"/>
        <v>21392.689300000002</v>
      </c>
      <c r="C120" s="71">
        <f>C121+C122+C123+C124</f>
        <v>20109.12326</v>
      </c>
      <c r="D120" s="71">
        <f t="shared" ref="D120:E120" si="73">D121+D122+D123+D124</f>
        <v>810.98053000000004</v>
      </c>
      <c r="E120" s="71">
        <f t="shared" si="73"/>
        <v>472.58551</v>
      </c>
      <c r="F120" s="71">
        <f>G120+H120+I120</f>
        <v>0</v>
      </c>
      <c r="G120" s="71">
        <f>G121+G122+G123+G124</f>
        <v>0</v>
      </c>
      <c r="H120" s="71">
        <f t="shared" ref="H120:I120" si="74">H121+H122+H123+H124</f>
        <v>0</v>
      </c>
      <c r="I120" s="71">
        <f t="shared" si="74"/>
        <v>0</v>
      </c>
      <c r="J120" s="71">
        <f t="shared" si="50"/>
        <v>21392.689300000002</v>
      </c>
      <c r="K120" s="70">
        <f t="shared" si="44"/>
        <v>0</v>
      </c>
    </row>
    <row r="121" spans="1:11" ht="32.4" x14ac:dyDescent="0.25">
      <c r="A121" s="84" t="s">
        <v>210</v>
      </c>
      <c r="B121" s="72">
        <f t="shared" si="72"/>
        <v>4.9800000000000001E-3</v>
      </c>
      <c r="C121" s="71"/>
      <c r="D121" s="71"/>
      <c r="E121" s="72">
        <v>4.9800000000000001E-3</v>
      </c>
      <c r="F121" s="72">
        <f t="shared" si="71"/>
        <v>0</v>
      </c>
      <c r="G121" s="72"/>
      <c r="H121" s="72"/>
      <c r="I121" s="72"/>
      <c r="J121" s="72">
        <f t="shared" si="50"/>
        <v>4.9800000000000001E-3</v>
      </c>
      <c r="K121" s="73">
        <f t="shared" si="44"/>
        <v>0</v>
      </c>
    </row>
    <row r="122" spans="1:11" ht="49.8" x14ac:dyDescent="0.25">
      <c r="A122" s="89" t="s">
        <v>214</v>
      </c>
      <c r="B122" s="72">
        <f t="shared" si="72"/>
        <v>472.58053000000001</v>
      </c>
      <c r="C122" s="72"/>
      <c r="D122" s="72"/>
      <c r="E122" s="72">
        <v>472.58053000000001</v>
      </c>
      <c r="F122" s="72">
        <f t="shared" si="71"/>
        <v>0</v>
      </c>
      <c r="G122" s="72"/>
      <c r="H122" s="72"/>
      <c r="I122" s="72"/>
      <c r="J122" s="72">
        <f t="shared" si="50"/>
        <v>472.58053000000001</v>
      </c>
      <c r="K122" s="73">
        <f t="shared" si="44"/>
        <v>0</v>
      </c>
    </row>
    <row r="123" spans="1:11" ht="52.8" customHeight="1" x14ac:dyDescent="0.25">
      <c r="A123" s="43" t="s">
        <v>215</v>
      </c>
      <c r="B123" s="72">
        <f t="shared" si="47"/>
        <v>810.98053000000004</v>
      </c>
      <c r="C123" s="72"/>
      <c r="D123" s="72">
        <v>810.98053000000004</v>
      </c>
      <c r="E123" s="72"/>
      <c r="F123" s="72">
        <f t="shared" si="71"/>
        <v>0</v>
      </c>
      <c r="G123" s="72"/>
      <c r="H123" s="72"/>
      <c r="I123" s="72"/>
      <c r="J123" s="72">
        <f t="shared" si="50"/>
        <v>810.98053000000004</v>
      </c>
      <c r="K123" s="73">
        <f t="shared" si="44"/>
        <v>0</v>
      </c>
    </row>
    <row r="124" spans="1:11" ht="54" customHeight="1" x14ac:dyDescent="0.25">
      <c r="A124" s="43" t="s">
        <v>216</v>
      </c>
      <c r="B124" s="72">
        <f t="shared" si="47"/>
        <v>20109.12326</v>
      </c>
      <c r="C124" s="72">
        <v>20109.12326</v>
      </c>
      <c r="D124" s="72"/>
      <c r="E124" s="72"/>
      <c r="F124" s="72">
        <f t="shared" si="71"/>
        <v>0</v>
      </c>
      <c r="G124" s="72"/>
      <c r="H124" s="72"/>
      <c r="I124" s="72"/>
      <c r="J124" s="72">
        <f t="shared" si="50"/>
        <v>20109.12326</v>
      </c>
      <c r="K124" s="73">
        <f t="shared" si="44"/>
        <v>0</v>
      </c>
    </row>
    <row r="125" spans="1:11" ht="54" customHeight="1" x14ac:dyDescent="0.25">
      <c r="A125" s="43" t="s">
        <v>191</v>
      </c>
      <c r="B125" s="71">
        <f t="shared" si="47"/>
        <v>276600.53190999996</v>
      </c>
      <c r="C125" s="71">
        <f>C126+C127+C128</f>
        <v>260004.5</v>
      </c>
      <c r="D125" s="71">
        <f t="shared" ref="D125:E125" si="75">D126+D127+D128</f>
        <v>13276.82553</v>
      </c>
      <c r="E125" s="71">
        <f t="shared" si="75"/>
        <v>3319.2063800000001</v>
      </c>
      <c r="F125" s="71">
        <f t="shared" si="71"/>
        <v>211910.59425000002</v>
      </c>
      <c r="G125" s="71">
        <f t="shared" ref="G125:I125" si="76">G126+G127+G128</f>
        <v>199195.95860000001</v>
      </c>
      <c r="H125" s="71">
        <f t="shared" si="76"/>
        <v>10171.70853</v>
      </c>
      <c r="I125" s="71">
        <f t="shared" si="76"/>
        <v>2542.9271199999998</v>
      </c>
      <c r="J125" s="71">
        <f t="shared" si="50"/>
        <v>64689.937659999938</v>
      </c>
      <c r="K125" s="70">
        <f t="shared" si="44"/>
        <v>76.612504244551232</v>
      </c>
    </row>
    <row r="126" spans="1:11" ht="54" customHeight="1" x14ac:dyDescent="0.25">
      <c r="A126" s="51" t="s">
        <v>234</v>
      </c>
      <c r="B126" s="72">
        <f t="shared" si="47"/>
        <v>3319.2063800000001</v>
      </c>
      <c r="C126" s="72"/>
      <c r="D126" s="72"/>
      <c r="E126" s="72">
        <v>3319.2063800000001</v>
      </c>
      <c r="F126" s="72">
        <f t="shared" si="71"/>
        <v>2542.9271199999998</v>
      </c>
      <c r="G126" s="72"/>
      <c r="H126" s="72"/>
      <c r="I126" s="72">
        <v>2542.9271199999998</v>
      </c>
      <c r="J126" s="72">
        <f t="shared" si="50"/>
        <v>776.27926000000025</v>
      </c>
      <c r="K126" s="73">
        <f t="shared" si="44"/>
        <v>76.612503980544886</v>
      </c>
    </row>
    <row r="127" spans="1:11" ht="54" customHeight="1" x14ac:dyDescent="0.25">
      <c r="A127" s="43" t="s">
        <v>235</v>
      </c>
      <c r="B127" s="72">
        <f t="shared" si="47"/>
        <v>13276.82553</v>
      </c>
      <c r="C127" s="72"/>
      <c r="D127" s="72">
        <v>13276.82553</v>
      </c>
      <c r="E127" s="72"/>
      <c r="F127" s="72">
        <f t="shared" si="71"/>
        <v>10171.70853</v>
      </c>
      <c r="G127" s="72"/>
      <c r="H127" s="72">
        <v>10171.70853</v>
      </c>
      <c r="I127" s="72"/>
      <c r="J127" s="72">
        <f t="shared" si="50"/>
        <v>3105.1170000000002</v>
      </c>
      <c r="K127" s="73">
        <f t="shared" si="44"/>
        <v>76.612504299437006</v>
      </c>
    </row>
    <row r="128" spans="1:11" ht="54" customHeight="1" x14ac:dyDescent="0.25">
      <c r="A128" s="43" t="s">
        <v>236</v>
      </c>
      <c r="B128" s="72">
        <f t="shared" si="47"/>
        <v>260004.5</v>
      </c>
      <c r="C128" s="72">
        <v>260004.5</v>
      </c>
      <c r="D128" s="72"/>
      <c r="E128" s="72"/>
      <c r="F128" s="72">
        <f t="shared" si="71"/>
        <v>199195.95860000001</v>
      </c>
      <c r="G128" s="72">
        <v>199195.95860000001</v>
      </c>
      <c r="H128" s="72"/>
      <c r="I128" s="72"/>
      <c r="J128" s="72">
        <f t="shared" si="50"/>
        <v>60808.541399999987</v>
      </c>
      <c r="K128" s="73">
        <f t="shared" si="44"/>
        <v>76.612504245118842</v>
      </c>
    </row>
    <row r="129" spans="1:11" ht="54" customHeight="1" x14ac:dyDescent="0.25">
      <c r="A129" s="43" t="s">
        <v>192</v>
      </c>
      <c r="B129" s="72">
        <f t="shared" si="47"/>
        <v>67815.425529999993</v>
      </c>
      <c r="C129" s="71">
        <f>C130+C131+C132</f>
        <v>63746.5</v>
      </c>
      <c r="D129" s="71">
        <f t="shared" ref="D129:I129" si="77">D130+D131+D132</f>
        <v>3255.1404200000002</v>
      </c>
      <c r="E129" s="71">
        <f t="shared" si="77"/>
        <v>813.78511000000003</v>
      </c>
      <c r="F129" s="71">
        <f t="shared" si="71"/>
        <v>0</v>
      </c>
      <c r="G129" s="71">
        <f t="shared" si="77"/>
        <v>0</v>
      </c>
      <c r="H129" s="71">
        <f t="shared" si="77"/>
        <v>0</v>
      </c>
      <c r="I129" s="71">
        <f t="shared" si="77"/>
        <v>0</v>
      </c>
      <c r="J129" s="71">
        <f t="shared" si="50"/>
        <v>67815.425529999993</v>
      </c>
      <c r="K129" s="70">
        <f t="shared" si="44"/>
        <v>0</v>
      </c>
    </row>
    <row r="130" spans="1:11" ht="54" customHeight="1" x14ac:dyDescent="0.25">
      <c r="A130" s="89" t="s">
        <v>237</v>
      </c>
      <c r="B130" s="72">
        <f t="shared" si="47"/>
        <v>813.78511000000003</v>
      </c>
      <c r="C130" s="72"/>
      <c r="D130" s="72"/>
      <c r="E130" s="72">
        <v>813.78511000000003</v>
      </c>
      <c r="F130" s="72">
        <f t="shared" si="71"/>
        <v>0</v>
      </c>
      <c r="G130" s="72"/>
      <c r="H130" s="72"/>
      <c r="I130" s="72"/>
      <c r="J130" s="72">
        <f t="shared" si="50"/>
        <v>813.78511000000003</v>
      </c>
      <c r="K130" s="73">
        <f t="shared" si="44"/>
        <v>0</v>
      </c>
    </row>
    <row r="131" spans="1:11" ht="54" customHeight="1" x14ac:dyDescent="0.25">
      <c r="A131" s="43" t="s">
        <v>238</v>
      </c>
      <c r="B131" s="72">
        <f t="shared" si="47"/>
        <v>3255.1404200000002</v>
      </c>
      <c r="C131" s="72"/>
      <c r="D131" s="72">
        <v>3255.1404200000002</v>
      </c>
      <c r="E131" s="72"/>
      <c r="F131" s="72">
        <f t="shared" si="71"/>
        <v>0</v>
      </c>
      <c r="G131" s="72"/>
      <c r="H131" s="72"/>
      <c r="I131" s="72"/>
      <c r="J131" s="72">
        <f t="shared" si="50"/>
        <v>3255.1404200000002</v>
      </c>
      <c r="K131" s="73">
        <f t="shared" si="44"/>
        <v>0</v>
      </c>
    </row>
    <row r="132" spans="1:11" ht="54" customHeight="1" x14ac:dyDescent="0.25">
      <c r="A132" s="43" t="s">
        <v>239</v>
      </c>
      <c r="B132" s="72">
        <f t="shared" si="47"/>
        <v>63746.5</v>
      </c>
      <c r="C132" s="72">
        <v>63746.5</v>
      </c>
      <c r="D132" s="72"/>
      <c r="E132" s="72"/>
      <c r="F132" s="72">
        <f t="shared" si="71"/>
        <v>0</v>
      </c>
      <c r="G132" s="72"/>
      <c r="H132" s="72"/>
      <c r="I132" s="72"/>
      <c r="J132" s="72">
        <f t="shared" si="50"/>
        <v>63746.5</v>
      </c>
      <c r="K132" s="73">
        <f t="shared" si="44"/>
        <v>0</v>
      </c>
    </row>
    <row r="133" spans="1:11" ht="252" x14ac:dyDescent="0.25">
      <c r="A133" s="45" t="s">
        <v>169</v>
      </c>
      <c r="B133" s="72">
        <f t="shared" si="47"/>
        <v>865.65395000000001</v>
      </c>
      <c r="C133" s="72">
        <f>C135</f>
        <v>0</v>
      </c>
      <c r="D133" s="72">
        <f t="shared" ref="D133:I133" si="78">D135</f>
        <v>0</v>
      </c>
      <c r="E133" s="72">
        <f t="shared" si="78"/>
        <v>865.65395000000001</v>
      </c>
      <c r="F133" s="72">
        <f>G133+H133+I133</f>
        <v>865.65395000000001</v>
      </c>
      <c r="G133" s="72">
        <f t="shared" si="78"/>
        <v>0</v>
      </c>
      <c r="H133" s="72">
        <f t="shared" si="78"/>
        <v>0</v>
      </c>
      <c r="I133" s="72">
        <f t="shared" si="78"/>
        <v>865.65395000000001</v>
      </c>
      <c r="J133" s="72">
        <f t="shared" si="50"/>
        <v>0</v>
      </c>
      <c r="K133" s="73">
        <f t="shared" si="44"/>
        <v>100</v>
      </c>
    </row>
    <row r="134" spans="1:11" ht="31.05" customHeight="1" x14ac:dyDescent="0.25">
      <c r="A134" s="42" t="s">
        <v>20</v>
      </c>
      <c r="B134" s="72"/>
      <c r="C134" s="72"/>
      <c r="D134" s="72"/>
      <c r="E134" s="72"/>
      <c r="F134" s="72">
        <f t="shared" ref="F134:F135" si="79">G134+H134+I134</f>
        <v>0</v>
      </c>
      <c r="G134" s="72"/>
      <c r="H134" s="72"/>
      <c r="I134" s="72"/>
      <c r="J134" s="72"/>
      <c r="K134" s="73"/>
    </row>
    <row r="135" spans="1:11" ht="49.2" x14ac:dyDescent="0.25">
      <c r="A135" s="43" t="s">
        <v>170</v>
      </c>
      <c r="B135" s="72">
        <f t="shared" ref="B135" si="80">C135+D135+E135</f>
        <v>865.65395000000001</v>
      </c>
      <c r="C135" s="72"/>
      <c r="D135" s="72"/>
      <c r="E135" s="72">
        <v>865.65395000000001</v>
      </c>
      <c r="F135" s="72">
        <f t="shared" si="79"/>
        <v>865.65395000000001</v>
      </c>
      <c r="G135" s="72"/>
      <c r="H135" s="72"/>
      <c r="I135" s="72">
        <v>865.65395000000001</v>
      </c>
      <c r="J135" s="72">
        <f t="shared" si="50"/>
        <v>0</v>
      </c>
      <c r="K135" s="73">
        <f t="shared" si="44"/>
        <v>100</v>
      </c>
    </row>
    <row r="136" spans="1:11" ht="60" customHeight="1" x14ac:dyDescent="0.25">
      <c r="A136" s="52" t="s">
        <v>23</v>
      </c>
      <c r="B136" s="68">
        <f t="shared" ref="B136:I136" si="81">B137+B147+B188</f>
        <v>112816.52505000001</v>
      </c>
      <c r="C136" s="68">
        <f t="shared" si="81"/>
        <v>0</v>
      </c>
      <c r="D136" s="68">
        <f t="shared" si="81"/>
        <v>46178.858</v>
      </c>
      <c r="E136" s="68">
        <f t="shared" si="81"/>
        <v>66637.667050000004</v>
      </c>
      <c r="F136" s="68">
        <f t="shared" si="81"/>
        <v>7612.9120499999999</v>
      </c>
      <c r="G136" s="68">
        <f t="shared" si="81"/>
        <v>0</v>
      </c>
      <c r="H136" s="68">
        <f t="shared" si="81"/>
        <v>0</v>
      </c>
      <c r="I136" s="68">
        <f t="shared" si="81"/>
        <v>7612.9120499999999</v>
      </c>
      <c r="J136" s="68">
        <f t="shared" si="50"/>
        <v>105203.61300000001</v>
      </c>
      <c r="K136" s="68">
        <f t="shared" si="44"/>
        <v>6.7480469254180413</v>
      </c>
    </row>
    <row r="137" spans="1:11" ht="28.35" customHeight="1" x14ac:dyDescent="0.25">
      <c r="A137" s="53" t="s">
        <v>24</v>
      </c>
      <c r="B137" s="70">
        <f t="shared" ref="B137:B187" si="82">C137+D137+E137</f>
        <v>11277.6</v>
      </c>
      <c r="C137" s="70">
        <f>C138</f>
        <v>0</v>
      </c>
      <c r="D137" s="70">
        <f t="shared" ref="D137:E137" si="83">D138</f>
        <v>0</v>
      </c>
      <c r="E137" s="70">
        <f t="shared" si="83"/>
        <v>11277.6</v>
      </c>
      <c r="F137" s="70">
        <f>G137+H137+I137</f>
        <v>0</v>
      </c>
      <c r="G137" s="70">
        <f>G138</f>
        <v>0</v>
      </c>
      <c r="H137" s="70">
        <f t="shared" ref="H137:I137" si="84">H138</f>
        <v>0</v>
      </c>
      <c r="I137" s="70">
        <f t="shared" si="84"/>
        <v>0</v>
      </c>
      <c r="J137" s="71">
        <f t="shared" si="50"/>
        <v>11277.6</v>
      </c>
      <c r="K137" s="73">
        <f t="shared" si="44"/>
        <v>0</v>
      </c>
    </row>
    <row r="138" spans="1:11" ht="73.8" x14ac:dyDescent="0.25">
      <c r="A138" s="17" t="s">
        <v>55</v>
      </c>
      <c r="B138" s="70">
        <f>C138+D138+E138</f>
        <v>11277.6</v>
      </c>
      <c r="C138" s="70">
        <f>C139+C142</f>
        <v>0</v>
      </c>
      <c r="D138" s="70">
        <f t="shared" ref="D138:E138" si="85">D139+D142</f>
        <v>0</v>
      </c>
      <c r="E138" s="70">
        <f t="shared" si="85"/>
        <v>11277.6</v>
      </c>
      <c r="F138" s="70">
        <f>G138+H138+I138</f>
        <v>0</v>
      </c>
      <c r="G138" s="70">
        <f>G139+G142</f>
        <v>0</v>
      </c>
      <c r="H138" s="70">
        <f t="shared" ref="H138:I138" si="86">H139+H142</f>
        <v>0</v>
      </c>
      <c r="I138" s="70">
        <f t="shared" si="86"/>
        <v>0</v>
      </c>
      <c r="J138" s="71">
        <f t="shared" si="50"/>
        <v>11277.6</v>
      </c>
      <c r="K138" s="73">
        <f t="shared" si="44"/>
        <v>0</v>
      </c>
    </row>
    <row r="139" spans="1:11" ht="52.2" customHeight="1" x14ac:dyDescent="0.25">
      <c r="A139" s="46" t="s">
        <v>43</v>
      </c>
      <c r="B139" s="72">
        <f t="shared" si="82"/>
        <v>7677.6</v>
      </c>
      <c r="C139" s="72">
        <f>C141</f>
        <v>0</v>
      </c>
      <c r="D139" s="72">
        <f t="shared" ref="D139:E139" si="87">D141</f>
        <v>0</v>
      </c>
      <c r="E139" s="72">
        <f t="shared" si="87"/>
        <v>7677.6</v>
      </c>
      <c r="F139" s="72">
        <f t="shared" ref="F139:F198" si="88">G139+H139+I139</f>
        <v>0</v>
      </c>
      <c r="G139" s="72">
        <f>G141</f>
        <v>0</v>
      </c>
      <c r="H139" s="72">
        <f t="shared" ref="H139:I139" si="89">H141</f>
        <v>0</v>
      </c>
      <c r="I139" s="72">
        <f t="shared" si="89"/>
        <v>0</v>
      </c>
      <c r="J139" s="72">
        <f>B139-F139</f>
        <v>7677.6</v>
      </c>
      <c r="K139" s="73">
        <f t="shared" si="44"/>
        <v>0</v>
      </c>
    </row>
    <row r="140" spans="1:11" ht="28.35" customHeight="1" x14ac:dyDescent="0.25">
      <c r="A140" s="42" t="s">
        <v>13</v>
      </c>
      <c r="B140" s="72">
        <f t="shared" si="82"/>
        <v>0</v>
      </c>
      <c r="C140" s="72"/>
      <c r="D140" s="72"/>
      <c r="E140" s="72"/>
      <c r="F140" s="72">
        <f t="shared" si="88"/>
        <v>0</v>
      </c>
      <c r="G140" s="72"/>
      <c r="H140" s="72"/>
      <c r="I140" s="72"/>
      <c r="J140" s="72">
        <f t="shared" si="50"/>
        <v>0</v>
      </c>
      <c r="K140" s="73"/>
    </row>
    <row r="141" spans="1:11" ht="28.35" customHeight="1" x14ac:dyDescent="0.25">
      <c r="A141" s="47" t="s">
        <v>85</v>
      </c>
      <c r="B141" s="72">
        <f t="shared" si="82"/>
        <v>7677.6</v>
      </c>
      <c r="C141" s="72"/>
      <c r="D141" s="72"/>
      <c r="E141" s="72">
        <v>7677.6</v>
      </c>
      <c r="F141" s="72">
        <f t="shared" si="88"/>
        <v>0</v>
      </c>
      <c r="G141" s="72"/>
      <c r="H141" s="72"/>
      <c r="I141" s="72"/>
      <c r="J141" s="72">
        <f t="shared" si="50"/>
        <v>7677.6</v>
      </c>
      <c r="K141" s="73">
        <f t="shared" si="44"/>
        <v>0</v>
      </c>
    </row>
    <row r="142" spans="1:11" ht="50.4" x14ac:dyDescent="0.25">
      <c r="A142" s="77" t="s">
        <v>127</v>
      </c>
      <c r="B142" s="72">
        <f t="shared" si="82"/>
        <v>3600</v>
      </c>
      <c r="C142" s="72">
        <f>C144</f>
        <v>0</v>
      </c>
      <c r="D142" s="72">
        <f t="shared" ref="D142:E142" si="90">D144</f>
        <v>0</v>
      </c>
      <c r="E142" s="72">
        <f t="shared" si="90"/>
        <v>3600</v>
      </c>
      <c r="F142" s="72">
        <f t="shared" si="88"/>
        <v>0</v>
      </c>
      <c r="G142" s="72">
        <f>G144</f>
        <v>0</v>
      </c>
      <c r="H142" s="72">
        <f t="shared" ref="H142:I142" si="91">H144</f>
        <v>0</v>
      </c>
      <c r="I142" s="72">
        <f t="shared" si="91"/>
        <v>0</v>
      </c>
      <c r="J142" s="72">
        <f t="shared" si="50"/>
        <v>3600</v>
      </c>
      <c r="K142" s="73">
        <f t="shared" si="44"/>
        <v>0</v>
      </c>
    </row>
    <row r="143" spans="1:11" ht="28.35" customHeight="1" x14ac:dyDescent="0.25">
      <c r="A143" s="78" t="s">
        <v>19</v>
      </c>
      <c r="B143" s="72">
        <f t="shared" si="82"/>
        <v>0</v>
      </c>
      <c r="C143" s="72"/>
      <c r="D143" s="72"/>
      <c r="E143" s="72"/>
      <c r="F143" s="72">
        <f t="shared" si="88"/>
        <v>0</v>
      </c>
      <c r="G143" s="72"/>
      <c r="H143" s="72"/>
      <c r="I143" s="72"/>
      <c r="J143" s="72">
        <f t="shared" si="50"/>
        <v>0</v>
      </c>
      <c r="K143" s="73"/>
    </row>
    <row r="144" spans="1:11" ht="50.4" x14ac:dyDescent="0.25">
      <c r="A144" s="77" t="s">
        <v>128</v>
      </c>
      <c r="B144" s="72">
        <f t="shared" si="82"/>
        <v>3600</v>
      </c>
      <c r="C144" s="72">
        <f>C146</f>
        <v>0</v>
      </c>
      <c r="D144" s="72">
        <f t="shared" ref="D144:E144" si="92">D146</f>
        <v>0</v>
      </c>
      <c r="E144" s="72">
        <f t="shared" si="92"/>
        <v>3600</v>
      </c>
      <c r="F144" s="72">
        <f t="shared" si="88"/>
        <v>0</v>
      </c>
      <c r="G144" s="72">
        <f>G146</f>
        <v>0</v>
      </c>
      <c r="H144" s="72">
        <f t="shared" ref="H144:I144" si="93">H146</f>
        <v>0</v>
      </c>
      <c r="I144" s="72">
        <f t="shared" si="93"/>
        <v>0</v>
      </c>
      <c r="J144" s="72">
        <f t="shared" si="50"/>
        <v>3600</v>
      </c>
      <c r="K144" s="73">
        <f t="shared" ref="K144:K210" si="94">F144/B144*100</f>
        <v>0</v>
      </c>
    </row>
    <row r="145" spans="1:11" ht="28.35" customHeight="1" x14ac:dyDescent="0.25">
      <c r="A145" s="59" t="s">
        <v>19</v>
      </c>
      <c r="B145" s="72">
        <f t="shared" si="82"/>
        <v>0</v>
      </c>
      <c r="C145" s="72"/>
      <c r="D145" s="72"/>
      <c r="E145" s="72"/>
      <c r="F145" s="72">
        <f t="shared" si="88"/>
        <v>0</v>
      </c>
      <c r="G145" s="72"/>
      <c r="H145" s="72"/>
      <c r="I145" s="72"/>
      <c r="J145" s="72">
        <f t="shared" si="50"/>
        <v>0</v>
      </c>
      <c r="K145" s="73"/>
    </row>
    <row r="146" spans="1:11" ht="55.8" customHeight="1" x14ac:dyDescent="0.25">
      <c r="A146" s="79" t="s">
        <v>129</v>
      </c>
      <c r="B146" s="72">
        <f t="shared" si="82"/>
        <v>3600</v>
      </c>
      <c r="C146" s="72"/>
      <c r="D146" s="72"/>
      <c r="E146" s="72">
        <v>3600</v>
      </c>
      <c r="F146" s="72">
        <f t="shared" si="88"/>
        <v>0</v>
      </c>
      <c r="G146" s="72"/>
      <c r="H146" s="72"/>
      <c r="I146" s="72"/>
      <c r="J146" s="72">
        <f t="shared" ref="J146:J207" si="95">B146-F146</f>
        <v>3600</v>
      </c>
      <c r="K146" s="73">
        <f t="shared" si="94"/>
        <v>0</v>
      </c>
    </row>
    <row r="147" spans="1:11" ht="27.75" customHeight="1" x14ac:dyDescent="0.25">
      <c r="A147" s="39" t="s">
        <v>25</v>
      </c>
      <c r="B147" s="71">
        <f>C147+D147+E147</f>
        <v>88866.925050000005</v>
      </c>
      <c r="C147" s="71">
        <f>C148+C160</f>
        <v>0</v>
      </c>
      <c r="D147" s="71">
        <f>D148+D160</f>
        <v>46178.858</v>
      </c>
      <c r="E147" s="71">
        <f>E148+E160</f>
        <v>42688.067050000005</v>
      </c>
      <c r="F147" s="71">
        <f>G147+H147+I147</f>
        <v>5740.9120499999999</v>
      </c>
      <c r="G147" s="71">
        <f>G148+G160</f>
        <v>0</v>
      </c>
      <c r="H147" s="71">
        <f>H148+H160</f>
        <v>0</v>
      </c>
      <c r="I147" s="71">
        <f>I148+I160</f>
        <v>5740.9120499999999</v>
      </c>
      <c r="J147" s="71">
        <f t="shared" si="95"/>
        <v>83126.013000000006</v>
      </c>
      <c r="K147" s="70">
        <f t="shared" si="94"/>
        <v>6.4601223084628376</v>
      </c>
    </row>
    <row r="148" spans="1:11" ht="82.2" customHeight="1" x14ac:dyDescent="0.25">
      <c r="A148" s="17" t="s">
        <v>55</v>
      </c>
      <c r="B148" s="71">
        <f>C148+D148+E148</f>
        <v>11326.8</v>
      </c>
      <c r="C148" s="71">
        <f>C149+C153+C157</f>
        <v>0</v>
      </c>
      <c r="D148" s="71">
        <f>D149+D153+D157</f>
        <v>261.39999999999998</v>
      </c>
      <c r="E148" s="71">
        <f>E149+E153+E157</f>
        <v>11065.4</v>
      </c>
      <c r="F148" s="71">
        <f>G148+H148+I148</f>
        <v>0</v>
      </c>
      <c r="G148" s="71">
        <f>G149+G153+G157</f>
        <v>0</v>
      </c>
      <c r="H148" s="71">
        <f>H149+H153+H157</f>
        <v>0</v>
      </c>
      <c r="I148" s="71">
        <f>I149+I153+I157</f>
        <v>0</v>
      </c>
      <c r="J148" s="71">
        <f t="shared" si="95"/>
        <v>11326.8</v>
      </c>
      <c r="K148" s="70">
        <f t="shared" si="94"/>
        <v>0</v>
      </c>
    </row>
    <row r="149" spans="1:11" ht="100.8" x14ac:dyDescent="0.25">
      <c r="A149" s="45" t="s">
        <v>57</v>
      </c>
      <c r="B149" s="72">
        <f t="shared" ref="B149:B160" si="96">C149+D149+E149</f>
        <v>326.79999999999995</v>
      </c>
      <c r="C149" s="72">
        <f>C151+C152</f>
        <v>0</v>
      </c>
      <c r="D149" s="72">
        <f t="shared" ref="D149:E149" si="97">D151+D152</f>
        <v>261.39999999999998</v>
      </c>
      <c r="E149" s="72">
        <f t="shared" si="97"/>
        <v>65.400000000000006</v>
      </c>
      <c r="F149" s="72">
        <f t="shared" ref="F149:F159" si="98">G149+H149+I149</f>
        <v>0</v>
      </c>
      <c r="G149" s="72">
        <f>G151+G152</f>
        <v>0</v>
      </c>
      <c r="H149" s="72">
        <f t="shared" ref="H149:I149" si="99">H151+H152</f>
        <v>0</v>
      </c>
      <c r="I149" s="72">
        <f t="shared" si="99"/>
        <v>0</v>
      </c>
      <c r="J149" s="72">
        <f t="shared" si="95"/>
        <v>326.79999999999995</v>
      </c>
      <c r="K149" s="73">
        <f t="shared" si="94"/>
        <v>0</v>
      </c>
    </row>
    <row r="150" spans="1:11" ht="32.4" x14ac:dyDescent="0.25">
      <c r="A150" s="42" t="s">
        <v>19</v>
      </c>
      <c r="B150" s="72">
        <f t="shared" si="96"/>
        <v>0</v>
      </c>
      <c r="C150" s="72"/>
      <c r="D150" s="72"/>
      <c r="E150" s="72"/>
      <c r="F150" s="72">
        <f t="shared" si="98"/>
        <v>0</v>
      </c>
      <c r="G150" s="72"/>
      <c r="H150" s="72"/>
      <c r="I150" s="72"/>
      <c r="J150" s="71">
        <f t="shared" si="95"/>
        <v>0</v>
      </c>
      <c r="K150" s="73"/>
    </row>
    <row r="151" spans="1:11" ht="62.4" customHeight="1" x14ac:dyDescent="0.25">
      <c r="A151" s="43" t="s">
        <v>116</v>
      </c>
      <c r="B151" s="72">
        <f t="shared" si="96"/>
        <v>65.400000000000006</v>
      </c>
      <c r="C151" s="72"/>
      <c r="D151" s="72"/>
      <c r="E151" s="72">
        <v>65.400000000000006</v>
      </c>
      <c r="F151" s="72">
        <f t="shared" si="98"/>
        <v>0</v>
      </c>
      <c r="G151" s="72"/>
      <c r="H151" s="72"/>
      <c r="I151" s="72"/>
      <c r="J151" s="72">
        <f t="shared" si="95"/>
        <v>65.400000000000006</v>
      </c>
      <c r="K151" s="73">
        <f t="shared" si="94"/>
        <v>0</v>
      </c>
    </row>
    <row r="152" spans="1:11" ht="60" customHeight="1" x14ac:dyDescent="0.25">
      <c r="A152" s="43" t="s">
        <v>115</v>
      </c>
      <c r="B152" s="72">
        <f t="shared" si="96"/>
        <v>261.39999999999998</v>
      </c>
      <c r="C152" s="72"/>
      <c r="D152" s="72">
        <v>261.39999999999998</v>
      </c>
      <c r="E152" s="72"/>
      <c r="F152" s="72">
        <f t="shared" si="98"/>
        <v>0</v>
      </c>
      <c r="G152" s="72"/>
      <c r="H152" s="72"/>
      <c r="I152" s="72"/>
      <c r="J152" s="72">
        <f t="shared" si="95"/>
        <v>261.39999999999998</v>
      </c>
      <c r="K152" s="73">
        <f t="shared" si="94"/>
        <v>0</v>
      </c>
    </row>
    <row r="153" spans="1:11" ht="108" customHeight="1" x14ac:dyDescent="0.25">
      <c r="A153" s="41" t="s">
        <v>58</v>
      </c>
      <c r="B153" s="72">
        <f t="shared" si="96"/>
        <v>5000</v>
      </c>
      <c r="C153" s="72">
        <f>C155+C156</f>
        <v>0</v>
      </c>
      <c r="D153" s="72">
        <f t="shared" ref="D153:E153" si="100">D155+D156</f>
        <v>0</v>
      </c>
      <c r="E153" s="72">
        <f t="shared" si="100"/>
        <v>5000</v>
      </c>
      <c r="F153" s="72">
        <f t="shared" si="98"/>
        <v>0</v>
      </c>
      <c r="G153" s="72">
        <f>G155</f>
        <v>0</v>
      </c>
      <c r="H153" s="72">
        <f t="shared" ref="H153:I153" si="101">H155</f>
        <v>0</v>
      </c>
      <c r="I153" s="72">
        <f t="shared" si="101"/>
        <v>0</v>
      </c>
      <c r="J153" s="72">
        <f t="shared" si="95"/>
        <v>5000</v>
      </c>
      <c r="K153" s="73">
        <f t="shared" si="94"/>
        <v>0</v>
      </c>
    </row>
    <row r="154" spans="1:11" ht="36" customHeight="1" x14ac:dyDescent="0.25">
      <c r="A154" s="42" t="s">
        <v>13</v>
      </c>
      <c r="B154" s="72">
        <f t="shared" si="96"/>
        <v>0</v>
      </c>
      <c r="C154" s="72"/>
      <c r="D154" s="72"/>
      <c r="E154" s="72"/>
      <c r="F154" s="72">
        <f t="shared" si="98"/>
        <v>0</v>
      </c>
      <c r="G154" s="72"/>
      <c r="H154" s="72"/>
      <c r="I154" s="72"/>
      <c r="J154" s="72">
        <f t="shared" si="95"/>
        <v>0</v>
      </c>
      <c r="K154" s="73"/>
    </row>
    <row r="155" spans="1:11" ht="49.2" x14ac:dyDescent="0.25">
      <c r="A155" s="54" t="s">
        <v>86</v>
      </c>
      <c r="B155" s="72">
        <f t="shared" si="96"/>
        <v>4000</v>
      </c>
      <c r="C155" s="72"/>
      <c r="D155" s="72"/>
      <c r="E155" s="72">
        <v>4000</v>
      </c>
      <c r="F155" s="72">
        <f t="shared" si="98"/>
        <v>0</v>
      </c>
      <c r="G155" s="72">
        <f>+G156</f>
        <v>0</v>
      </c>
      <c r="H155" s="72"/>
      <c r="I155" s="72"/>
      <c r="J155" s="72">
        <f t="shared" si="95"/>
        <v>4000</v>
      </c>
      <c r="K155" s="73">
        <f t="shared" si="94"/>
        <v>0</v>
      </c>
    </row>
    <row r="156" spans="1:11" ht="32.4" x14ac:dyDescent="0.25">
      <c r="A156" s="54" t="s">
        <v>87</v>
      </c>
      <c r="B156" s="72">
        <f t="shared" si="96"/>
        <v>1000</v>
      </c>
      <c r="C156" s="72"/>
      <c r="D156" s="72"/>
      <c r="E156" s="72">
        <v>1000</v>
      </c>
      <c r="F156" s="72">
        <f t="shared" si="98"/>
        <v>0</v>
      </c>
      <c r="G156" s="72"/>
      <c r="H156" s="72"/>
      <c r="I156" s="72"/>
      <c r="J156" s="72">
        <f t="shared" si="95"/>
        <v>1000</v>
      </c>
      <c r="K156" s="73">
        <f t="shared" si="94"/>
        <v>0</v>
      </c>
    </row>
    <row r="157" spans="1:11" ht="100.8" x14ac:dyDescent="0.25">
      <c r="A157" s="41" t="s">
        <v>29</v>
      </c>
      <c r="B157" s="72">
        <f t="shared" si="96"/>
        <v>6000</v>
      </c>
      <c r="C157" s="72">
        <f>C159</f>
        <v>0</v>
      </c>
      <c r="D157" s="72">
        <f t="shared" ref="D157:E157" si="102">D159</f>
        <v>0</v>
      </c>
      <c r="E157" s="72">
        <f t="shared" si="102"/>
        <v>6000</v>
      </c>
      <c r="F157" s="72">
        <f t="shared" si="98"/>
        <v>0</v>
      </c>
      <c r="G157" s="72">
        <f>G159</f>
        <v>0</v>
      </c>
      <c r="H157" s="72">
        <f t="shared" ref="H157:I157" si="103">H159</f>
        <v>0</v>
      </c>
      <c r="I157" s="72">
        <f t="shared" si="103"/>
        <v>0</v>
      </c>
      <c r="J157" s="72">
        <f t="shared" si="95"/>
        <v>6000</v>
      </c>
      <c r="K157" s="73">
        <f t="shared" si="94"/>
        <v>0</v>
      </c>
    </row>
    <row r="158" spans="1:11" ht="27" customHeight="1" x14ac:dyDescent="0.25">
      <c r="A158" s="42" t="s">
        <v>13</v>
      </c>
      <c r="B158" s="72">
        <f t="shared" si="96"/>
        <v>0</v>
      </c>
      <c r="C158" s="72"/>
      <c r="D158" s="72"/>
      <c r="E158" s="72"/>
      <c r="F158" s="72">
        <f t="shared" si="98"/>
        <v>0</v>
      </c>
      <c r="G158" s="72"/>
      <c r="H158" s="72"/>
      <c r="I158" s="72"/>
      <c r="J158" s="72">
        <f t="shared" si="95"/>
        <v>0</v>
      </c>
      <c r="K158" s="73"/>
    </row>
    <row r="159" spans="1:11" ht="54" customHeight="1" x14ac:dyDescent="0.25">
      <c r="A159" s="55" t="s">
        <v>88</v>
      </c>
      <c r="B159" s="72">
        <f t="shared" si="96"/>
        <v>6000</v>
      </c>
      <c r="C159" s="72"/>
      <c r="D159" s="72"/>
      <c r="E159" s="72">
        <v>6000</v>
      </c>
      <c r="F159" s="72">
        <f t="shared" si="98"/>
        <v>0</v>
      </c>
      <c r="G159" s="72"/>
      <c r="H159" s="72"/>
      <c r="I159" s="72"/>
      <c r="J159" s="72">
        <f t="shared" si="95"/>
        <v>6000</v>
      </c>
      <c r="K159" s="73">
        <f t="shared" si="94"/>
        <v>0</v>
      </c>
    </row>
    <row r="160" spans="1:11" ht="83.4" customHeight="1" x14ac:dyDescent="0.25">
      <c r="A160" s="40" t="s">
        <v>54</v>
      </c>
      <c r="B160" s="71">
        <f t="shared" si="96"/>
        <v>77540.125050000002</v>
      </c>
      <c r="C160" s="71">
        <f>C161+C164+C170+C173+C176+C179+C183</f>
        <v>0</v>
      </c>
      <c r="D160" s="71">
        <f t="shared" ref="D160:E160" si="104">D161+D164+D170+D173+D176+D179+D183</f>
        <v>45917.457999999999</v>
      </c>
      <c r="E160" s="71">
        <f t="shared" si="104"/>
        <v>31622.667050000004</v>
      </c>
      <c r="F160" s="71">
        <f>G160+H160+I160</f>
        <v>5740.9120499999999</v>
      </c>
      <c r="G160" s="71">
        <f>G161+G164+G170+G173+G176+G179+G183</f>
        <v>0</v>
      </c>
      <c r="H160" s="71">
        <f t="shared" ref="H160:I160" si="105">H161+H164+H170+H173+H176+H179+H183</f>
        <v>0</v>
      </c>
      <c r="I160" s="71">
        <f t="shared" si="105"/>
        <v>5740.9120499999999</v>
      </c>
      <c r="J160" s="71">
        <f t="shared" si="95"/>
        <v>71799.213000000003</v>
      </c>
      <c r="K160" s="70">
        <f t="shared" si="94"/>
        <v>7.4037951915838436</v>
      </c>
    </row>
    <row r="161" spans="1:13" ht="75.599999999999994" x14ac:dyDescent="0.25">
      <c r="A161" s="45" t="s">
        <v>59</v>
      </c>
      <c r="B161" s="72">
        <f t="shared" si="82"/>
        <v>600</v>
      </c>
      <c r="C161" s="72">
        <f>C163</f>
        <v>0</v>
      </c>
      <c r="D161" s="72">
        <f t="shared" ref="D161:E161" si="106">D163</f>
        <v>0</v>
      </c>
      <c r="E161" s="72">
        <f t="shared" si="106"/>
        <v>600</v>
      </c>
      <c r="F161" s="72">
        <f t="shared" si="88"/>
        <v>0</v>
      </c>
      <c r="G161" s="72">
        <f>G163</f>
        <v>0</v>
      </c>
      <c r="H161" s="72">
        <f t="shared" ref="H161:I161" si="107">H163</f>
        <v>0</v>
      </c>
      <c r="I161" s="72">
        <f t="shared" si="107"/>
        <v>0</v>
      </c>
      <c r="J161" s="72">
        <f t="shared" si="95"/>
        <v>600</v>
      </c>
      <c r="K161" s="73">
        <f t="shared" si="94"/>
        <v>0</v>
      </c>
    </row>
    <row r="162" spans="1:13" ht="32.4" x14ac:dyDescent="0.25">
      <c r="A162" s="42" t="s">
        <v>19</v>
      </c>
      <c r="B162" s="72">
        <f t="shared" si="82"/>
        <v>0</v>
      </c>
      <c r="C162" s="72"/>
      <c r="D162" s="72"/>
      <c r="E162" s="72"/>
      <c r="F162" s="72">
        <f t="shared" si="88"/>
        <v>0</v>
      </c>
      <c r="G162" s="72"/>
      <c r="H162" s="72"/>
      <c r="I162" s="72"/>
      <c r="J162" s="71">
        <f t="shared" si="95"/>
        <v>0</v>
      </c>
      <c r="K162" s="73"/>
    </row>
    <row r="163" spans="1:13" ht="54" customHeight="1" x14ac:dyDescent="0.25">
      <c r="A163" s="43" t="s">
        <v>89</v>
      </c>
      <c r="B163" s="72">
        <f t="shared" si="82"/>
        <v>600</v>
      </c>
      <c r="C163" s="72"/>
      <c r="D163" s="72"/>
      <c r="E163" s="72">
        <v>600</v>
      </c>
      <c r="F163" s="72">
        <f t="shared" si="88"/>
        <v>0</v>
      </c>
      <c r="G163" s="72"/>
      <c r="H163" s="72"/>
      <c r="I163" s="72"/>
      <c r="J163" s="72">
        <f t="shared" si="95"/>
        <v>600</v>
      </c>
      <c r="K163" s="73">
        <f t="shared" si="94"/>
        <v>0</v>
      </c>
    </row>
    <row r="164" spans="1:13" ht="126" x14ac:dyDescent="0.25">
      <c r="A164" s="45" t="s">
        <v>154</v>
      </c>
      <c r="B164" s="72">
        <f t="shared" si="82"/>
        <v>5798.6244100000004</v>
      </c>
      <c r="C164" s="72">
        <f>C166+C167+C168+C169</f>
        <v>0</v>
      </c>
      <c r="D164" s="72">
        <f t="shared" ref="D164:E164" si="108">D166+D167+D168+D169</f>
        <v>4597.808</v>
      </c>
      <c r="E164" s="72">
        <f t="shared" si="108"/>
        <v>1200.8164099999999</v>
      </c>
      <c r="F164" s="72">
        <f t="shared" si="88"/>
        <v>0</v>
      </c>
      <c r="G164" s="72">
        <f>G166+G167+G168+G169</f>
        <v>0</v>
      </c>
      <c r="H164" s="72">
        <f t="shared" ref="H164:I164" si="109">H166+H167+H168+H169</f>
        <v>0</v>
      </c>
      <c r="I164" s="72">
        <f t="shared" si="109"/>
        <v>0</v>
      </c>
      <c r="J164" s="72">
        <f t="shared" si="95"/>
        <v>5798.6244100000004</v>
      </c>
      <c r="K164" s="73">
        <f t="shared" si="94"/>
        <v>0</v>
      </c>
    </row>
    <row r="165" spans="1:13" ht="32.4" x14ac:dyDescent="0.25">
      <c r="A165" s="42" t="s">
        <v>19</v>
      </c>
      <c r="B165" s="72">
        <f t="shared" si="82"/>
        <v>0</v>
      </c>
      <c r="C165" s="72"/>
      <c r="D165" s="72"/>
      <c r="E165" s="72"/>
      <c r="F165" s="72">
        <f t="shared" si="88"/>
        <v>0</v>
      </c>
      <c r="G165" s="72"/>
      <c r="H165" s="72"/>
      <c r="I165" s="72"/>
      <c r="J165" s="72">
        <f t="shared" si="95"/>
        <v>0</v>
      </c>
      <c r="K165" s="73"/>
    </row>
    <row r="166" spans="1:13" ht="49.2" x14ac:dyDescent="0.25">
      <c r="A166" s="49" t="s">
        <v>211</v>
      </c>
      <c r="B166" s="72">
        <f t="shared" si="82"/>
        <v>9.3325200000000006</v>
      </c>
      <c r="C166" s="72"/>
      <c r="D166" s="72"/>
      <c r="E166" s="72">
        <v>9.3325200000000006</v>
      </c>
      <c r="F166" s="72">
        <f t="shared" si="88"/>
        <v>0</v>
      </c>
      <c r="G166" s="72"/>
      <c r="H166" s="72"/>
      <c r="I166" s="72"/>
      <c r="J166" s="72">
        <f t="shared" si="95"/>
        <v>9.3325200000000006</v>
      </c>
      <c r="K166" s="73">
        <f t="shared" ref="K166:K167" si="110">F166/B166*100</f>
        <v>0</v>
      </c>
    </row>
    <row r="167" spans="1:13" ht="62.4" customHeight="1" x14ac:dyDescent="0.25">
      <c r="A167" s="49" t="s">
        <v>212</v>
      </c>
      <c r="B167" s="72">
        <f t="shared" si="82"/>
        <v>41.996389999999998</v>
      </c>
      <c r="C167" s="72"/>
      <c r="D167" s="72"/>
      <c r="E167" s="72">
        <v>41.996389999999998</v>
      </c>
      <c r="F167" s="72">
        <f t="shared" si="88"/>
        <v>0</v>
      </c>
      <c r="G167" s="72"/>
      <c r="H167" s="72"/>
      <c r="I167" s="72"/>
      <c r="J167" s="72">
        <f t="shared" si="95"/>
        <v>41.996389999999998</v>
      </c>
      <c r="K167" s="73">
        <f t="shared" si="110"/>
        <v>0</v>
      </c>
    </row>
    <row r="168" spans="1:13" ht="32.4" x14ac:dyDescent="0.25">
      <c r="A168" s="43" t="s">
        <v>155</v>
      </c>
      <c r="B168" s="72">
        <f t="shared" si="82"/>
        <v>1149.4875</v>
      </c>
      <c r="C168" s="72"/>
      <c r="D168" s="72"/>
      <c r="E168" s="72">
        <v>1149.4875</v>
      </c>
      <c r="F168" s="72">
        <f t="shared" si="88"/>
        <v>0</v>
      </c>
      <c r="G168" s="72"/>
      <c r="H168" s="72"/>
      <c r="I168" s="72"/>
      <c r="J168" s="72">
        <f t="shared" si="95"/>
        <v>1149.4875</v>
      </c>
      <c r="K168" s="73">
        <f t="shared" si="94"/>
        <v>0</v>
      </c>
    </row>
    <row r="169" spans="1:13" ht="32.4" x14ac:dyDescent="0.25">
      <c r="A169" s="43" t="s">
        <v>156</v>
      </c>
      <c r="B169" s="72">
        <f t="shared" si="82"/>
        <v>4597.808</v>
      </c>
      <c r="C169" s="72"/>
      <c r="D169" s="72">
        <v>4597.808</v>
      </c>
      <c r="E169" s="72"/>
      <c r="F169" s="72"/>
      <c r="G169" s="72"/>
      <c r="H169" s="72"/>
      <c r="I169" s="72"/>
      <c r="J169" s="72">
        <f t="shared" si="95"/>
        <v>4597.808</v>
      </c>
      <c r="K169" s="73">
        <f t="shared" si="94"/>
        <v>0</v>
      </c>
    </row>
    <row r="170" spans="1:13" ht="100.8" x14ac:dyDescent="0.25">
      <c r="A170" s="57" t="s">
        <v>172</v>
      </c>
      <c r="B170" s="72">
        <f t="shared" si="82"/>
        <v>2205.1999999999998</v>
      </c>
      <c r="C170" s="72">
        <f>C172</f>
        <v>0</v>
      </c>
      <c r="D170" s="72">
        <f t="shared" ref="D170:E170" si="111">D172</f>
        <v>0</v>
      </c>
      <c r="E170" s="72">
        <f t="shared" si="111"/>
        <v>2205.1999999999998</v>
      </c>
      <c r="F170" s="72">
        <f>G170+H170+I170</f>
        <v>0</v>
      </c>
      <c r="G170" s="72">
        <f t="shared" ref="G170:I170" si="112">G172</f>
        <v>0</v>
      </c>
      <c r="H170" s="72">
        <f t="shared" si="112"/>
        <v>0</v>
      </c>
      <c r="I170" s="72">
        <f t="shared" si="112"/>
        <v>0</v>
      </c>
      <c r="J170" s="72">
        <f t="shared" si="95"/>
        <v>2205.1999999999998</v>
      </c>
      <c r="K170" s="73">
        <f t="shared" si="94"/>
        <v>0</v>
      </c>
      <c r="L170" s="82"/>
      <c r="M170" s="82"/>
    </row>
    <row r="171" spans="1:13" ht="32.4" x14ac:dyDescent="0.25">
      <c r="A171" s="58" t="s">
        <v>19</v>
      </c>
      <c r="B171" s="71">
        <f t="shared" si="82"/>
        <v>0</v>
      </c>
      <c r="C171" s="72"/>
      <c r="D171" s="72"/>
      <c r="E171" s="72"/>
      <c r="F171" s="71">
        <f t="shared" ref="F171:F172" si="113">G171+H171+I171</f>
        <v>0</v>
      </c>
      <c r="G171" s="72"/>
      <c r="H171" s="72"/>
      <c r="I171" s="72"/>
      <c r="J171" s="71">
        <f t="shared" si="95"/>
        <v>0</v>
      </c>
      <c r="K171" s="73"/>
    </row>
    <row r="172" spans="1:13" ht="54" customHeight="1" x14ac:dyDescent="0.25">
      <c r="A172" s="49" t="s">
        <v>171</v>
      </c>
      <c r="B172" s="72">
        <f t="shared" si="82"/>
        <v>2205.1999999999998</v>
      </c>
      <c r="C172" s="72"/>
      <c r="D172" s="72"/>
      <c r="E172" s="72">
        <v>2205.1999999999998</v>
      </c>
      <c r="F172" s="72">
        <f t="shared" si="113"/>
        <v>0</v>
      </c>
      <c r="G172" s="72"/>
      <c r="H172" s="72"/>
      <c r="I172" s="72"/>
      <c r="J172" s="72">
        <f t="shared" si="95"/>
        <v>2205.1999999999998</v>
      </c>
      <c r="K172" s="73">
        <f t="shared" si="94"/>
        <v>0</v>
      </c>
    </row>
    <row r="173" spans="1:13" ht="54" customHeight="1" x14ac:dyDescent="0.25">
      <c r="A173" s="57" t="s">
        <v>173</v>
      </c>
      <c r="B173" s="72">
        <f t="shared" si="82"/>
        <v>2268.5</v>
      </c>
      <c r="C173" s="72">
        <f>C175</f>
        <v>0</v>
      </c>
      <c r="D173" s="72">
        <f t="shared" ref="D173:E173" si="114">D175</f>
        <v>0</v>
      </c>
      <c r="E173" s="72">
        <f t="shared" si="114"/>
        <v>2268.5</v>
      </c>
      <c r="F173" s="72">
        <f>G173+H173+I173</f>
        <v>0</v>
      </c>
      <c r="G173" s="72">
        <f t="shared" ref="G173:I173" si="115">G175</f>
        <v>0</v>
      </c>
      <c r="H173" s="72">
        <f t="shared" si="115"/>
        <v>0</v>
      </c>
      <c r="I173" s="72">
        <f t="shared" si="115"/>
        <v>0</v>
      </c>
      <c r="J173" s="72">
        <f t="shared" si="95"/>
        <v>2268.5</v>
      </c>
      <c r="K173" s="73">
        <f t="shared" si="94"/>
        <v>0</v>
      </c>
    </row>
    <row r="174" spans="1:13" ht="32.4" x14ac:dyDescent="0.25">
      <c r="A174" s="58" t="s">
        <v>19</v>
      </c>
      <c r="B174" s="71">
        <f t="shared" si="82"/>
        <v>0</v>
      </c>
      <c r="C174" s="72"/>
      <c r="D174" s="72"/>
      <c r="E174" s="72"/>
      <c r="F174" s="71">
        <f t="shared" ref="F174:F175" si="116">G174+H174+I174</f>
        <v>0</v>
      </c>
      <c r="G174" s="72"/>
      <c r="H174" s="72"/>
      <c r="I174" s="72"/>
      <c r="J174" s="71">
        <f t="shared" si="95"/>
        <v>0</v>
      </c>
      <c r="K174" s="73"/>
    </row>
    <row r="175" spans="1:13" ht="54" customHeight="1" x14ac:dyDescent="0.25">
      <c r="A175" s="49" t="s">
        <v>174</v>
      </c>
      <c r="B175" s="72">
        <f t="shared" si="82"/>
        <v>2268.5</v>
      </c>
      <c r="C175" s="72"/>
      <c r="D175" s="72"/>
      <c r="E175" s="72">
        <v>2268.5</v>
      </c>
      <c r="F175" s="72">
        <f t="shared" si="116"/>
        <v>0</v>
      </c>
      <c r="G175" s="72"/>
      <c r="H175" s="72"/>
      <c r="I175" s="72"/>
      <c r="J175" s="72">
        <f t="shared" si="95"/>
        <v>2268.5</v>
      </c>
      <c r="K175" s="73">
        <f t="shared" si="94"/>
        <v>0</v>
      </c>
    </row>
    <row r="176" spans="1:13" ht="127.2" customHeight="1" x14ac:dyDescent="0.25">
      <c r="A176" s="57" t="s">
        <v>175</v>
      </c>
      <c r="B176" s="72">
        <f t="shared" si="82"/>
        <v>2270.6999999999998</v>
      </c>
      <c r="C176" s="72">
        <f>C178</f>
        <v>0</v>
      </c>
      <c r="D176" s="72">
        <f t="shared" ref="D176:E176" si="117">D178</f>
        <v>0</v>
      </c>
      <c r="E176" s="72">
        <f t="shared" si="117"/>
        <v>2270.6999999999998</v>
      </c>
      <c r="F176" s="72">
        <f>G176+H176+I176</f>
        <v>0</v>
      </c>
      <c r="G176" s="72">
        <f t="shared" ref="G176:I176" si="118">G178</f>
        <v>0</v>
      </c>
      <c r="H176" s="72">
        <f t="shared" si="118"/>
        <v>0</v>
      </c>
      <c r="I176" s="72">
        <f t="shared" si="118"/>
        <v>0</v>
      </c>
      <c r="J176" s="72">
        <f t="shared" si="95"/>
        <v>2270.6999999999998</v>
      </c>
      <c r="K176" s="73">
        <f t="shared" si="94"/>
        <v>0</v>
      </c>
    </row>
    <row r="177" spans="1:13" ht="32.4" x14ac:dyDescent="0.25">
      <c r="A177" s="58" t="s">
        <v>19</v>
      </c>
      <c r="B177" s="71">
        <f t="shared" si="82"/>
        <v>0</v>
      </c>
      <c r="C177" s="72"/>
      <c r="D177" s="72"/>
      <c r="E177" s="72"/>
      <c r="F177" s="71">
        <f t="shared" ref="F177:F178" si="119">G177+H177+I177</f>
        <v>0</v>
      </c>
      <c r="G177" s="72"/>
      <c r="H177" s="72"/>
      <c r="I177" s="72"/>
      <c r="J177" s="71">
        <f t="shared" si="95"/>
        <v>0</v>
      </c>
      <c r="K177" s="73"/>
    </row>
    <row r="178" spans="1:13" ht="54" customHeight="1" x14ac:dyDescent="0.25">
      <c r="A178" s="49" t="s">
        <v>176</v>
      </c>
      <c r="B178" s="72">
        <f t="shared" si="82"/>
        <v>2270.6999999999998</v>
      </c>
      <c r="C178" s="72"/>
      <c r="D178" s="72"/>
      <c r="E178" s="72">
        <v>2270.6999999999998</v>
      </c>
      <c r="F178" s="72">
        <f t="shared" si="119"/>
        <v>0</v>
      </c>
      <c r="G178" s="72"/>
      <c r="H178" s="72"/>
      <c r="I178" s="72"/>
      <c r="J178" s="72">
        <f t="shared" si="95"/>
        <v>2270.6999999999998</v>
      </c>
      <c r="K178" s="73">
        <f t="shared" si="94"/>
        <v>0</v>
      </c>
    </row>
    <row r="179" spans="1:13" ht="126" x14ac:dyDescent="0.25">
      <c r="A179" s="57" t="s">
        <v>177</v>
      </c>
      <c r="B179" s="72">
        <f t="shared" si="82"/>
        <v>7275.05609</v>
      </c>
      <c r="C179" s="72">
        <f>C181+C182</f>
        <v>0</v>
      </c>
      <c r="D179" s="72">
        <f t="shared" ref="D179:E179" si="120">D181+D182</f>
        <v>0</v>
      </c>
      <c r="E179" s="72">
        <f t="shared" si="120"/>
        <v>7275.05609</v>
      </c>
      <c r="F179" s="72">
        <f>G179+H179+I179</f>
        <v>4900.2299999999996</v>
      </c>
      <c r="G179" s="72">
        <f>G181+G182</f>
        <v>0</v>
      </c>
      <c r="H179" s="72">
        <f t="shared" ref="H179:I179" si="121">H181+H182</f>
        <v>0</v>
      </c>
      <c r="I179" s="72">
        <f t="shared" si="121"/>
        <v>4900.2299999999996</v>
      </c>
      <c r="J179" s="72">
        <f t="shared" si="95"/>
        <v>2374.8260900000005</v>
      </c>
      <c r="K179" s="73">
        <f t="shared" si="94"/>
        <v>67.356594085036107</v>
      </c>
    </row>
    <row r="180" spans="1:13" ht="32.4" x14ac:dyDescent="0.25">
      <c r="A180" s="58" t="s">
        <v>19</v>
      </c>
      <c r="B180" s="71">
        <f t="shared" si="82"/>
        <v>0</v>
      </c>
      <c r="C180" s="72"/>
      <c r="D180" s="72"/>
      <c r="E180" s="72"/>
      <c r="F180" s="71">
        <f t="shared" ref="F180:F186" si="122">G180+H180+I180</f>
        <v>0</v>
      </c>
      <c r="G180" s="72"/>
      <c r="H180" s="72"/>
      <c r="I180" s="72"/>
      <c r="J180" s="71">
        <f t="shared" si="95"/>
        <v>0</v>
      </c>
      <c r="K180" s="73"/>
    </row>
    <row r="181" spans="1:13" ht="54" customHeight="1" x14ac:dyDescent="0.25">
      <c r="A181" s="49" t="s">
        <v>178</v>
      </c>
      <c r="B181" s="72">
        <f t="shared" si="82"/>
        <v>5011.0260900000003</v>
      </c>
      <c r="C181" s="72"/>
      <c r="D181" s="72"/>
      <c r="E181" s="72">
        <v>5011.0260900000003</v>
      </c>
      <c r="F181" s="72">
        <f t="shared" si="122"/>
        <v>4900.2299999999996</v>
      </c>
      <c r="G181" s="72"/>
      <c r="H181" s="72"/>
      <c r="I181" s="72">
        <v>4900.2299999999996</v>
      </c>
      <c r="J181" s="72">
        <f t="shared" si="95"/>
        <v>110.79609000000073</v>
      </c>
      <c r="K181" s="73">
        <f t="shared" si="94"/>
        <v>97.788954038353438</v>
      </c>
    </row>
    <row r="182" spans="1:13" ht="32.4" x14ac:dyDescent="0.25">
      <c r="A182" s="49" t="s">
        <v>213</v>
      </c>
      <c r="B182" s="72">
        <f t="shared" si="82"/>
        <v>2264.0300000000002</v>
      </c>
      <c r="C182" s="72"/>
      <c r="D182" s="72"/>
      <c r="E182" s="72">
        <v>2264.0300000000002</v>
      </c>
      <c r="F182" s="72">
        <f t="shared" si="122"/>
        <v>0</v>
      </c>
      <c r="G182" s="72"/>
      <c r="H182" s="72"/>
      <c r="I182" s="72"/>
      <c r="J182" s="72">
        <f t="shared" si="95"/>
        <v>2264.0300000000002</v>
      </c>
      <c r="K182" s="73">
        <f t="shared" si="94"/>
        <v>0</v>
      </c>
    </row>
    <row r="183" spans="1:13" ht="58.8" customHeight="1" x14ac:dyDescent="0.25">
      <c r="A183" s="45" t="s">
        <v>157</v>
      </c>
      <c r="B183" s="72">
        <f t="shared" si="82"/>
        <v>57122.044550000006</v>
      </c>
      <c r="C183" s="72">
        <f>C185+C186+C187</f>
        <v>0</v>
      </c>
      <c r="D183" s="72">
        <f t="shared" ref="D183:E183" si="123">D185+D186+D187</f>
        <v>41319.65</v>
      </c>
      <c r="E183" s="72">
        <f t="shared" si="123"/>
        <v>15802.394550000001</v>
      </c>
      <c r="F183" s="72">
        <f t="shared" si="122"/>
        <v>840.68205</v>
      </c>
      <c r="G183" s="72">
        <f>G185+G186+G187</f>
        <v>0</v>
      </c>
      <c r="H183" s="72">
        <f t="shared" ref="H183:I183" si="124">H185+H186+H187</f>
        <v>0</v>
      </c>
      <c r="I183" s="72">
        <f t="shared" si="124"/>
        <v>840.68205</v>
      </c>
      <c r="J183" s="72">
        <f t="shared" si="95"/>
        <v>56281.362500000003</v>
      </c>
      <c r="K183" s="73">
        <f t="shared" si="94"/>
        <v>1.4717296214146101</v>
      </c>
    </row>
    <row r="184" spans="1:13" ht="32.4" x14ac:dyDescent="0.25">
      <c r="A184" s="42" t="s">
        <v>19</v>
      </c>
      <c r="B184" s="72">
        <f t="shared" si="82"/>
        <v>0</v>
      </c>
      <c r="C184" s="72"/>
      <c r="D184" s="72"/>
      <c r="E184" s="72"/>
      <c r="F184" s="72">
        <f t="shared" si="122"/>
        <v>0</v>
      </c>
      <c r="G184" s="72"/>
      <c r="H184" s="72"/>
      <c r="I184" s="72"/>
      <c r="J184" s="72">
        <f t="shared" si="95"/>
        <v>0</v>
      </c>
      <c r="K184" s="73"/>
    </row>
    <row r="185" spans="1:13" ht="49.2" x14ac:dyDescent="0.25">
      <c r="A185" s="49" t="s">
        <v>181</v>
      </c>
      <c r="B185" s="72">
        <f t="shared" si="82"/>
        <v>5472.4820499999996</v>
      </c>
      <c r="C185" s="72"/>
      <c r="D185" s="72"/>
      <c r="E185" s="72">
        <v>5472.4820499999996</v>
      </c>
      <c r="F185" s="72">
        <f t="shared" si="122"/>
        <v>840.68205</v>
      </c>
      <c r="G185" s="72"/>
      <c r="H185" s="72"/>
      <c r="I185" s="72">
        <v>840.68205</v>
      </c>
      <c r="J185" s="72">
        <f t="shared" si="95"/>
        <v>4631.7999999999993</v>
      </c>
      <c r="K185" s="73">
        <f t="shared" si="94"/>
        <v>15.361988259056968</v>
      </c>
    </row>
    <row r="186" spans="1:13" ht="32.4" x14ac:dyDescent="0.25">
      <c r="A186" s="43" t="s">
        <v>179</v>
      </c>
      <c r="B186" s="72">
        <f t="shared" si="82"/>
        <v>10329.9125</v>
      </c>
      <c r="C186" s="72"/>
      <c r="D186" s="72"/>
      <c r="E186" s="72">
        <v>10329.9125</v>
      </c>
      <c r="F186" s="72">
        <f t="shared" si="122"/>
        <v>0</v>
      </c>
      <c r="G186" s="72"/>
      <c r="H186" s="72"/>
      <c r="I186" s="72"/>
      <c r="J186" s="72">
        <f t="shared" si="95"/>
        <v>10329.9125</v>
      </c>
      <c r="K186" s="73">
        <f t="shared" si="94"/>
        <v>0</v>
      </c>
    </row>
    <row r="187" spans="1:13" ht="32.4" x14ac:dyDescent="0.25">
      <c r="A187" s="43" t="s">
        <v>180</v>
      </c>
      <c r="B187" s="72">
        <f t="shared" si="82"/>
        <v>41319.65</v>
      </c>
      <c r="C187" s="72"/>
      <c r="D187" s="72">
        <v>41319.65</v>
      </c>
      <c r="E187" s="72"/>
      <c r="F187" s="72"/>
      <c r="G187" s="72"/>
      <c r="H187" s="72"/>
      <c r="I187" s="72"/>
      <c r="J187" s="72">
        <f t="shared" si="95"/>
        <v>41319.65</v>
      </c>
      <c r="K187" s="73">
        <f t="shared" si="94"/>
        <v>0</v>
      </c>
    </row>
    <row r="188" spans="1:13" ht="31.8" x14ac:dyDescent="0.25">
      <c r="A188" s="56" t="s">
        <v>40</v>
      </c>
      <c r="B188" s="71">
        <f>C188+D188+E188</f>
        <v>12672</v>
      </c>
      <c r="C188" s="71">
        <f>C189+C200</f>
        <v>0</v>
      </c>
      <c r="D188" s="71">
        <f>D189+D200</f>
        <v>0</v>
      </c>
      <c r="E188" s="71">
        <f>E189+E200</f>
        <v>12672</v>
      </c>
      <c r="F188" s="71">
        <f>G188+H188+I188</f>
        <v>1872</v>
      </c>
      <c r="G188" s="71">
        <f>G189+G200</f>
        <v>0</v>
      </c>
      <c r="H188" s="71">
        <f>H189+H200</f>
        <v>0</v>
      </c>
      <c r="I188" s="71">
        <f>I189+I200</f>
        <v>1872</v>
      </c>
      <c r="J188" s="71">
        <f t="shared" si="95"/>
        <v>10800</v>
      </c>
      <c r="K188" s="70">
        <f t="shared" si="94"/>
        <v>14.772727272727273</v>
      </c>
      <c r="L188" s="18"/>
      <c r="M188" s="3"/>
    </row>
    <row r="189" spans="1:13" ht="83.4" customHeight="1" x14ac:dyDescent="0.25">
      <c r="A189" s="40" t="s">
        <v>54</v>
      </c>
      <c r="B189" s="71">
        <f>C189+D189+E189</f>
        <v>10800</v>
      </c>
      <c r="C189" s="71">
        <f>C190+C193+C196</f>
        <v>0</v>
      </c>
      <c r="D189" s="71">
        <f t="shared" ref="D189:E189" si="125">D190+D193+D196</f>
        <v>0</v>
      </c>
      <c r="E189" s="71">
        <f t="shared" si="125"/>
        <v>10800</v>
      </c>
      <c r="F189" s="71">
        <f>G189+H189+I189</f>
        <v>0</v>
      </c>
      <c r="G189" s="71">
        <f>G190+G193+G196</f>
        <v>0</v>
      </c>
      <c r="H189" s="71">
        <f t="shared" ref="H189:I189" si="126">H190+H193+H196</f>
        <v>0</v>
      </c>
      <c r="I189" s="71">
        <f t="shared" si="126"/>
        <v>0</v>
      </c>
      <c r="J189" s="71">
        <f t="shared" si="95"/>
        <v>10800</v>
      </c>
      <c r="K189" s="73">
        <f t="shared" si="94"/>
        <v>0</v>
      </c>
      <c r="L189" s="18"/>
      <c r="M189" s="3"/>
    </row>
    <row r="190" spans="1:13" ht="50.4" x14ac:dyDescent="0.25">
      <c r="A190" s="57" t="s">
        <v>67</v>
      </c>
      <c r="B190" s="71">
        <f t="shared" ref="B190:B203" si="127">C190+D190+E190</f>
        <v>5500</v>
      </c>
      <c r="C190" s="72">
        <f>C192</f>
        <v>0</v>
      </c>
      <c r="D190" s="72">
        <f t="shared" ref="D190:I190" si="128">D192</f>
        <v>0</v>
      </c>
      <c r="E190" s="72">
        <f t="shared" si="128"/>
        <v>5500</v>
      </c>
      <c r="F190" s="72">
        <f>G190+H190+I190</f>
        <v>0</v>
      </c>
      <c r="G190" s="72">
        <f t="shared" si="128"/>
        <v>0</v>
      </c>
      <c r="H190" s="72">
        <f t="shared" si="128"/>
        <v>0</v>
      </c>
      <c r="I190" s="72">
        <f t="shared" si="128"/>
        <v>0</v>
      </c>
      <c r="J190" s="71">
        <f t="shared" si="95"/>
        <v>5500</v>
      </c>
      <c r="K190" s="73">
        <f t="shared" si="94"/>
        <v>0</v>
      </c>
      <c r="L190" s="18"/>
      <c r="M190" s="3"/>
    </row>
    <row r="191" spans="1:13" ht="32.4" x14ac:dyDescent="0.25">
      <c r="A191" s="58" t="s">
        <v>19</v>
      </c>
      <c r="B191" s="71">
        <f t="shared" si="127"/>
        <v>0</v>
      </c>
      <c r="C191" s="72"/>
      <c r="D191" s="72"/>
      <c r="E191" s="72"/>
      <c r="F191" s="71">
        <f t="shared" si="88"/>
        <v>0</v>
      </c>
      <c r="G191" s="72"/>
      <c r="H191" s="72"/>
      <c r="I191" s="72"/>
      <c r="J191" s="71">
        <f t="shared" si="95"/>
        <v>0</v>
      </c>
      <c r="K191" s="73"/>
      <c r="L191" s="18"/>
      <c r="M191" s="3"/>
    </row>
    <row r="192" spans="1:13" ht="49.2" x14ac:dyDescent="0.25">
      <c r="A192" s="49" t="s">
        <v>90</v>
      </c>
      <c r="B192" s="72">
        <f t="shared" si="127"/>
        <v>5500</v>
      </c>
      <c r="C192" s="72"/>
      <c r="D192" s="72"/>
      <c r="E192" s="72">
        <v>5500</v>
      </c>
      <c r="F192" s="72">
        <f t="shared" si="88"/>
        <v>0</v>
      </c>
      <c r="G192" s="72"/>
      <c r="H192" s="72"/>
      <c r="I192" s="72"/>
      <c r="J192" s="72">
        <f t="shared" si="95"/>
        <v>5500</v>
      </c>
      <c r="K192" s="73">
        <f t="shared" si="94"/>
        <v>0</v>
      </c>
      <c r="L192" s="18"/>
      <c r="M192" s="3"/>
    </row>
    <row r="193" spans="1:13" ht="50.4" x14ac:dyDescent="0.25">
      <c r="A193" s="57" t="s">
        <v>60</v>
      </c>
      <c r="B193" s="72">
        <f t="shared" si="127"/>
        <v>100</v>
      </c>
      <c r="C193" s="72">
        <f>C195</f>
        <v>0</v>
      </c>
      <c r="D193" s="72">
        <f t="shared" ref="D193:E193" si="129">D195</f>
        <v>0</v>
      </c>
      <c r="E193" s="72">
        <f t="shared" si="129"/>
        <v>100</v>
      </c>
      <c r="F193" s="72">
        <f t="shared" si="88"/>
        <v>0</v>
      </c>
      <c r="G193" s="72">
        <f>G195</f>
        <v>0</v>
      </c>
      <c r="H193" s="72">
        <f t="shared" ref="H193:I193" si="130">H195</f>
        <v>0</v>
      </c>
      <c r="I193" s="72">
        <f t="shared" si="130"/>
        <v>0</v>
      </c>
      <c r="J193" s="72">
        <f t="shared" si="95"/>
        <v>100</v>
      </c>
      <c r="K193" s="73">
        <f t="shared" si="94"/>
        <v>0</v>
      </c>
      <c r="L193" s="18"/>
      <c r="M193" s="3"/>
    </row>
    <row r="194" spans="1:13" ht="32.4" x14ac:dyDescent="0.25">
      <c r="A194" s="59" t="s">
        <v>19</v>
      </c>
      <c r="B194" s="72">
        <f t="shared" si="127"/>
        <v>0</v>
      </c>
      <c r="C194" s="72"/>
      <c r="D194" s="72"/>
      <c r="E194" s="72"/>
      <c r="F194" s="72">
        <f t="shared" si="88"/>
        <v>0</v>
      </c>
      <c r="G194" s="72"/>
      <c r="H194" s="72"/>
      <c r="I194" s="72"/>
      <c r="J194" s="72">
        <f t="shared" si="95"/>
        <v>0</v>
      </c>
      <c r="K194" s="73"/>
      <c r="L194" s="18"/>
      <c r="M194" s="3"/>
    </row>
    <row r="195" spans="1:13" ht="51" customHeight="1" x14ac:dyDescent="0.25">
      <c r="A195" s="58" t="s">
        <v>91</v>
      </c>
      <c r="B195" s="72">
        <f t="shared" si="127"/>
        <v>100</v>
      </c>
      <c r="C195" s="72"/>
      <c r="D195" s="72"/>
      <c r="E195" s="72">
        <v>100</v>
      </c>
      <c r="F195" s="72">
        <f t="shared" si="88"/>
        <v>0</v>
      </c>
      <c r="G195" s="72"/>
      <c r="H195" s="72"/>
      <c r="I195" s="72"/>
      <c r="J195" s="72">
        <f t="shared" si="95"/>
        <v>100</v>
      </c>
      <c r="K195" s="73">
        <f t="shared" si="94"/>
        <v>0</v>
      </c>
      <c r="L195" s="18"/>
      <c r="M195" s="3"/>
    </row>
    <row r="196" spans="1:13" ht="51" customHeight="1" x14ac:dyDescent="0.25">
      <c r="A196" s="45" t="s">
        <v>184</v>
      </c>
      <c r="B196" s="72">
        <f t="shared" si="127"/>
        <v>5200</v>
      </c>
      <c r="C196" s="72">
        <f>C198+C199</f>
        <v>0</v>
      </c>
      <c r="D196" s="72">
        <f t="shared" ref="D196:E196" si="131">D198+D199</f>
        <v>0</v>
      </c>
      <c r="E196" s="72">
        <f t="shared" si="131"/>
        <v>5200</v>
      </c>
      <c r="F196" s="72">
        <f t="shared" si="88"/>
        <v>0</v>
      </c>
      <c r="G196" s="72">
        <f>G198+G199</f>
        <v>0</v>
      </c>
      <c r="H196" s="72">
        <f t="shared" ref="H196:I196" si="132">H198+H199</f>
        <v>0</v>
      </c>
      <c r="I196" s="72">
        <f t="shared" si="132"/>
        <v>0</v>
      </c>
      <c r="J196" s="72">
        <f t="shared" si="95"/>
        <v>5200</v>
      </c>
      <c r="K196" s="73">
        <f t="shared" si="94"/>
        <v>0</v>
      </c>
      <c r="L196" s="18"/>
      <c r="M196" s="3"/>
    </row>
    <row r="197" spans="1:13" ht="32.4" x14ac:dyDescent="0.25">
      <c r="A197" s="42" t="s">
        <v>19</v>
      </c>
      <c r="B197" s="72">
        <f t="shared" si="127"/>
        <v>0</v>
      </c>
      <c r="C197" s="72"/>
      <c r="D197" s="72"/>
      <c r="E197" s="72"/>
      <c r="F197" s="72">
        <f t="shared" si="88"/>
        <v>0</v>
      </c>
      <c r="G197" s="72"/>
      <c r="H197" s="72"/>
      <c r="I197" s="72"/>
      <c r="J197" s="72">
        <f t="shared" si="95"/>
        <v>0</v>
      </c>
      <c r="K197" s="73"/>
      <c r="L197" s="18"/>
      <c r="M197" s="3"/>
    </row>
    <row r="198" spans="1:13" ht="32.4" x14ac:dyDescent="0.25">
      <c r="A198" s="43" t="s">
        <v>182</v>
      </c>
      <c r="B198" s="72">
        <f t="shared" si="127"/>
        <v>740</v>
      </c>
      <c r="C198" s="72"/>
      <c r="D198" s="72"/>
      <c r="E198" s="72">
        <v>740</v>
      </c>
      <c r="F198" s="72">
        <f t="shared" si="88"/>
        <v>0</v>
      </c>
      <c r="G198" s="72"/>
      <c r="H198" s="72"/>
      <c r="I198" s="72"/>
      <c r="J198" s="72">
        <f t="shared" si="95"/>
        <v>740</v>
      </c>
      <c r="K198" s="73">
        <f t="shared" si="94"/>
        <v>0</v>
      </c>
      <c r="L198" s="18"/>
      <c r="M198" s="3"/>
    </row>
    <row r="199" spans="1:13" ht="32.4" x14ac:dyDescent="0.25">
      <c r="A199" s="43" t="s">
        <v>183</v>
      </c>
      <c r="B199" s="72">
        <f t="shared" si="127"/>
        <v>4460</v>
      </c>
      <c r="C199" s="72"/>
      <c r="D199" s="72"/>
      <c r="E199" s="72">
        <v>4460</v>
      </c>
      <c r="F199" s="72"/>
      <c r="G199" s="72"/>
      <c r="H199" s="72"/>
      <c r="I199" s="72"/>
      <c r="J199" s="72">
        <f t="shared" si="95"/>
        <v>4460</v>
      </c>
      <c r="K199" s="73">
        <f t="shared" si="94"/>
        <v>0</v>
      </c>
      <c r="L199" s="18"/>
      <c r="M199" s="3"/>
    </row>
    <row r="200" spans="1:13" ht="81.599999999999994" customHeight="1" x14ac:dyDescent="0.25">
      <c r="A200" s="40" t="s">
        <v>61</v>
      </c>
      <c r="B200" s="71">
        <f t="shared" si="127"/>
        <v>1872</v>
      </c>
      <c r="C200" s="71">
        <f>C201</f>
        <v>0</v>
      </c>
      <c r="D200" s="71">
        <f t="shared" ref="D200:E200" si="133">D201</f>
        <v>0</v>
      </c>
      <c r="E200" s="71">
        <f t="shared" si="133"/>
        <v>1872</v>
      </c>
      <c r="F200" s="71">
        <f>G200+H200+I200</f>
        <v>1872</v>
      </c>
      <c r="G200" s="71">
        <f t="shared" ref="G200:I200" si="134">G201</f>
        <v>0</v>
      </c>
      <c r="H200" s="71">
        <f t="shared" si="134"/>
        <v>0</v>
      </c>
      <c r="I200" s="71">
        <f t="shared" si="134"/>
        <v>1872</v>
      </c>
      <c r="J200" s="71">
        <f t="shared" si="95"/>
        <v>0</v>
      </c>
      <c r="K200" s="70">
        <f t="shared" si="94"/>
        <v>100</v>
      </c>
      <c r="L200" s="18"/>
      <c r="M200" s="3"/>
    </row>
    <row r="201" spans="1:13" ht="50.4" x14ac:dyDescent="0.25">
      <c r="A201" s="57" t="s">
        <v>62</v>
      </c>
      <c r="B201" s="72">
        <f t="shared" si="127"/>
        <v>1872</v>
      </c>
      <c r="C201" s="72">
        <f>C203</f>
        <v>0</v>
      </c>
      <c r="D201" s="72">
        <f t="shared" ref="D201:E201" si="135">D203</f>
        <v>0</v>
      </c>
      <c r="E201" s="72">
        <f t="shared" si="135"/>
        <v>1872</v>
      </c>
      <c r="F201" s="72">
        <f t="shared" ref="F201:F203" si="136">G201+H201+I201</f>
        <v>1872</v>
      </c>
      <c r="G201" s="72">
        <f>G203</f>
        <v>0</v>
      </c>
      <c r="H201" s="72">
        <f t="shared" ref="H201:I201" si="137">H203</f>
        <v>0</v>
      </c>
      <c r="I201" s="72">
        <f t="shared" si="137"/>
        <v>1872</v>
      </c>
      <c r="J201" s="72">
        <f t="shared" si="95"/>
        <v>0</v>
      </c>
      <c r="K201" s="73">
        <f t="shared" si="94"/>
        <v>100</v>
      </c>
      <c r="L201" s="18"/>
      <c r="M201" s="3"/>
    </row>
    <row r="202" spans="1:13" ht="32.4" x14ac:dyDescent="0.25">
      <c r="A202" s="58" t="s">
        <v>19</v>
      </c>
      <c r="B202" s="72">
        <f t="shared" si="127"/>
        <v>0</v>
      </c>
      <c r="C202" s="72"/>
      <c r="D202" s="72"/>
      <c r="E202" s="72"/>
      <c r="F202" s="72">
        <f t="shared" si="136"/>
        <v>0</v>
      </c>
      <c r="G202" s="72"/>
      <c r="H202" s="72"/>
      <c r="I202" s="72"/>
      <c r="J202" s="72">
        <f t="shared" si="95"/>
        <v>0</v>
      </c>
      <c r="K202" s="73"/>
      <c r="L202" s="18"/>
      <c r="M202" s="3"/>
    </row>
    <row r="203" spans="1:13" ht="32.4" x14ac:dyDescent="0.25">
      <c r="A203" s="49" t="s">
        <v>92</v>
      </c>
      <c r="B203" s="72">
        <f t="shared" si="127"/>
        <v>1872</v>
      </c>
      <c r="C203" s="72"/>
      <c r="D203" s="72"/>
      <c r="E203" s="72">
        <v>1872</v>
      </c>
      <c r="F203" s="72">
        <f t="shared" si="136"/>
        <v>1872</v>
      </c>
      <c r="G203" s="72"/>
      <c r="H203" s="72"/>
      <c r="I203" s="72">
        <v>1872</v>
      </c>
      <c r="J203" s="72">
        <f t="shared" si="95"/>
        <v>0</v>
      </c>
      <c r="K203" s="73">
        <f t="shared" si="94"/>
        <v>100</v>
      </c>
      <c r="L203" s="18"/>
      <c r="M203" s="3"/>
    </row>
    <row r="204" spans="1:13" ht="31.8" x14ac:dyDescent="0.25">
      <c r="A204" s="60" t="s">
        <v>39</v>
      </c>
      <c r="B204" s="68">
        <f>B205</f>
        <v>174899.12000000002</v>
      </c>
      <c r="C204" s="68">
        <f t="shared" ref="C204:I204" si="138">C205</f>
        <v>163196.5</v>
      </c>
      <c r="D204" s="68">
        <f t="shared" si="138"/>
        <v>1318.7</v>
      </c>
      <c r="E204" s="68">
        <f t="shared" si="138"/>
        <v>10383.92</v>
      </c>
      <c r="F204" s="68">
        <f>F205</f>
        <v>42516.523640000007</v>
      </c>
      <c r="G204" s="68">
        <f t="shared" si="138"/>
        <v>41656.128040000003</v>
      </c>
      <c r="H204" s="68">
        <f t="shared" si="138"/>
        <v>335.16933999999998</v>
      </c>
      <c r="I204" s="68">
        <f t="shared" si="138"/>
        <v>525.22625999999991</v>
      </c>
      <c r="J204" s="68">
        <f t="shared" si="95"/>
        <v>132382.59636000003</v>
      </c>
      <c r="K204" s="68">
        <f t="shared" si="94"/>
        <v>24.309169560144156</v>
      </c>
      <c r="L204" s="18"/>
      <c r="M204" s="3"/>
    </row>
    <row r="205" spans="1:13" ht="49.2" x14ac:dyDescent="0.25">
      <c r="A205" s="81" t="s">
        <v>37</v>
      </c>
      <c r="B205" s="71">
        <f>C205+D205+E205</f>
        <v>174899.12000000002</v>
      </c>
      <c r="C205" s="71">
        <f>C206+C230</f>
        <v>163196.5</v>
      </c>
      <c r="D205" s="71">
        <f>D206+D230</f>
        <v>1318.7</v>
      </c>
      <c r="E205" s="71">
        <f>E206+E230</f>
        <v>10383.92</v>
      </c>
      <c r="F205" s="71">
        <f>G205+H205+I205</f>
        <v>42516.523640000007</v>
      </c>
      <c r="G205" s="71">
        <f>G206+G231</f>
        <v>41656.128040000003</v>
      </c>
      <c r="H205" s="71">
        <f>H206+H231</f>
        <v>335.16933999999998</v>
      </c>
      <c r="I205" s="71">
        <f>I206+I231</f>
        <v>525.22625999999991</v>
      </c>
      <c r="J205" s="71">
        <f t="shared" si="95"/>
        <v>132382.59636000003</v>
      </c>
      <c r="K205" s="70">
        <f t="shared" si="94"/>
        <v>24.309169560144156</v>
      </c>
      <c r="L205" s="18"/>
      <c r="M205" s="3"/>
    </row>
    <row r="206" spans="1:13" ht="80.400000000000006" customHeight="1" x14ac:dyDescent="0.25">
      <c r="A206" s="40" t="s">
        <v>54</v>
      </c>
      <c r="B206" s="71">
        <f>C206+D206+E206</f>
        <v>174520.02000000002</v>
      </c>
      <c r="C206" s="71">
        <f>C207+C214+C221+C224+C227</f>
        <v>163196.5</v>
      </c>
      <c r="D206" s="71">
        <f t="shared" ref="D206:E206" si="139">D207+D214+D221+D224+D227</f>
        <v>1318.7</v>
      </c>
      <c r="E206" s="71">
        <f t="shared" si="139"/>
        <v>10004.82</v>
      </c>
      <c r="F206" s="71">
        <f>G206+H206+I206</f>
        <v>42516.523640000007</v>
      </c>
      <c r="G206" s="71">
        <f>G207+G214+G221+G224+G227</f>
        <v>41656.128040000003</v>
      </c>
      <c r="H206" s="71">
        <f t="shared" ref="H206:I206" si="140">H207+H214+H221+H224+H227</f>
        <v>335.16933999999998</v>
      </c>
      <c r="I206" s="71">
        <f t="shared" si="140"/>
        <v>525.22625999999991</v>
      </c>
      <c r="J206" s="71">
        <f t="shared" si="95"/>
        <v>132003.49636000002</v>
      </c>
      <c r="K206" s="70">
        <f t="shared" si="94"/>
        <v>24.361974998627666</v>
      </c>
      <c r="L206" s="18"/>
      <c r="M206" s="3"/>
    </row>
    <row r="207" spans="1:13" ht="109.2" customHeight="1" x14ac:dyDescent="0.25">
      <c r="A207" s="44" t="s">
        <v>44</v>
      </c>
      <c r="B207" s="72">
        <f>C207+D207+E207</f>
        <v>139997.80000000002</v>
      </c>
      <c r="C207" s="72">
        <f>C209+C210+C211+C212+C213</f>
        <v>137451.20000000001</v>
      </c>
      <c r="D207" s="72">
        <f t="shared" ref="D207:E207" si="141">D209+D210+D211+D212+D213</f>
        <v>1110.7</v>
      </c>
      <c r="E207" s="72">
        <f t="shared" si="141"/>
        <v>1435.9</v>
      </c>
      <c r="F207" s="72">
        <f t="shared" ref="F207:F213" si="142">G207+H207+I207</f>
        <v>42075.454600000005</v>
      </c>
      <c r="G207" s="72">
        <f>G209+G210+G211+G212+G213</f>
        <v>41656.128040000003</v>
      </c>
      <c r="H207" s="72">
        <f t="shared" ref="H207:I207" si="143">H209+H210+H211+H212+H213</f>
        <v>335.16933999999998</v>
      </c>
      <c r="I207" s="72">
        <f t="shared" si="143"/>
        <v>84.157219999999995</v>
      </c>
      <c r="J207" s="72">
        <f t="shared" si="95"/>
        <v>97922.34540000002</v>
      </c>
      <c r="K207" s="73">
        <f t="shared" si="94"/>
        <v>30.054368425789548</v>
      </c>
      <c r="L207" s="18"/>
      <c r="M207" s="3"/>
    </row>
    <row r="208" spans="1:13" ht="32.4" x14ac:dyDescent="0.25">
      <c r="A208" s="58" t="s">
        <v>19</v>
      </c>
      <c r="B208" s="72"/>
      <c r="C208" s="72"/>
      <c r="D208" s="72"/>
      <c r="E208" s="72"/>
      <c r="F208" s="72">
        <f t="shared" si="142"/>
        <v>0</v>
      </c>
      <c r="G208" s="72"/>
      <c r="H208" s="72"/>
      <c r="I208" s="72"/>
      <c r="J208" s="72"/>
      <c r="K208" s="73"/>
      <c r="L208" s="18"/>
      <c r="M208" s="3"/>
    </row>
    <row r="209" spans="1:13" ht="50.4" x14ac:dyDescent="0.25">
      <c r="A209" s="61" t="s">
        <v>93</v>
      </c>
      <c r="B209" s="72">
        <f t="shared" ref="B209:B214" si="144">C209+D209+E209</f>
        <v>883.9</v>
      </c>
      <c r="C209" s="72"/>
      <c r="D209" s="72"/>
      <c r="E209" s="72">
        <v>883.9</v>
      </c>
      <c r="F209" s="72">
        <f t="shared" si="142"/>
        <v>0</v>
      </c>
      <c r="G209" s="72"/>
      <c r="H209" s="72"/>
      <c r="I209" s="72"/>
      <c r="J209" s="72">
        <f t="shared" ref="J209:J274" si="145">B209-F209</f>
        <v>883.9</v>
      </c>
      <c r="K209" s="73">
        <f t="shared" si="94"/>
        <v>0</v>
      </c>
      <c r="L209" s="18"/>
      <c r="M209" s="3"/>
    </row>
    <row r="210" spans="1:13" ht="49.8" x14ac:dyDescent="0.25">
      <c r="A210" s="61" t="s">
        <v>94</v>
      </c>
      <c r="B210" s="72">
        <f t="shared" si="144"/>
        <v>274.3</v>
      </c>
      <c r="C210" s="72"/>
      <c r="D210" s="72"/>
      <c r="E210" s="72">
        <v>274.3</v>
      </c>
      <c r="F210" s="72">
        <f t="shared" si="142"/>
        <v>0</v>
      </c>
      <c r="G210" s="72"/>
      <c r="H210" s="72"/>
      <c r="I210" s="72"/>
      <c r="J210" s="72">
        <f t="shared" si="145"/>
        <v>274.3</v>
      </c>
      <c r="K210" s="73">
        <f t="shared" si="94"/>
        <v>0</v>
      </c>
      <c r="L210" s="18"/>
      <c r="M210" s="3"/>
    </row>
    <row r="211" spans="1:13" ht="49.2" x14ac:dyDescent="0.25">
      <c r="A211" s="49" t="s">
        <v>217</v>
      </c>
      <c r="B211" s="72">
        <f t="shared" si="144"/>
        <v>277.7</v>
      </c>
      <c r="C211" s="72"/>
      <c r="D211" s="72"/>
      <c r="E211" s="72">
        <v>277.7</v>
      </c>
      <c r="F211" s="72">
        <f t="shared" si="142"/>
        <v>84.157219999999995</v>
      </c>
      <c r="G211" s="72"/>
      <c r="H211" s="72"/>
      <c r="I211" s="72">
        <v>84.157219999999995</v>
      </c>
      <c r="J211" s="72">
        <f t="shared" si="145"/>
        <v>193.54277999999999</v>
      </c>
      <c r="K211" s="73">
        <f t="shared" ref="K211:K276" si="146">F211/B211*100</f>
        <v>30.305084623694633</v>
      </c>
      <c r="L211" s="18"/>
      <c r="M211" s="3"/>
    </row>
    <row r="212" spans="1:13" ht="49.2" x14ac:dyDescent="0.25">
      <c r="A212" s="49" t="s">
        <v>218</v>
      </c>
      <c r="B212" s="72">
        <f t="shared" si="144"/>
        <v>1110.7</v>
      </c>
      <c r="C212" s="72"/>
      <c r="D212" s="72">
        <v>1110.7</v>
      </c>
      <c r="E212" s="72"/>
      <c r="F212" s="72">
        <f t="shared" si="142"/>
        <v>335.16933999999998</v>
      </c>
      <c r="G212" s="72"/>
      <c r="H212" s="72">
        <v>335.16933999999998</v>
      </c>
      <c r="I212" s="72"/>
      <c r="J212" s="72">
        <f t="shared" si="145"/>
        <v>775.53066000000013</v>
      </c>
      <c r="K212" s="73">
        <f t="shared" si="146"/>
        <v>30.176405870171962</v>
      </c>
      <c r="L212" s="18"/>
      <c r="M212" s="3"/>
    </row>
    <row r="213" spans="1:13" ht="49.2" x14ac:dyDescent="0.25">
      <c r="A213" s="49" t="s">
        <v>219</v>
      </c>
      <c r="B213" s="72">
        <f t="shared" si="144"/>
        <v>137451.20000000001</v>
      </c>
      <c r="C213" s="72">
        <v>137451.20000000001</v>
      </c>
      <c r="D213" s="72"/>
      <c r="E213" s="72"/>
      <c r="F213" s="72">
        <f t="shared" si="142"/>
        <v>41656.128040000003</v>
      </c>
      <c r="G213" s="72">
        <v>41656.128040000003</v>
      </c>
      <c r="H213" s="72"/>
      <c r="I213" s="72"/>
      <c r="J213" s="72">
        <f t="shared" si="145"/>
        <v>95795.071960000001</v>
      </c>
      <c r="K213" s="73">
        <f t="shared" si="146"/>
        <v>30.306121765397464</v>
      </c>
      <c r="L213" s="18"/>
      <c r="M213" s="3"/>
    </row>
    <row r="214" spans="1:13" ht="126" x14ac:dyDescent="0.25">
      <c r="A214" s="44" t="s">
        <v>38</v>
      </c>
      <c r="B214" s="72">
        <f t="shared" si="144"/>
        <v>27007.72</v>
      </c>
      <c r="C214" s="72">
        <f>C216+C217+C218+C219+C220</f>
        <v>25745.3</v>
      </c>
      <c r="D214" s="72">
        <f t="shared" ref="D214:E214" si="147">D216+D217+D218+D219+D220</f>
        <v>208</v>
      </c>
      <c r="E214" s="72">
        <f t="shared" si="147"/>
        <v>1054.42</v>
      </c>
      <c r="F214" s="72">
        <f>G214+H214+I214</f>
        <v>441.06903999999997</v>
      </c>
      <c r="G214" s="72">
        <f>G216+G217+G218+G219+G220</f>
        <v>0</v>
      </c>
      <c r="H214" s="72">
        <f t="shared" ref="H214:I214" si="148">H216+H217+H218+H219+H220</f>
        <v>0</v>
      </c>
      <c r="I214" s="72">
        <f t="shared" si="148"/>
        <v>441.06903999999997</v>
      </c>
      <c r="J214" s="72">
        <f t="shared" si="145"/>
        <v>26566.650960000003</v>
      </c>
      <c r="K214" s="73">
        <f t="shared" si="146"/>
        <v>1.6331220850927066</v>
      </c>
      <c r="L214" s="18"/>
      <c r="M214" s="3"/>
    </row>
    <row r="215" spans="1:13" ht="32.4" x14ac:dyDescent="0.25">
      <c r="A215" s="58" t="s">
        <v>19</v>
      </c>
      <c r="B215" s="72"/>
      <c r="C215" s="72"/>
      <c r="D215" s="72"/>
      <c r="E215" s="72"/>
      <c r="F215" s="72"/>
      <c r="G215" s="72"/>
      <c r="H215" s="72"/>
      <c r="I215" s="72"/>
      <c r="J215" s="72">
        <f t="shared" si="145"/>
        <v>0</v>
      </c>
      <c r="K215" s="73"/>
      <c r="L215" s="18"/>
      <c r="M215" s="3"/>
    </row>
    <row r="216" spans="1:13" ht="50.4" x14ac:dyDescent="0.25">
      <c r="A216" s="61" t="s">
        <v>146</v>
      </c>
      <c r="B216" s="72">
        <f t="shared" ref="B216:B234" si="149">C216+D216+E216</f>
        <v>614.1</v>
      </c>
      <c r="C216" s="72"/>
      <c r="D216" s="72"/>
      <c r="E216" s="72">
        <v>614.1</v>
      </c>
      <c r="F216" s="72">
        <f t="shared" ref="F216:F223" si="150">G216+H216+I216</f>
        <v>298.52749999999997</v>
      </c>
      <c r="G216" s="72"/>
      <c r="H216" s="72"/>
      <c r="I216" s="72">
        <v>298.52749999999997</v>
      </c>
      <c r="J216" s="72">
        <f t="shared" si="145"/>
        <v>315.57250000000005</v>
      </c>
      <c r="K216" s="73">
        <f t="shared" si="146"/>
        <v>48.612196710633441</v>
      </c>
      <c r="L216" s="18"/>
      <c r="M216" s="3"/>
    </row>
    <row r="217" spans="1:13" ht="50.4" x14ac:dyDescent="0.25">
      <c r="A217" s="61" t="s">
        <v>185</v>
      </c>
      <c r="B217" s="72">
        <f t="shared" si="149"/>
        <v>388.32</v>
      </c>
      <c r="C217" s="72"/>
      <c r="D217" s="72"/>
      <c r="E217" s="72">
        <v>388.32</v>
      </c>
      <c r="F217" s="72">
        <f t="shared" si="150"/>
        <v>142.54154</v>
      </c>
      <c r="G217" s="72"/>
      <c r="H217" s="72"/>
      <c r="I217" s="72">
        <v>142.54154</v>
      </c>
      <c r="J217" s="72">
        <f t="shared" si="145"/>
        <v>245.77846</v>
      </c>
      <c r="K217" s="73">
        <f t="shared" si="146"/>
        <v>36.707236299958794</v>
      </c>
      <c r="L217" s="18"/>
      <c r="M217" s="3"/>
    </row>
    <row r="218" spans="1:13" ht="49.2" x14ac:dyDescent="0.25">
      <c r="A218" s="49" t="s">
        <v>220</v>
      </c>
      <c r="B218" s="72">
        <f t="shared" si="149"/>
        <v>52</v>
      </c>
      <c r="C218" s="72"/>
      <c r="D218" s="72"/>
      <c r="E218" s="72">
        <v>52</v>
      </c>
      <c r="F218" s="72">
        <f t="shared" si="150"/>
        <v>0</v>
      </c>
      <c r="G218" s="72"/>
      <c r="H218" s="72"/>
      <c r="I218" s="72"/>
      <c r="J218" s="72">
        <f t="shared" si="145"/>
        <v>52</v>
      </c>
      <c r="K218" s="73">
        <f t="shared" si="146"/>
        <v>0</v>
      </c>
      <c r="L218" s="18"/>
      <c r="M218" s="3"/>
    </row>
    <row r="219" spans="1:13" ht="49.2" x14ac:dyDescent="0.25">
      <c r="A219" s="49" t="s">
        <v>221</v>
      </c>
      <c r="B219" s="72">
        <f t="shared" si="149"/>
        <v>208</v>
      </c>
      <c r="C219" s="72"/>
      <c r="D219" s="72">
        <v>208</v>
      </c>
      <c r="E219" s="72"/>
      <c r="F219" s="72">
        <f t="shared" si="150"/>
        <v>0</v>
      </c>
      <c r="G219" s="72"/>
      <c r="H219" s="72"/>
      <c r="I219" s="72"/>
      <c r="J219" s="72">
        <f t="shared" si="145"/>
        <v>208</v>
      </c>
      <c r="K219" s="73">
        <f t="shared" si="146"/>
        <v>0</v>
      </c>
      <c r="L219" s="18"/>
      <c r="M219" s="3"/>
    </row>
    <row r="220" spans="1:13" ht="49.2" x14ac:dyDescent="0.25">
      <c r="A220" s="49" t="s">
        <v>222</v>
      </c>
      <c r="B220" s="72">
        <f t="shared" si="149"/>
        <v>25745.3</v>
      </c>
      <c r="C220" s="72">
        <v>25745.3</v>
      </c>
      <c r="D220" s="72"/>
      <c r="E220" s="72"/>
      <c r="F220" s="72">
        <f t="shared" si="150"/>
        <v>0</v>
      </c>
      <c r="G220" s="72"/>
      <c r="H220" s="72"/>
      <c r="I220" s="72"/>
      <c r="J220" s="72">
        <f t="shared" si="145"/>
        <v>25745.3</v>
      </c>
      <c r="K220" s="73">
        <f t="shared" si="146"/>
        <v>0</v>
      </c>
      <c r="L220" s="18"/>
      <c r="M220" s="3"/>
    </row>
    <row r="221" spans="1:13" ht="75.599999999999994" x14ac:dyDescent="0.25">
      <c r="A221" s="57" t="s">
        <v>32</v>
      </c>
      <c r="B221" s="72">
        <f t="shared" si="149"/>
        <v>1000</v>
      </c>
      <c r="C221" s="72">
        <f>C223</f>
        <v>0</v>
      </c>
      <c r="D221" s="72">
        <f t="shared" ref="D221:E221" si="151">D223</f>
        <v>0</v>
      </c>
      <c r="E221" s="72">
        <f t="shared" si="151"/>
        <v>1000</v>
      </c>
      <c r="F221" s="72">
        <f t="shared" si="150"/>
        <v>0</v>
      </c>
      <c r="G221" s="72">
        <f>G223</f>
        <v>0</v>
      </c>
      <c r="H221" s="72">
        <f t="shared" ref="H221:I221" si="152">H223</f>
        <v>0</v>
      </c>
      <c r="I221" s="72">
        <f t="shared" si="152"/>
        <v>0</v>
      </c>
      <c r="J221" s="72">
        <f t="shared" si="145"/>
        <v>1000</v>
      </c>
      <c r="K221" s="73">
        <f t="shared" si="146"/>
        <v>0</v>
      </c>
      <c r="L221" s="18"/>
      <c r="M221" s="3"/>
    </row>
    <row r="222" spans="1:13" ht="32.4" x14ac:dyDescent="0.25">
      <c r="A222" s="58" t="s">
        <v>19</v>
      </c>
      <c r="B222" s="72">
        <f t="shared" si="149"/>
        <v>0</v>
      </c>
      <c r="C222" s="72"/>
      <c r="D222" s="72"/>
      <c r="E222" s="72"/>
      <c r="F222" s="72">
        <f t="shared" si="150"/>
        <v>0</v>
      </c>
      <c r="G222" s="72"/>
      <c r="H222" s="72"/>
      <c r="I222" s="72"/>
      <c r="J222" s="72">
        <f t="shared" si="145"/>
        <v>0</v>
      </c>
      <c r="K222" s="73"/>
      <c r="L222" s="18"/>
      <c r="M222" s="3"/>
    </row>
    <row r="223" spans="1:13" ht="49.2" x14ac:dyDescent="0.25">
      <c r="A223" s="49" t="s">
        <v>186</v>
      </c>
      <c r="B223" s="72">
        <f t="shared" si="149"/>
        <v>1000</v>
      </c>
      <c r="C223" s="72"/>
      <c r="D223" s="72"/>
      <c r="E223" s="72">
        <v>1000</v>
      </c>
      <c r="F223" s="72">
        <f t="shared" si="150"/>
        <v>0</v>
      </c>
      <c r="G223" s="72"/>
      <c r="H223" s="72"/>
      <c r="I223" s="72"/>
      <c r="J223" s="72">
        <f t="shared" si="145"/>
        <v>1000</v>
      </c>
      <c r="K223" s="73">
        <f t="shared" si="146"/>
        <v>0</v>
      </c>
      <c r="L223" s="18"/>
      <c r="M223" s="3"/>
    </row>
    <row r="224" spans="1:13" ht="81.599999999999994" customHeight="1" x14ac:dyDescent="0.25">
      <c r="A224" s="57" t="s">
        <v>187</v>
      </c>
      <c r="B224" s="72">
        <f t="shared" si="149"/>
        <v>4000</v>
      </c>
      <c r="C224" s="72">
        <f>C226</f>
        <v>0</v>
      </c>
      <c r="D224" s="72">
        <f t="shared" ref="D224:E224" si="153">D226</f>
        <v>0</v>
      </c>
      <c r="E224" s="72">
        <f t="shared" si="153"/>
        <v>4000</v>
      </c>
      <c r="F224" s="72">
        <f t="shared" ref="F224:F234" si="154">G224+H224+I224</f>
        <v>0</v>
      </c>
      <c r="G224" s="72">
        <f>G226</f>
        <v>0</v>
      </c>
      <c r="H224" s="72">
        <f t="shared" ref="H224:I224" si="155">H226</f>
        <v>0</v>
      </c>
      <c r="I224" s="72">
        <f t="shared" si="155"/>
        <v>0</v>
      </c>
      <c r="J224" s="72">
        <f t="shared" si="145"/>
        <v>4000</v>
      </c>
      <c r="K224" s="73">
        <f t="shared" si="146"/>
        <v>0</v>
      </c>
      <c r="L224" s="18"/>
      <c r="M224" s="3"/>
    </row>
    <row r="225" spans="1:13" ht="32.4" x14ac:dyDescent="0.25">
      <c r="A225" s="58" t="s">
        <v>19</v>
      </c>
      <c r="B225" s="72">
        <f t="shared" si="149"/>
        <v>0</v>
      </c>
      <c r="C225" s="72"/>
      <c r="D225" s="72"/>
      <c r="E225" s="72"/>
      <c r="F225" s="72">
        <f t="shared" si="154"/>
        <v>0</v>
      </c>
      <c r="G225" s="72"/>
      <c r="H225" s="72"/>
      <c r="I225" s="72"/>
      <c r="J225" s="72">
        <f t="shared" si="145"/>
        <v>0</v>
      </c>
      <c r="K225" s="73"/>
      <c r="L225" s="18"/>
      <c r="M225" s="3"/>
    </row>
    <row r="226" spans="1:13" ht="49.2" x14ac:dyDescent="0.25">
      <c r="A226" s="49" t="s">
        <v>95</v>
      </c>
      <c r="B226" s="72">
        <f t="shared" si="149"/>
        <v>4000</v>
      </c>
      <c r="C226" s="72"/>
      <c r="D226" s="72"/>
      <c r="E226" s="72">
        <v>4000</v>
      </c>
      <c r="F226" s="72">
        <f t="shared" si="154"/>
        <v>0</v>
      </c>
      <c r="G226" s="72"/>
      <c r="H226" s="72"/>
      <c r="I226" s="72"/>
      <c r="J226" s="72">
        <f t="shared" si="145"/>
        <v>4000</v>
      </c>
      <c r="K226" s="73">
        <f t="shared" si="146"/>
        <v>0</v>
      </c>
      <c r="L226" s="18"/>
      <c r="M226" s="3"/>
    </row>
    <row r="227" spans="1:13" ht="75.599999999999994" x14ac:dyDescent="0.25">
      <c r="A227" s="57" t="s">
        <v>63</v>
      </c>
      <c r="B227" s="72">
        <f t="shared" si="149"/>
        <v>2514.5</v>
      </c>
      <c r="C227" s="72">
        <f>C229</f>
        <v>0</v>
      </c>
      <c r="D227" s="72">
        <f t="shared" ref="D227:E227" si="156">D229</f>
        <v>0</v>
      </c>
      <c r="E227" s="72">
        <f t="shared" si="156"/>
        <v>2514.5</v>
      </c>
      <c r="F227" s="72">
        <f t="shared" si="154"/>
        <v>0</v>
      </c>
      <c r="G227" s="72">
        <f>G229</f>
        <v>0</v>
      </c>
      <c r="H227" s="72">
        <f t="shared" ref="H227:I227" si="157">H229</f>
        <v>0</v>
      </c>
      <c r="I227" s="72">
        <f t="shared" si="157"/>
        <v>0</v>
      </c>
      <c r="J227" s="72">
        <f t="shared" si="145"/>
        <v>2514.5</v>
      </c>
      <c r="K227" s="73">
        <f t="shared" si="146"/>
        <v>0</v>
      </c>
      <c r="L227" s="18"/>
      <c r="M227" s="3"/>
    </row>
    <row r="228" spans="1:13" ht="32.4" x14ac:dyDescent="0.25">
      <c r="A228" s="58" t="s">
        <v>19</v>
      </c>
      <c r="B228" s="72">
        <f t="shared" si="149"/>
        <v>0</v>
      </c>
      <c r="C228" s="72"/>
      <c r="D228" s="72"/>
      <c r="E228" s="72"/>
      <c r="F228" s="72">
        <f t="shared" si="154"/>
        <v>0</v>
      </c>
      <c r="G228" s="72"/>
      <c r="H228" s="72"/>
      <c r="I228" s="72"/>
      <c r="J228" s="72">
        <f t="shared" si="145"/>
        <v>0</v>
      </c>
      <c r="K228" s="73"/>
      <c r="L228" s="18"/>
      <c r="M228" s="3"/>
    </row>
    <row r="229" spans="1:13" ht="49.2" x14ac:dyDescent="0.25">
      <c r="A229" s="49" t="s">
        <v>96</v>
      </c>
      <c r="B229" s="72">
        <f t="shared" si="149"/>
        <v>2514.5</v>
      </c>
      <c r="C229" s="72"/>
      <c r="D229" s="72"/>
      <c r="E229" s="72">
        <v>2514.5</v>
      </c>
      <c r="F229" s="72">
        <f t="shared" si="154"/>
        <v>0</v>
      </c>
      <c r="G229" s="72"/>
      <c r="H229" s="72"/>
      <c r="I229" s="72"/>
      <c r="J229" s="72">
        <f t="shared" si="145"/>
        <v>2514.5</v>
      </c>
      <c r="K229" s="73">
        <f t="shared" si="146"/>
        <v>0</v>
      </c>
      <c r="L229" s="18"/>
      <c r="M229" s="3"/>
    </row>
    <row r="230" spans="1:13" ht="73.8" x14ac:dyDescent="0.25">
      <c r="A230" s="40" t="s">
        <v>55</v>
      </c>
      <c r="B230" s="72">
        <f t="shared" si="149"/>
        <v>379.1</v>
      </c>
      <c r="C230" s="72">
        <f>C231</f>
        <v>0</v>
      </c>
      <c r="D230" s="72">
        <f t="shared" ref="D230:E230" si="158">D231</f>
        <v>0</v>
      </c>
      <c r="E230" s="72">
        <f t="shared" si="158"/>
        <v>379.1</v>
      </c>
      <c r="F230" s="72">
        <f t="shared" si="154"/>
        <v>0</v>
      </c>
      <c r="G230" s="72">
        <f>G231</f>
        <v>0</v>
      </c>
      <c r="H230" s="72">
        <f t="shared" ref="H230:I230" si="159">H231</f>
        <v>0</v>
      </c>
      <c r="I230" s="72">
        <f t="shared" si="159"/>
        <v>0</v>
      </c>
      <c r="J230" s="72">
        <f t="shared" si="145"/>
        <v>379.1</v>
      </c>
      <c r="K230" s="73">
        <f t="shared" si="146"/>
        <v>0</v>
      </c>
      <c r="L230" s="18"/>
      <c r="M230" s="3"/>
    </row>
    <row r="231" spans="1:13" ht="100.8" x14ac:dyDescent="0.25">
      <c r="A231" s="44" t="s">
        <v>205</v>
      </c>
      <c r="B231" s="72">
        <f t="shared" si="149"/>
        <v>379.1</v>
      </c>
      <c r="C231" s="72">
        <f>C233+C234</f>
        <v>0</v>
      </c>
      <c r="D231" s="72">
        <f t="shared" ref="D231:E231" si="160">D233+D234</f>
        <v>0</v>
      </c>
      <c r="E231" s="72">
        <f t="shared" si="160"/>
        <v>379.1</v>
      </c>
      <c r="F231" s="72">
        <f t="shared" si="154"/>
        <v>0</v>
      </c>
      <c r="G231" s="72">
        <f>G233+G234</f>
        <v>0</v>
      </c>
      <c r="H231" s="72">
        <f t="shared" ref="H231:I231" si="161">H233+H234</f>
        <v>0</v>
      </c>
      <c r="I231" s="72">
        <f t="shared" si="161"/>
        <v>0</v>
      </c>
      <c r="J231" s="72">
        <f t="shared" si="145"/>
        <v>379.1</v>
      </c>
      <c r="K231" s="73">
        <f t="shared" si="146"/>
        <v>0</v>
      </c>
      <c r="L231" s="18"/>
      <c r="M231" s="3"/>
    </row>
    <row r="232" spans="1:13" ht="32.4" x14ac:dyDescent="0.25">
      <c r="A232" s="90" t="s">
        <v>19</v>
      </c>
      <c r="B232" s="72">
        <f t="shared" si="149"/>
        <v>0</v>
      </c>
      <c r="C232" s="72"/>
      <c r="D232" s="72"/>
      <c r="E232" s="72"/>
      <c r="F232" s="72">
        <f t="shared" si="154"/>
        <v>0</v>
      </c>
      <c r="G232" s="72"/>
      <c r="H232" s="72"/>
      <c r="I232" s="72"/>
      <c r="J232" s="72">
        <f t="shared" si="145"/>
        <v>0</v>
      </c>
      <c r="K232" s="73"/>
      <c r="L232" s="18"/>
      <c r="M232" s="3"/>
    </row>
    <row r="233" spans="1:13" ht="32.4" x14ac:dyDescent="0.25">
      <c r="A233" s="49" t="s">
        <v>206</v>
      </c>
      <c r="B233" s="72">
        <f t="shared" si="149"/>
        <v>29.1</v>
      </c>
      <c r="C233" s="72"/>
      <c r="D233" s="72"/>
      <c r="E233" s="72">
        <v>29.1</v>
      </c>
      <c r="F233" s="72">
        <f t="shared" si="154"/>
        <v>0</v>
      </c>
      <c r="G233" s="72"/>
      <c r="H233" s="72"/>
      <c r="I233" s="72"/>
      <c r="J233" s="72">
        <f t="shared" si="145"/>
        <v>29.1</v>
      </c>
      <c r="K233" s="73">
        <f t="shared" ref="K233:K234" si="162">F233/B233*100</f>
        <v>0</v>
      </c>
      <c r="L233" s="18"/>
      <c r="M233" s="3"/>
    </row>
    <row r="234" spans="1:13" ht="49.8" x14ac:dyDescent="0.25">
      <c r="A234" s="58" t="s">
        <v>207</v>
      </c>
      <c r="B234" s="72">
        <f t="shared" si="149"/>
        <v>350</v>
      </c>
      <c r="C234" s="72"/>
      <c r="D234" s="72"/>
      <c r="E234" s="72">
        <v>350</v>
      </c>
      <c r="F234" s="72">
        <f t="shared" si="154"/>
        <v>0</v>
      </c>
      <c r="G234" s="72"/>
      <c r="H234" s="72"/>
      <c r="I234" s="72"/>
      <c r="J234" s="72">
        <f t="shared" si="145"/>
        <v>350</v>
      </c>
      <c r="K234" s="73">
        <f t="shared" si="162"/>
        <v>0</v>
      </c>
      <c r="L234" s="18"/>
      <c r="M234" s="3"/>
    </row>
    <row r="235" spans="1:13" ht="32.25" customHeight="1" x14ac:dyDescent="0.25">
      <c r="A235" s="38" t="s">
        <v>8</v>
      </c>
      <c r="B235" s="68">
        <f t="shared" ref="B235:I235" si="163">B236+B274</f>
        <v>786862.88456999999</v>
      </c>
      <c r="C235" s="68">
        <f t="shared" si="163"/>
        <v>657758</v>
      </c>
      <c r="D235" s="68">
        <f t="shared" si="163"/>
        <v>93179.473999999987</v>
      </c>
      <c r="E235" s="68">
        <f t="shared" si="163"/>
        <v>35925.410570000007</v>
      </c>
      <c r="F235" s="68">
        <f t="shared" si="163"/>
        <v>149968.22844000001</v>
      </c>
      <c r="G235" s="68">
        <f t="shared" si="163"/>
        <v>134114.22343000001</v>
      </c>
      <c r="H235" s="68">
        <f t="shared" si="163"/>
        <v>9997.7031399999996</v>
      </c>
      <c r="I235" s="68">
        <f t="shared" si="163"/>
        <v>5856.3018700000002</v>
      </c>
      <c r="J235" s="68">
        <f t="shared" si="145"/>
        <v>636894.65613000002</v>
      </c>
      <c r="K235" s="68">
        <f t="shared" si="146"/>
        <v>19.059003973983817</v>
      </c>
    </row>
    <row r="236" spans="1:13" ht="26.25" customHeight="1" x14ac:dyDescent="0.25">
      <c r="A236" s="53" t="s">
        <v>6</v>
      </c>
      <c r="B236" s="70">
        <f t="shared" ref="B236:B273" si="164">C236+D236+E236</f>
        <v>451306.87400000001</v>
      </c>
      <c r="C236" s="70">
        <f>C237</f>
        <v>441659.6</v>
      </c>
      <c r="D236" s="70">
        <f t="shared" ref="D236:E236" si="165">D237</f>
        <v>2230.5740000000001</v>
      </c>
      <c r="E236" s="70">
        <f t="shared" si="165"/>
        <v>7416.7000000000007</v>
      </c>
      <c r="F236" s="70">
        <f>G236+H236+I236</f>
        <v>206.56397000000001</v>
      </c>
      <c r="G236" s="70">
        <f t="shared" ref="G236:I236" si="166">G237</f>
        <v>0</v>
      </c>
      <c r="H236" s="70">
        <f t="shared" si="166"/>
        <v>0</v>
      </c>
      <c r="I236" s="70">
        <f t="shared" si="166"/>
        <v>206.56397000000001</v>
      </c>
      <c r="J236" s="71">
        <f t="shared" si="145"/>
        <v>451100.31002999999</v>
      </c>
      <c r="K236" s="70">
        <f t="shared" si="146"/>
        <v>4.5770180314160254E-2</v>
      </c>
    </row>
    <row r="237" spans="1:13" ht="73.8" x14ac:dyDescent="0.25">
      <c r="A237" s="17" t="s">
        <v>55</v>
      </c>
      <c r="B237" s="70">
        <f t="shared" si="164"/>
        <v>451306.87400000001</v>
      </c>
      <c r="C237" s="70">
        <f>C238+C244+++C250+C256+C262+C268</f>
        <v>441659.6</v>
      </c>
      <c r="D237" s="70">
        <f t="shared" ref="D237:E237" si="167">D238+D244+++D250+D256+D262+D268</f>
        <v>2230.5740000000001</v>
      </c>
      <c r="E237" s="70">
        <f t="shared" si="167"/>
        <v>7416.7000000000007</v>
      </c>
      <c r="F237" s="70">
        <f>G237+H237+I237</f>
        <v>206.56397000000001</v>
      </c>
      <c r="G237" s="70">
        <f>G238+G244+++G250+G256+G262+G268</f>
        <v>0</v>
      </c>
      <c r="H237" s="70">
        <f t="shared" ref="H237:I237" si="168">H238+H244+++H250+H256+H262+H268</f>
        <v>0</v>
      </c>
      <c r="I237" s="70">
        <f t="shared" si="168"/>
        <v>206.56397000000001</v>
      </c>
      <c r="J237" s="71">
        <f t="shared" si="145"/>
        <v>451100.31002999999</v>
      </c>
      <c r="K237" s="70">
        <f t="shared" si="146"/>
        <v>4.5770180314160254E-2</v>
      </c>
    </row>
    <row r="238" spans="1:13" ht="106.8" customHeight="1" x14ac:dyDescent="0.25">
      <c r="A238" s="45" t="s">
        <v>117</v>
      </c>
      <c r="B238" s="72">
        <f t="shared" si="164"/>
        <v>49350</v>
      </c>
      <c r="C238" s="72">
        <f>C240+C241+C242+C243</f>
        <v>48510</v>
      </c>
      <c r="D238" s="72">
        <f t="shared" ref="D238:E238" si="169">D240+D241+D242+D243</f>
        <v>245</v>
      </c>
      <c r="E238" s="72">
        <f t="shared" si="169"/>
        <v>595</v>
      </c>
      <c r="F238" s="72">
        <f t="shared" ref="F238:F243" si="170">G238+H238+I238</f>
        <v>0</v>
      </c>
      <c r="G238" s="72">
        <f>G240+G241+G242+G243</f>
        <v>0</v>
      </c>
      <c r="H238" s="72">
        <f t="shared" ref="H238:I238" si="171">H240+H241+H242+H243</f>
        <v>0</v>
      </c>
      <c r="I238" s="72">
        <f t="shared" si="171"/>
        <v>0</v>
      </c>
      <c r="J238" s="72">
        <f t="shared" si="145"/>
        <v>49350</v>
      </c>
      <c r="K238" s="73">
        <f t="shared" si="146"/>
        <v>0</v>
      </c>
    </row>
    <row r="239" spans="1:13" ht="32.4" x14ac:dyDescent="0.25">
      <c r="A239" s="42" t="s">
        <v>21</v>
      </c>
      <c r="B239" s="72">
        <f t="shared" si="164"/>
        <v>0</v>
      </c>
      <c r="C239" s="72"/>
      <c r="D239" s="72"/>
      <c r="E239" s="72"/>
      <c r="F239" s="72">
        <f t="shared" si="170"/>
        <v>0</v>
      </c>
      <c r="G239" s="72"/>
      <c r="H239" s="72"/>
      <c r="I239" s="72"/>
      <c r="J239" s="72">
        <f t="shared" si="145"/>
        <v>0</v>
      </c>
      <c r="K239" s="73"/>
    </row>
    <row r="240" spans="1:13" ht="49.2" x14ac:dyDescent="0.25">
      <c r="A240" s="43" t="s">
        <v>130</v>
      </c>
      <c r="B240" s="72">
        <f t="shared" si="164"/>
        <v>350</v>
      </c>
      <c r="C240" s="72"/>
      <c r="D240" s="72"/>
      <c r="E240" s="72">
        <v>350</v>
      </c>
      <c r="F240" s="72">
        <f t="shared" si="170"/>
        <v>0</v>
      </c>
      <c r="G240" s="72"/>
      <c r="H240" s="72"/>
      <c r="I240" s="72"/>
      <c r="J240" s="72">
        <f t="shared" si="145"/>
        <v>350</v>
      </c>
      <c r="K240" s="73">
        <f t="shared" si="146"/>
        <v>0</v>
      </c>
    </row>
    <row r="241" spans="1:11" ht="49.2" x14ac:dyDescent="0.25">
      <c r="A241" s="43" t="s">
        <v>256</v>
      </c>
      <c r="B241" s="72">
        <f t="shared" si="164"/>
        <v>245</v>
      </c>
      <c r="C241" s="72"/>
      <c r="D241" s="72"/>
      <c r="E241" s="72">
        <v>245</v>
      </c>
      <c r="F241" s="72">
        <f t="shared" si="170"/>
        <v>0</v>
      </c>
      <c r="G241" s="72"/>
      <c r="H241" s="72"/>
      <c r="I241" s="72"/>
      <c r="J241" s="72">
        <f t="shared" si="145"/>
        <v>245</v>
      </c>
      <c r="K241" s="73">
        <f t="shared" si="146"/>
        <v>0</v>
      </c>
    </row>
    <row r="242" spans="1:11" ht="49.2" x14ac:dyDescent="0.25">
      <c r="A242" s="43" t="s">
        <v>255</v>
      </c>
      <c r="B242" s="72">
        <f t="shared" si="164"/>
        <v>245</v>
      </c>
      <c r="C242" s="72"/>
      <c r="D242" s="72">
        <v>245</v>
      </c>
      <c r="E242" s="72"/>
      <c r="F242" s="72">
        <f t="shared" si="170"/>
        <v>0</v>
      </c>
      <c r="G242" s="72"/>
      <c r="H242" s="72"/>
      <c r="I242" s="72"/>
      <c r="J242" s="72">
        <f t="shared" si="145"/>
        <v>245</v>
      </c>
      <c r="K242" s="73">
        <f t="shared" si="146"/>
        <v>0</v>
      </c>
    </row>
    <row r="243" spans="1:11" ht="49.2" x14ac:dyDescent="0.25">
      <c r="A243" s="43" t="s">
        <v>254</v>
      </c>
      <c r="B243" s="72">
        <f t="shared" si="164"/>
        <v>48510</v>
      </c>
      <c r="C243" s="72">
        <v>48510</v>
      </c>
      <c r="D243" s="72"/>
      <c r="E243" s="72"/>
      <c r="F243" s="72">
        <f t="shared" si="170"/>
        <v>0</v>
      </c>
      <c r="G243" s="72"/>
      <c r="H243" s="72"/>
      <c r="I243" s="72"/>
      <c r="J243" s="72">
        <f t="shared" si="145"/>
        <v>48510</v>
      </c>
      <c r="K243" s="73">
        <f t="shared" si="146"/>
        <v>0</v>
      </c>
    </row>
    <row r="244" spans="1:11" ht="50.4" x14ac:dyDescent="0.25">
      <c r="A244" s="45" t="s">
        <v>64</v>
      </c>
      <c r="B244" s="72">
        <f t="shared" si="164"/>
        <v>83125.78</v>
      </c>
      <c r="C244" s="72">
        <f>C246+C247+C248+C249</f>
        <v>80710.559999999998</v>
      </c>
      <c r="D244" s="72">
        <f t="shared" ref="D244:I244" si="172">D246+D247+D248+D249</f>
        <v>407.61</v>
      </c>
      <c r="E244" s="72">
        <f t="shared" si="172"/>
        <v>2007.6100000000001</v>
      </c>
      <c r="F244" s="72">
        <f>G244+H244+I244</f>
        <v>6.5455399999999999</v>
      </c>
      <c r="G244" s="72">
        <f t="shared" si="172"/>
        <v>0</v>
      </c>
      <c r="H244" s="72">
        <f t="shared" si="172"/>
        <v>0</v>
      </c>
      <c r="I244" s="72">
        <f t="shared" si="172"/>
        <v>6.5455399999999999</v>
      </c>
      <c r="J244" s="72">
        <f t="shared" si="145"/>
        <v>83119.234459999992</v>
      </c>
      <c r="K244" s="73">
        <f t="shared" si="146"/>
        <v>7.8742599467938827E-3</v>
      </c>
    </row>
    <row r="245" spans="1:11" ht="34.200000000000003" customHeight="1" x14ac:dyDescent="0.25">
      <c r="A245" s="42" t="s">
        <v>19</v>
      </c>
      <c r="B245" s="72">
        <f t="shared" si="164"/>
        <v>0</v>
      </c>
      <c r="C245" s="72"/>
      <c r="D245" s="72"/>
      <c r="E245" s="72"/>
      <c r="F245" s="72">
        <f t="shared" ref="F245:F249" si="173">G245+H245+I245</f>
        <v>0</v>
      </c>
      <c r="G245" s="72"/>
      <c r="H245" s="72"/>
      <c r="I245" s="72"/>
      <c r="J245" s="71">
        <f t="shared" si="145"/>
        <v>0</v>
      </c>
      <c r="K245" s="73"/>
    </row>
    <row r="246" spans="1:11" ht="49.2" x14ac:dyDescent="0.25">
      <c r="A246" s="43" t="s">
        <v>97</v>
      </c>
      <c r="B246" s="72">
        <f t="shared" si="164"/>
        <v>1600</v>
      </c>
      <c r="C246" s="72"/>
      <c r="D246" s="72"/>
      <c r="E246" s="72">
        <v>1600</v>
      </c>
      <c r="F246" s="72">
        <f t="shared" si="173"/>
        <v>6.5455399999999999</v>
      </c>
      <c r="G246" s="72"/>
      <c r="H246" s="72"/>
      <c r="I246" s="72">
        <v>6.5455399999999999</v>
      </c>
      <c r="J246" s="72">
        <f t="shared" si="145"/>
        <v>1593.4544599999999</v>
      </c>
      <c r="K246" s="73">
        <f t="shared" si="146"/>
        <v>0.40909624999999999</v>
      </c>
    </row>
    <row r="247" spans="1:11" ht="49.2" x14ac:dyDescent="0.25">
      <c r="A247" s="43" t="s">
        <v>223</v>
      </c>
      <c r="B247" s="72">
        <f t="shared" si="164"/>
        <v>407.61</v>
      </c>
      <c r="C247" s="72"/>
      <c r="D247" s="72"/>
      <c r="E247" s="72">
        <v>407.61</v>
      </c>
      <c r="F247" s="72">
        <f t="shared" si="173"/>
        <v>0</v>
      </c>
      <c r="G247" s="72"/>
      <c r="H247" s="72"/>
      <c r="I247" s="72"/>
      <c r="J247" s="72">
        <f t="shared" si="145"/>
        <v>407.61</v>
      </c>
      <c r="K247" s="73">
        <f t="shared" si="146"/>
        <v>0</v>
      </c>
    </row>
    <row r="248" spans="1:11" ht="49.2" x14ac:dyDescent="0.25">
      <c r="A248" s="43" t="s">
        <v>224</v>
      </c>
      <c r="B248" s="72">
        <f t="shared" si="164"/>
        <v>407.61</v>
      </c>
      <c r="C248" s="72"/>
      <c r="D248" s="72">
        <v>407.61</v>
      </c>
      <c r="E248" s="72"/>
      <c r="F248" s="72">
        <f t="shared" si="173"/>
        <v>0</v>
      </c>
      <c r="G248" s="72"/>
      <c r="H248" s="72"/>
      <c r="I248" s="72"/>
      <c r="J248" s="72">
        <f t="shared" si="145"/>
        <v>407.61</v>
      </c>
      <c r="K248" s="73">
        <f t="shared" si="146"/>
        <v>0</v>
      </c>
    </row>
    <row r="249" spans="1:11" ht="49.2" x14ac:dyDescent="0.25">
      <c r="A249" s="43" t="s">
        <v>242</v>
      </c>
      <c r="B249" s="72">
        <f t="shared" si="164"/>
        <v>80710.559999999998</v>
      </c>
      <c r="C249" s="72">
        <v>80710.559999999998</v>
      </c>
      <c r="D249" s="72"/>
      <c r="E249" s="72"/>
      <c r="F249" s="72">
        <f t="shared" si="173"/>
        <v>0</v>
      </c>
      <c r="G249" s="72"/>
      <c r="H249" s="72"/>
      <c r="I249" s="72"/>
      <c r="J249" s="72">
        <f t="shared" si="145"/>
        <v>80710.559999999998</v>
      </c>
      <c r="K249" s="73">
        <f t="shared" si="146"/>
        <v>0</v>
      </c>
    </row>
    <row r="250" spans="1:11" ht="100.8" x14ac:dyDescent="0.25">
      <c r="A250" s="45" t="s">
        <v>65</v>
      </c>
      <c r="B250" s="72">
        <f t="shared" si="164"/>
        <v>106557.603</v>
      </c>
      <c r="C250" s="72">
        <f>C252+C253+C254+C255</f>
        <v>105145.57</v>
      </c>
      <c r="D250" s="72">
        <f t="shared" ref="D250:E250" si="174">D252+D253+D254+D255</f>
        <v>531.03300000000002</v>
      </c>
      <c r="E250" s="72">
        <f t="shared" si="174"/>
        <v>881</v>
      </c>
      <c r="F250" s="72">
        <f>G250+H250+I250</f>
        <v>0</v>
      </c>
      <c r="G250" s="72">
        <f t="shared" ref="G250:I250" si="175">G252+G253+G254+G255</f>
        <v>0</v>
      </c>
      <c r="H250" s="72">
        <f t="shared" si="175"/>
        <v>0</v>
      </c>
      <c r="I250" s="72">
        <f t="shared" si="175"/>
        <v>0</v>
      </c>
      <c r="J250" s="72">
        <f t="shared" si="145"/>
        <v>106557.603</v>
      </c>
      <c r="K250" s="73">
        <f t="shared" si="146"/>
        <v>0</v>
      </c>
    </row>
    <row r="251" spans="1:11" ht="31.2" customHeight="1" x14ac:dyDescent="0.25">
      <c r="A251" s="42" t="s">
        <v>19</v>
      </c>
      <c r="B251" s="72">
        <f t="shared" si="164"/>
        <v>0</v>
      </c>
      <c r="C251" s="72"/>
      <c r="D251" s="72"/>
      <c r="E251" s="72"/>
      <c r="F251" s="72">
        <f t="shared" ref="F251:F255" si="176">G251+H251+I251</f>
        <v>0</v>
      </c>
      <c r="G251" s="72"/>
      <c r="H251" s="72"/>
      <c r="I251" s="72"/>
      <c r="J251" s="71">
        <f t="shared" si="145"/>
        <v>0</v>
      </c>
      <c r="K251" s="73"/>
    </row>
    <row r="252" spans="1:11" ht="49.2" x14ac:dyDescent="0.25">
      <c r="A252" s="43" t="s">
        <v>98</v>
      </c>
      <c r="B252" s="72">
        <f t="shared" si="164"/>
        <v>349.96699999999998</v>
      </c>
      <c r="C252" s="72"/>
      <c r="D252" s="72"/>
      <c r="E252" s="72">
        <v>349.96699999999998</v>
      </c>
      <c r="F252" s="72">
        <f t="shared" si="176"/>
        <v>0</v>
      </c>
      <c r="G252" s="72"/>
      <c r="H252" s="72"/>
      <c r="I252" s="72"/>
      <c r="J252" s="72">
        <f t="shared" si="145"/>
        <v>349.96699999999998</v>
      </c>
      <c r="K252" s="73">
        <f t="shared" si="146"/>
        <v>0</v>
      </c>
    </row>
    <row r="253" spans="1:11" ht="49.2" x14ac:dyDescent="0.25">
      <c r="A253" s="43" t="s">
        <v>225</v>
      </c>
      <c r="B253" s="72">
        <f t="shared" si="164"/>
        <v>531.03300000000002</v>
      </c>
      <c r="C253" s="72"/>
      <c r="D253" s="72"/>
      <c r="E253" s="72">
        <v>531.03300000000002</v>
      </c>
      <c r="F253" s="72">
        <f t="shared" si="176"/>
        <v>0</v>
      </c>
      <c r="G253" s="72"/>
      <c r="H253" s="72"/>
      <c r="I253" s="72"/>
      <c r="J253" s="72">
        <f t="shared" si="145"/>
        <v>531.03300000000002</v>
      </c>
      <c r="K253" s="73">
        <f t="shared" si="146"/>
        <v>0</v>
      </c>
    </row>
    <row r="254" spans="1:11" ht="49.2" x14ac:dyDescent="0.25">
      <c r="A254" s="43" t="s">
        <v>226</v>
      </c>
      <c r="B254" s="72">
        <f t="shared" si="164"/>
        <v>531.03300000000002</v>
      </c>
      <c r="C254" s="72"/>
      <c r="D254" s="72">
        <v>531.03300000000002</v>
      </c>
      <c r="E254" s="72"/>
      <c r="F254" s="72">
        <f t="shared" si="176"/>
        <v>0</v>
      </c>
      <c r="G254" s="72"/>
      <c r="H254" s="72"/>
      <c r="I254" s="72"/>
      <c r="J254" s="72">
        <f t="shared" si="145"/>
        <v>531.03300000000002</v>
      </c>
      <c r="K254" s="73">
        <f t="shared" si="146"/>
        <v>0</v>
      </c>
    </row>
    <row r="255" spans="1:11" ht="49.2" x14ac:dyDescent="0.25">
      <c r="A255" s="43" t="s">
        <v>227</v>
      </c>
      <c r="B255" s="72">
        <f t="shared" si="164"/>
        <v>105145.57</v>
      </c>
      <c r="C255" s="72">
        <v>105145.57</v>
      </c>
      <c r="D255" s="72"/>
      <c r="E255" s="72"/>
      <c r="F255" s="72">
        <f t="shared" si="176"/>
        <v>0</v>
      </c>
      <c r="G255" s="72"/>
      <c r="H255" s="72"/>
      <c r="I255" s="72"/>
      <c r="J255" s="72">
        <f t="shared" si="145"/>
        <v>105145.57</v>
      </c>
      <c r="K255" s="73">
        <f t="shared" si="146"/>
        <v>0</v>
      </c>
    </row>
    <row r="256" spans="1:11" ht="100.8" x14ac:dyDescent="0.25">
      <c r="A256" s="45" t="s">
        <v>66</v>
      </c>
      <c r="B256" s="72">
        <f t="shared" si="164"/>
        <v>102242.091</v>
      </c>
      <c r="C256" s="72">
        <f>C258+C259+C260+C261</f>
        <v>100873.23</v>
      </c>
      <c r="D256" s="72">
        <f t="shared" ref="D256:E256" si="177">D258+D259+D260+D261</f>
        <v>509.45100000000002</v>
      </c>
      <c r="E256" s="72">
        <f t="shared" si="177"/>
        <v>859.41000000000008</v>
      </c>
      <c r="F256" s="72">
        <f>G256+H256+I256</f>
        <v>0</v>
      </c>
      <c r="G256" s="72">
        <f t="shared" ref="G256:I256" si="178">G258+G259+G260+G261</f>
        <v>0</v>
      </c>
      <c r="H256" s="72">
        <f t="shared" si="178"/>
        <v>0</v>
      </c>
      <c r="I256" s="72">
        <f t="shared" si="178"/>
        <v>0</v>
      </c>
      <c r="J256" s="72">
        <f t="shared" si="145"/>
        <v>102242.091</v>
      </c>
      <c r="K256" s="73">
        <f t="shared" si="146"/>
        <v>0</v>
      </c>
    </row>
    <row r="257" spans="1:11" ht="31.2" customHeight="1" x14ac:dyDescent="0.25">
      <c r="A257" s="42" t="s">
        <v>19</v>
      </c>
      <c r="B257" s="72">
        <f t="shared" si="164"/>
        <v>0</v>
      </c>
      <c r="C257" s="72"/>
      <c r="D257" s="72"/>
      <c r="E257" s="72"/>
      <c r="F257" s="72">
        <f t="shared" ref="F257:F273" si="179">G257+H257+I257</f>
        <v>0</v>
      </c>
      <c r="G257" s="72"/>
      <c r="H257" s="72"/>
      <c r="I257" s="72"/>
      <c r="J257" s="71">
        <f t="shared" si="145"/>
        <v>0</v>
      </c>
      <c r="K257" s="73"/>
    </row>
    <row r="258" spans="1:11" ht="49.2" x14ac:dyDescent="0.25">
      <c r="A258" s="43" t="s">
        <v>99</v>
      </c>
      <c r="B258" s="72">
        <f t="shared" si="164"/>
        <v>349.959</v>
      </c>
      <c r="C258" s="72"/>
      <c r="D258" s="72"/>
      <c r="E258" s="72">
        <v>349.959</v>
      </c>
      <c r="F258" s="72">
        <f t="shared" si="179"/>
        <v>0</v>
      </c>
      <c r="G258" s="72"/>
      <c r="H258" s="72"/>
      <c r="I258" s="72"/>
      <c r="J258" s="72">
        <f t="shared" si="145"/>
        <v>349.959</v>
      </c>
      <c r="K258" s="73">
        <f t="shared" si="146"/>
        <v>0</v>
      </c>
    </row>
    <row r="259" spans="1:11" ht="49.2" x14ac:dyDescent="0.25">
      <c r="A259" s="43" t="s">
        <v>228</v>
      </c>
      <c r="B259" s="72">
        <f t="shared" si="164"/>
        <v>509.45100000000002</v>
      </c>
      <c r="C259" s="72"/>
      <c r="D259" s="72"/>
      <c r="E259" s="72">
        <v>509.45100000000002</v>
      </c>
      <c r="F259" s="72">
        <f t="shared" si="179"/>
        <v>0</v>
      </c>
      <c r="G259" s="72"/>
      <c r="H259" s="72"/>
      <c r="I259" s="72"/>
      <c r="J259" s="72">
        <f t="shared" si="145"/>
        <v>509.45100000000002</v>
      </c>
      <c r="K259" s="73">
        <f t="shared" si="146"/>
        <v>0</v>
      </c>
    </row>
    <row r="260" spans="1:11" ht="49.2" x14ac:dyDescent="0.25">
      <c r="A260" s="43" t="s">
        <v>229</v>
      </c>
      <c r="B260" s="72">
        <f t="shared" si="164"/>
        <v>509.45100000000002</v>
      </c>
      <c r="C260" s="72"/>
      <c r="D260" s="72">
        <v>509.45100000000002</v>
      </c>
      <c r="E260" s="72"/>
      <c r="F260" s="72">
        <f t="shared" si="179"/>
        <v>0</v>
      </c>
      <c r="G260" s="72"/>
      <c r="H260" s="72"/>
      <c r="I260" s="72"/>
      <c r="J260" s="72">
        <f t="shared" si="145"/>
        <v>509.45100000000002</v>
      </c>
      <c r="K260" s="73">
        <f t="shared" si="146"/>
        <v>0</v>
      </c>
    </row>
    <row r="261" spans="1:11" ht="49.2" x14ac:dyDescent="0.25">
      <c r="A261" s="43" t="s">
        <v>230</v>
      </c>
      <c r="B261" s="72">
        <f t="shared" si="164"/>
        <v>100873.23</v>
      </c>
      <c r="C261" s="72">
        <v>100873.23</v>
      </c>
      <c r="D261" s="72"/>
      <c r="E261" s="72"/>
      <c r="F261" s="72">
        <f t="shared" si="179"/>
        <v>0</v>
      </c>
      <c r="G261" s="72"/>
      <c r="H261" s="72"/>
      <c r="I261" s="72"/>
      <c r="J261" s="72">
        <f t="shared" si="145"/>
        <v>100873.23</v>
      </c>
      <c r="K261" s="73">
        <f t="shared" si="146"/>
        <v>0</v>
      </c>
    </row>
    <row r="262" spans="1:11" ht="76.8" customHeight="1" x14ac:dyDescent="0.25">
      <c r="A262" s="45" t="s">
        <v>131</v>
      </c>
      <c r="B262" s="72">
        <f t="shared" si="164"/>
        <v>65483.100000000006</v>
      </c>
      <c r="C262" s="72">
        <f>C264+C265+C266+C267</f>
        <v>63595.62</v>
      </c>
      <c r="D262" s="72">
        <f t="shared" ref="D262:E262" si="180">D264+D265+D266+D267</f>
        <v>321.19</v>
      </c>
      <c r="E262" s="72">
        <f t="shared" si="180"/>
        <v>1566.29</v>
      </c>
      <c r="F262" s="72">
        <f t="shared" si="179"/>
        <v>22.939</v>
      </c>
      <c r="G262" s="72">
        <f>G264+G265+G266+G267</f>
        <v>0</v>
      </c>
      <c r="H262" s="72">
        <f t="shared" ref="H262:I262" si="181">H264+H265+H266+H267</f>
        <v>0</v>
      </c>
      <c r="I262" s="72">
        <f t="shared" si="181"/>
        <v>22.939</v>
      </c>
      <c r="J262" s="72">
        <f t="shared" si="145"/>
        <v>65460.161000000007</v>
      </c>
      <c r="K262" s="73">
        <f t="shared" si="146"/>
        <v>3.5030412427023157E-2</v>
      </c>
    </row>
    <row r="263" spans="1:11" ht="32.4" x14ac:dyDescent="0.25">
      <c r="A263" s="42" t="s">
        <v>21</v>
      </c>
      <c r="B263" s="72">
        <f t="shared" si="164"/>
        <v>0</v>
      </c>
      <c r="C263" s="72"/>
      <c r="D263" s="72"/>
      <c r="E263" s="72"/>
      <c r="F263" s="72">
        <f t="shared" si="179"/>
        <v>0</v>
      </c>
      <c r="G263" s="72"/>
      <c r="H263" s="72"/>
      <c r="I263" s="72"/>
      <c r="J263" s="72">
        <f t="shared" si="145"/>
        <v>0</v>
      </c>
      <c r="K263" s="73"/>
    </row>
    <row r="264" spans="1:11" ht="49.2" x14ac:dyDescent="0.25">
      <c r="A264" s="43" t="s">
        <v>101</v>
      </c>
      <c r="B264" s="72">
        <f t="shared" si="164"/>
        <v>1245.0999999999999</v>
      </c>
      <c r="C264" s="72"/>
      <c r="D264" s="72"/>
      <c r="E264" s="72">
        <v>1245.0999999999999</v>
      </c>
      <c r="F264" s="72">
        <f t="shared" si="179"/>
        <v>22.939</v>
      </c>
      <c r="G264" s="72"/>
      <c r="H264" s="72"/>
      <c r="I264" s="72">
        <v>22.939</v>
      </c>
      <c r="J264" s="72">
        <f t="shared" si="145"/>
        <v>1222.1609999999998</v>
      </c>
      <c r="K264" s="73">
        <f t="shared" si="146"/>
        <v>1.8423419805638102</v>
      </c>
    </row>
    <row r="265" spans="1:11" ht="49.2" x14ac:dyDescent="0.25">
      <c r="A265" s="43" t="s">
        <v>253</v>
      </c>
      <c r="B265" s="72">
        <f t="shared" si="164"/>
        <v>321.19</v>
      </c>
      <c r="C265" s="72"/>
      <c r="D265" s="72"/>
      <c r="E265" s="72">
        <v>321.19</v>
      </c>
      <c r="F265" s="72">
        <f t="shared" si="179"/>
        <v>0</v>
      </c>
      <c r="G265" s="72"/>
      <c r="H265" s="72"/>
      <c r="I265" s="72"/>
      <c r="J265" s="72">
        <f t="shared" si="145"/>
        <v>321.19</v>
      </c>
      <c r="K265" s="73">
        <f t="shared" si="146"/>
        <v>0</v>
      </c>
    </row>
    <row r="266" spans="1:11" ht="49.2" x14ac:dyDescent="0.25">
      <c r="A266" s="43" t="s">
        <v>252</v>
      </c>
      <c r="B266" s="72">
        <f t="shared" si="164"/>
        <v>321.19</v>
      </c>
      <c r="C266" s="72"/>
      <c r="D266" s="72">
        <v>321.19</v>
      </c>
      <c r="E266" s="72"/>
      <c r="F266" s="72">
        <f t="shared" si="179"/>
        <v>0</v>
      </c>
      <c r="G266" s="72"/>
      <c r="H266" s="72"/>
      <c r="I266" s="72"/>
      <c r="J266" s="72">
        <f t="shared" si="145"/>
        <v>321.19</v>
      </c>
      <c r="K266" s="73">
        <f t="shared" si="146"/>
        <v>0</v>
      </c>
    </row>
    <row r="267" spans="1:11" ht="49.2" x14ac:dyDescent="0.25">
      <c r="A267" s="43" t="s">
        <v>251</v>
      </c>
      <c r="B267" s="72">
        <f t="shared" si="164"/>
        <v>63595.62</v>
      </c>
      <c r="C267" s="72">
        <v>63595.62</v>
      </c>
      <c r="D267" s="72"/>
      <c r="E267" s="72"/>
      <c r="F267" s="72">
        <f t="shared" si="179"/>
        <v>0</v>
      </c>
      <c r="G267" s="72"/>
      <c r="H267" s="72"/>
      <c r="I267" s="72"/>
      <c r="J267" s="72">
        <f t="shared" si="145"/>
        <v>63595.62</v>
      </c>
      <c r="K267" s="73">
        <f t="shared" si="146"/>
        <v>0</v>
      </c>
    </row>
    <row r="268" spans="1:11" ht="79.2" customHeight="1" x14ac:dyDescent="0.25">
      <c r="A268" s="45" t="s">
        <v>132</v>
      </c>
      <c r="B268" s="72">
        <f t="shared" si="164"/>
        <v>44548.3</v>
      </c>
      <c r="C268" s="72">
        <f>C270+C271+C272+C273</f>
        <v>42824.62</v>
      </c>
      <c r="D268" s="72">
        <f t="shared" ref="D268:E268" si="182">D270+D271+D272+D273</f>
        <v>216.29</v>
      </c>
      <c r="E268" s="72">
        <f t="shared" si="182"/>
        <v>1507.3899999999999</v>
      </c>
      <c r="F268" s="72">
        <f t="shared" si="179"/>
        <v>177.07943</v>
      </c>
      <c r="G268" s="72">
        <f>G270+G271+G272+G273</f>
        <v>0</v>
      </c>
      <c r="H268" s="72">
        <f t="shared" ref="H268:I268" si="183">H270+H271+H272+H273</f>
        <v>0</v>
      </c>
      <c r="I268" s="72">
        <f t="shared" si="183"/>
        <v>177.07943</v>
      </c>
      <c r="J268" s="72">
        <f t="shared" si="145"/>
        <v>44371.220570000005</v>
      </c>
      <c r="K268" s="73">
        <f t="shared" si="146"/>
        <v>0.39749985970283935</v>
      </c>
    </row>
    <row r="269" spans="1:11" ht="32.4" x14ac:dyDescent="0.25">
      <c r="A269" s="42" t="s">
        <v>21</v>
      </c>
      <c r="B269" s="72">
        <f t="shared" si="164"/>
        <v>0</v>
      </c>
      <c r="C269" s="72"/>
      <c r="D269" s="72"/>
      <c r="E269" s="72"/>
      <c r="F269" s="72">
        <f t="shared" si="179"/>
        <v>0</v>
      </c>
      <c r="G269" s="72"/>
      <c r="H269" s="72"/>
      <c r="I269" s="72"/>
      <c r="J269" s="72">
        <f t="shared" si="145"/>
        <v>0</v>
      </c>
      <c r="K269" s="73"/>
    </row>
    <row r="270" spans="1:11" ht="49.2" x14ac:dyDescent="0.25">
      <c r="A270" s="43" t="s">
        <v>100</v>
      </c>
      <c r="B270" s="72">
        <f t="shared" si="164"/>
        <v>1291.0999999999999</v>
      </c>
      <c r="C270" s="72"/>
      <c r="D270" s="72"/>
      <c r="E270" s="72">
        <v>1291.0999999999999</v>
      </c>
      <c r="F270" s="72">
        <f t="shared" si="179"/>
        <v>177.07943</v>
      </c>
      <c r="G270" s="72"/>
      <c r="H270" s="72"/>
      <c r="I270" s="72">
        <v>177.07943</v>
      </c>
      <c r="J270" s="72">
        <f t="shared" si="145"/>
        <v>1114.0205699999999</v>
      </c>
      <c r="K270" s="73">
        <f t="shared" si="146"/>
        <v>13.715392301138566</v>
      </c>
    </row>
    <row r="271" spans="1:11" ht="49.2" x14ac:dyDescent="0.25">
      <c r="A271" s="43" t="s">
        <v>193</v>
      </c>
      <c r="B271" s="72">
        <f t="shared" si="164"/>
        <v>216.29</v>
      </c>
      <c r="C271" s="72"/>
      <c r="D271" s="72"/>
      <c r="E271" s="72">
        <v>216.29</v>
      </c>
      <c r="F271" s="72">
        <f t="shared" si="179"/>
        <v>0</v>
      </c>
      <c r="G271" s="72"/>
      <c r="H271" s="72"/>
      <c r="I271" s="72"/>
      <c r="J271" s="72">
        <f t="shared" si="145"/>
        <v>216.29</v>
      </c>
      <c r="K271" s="73">
        <f t="shared" si="146"/>
        <v>0</v>
      </c>
    </row>
    <row r="272" spans="1:11" ht="49.2" x14ac:dyDescent="0.25">
      <c r="A272" s="43" t="s">
        <v>194</v>
      </c>
      <c r="B272" s="72">
        <f t="shared" si="164"/>
        <v>216.29</v>
      </c>
      <c r="C272" s="72"/>
      <c r="D272" s="72">
        <v>216.29</v>
      </c>
      <c r="E272" s="72"/>
      <c r="F272" s="72">
        <f t="shared" si="179"/>
        <v>0</v>
      </c>
      <c r="G272" s="72"/>
      <c r="H272" s="72"/>
      <c r="I272" s="72"/>
      <c r="J272" s="72">
        <f t="shared" si="145"/>
        <v>216.29</v>
      </c>
      <c r="K272" s="73">
        <f t="shared" si="146"/>
        <v>0</v>
      </c>
    </row>
    <row r="273" spans="1:16" ht="49.2" x14ac:dyDescent="0.25">
      <c r="A273" s="43" t="s">
        <v>195</v>
      </c>
      <c r="B273" s="72">
        <f t="shared" si="164"/>
        <v>42824.62</v>
      </c>
      <c r="C273" s="72">
        <v>42824.62</v>
      </c>
      <c r="D273" s="72"/>
      <c r="E273" s="72"/>
      <c r="F273" s="72">
        <f t="shared" si="179"/>
        <v>0</v>
      </c>
      <c r="G273" s="72"/>
      <c r="H273" s="72"/>
      <c r="I273" s="72"/>
      <c r="J273" s="72">
        <f t="shared" si="145"/>
        <v>42824.62</v>
      </c>
      <c r="K273" s="73">
        <f t="shared" si="146"/>
        <v>0</v>
      </c>
    </row>
    <row r="274" spans="1:16" ht="38.4" customHeight="1" x14ac:dyDescent="0.25">
      <c r="A274" s="17" t="s">
        <v>12</v>
      </c>
      <c r="B274" s="71">
        <f>C274+D274+E274</f>
        <v>335556.01056999998</v>
      </c>
      <c r="C274" s="71">
        <f>C275+C281</f>
        <v>216098.4</v>
      </c>
      <c r="D274" s="71">
        <f>D275+D281</f>
        <v>90948.9</v>
      </c>
      <c r="E274" s="71">
        <f>E275+E281</f>
        <v>28508.710570000003</v>
      </c>
      <c r="F274" s="71">
        <f>G274+H274+I274</f>
        <v>149761.66447000002</v>
      </c>
      <c r="G274" s="71">
        <f>G275+G281</f>
        <v>134114.22343000001</v>
      </c>
      <c r="H274" s="71">
        <f>H275+H281</f>
        <v>9997.7031399999996</v>
      </c>
      <c r="I274" s="71">
        <f>I275+I281</f>
        <v>5649.7379000000001</v>
      </c>
      <c r="J274" s="71">
        <f t="shared" si="145"/>
        <v>185794.34609999997</v>
      </c>
      <c r="K274" s="70">
        <f t="shared" si="146"/>
        <v>44.630899090617959</v>
      </c>
    </row>
    <row r="275" spans="1:16" ht="62.4" customHeight="1" x14ac:dyDescent="0.25">
      <c r="A275" s="17" t="s">
        <v>113</v>
      </c>
      <c r="B275" s="72">
        <f t="shared" ref="B275:B276" si="184">C275+D275+E275</f>
        <v>43032.299999999996</v>
      </c>
      <c r="C275" s="72">
        <f>C276</f>
        <v>0</v>
      </c>
      <c r="D275" s="72">
        <f t="shared" ref="D275:E275" si="185">D276</f>
        <v>34425.839999999997</v>
      </c>
      <c r="E275" s="72">
        <f t="shared" si="185"/>
        <v>8606.4599999999991</v>
      </c>
      <c r="F275" s="72">
        <f t="shared" ref="F275:F276" si="186">G275+H275+I275</f>
        <v>5227.0168100000001</v>
      </c>
      <c r="G275" s="72">
        <f>G276</f>
        <v>0</v>
      </c>
      <c r="H275" s="72">
        <f t="shared" ref="H275:I275" si="187">H276</f>
        <v>3149.2626100000002</v>
      </c>
      <c r="I275" s="72">
        <f t="shared" si="187"/>
        <v>2077.7541999999999</v>
      </c>
      <c r="J275" s="72">
        <f t="shared" ref="J275:J276" si="188">B275-F275</f>
        <v>37805.283189999995</v>
      </c>
      <c r="K275" s="73">
        <f t="shared" si="146"/>
        <v>12.146728875751473</v>
      </c>
    </row>
    <row r="276" spans="1:16" ht="100.8" x14ac:dyDescent="0.25">
      <c r="A276" s="62" t="s">
        <v>35</v>
      </c>
      <c r="B276" s="72">
        <f t="shared" si="184"/>
        <v>43032.299999999996</v>
      </c>
      <c r="C276" s="72">
        <f>C278</f>
        <v>0</v>
      </c>
      <c r="D276" s="72">
        <f t="shared" ref="D276:E276" si="189">D278</f>
        <v>34425.839999999997</v>
      </c>
      <c r="E276" s="72">
        <f t="shared" si="189"/>
        <v>8606.4599999999991</v>
      </c>
      <c r="F276" s="72">
        <f t="shared" si="186"/>
        <v>5227.0168100000001</v>
      </c>
      <c r="G276" s="72">
        <f>G278</f>
        <v>0</v>
      </c>
      <c r="H276" s="72">
        <f t="shared" ref="H276:I276" si="190">H278</f>
        <v>3149.2626100000002</v>
      </c>
      <c r="I276" s="72">
        <f t="shared" si="190"/>
        <v>2077.7541999999999</v>
      </c>
      <c r="J276" s="72">
        <f t="shared" si="188"/>
        <v>37805.283189999995</v>
      </c>
      <c r="K276" s="73">
        <f t="shared" si="146"/>
        <v>12.146728875751473</v>
      </c>
    </row>
    <row r="277" spans="1:16" ht="32.4" x14ac:dyDescent="0.25">
      <c r="A277" s="61" t="s">
        <v>19</v>
      </c>
      <c r="B277" s="71"/>
      <c r="C277" s="71"/>
      <c r="D277" s="71"/>
      <c r="E277" s="71"/>
      <c r="F277" s="71"/>
      <c r="G277" s="71"/>
      <c r="H277" s="71"/>
      <c r="I277" s="71"/>
      <c r="J277" s="71"/>
      <c r="K277" s="73"/>
    </row>
    <row r="278" spans="1:16" ht="98.4" x14ac:dyDescent="0.25">
      <c r="A278" s="75" t="s">
        <v>114</v>
      </c>
      <c r="B278" s="72">
        <f t="shared" ref="B278:B280" si="191">C278+D278+E278</f>
        <v>43032.299999999996</v>
      </c>
      <c r="C278" s="72">
        <f>C279+C280</f>
        <v>0</v>
      </c>
      <c r="D278" s="72">
        <f t="shared" ref="D278:E278" si="192">D279+D280</f>
        <v>34425.839999999997</v>
      </c>
      <c r="E278" s="72">
        <f t="shared" si="192"/>
        <v>8606.4599999999991</v>
      </c>
      <c r="F278" s="72">
        <f t="shared" ref="F278:F280" si="193">G278+H278+I278</f>
        <v>5227.0168100000001</v>
      </c>
      <c r="G278" s="72">
        <f>G279+G280</f>
        <v>0</v>
      </c>
      <c r="H278" s="72">
        <f t="shared" ref="H278:I278" si="194">H279+H280</f>
        <v>3149.2626100000002</v>
      </c>
      <c r="I278" s="72">
        <f t="shared" si="194"/>
        <v>2077.7541999999999</v>
      </c>
      <c r="J278" s="72">
        <f t="shared" ref="J278:J317" si="195">B278-F278</f>
        <v>37805.283189999995</v>
      </c>
      <c r="K278" s="73">
        <f t="shared" ref="K278:K317" si="196">F278/B278*100</f>
        <v>12.146728875751473</v>
      </c>
    </row>
    <row r="279" spans="1:16" ht="32.4" x14ac:dyDescent="0.25">
      <c r="A279" s="76" t="s">
        <v>241</v>
      </c>
      <c r="B279" s="72">
        <f t="shared" si="191"/>
        <v>8606.4599999999991</v>
      </c>
      <c r="C279" s="72"/>
      <c r="D279" s="72"/>
      <c r="E279" s="72">
        <v>8606.4599999999991</v>
      </c>
      <c r="F279" s="72">
        <f t="shared" si="193"/>
        <v>2077.7541999999999</v>
      </c>
      <c r="G279" s="72"/>
      <c r="H279" s="72"/>
      <c r="I279" s="72">
        <v>2077.7541999999999</v>
      </c>
      <c r="J279" s="72">
        <f t="shared" si="195"/>
        <v>6528.7057999999997</v>
      </c>
      <c r="K279" s="73">
        <f t="shared" si="196"/>
        <v>24.141798137677977</v>
      </c>
    </row>
    <row r="280" spans="1:16" ht="32.4" x14ac:dyDescent="0.25">
      <c r="A280" s="76" t="s">
        <v>240</v>
      </c>
      <c r="B280" s="72">
        <f t="shared" si="191"/>
        <v>34425.839999999997</v>
      </c>
      <c r="C280" s="72"/>
      <c r="D280" s="72">
        <v>34425.839999999997</v>
      </c>
      <c r="E280" s="72"/>
      <c r="F280" s="72">
        <f t="shared" si="193"/>
        <v>3149.2626100000002</v>
      </c>
      <c r="G280" s="72"/>
      <c r="H280" s="72">
        <v>3149.2626100000002</v>
      </c>
      <c r="I280" s="72"/>
      <c r="J280" s="72">
        <f t="shared" si="195"/>
        <v>31276.577389999995</v>
      </c>
      <c r="K280" s="73">
        <f t="shared" si="196"/>
        <v>9.1479615602698452</v>
      </c>
    </row>
    <row r="281" spans="1:16" ht="82.2" customHeight="1" x14ac:dyDescent="0.25">
      <c r="A281" s="17" t="s">
        <v>55</v>
      </c>
      <c r="B281" s="71">
        <f>C281+D281+E281</f>
        <v>292523.71057</v>
      </c>
      <c r="C281" s="71">
        <f>C282+C292+C295+C300</f>
        <v>216098.4</v>
      </c>
      <c r="D281" s="71">
        <f t="shared" ref="D281:E281" si="197">D282+D292+D295+D300</f>
        <v>56523.06</v>
      </c>
      <c r="E281" s="71">
        <f t="shared" si="197"/>
        <v>19902.250570000004</v>
      </c>
      <c r="F281" s="71">
        <f>G281+H281+I281</f>
        <v>144534.64766000002</v>
      </c>
      <c r="G281" s="71">
        <f>G282+G292+G295+G300</f>
        <v>134114.22343000001</v>
      </c>
      <c r="H281" s="71">
        <f t="shared" ref="H281:I281" si="198">H282+H292+H295+H300</f>
        <v>6848.4405299999999</v>
      </c>
      <c r="I281" s="71">
        <f t="shared" si="198"/>
        <v>3571.9836999999998</v>
      </c>
      <c r="J281" s="71">
        <f t="shared" si="195"/>
        <v>147989.06290999998</v>
      </c>
      <c r="K281" s="70">
        <f t="shared" si="196"/>
        <v>49.409549529631491</v>
      </c>
    </row>
    <row r="282" spans="1:16" ht="100.8" x14ac:dyDescent="0.25">
      <c r="A282" s="62" t="s">
        <v>35</v>
      </c>
      <c r="B282" s="72">
        <f t="shared" ref="B282:B316" si="199">C282+D282+E282</f>
        <v>282032.39999999997</v>
      </c>
      <c r="C282" s="72">
        <f>C284+C285+C286+C287+C288+C289+C290+C291</f>
        <v>216098.4</v>
      </c>
      <c r="D282" s="72">
        <f t="shared" ref="D282:E282" si="200">D284+D285+D286+D287+D288+D289+D290+D291</f>
        <v>51523.06</v>
      </c>
      <c r="E282" s="72">
        <f t="shared" si="200"/>
        <v>14410.94</v>
      </c>
      <c r="F282" s="72">
        <f>G282+H282+I282</f>
        <v>144035.19662</v>
      </c>
      <c r="G282" s="72">
        <f>G284+G285+G286+G287+G288+G289+G290+G291</f>
        <v>134114.22343000001</v>
      </c>
      <c r="H282" s="72">
        <f t="shared" ref="H282:I282" si="201">H284+H285+H286+H287+H288+H289+H290+H291</f>
        <v>6848.4405299999999</v>
      </c>
      <c r="I282" s="72">
        <f t="shared" si="201"/>
        <v>3072.5326599999999</v>
      </c>
      <c r="J282" s="72">
        <f t="shared" si="195"/>
        <v>137997.20337999996</v>
      </c>
      <c r="K282" s="73">
        <f t="shared" si="196"/>
        <v>51.07044319021503</v>
      </c>
      <c r="L282" s="10"/>
      <c r="M282" s="10"/>
      <c r="N282" s="10"/>
      <c r="O282" s="10"/>
      <c r="P282" s="10"/>
    </row>
    <row r="283" spans="1:16" ht="25.8" customHeight="1" x14ac:dyDescent="0.25">
      <c r="A283" s="63" t="s">
        <v>19</v>
      </c>
      <c r="B283" s="72">
        <f t="shared" si="199"/>
        <v>0</v>
      </c>
      <c r="C283" s="72"/>
      <c r="D283" s="72"/>
      <c r="E283" s="72"/>
      <c r="F283" s="72">
        <f t="shared" ref="F283:F315" si="202">G283+H283+I283</f>
        <v>0</v>
      </c>
      <c r="G283" s="72"/>
      <c r="H283" s="72"/>
      <c r="I283" s="72"/>
      <c r="J283" s="72">
        <f t="shared" si="195"/>
        <v>0</v>
      </c>
      <c r="K283" s="73"/>
      <c r="L283" s="10"/>
      <c r="M283" s="10"/>
      <c r="N283" s="10"/>
      <c r="O283" s="10"/>
      <c r="P283" s="10"/>
    </row>
    <row r="284" spans="1:16" ht="49.2" x14ac:dyDescent="0.25">
      <c r="A284" s="43" t="s">
        <v>102</v>
      </c>
      <c r="B284" s="72">
        <f t="shared" si="199"/>
        <v>1530.15</v>
      </c>
      <c r="C284" s="72"/>
      <c r="D284" s="72"/>
      <c r="E284" s="72">
        <v>1530.15</v>
      </c>
      <c r="F284" s="72">
        <f t="shared" si="202"/>
        <v>1360.43804</v>
      </c>
      <c r="G284" s="72"/>
      <c r="H284" s="72"/>
      <c r="I284" s="72">
        <v>1360.43804</v>
      </c>
      <c r="J284" s="72">
        <f t="shared" si="195"/>
        <v>169.71196000000009</v>
      </c>
      <c r="K284" s="73">
        <f t="shared" si="196"/>
        <v>88.908802404992969</v>
      </c>
      <c r="L284" s="10"/>
      <c r="M284" s="10"/>
      <c r="N284" s="10"/>
      <c r="O284" s="10"/>
      <c r="P284" s="10"/>
    </row>
    <row r="285" spans="1:16" ht="54" customHeight="1" x14ac:dyDescent="0.25">
      <c r="A285" s="43" t="s">
        <v>232</v>
      </c>
      <c r="B285" s="72">
        <f t="shared" si="199"/>
        <v>2758.7</v>
      </c>
      <c r="C285" s="72"/>
      <c r="D285" s="72"/>
      <c r="E285" s="72">
        <v>2758.7</v>
      </c>
      <c r="F285" s="72">
        <f t="shared" si="202"/>
        <v>1712.0946200000001</v>
      </c>
      <c r="G285" s="72"/>
      <c r="H285" s="72"/>
      <c r="I285" s="72">
        <v>1712.0946200000001</v>
      </c>
      <c r="J285" s="72">
        <f t="shared" si="195"/>
        <v>1046.6053799999997</v>
      </c>
      <c r="K285" s="73">
        <f t="shared" si="196"/>
        <v>62.06164570268605</v>
      </c>
      <c r="L285" s="10"/>
      <c r="M285" s="10"/>
      <c r="N285" s="10"/>
      <c r="O285" s="10"/>
      <c r="P285" s="10"/>
    </row>
    <row r="286" spans="1:16" ht="55.2" customHeight="1" x14ac:dyDescent="0.25">
      <c r="A286" s="43" t="s">
        <v>233</v>
      </c>
      <c r="B286" s="72">
        <f t="shared" si="199"/>
        <v>11034.9</v>
      </c>
      <c r="C286" s="72"/>
      <c r="D286" s="72">
        <v>11034.9</v>
      </c>
      <c r="E286" s="72"/>
      <c r="F286" s="72">
        <f t="shared" si="202"/>
        <v>6848.4405299999999</v>
      </c>
      <c r="G286" s="72"/>
      <c r="H286" s="72">
        <v>6848.4405299999999</v>
      </c>
      <c r="I286" s="72"/>
      <c r="J286" s="72">
        <f t="shared" si="195"/>
        <v>4186.4594699999998</v>
      </c>
      <c r="K286" s="73">
        <f t="shared" si="196"/>
        <v>62.061645597150857</v>
      </c>
      <c r="L286" s="10"/>
      <c r="M286" s="10"/>
      <c r="N286" s="10"/>
      <c r="O286" s="10"/>
      <c r="P286" s="10"/>
    </row>
    <row r="287" spans="1:16" ht="49.2" x14ac:dyDescent="0.25">
      <c r="A287" s="43" t="s">
        <v>231</v>
      </c>
      <c r="B287" s="72">
        <f t="shared" si="199"/>
        <v>216098.4</v>
      </c>
      <c r="C287" s="72">
        <v>216098.4</v>
      </c>
      <c r="D287" s="72"/>
      <c r="E287" s="72"/>
      <c r="F287" s="72">
        <f t="shared" si="202"/>
        <v>134114.22343000001</v>
      </c>
      <c r="G287" s="72">
        <v>134114.22343000001</v>
      </c>
      <c r="H287" s="72"/>
      <c r="I287" s="72"/>
      <c r="J287" s="72">
        <f t="shared" si="195"/>
        <v>81984.176569999981</v>
      </c>
      <c r="K287" s="73">
        <f t="shared" si="196"/>
        <v>62.061645727131719</v>
      </c>
      <c r="L287" s="10"/>
      <c r="M287" s="10"/>
      <c r="N287" s="10"/>
      <c r="O287" s="10"/>
      <c r="P287" s="10"/>
    </row>
    <row r="288" spans="1:16" ht="32.4" x14ac:dyDescent="0.25">
      <c r="A288" s="43" t="s">
        <v>119</v>
      </c>
      <c r="B288" s="72">
        <f t="shared" si="199"/>
        <v>7157.59</v>
      </c>
      <c r="C288" s="72"/>
      <c r="D288" s="72"/>
      <c r="E288" s="72">
        <v>7157.59</v>
      </c>
      <c r="F288" s="72">
        <f t="shared" si="202"/>
        <v>0</v>
      </c>
      <c r="G288" s="72"/>
      <c r="H288" s="72"/>
      <c r="I288" s="72"/>
      <c r="J288" s="72">
        <f t="shared" si="195"/>
        <v>7157.59</v>
      </c>
      <c r="K288" s="73">
        <f t="shared" si="196"/>
        <v>0</v>
      </c>
      <c r="L288" s="10"/>
      <c r="M288" s="10"/>
      <c r="N288" s="10"/>
      <c r="O288" s="10"/>
      <c r="P288" s="10"/>
    </row>
    <row r="289" spans="1:16" ht="32.4" x14ac:dyDescent="0.25">
      <c r="A289" s="43" t="s">
        <v>118</v>
      </c>
      <c r="B289" s="72">
        <f t="shared" si="199"/>
        <v>28630.36</v>
      </c>
      <c r="C289" s="72"/>
      <c r="D289" s="72">
        <v>28630.36</v>
      </c>
      <c r="E289" s="72"/>
      <c r="F289" s="72">
        <f t="shared" si="202"/>
        <v>0</v>
      </c>
      <c r="G289" s="72"/>
      <c r="H289" s="72"/>
      <c r="I289" s="72"/>
      <c r="J289" s="72">
        <f t="shared" si="195"/>
        <v>28630.36</v>
      </c>
      <c r="K289" s="73">
        <f t="shared" si="196"/>
        <v>0</v>
      </c>
      <c r="L289" s="10"/>
      <c r="M289" s="10"/>
      <c r="N289" s="10"/>
      <c r="O289" s="10"/>
      <c r="P289" s="10"/>
    </row>
    <row r="290" spans="1:16" ht="32.4" x14ac:dyDescent="0.25">
      <c r="A290" s="43" t="s">
        <v>103</v>
      </c>
      <c r="B290" s="72">
        <f t="shared" si="199"/>
        <v>2964.5</v>
      </c>
      <c r="C290" s="72"/>
      <c r="D290" s="72"/>
      <c r="E290" s="72">
        <v>2964.5</v>
      </c>
      <c r="F290" s="72">
        <f t="shared" si="202"/>
        <v>0</v>
      </c>
      <c r="G290" s="72"/>
      <c r="H290" s="72"/>
      <c r="I290" s="72"/>
      <c r="J290" s="72">
        <f t="shared" si="195"/>
        <v>2964.5</v>
      </c>
      <c r="K290" s="73">
        <f t="shared" si="196"/>
        <v>0</v>
      </c>
      <c r="L290" s="10"/>
      <c r="M290" s="10"/>
      <c r="N290" s="10"/>
      <c r="O290" s="10"/>
      <c r="P290" s="10"/>
    </row>
    <row r="291" spans="1:16" ht="32.4" x14ac:dyDescent="0.25">
      <c r="A291" s="43" t="s">
        <v>104</v>
      </c>
      <c r="B291" s="72">
        <f t="shared" si="199"/>
        <v>11857.8</v>
      </c>
      <c r="C291" s="72"/>
      <c r="D291" s="72">
        <v>11857.8</v>
      </c>
      <c r="E291" s="72"/>
      <c r="F291" s="72">
        <f t="shared" si="202"/>
        <v>0</v>
      </c>
      <c r="G291" s="72"/>
      <c r="H291" s="72"/>
      <c r="I291" s="72"/>
      <c r="J291" s="72">
        <f t="shared" si="195"/>
        <v>11857.8</v>
      </c>
      <c r="K291" s="73">
        <f t="shared" si="196"/>
        <v>0</v>
      </c>
      <c r="L291" s="10"/>
      <c r="M291" s="10"/>
      <c r="N291" s="10"/>
      <c r="O291" s="10"/>
      <c r="P291" s="10"/>
    </row>
    <row r="292" spans="1:16" ht="75.599999999999994" x14ac:dyDescent="0.25">
      <c r="A292" s="62" t="s">
        <v>36</v>
      </c>
      <c r="B292" s="72">
        <f t="shared" si="199"/>
        <v>3500</v>
      </c>
      <c r="C292" s="72">
        <f>C294</f>
        <v>0</v>
      </c>
      <c r="D292" s="72">
        <f t="shared" ref="D292:E292" si="203">D294</f>
        <v>0</v>
      </c>
      <c r="E292" s="72">
        <f t="shared" si="203"/>
        <v>3500</v>
      </c>
      <c r="F292" s="72">
        <f t="shared" si="202"/>
        <v>0</v>
      </c>
      <c r="G292" s="72">
        <f>G294</f>
        <v>0</v>
      </c>
      <c r="H292" s="72">
        <f t="shared" ref="H292:I292" si="204">H294</f>
        <v>0</v>
      </c>
      <c r="I292" s="72">
        <f t="shared" si="204"/>
        <v>0</v>
      </c>
      <c r="J292" s="72">
        <f t="shared" si="195"/>
        <v>3500</v>
      </c>
      <c r="K292" s="73">
        <f t="shared" si="196"/>
        <v>0</v>
      </c>
      <c r="L292" s="10"/>
      <c r="M292" s="10"/>
      <c r="N292" s="10"/>
      <c r="O292" s="10"/>
      <c r="P292" s="10"/>
    </row>
    <row r="293" spans="1:16" ht="32.4" x14ac:dyDescent="0.25">
      <c r="A293" s="63" t="s">
        <v>19</v>
      </c>
      <c r="B293" s="72">
        <f t="shared" si="199"/>
        <v>0</v>
      </c>
      <c r="C293" s="72"/>
      <c r="D293" s="72"/>
      <c r="E293" s="72"/>
      <c r="F293" s="72">
        <f t="shared" si="202"/>
        <v>0</v>
      </c>
      <c r="G293" s="72"/>
      <c r="H293" s="72"/>
      <c r="I293" s="72"/>
      <c r="J293" s="72">
        <f t="shared" si="195"/>
        <v>0</v>
      </c>
      <c r="K293" s="73"/>
      <c r="L293" s="10"/>
      <c r="M293" s="10"/>
      <c r="N293" s="10"/>
      <c r="O293" s="10"/>
      <c r="P293" s="10"/>
    </row>
    <row r="294" spans="1:16" ht="51" customHeight="1" x14ac:dyDescent="0.25">
      <c r="A294" s="43" t="s">
        <v>105</v>
      </c>
      <c r="B294" s="72">
        <f t="shared" si="199"/>
        <v>3500</v>
      </c>
      <c r="C294" s="72"/>
      <c r="D294" s="72"/>
      <c r="E294" s="72">
        <v>3500</v>
      </c>
      <c r="F294" s="72">
        <f t="shared" si="202"/>
        <v>0</v>
      </c>
      <c r="G294" s="72"/>
      <c r="H294" s="72"/>
      <c r="I294" s="72"/>
      <c r="J294" s="72">
        <f t="shared" si="195"/>
        <v>3500</v>
      </c>
      <c r="K294" s="73">
        <f t="shared" si="196"/>
        <v>0</v>
      </c>
      <c r="L294" s="10"/>
      <c r="M294" s="10"/>
      <c r="N294" s="10"/>
      <c r="O294" s="10"/>
      <c r="P294" s="10"/>
    </row>
    <row r="295" spans="1:16" ht="75.599999999999994" x14ac:dyDescent="0.25">
      <c r="A295" s="62" t="s">
        <v>120</v>
      </c>
      <c r="B295" s="72">
        <f t="shared" si="199"/>
        <v>6870</v>
      </c>
      <c r="C295" s="72">
        <f>C297+C298+C299</f>
        <v>0</v>
      </c>
      <c r="D295" s="72">
        <f t="shared" ref="D295:E295" si="205">D297+D298+D299</f>
        <v>5000</v>
      </c>
      <c r="E295" s="72">
        <f t="shared" si="205"/>
        <v>1870</v>
      </c>
      <c r="F295" s="72">
        <f t="shared" si="202"/>
        <v>378.14046999999999</v>
      </c>
      <c r="G295" s="72">
        <f>G297+G298+G299</f>
        <v>0</v>
      </c>
      <c r="H295" s="72">
        <f t="shared" ref="H295:I295" si="206">H297+H298+H299</f>
        <v>0</v>
      </c>
      <c r="I295" s="72">
        <f t="shared" si="206"/>
        <v>378.14046999999999</v>
      </c>
      <c r="J295" s="72">
        <f t="shared" si="195"/>
        <v>6491.8595299999997</v>
      </c>
      <c r="K295" s="73">
        <f t="shared" si="196"/>
        <v>5.5042280931586607</v>
      </c>
      <c r="L295" s="10"/>
      <c r="M295" s="10"/>
      <c r="N295" s="10"/>
      <c r="O295" s="10"/>
      <c r="P295" s="10"/>
    </row>
    <row r="296" spans="1:16" ht="32.4" x14ac:dyDescent="0.25">
      <c r="A296" s="63" t="s">
        <v>19</v>
      </c>
      <c r="B296" s="72">
        <f t="shared" si="199"/>
        <v>0</v>
      </c>
      <c r="C296" s="72"/>
      <c r="D296" s="72"/>
      <c r="E296" s="72"/>
      <c r="F296" s="72">
        <f t="shared" si="202"/>
        <v>0</v>
      </c>
      <c r="G296" s="72"/>
      <c r="H296" s="72"/>
      <c r="I296" s="72"/>
      <c r="J296" s="72">
        <f t="shared" si="195"/>
        <v>0</v>
      </c>
      <c r="K296" s="73"/>
      <c r="L296" s="10"/>
      <c r="M296" s="10"/>
      <c r="N296" s="10"/>
      <c r="O296" s="10"/>
      <c r="P296" s="10"/>
    </row>
    <row r="297" spans="1:16" ht="49.2" x14ac:dyDescent="0.25">
      <c r="A297" s="43" t="s">
        <v>106</v>
      </c>
      <c r="B297" s="72">
        <f t="shared" si="199"/>
        <v>620</v>
      </c>
      <c r="C297" s="72"/>
      <c r="D297" s="72"/>
      <c r="E297" s="72">
        <v>620</v>
      </c>
      <c r="F297" s="72">
        <f t="shared" si="202"/>
        <v>378.14046999999999</v>
      </c>
      <c r="G297" s="72"/>
      <c r="H297" s="72"/>
      <c r="I297" s="72">
        <v>378.14046999999999</v>
      </c>
      <c r="J297" s="72">
        <f t="shared" si="195"/>
        <v>241.85953000000001</v>
      </c>
      <c r="K297" s="73">
        <f t="shared" si="196"/>
        <v>60.990398387096775</v>
      </c>
      <c r="L297" s="10"/>
      <c r="M297" s="10"/>
      <c r="N297" s="10"/>
      <c r="O297" s="10"/>
      <c r="P297" s="10"/>
    </row>
    <row r="298" spans="1:16" ht="32.4" x14ac:dyDescent="0.25">
      <c r="A298" s="43" t="s">
        <v>133</v>
      </c>
      <c r="B298" s="72">
        <f t="shared" si="199"/>
        <v>1250</v>
      </c>
      <c r="C298" s="72"/>
      <c r="D298" s="72"/>
      <c r="E298" s="72">
        <v>1250</v>
      </c>
      <c r="F298" s="72">
        <f t="shared" si="202"/>
        <v>0</v>
      </c>
      <c r="G298" s="72"/>
      <c r="H298" s="72"/>
      <c r="I298" s="72"/>
      <c r="J298" s="72">
        <f t="shared" si="195"/>
        <v>1250</v>
      </c>
      <c r="K298" s="73">
        <f t="shared" si="196"/>
        <v>0</v>
      </c>
      <c r="L298" s="10"/>
      <c r="M298" s="10"/>
      <c r="N298" s="10"/>
      <c r="O298" s="10"/>
      <c r="P298" s="10"/>
    </row>
    <row r="299" spans="1:16" ht="32.4" x14ac:dyDescent="0.25">
      <c r="A299" s="43" t="s">
        <v>121</v>
      </c>
      <c r="B299" s="72">
        <f t="shared" si="199"/>
        <v>5000</v>
      </c>
      <c r="C299" s="72"/>
      <c r="D299" s="72">
        <v>5000</v>
      </c>
      <c r="E299" s="72"/>
      <c r="F299" s="72">
        <f t="shared" si="202"/>
        <v>0</v>
      </c>
      <c r="G299" s="72"/>
      <c r="H299" s="72"/>
      <c r="I299" s="72"/>
      <c r="J299" s="72">
        <f t="shared" si="195"/>
        <v>5000</v>
      </c>
      <c r="K299" s="73">
        <f t="shared" si="196"/>
        <v>0</v>
      </c>
      <c r="L299" s="10"/>
      <c r="M299" s="10"/>
      <c r="N299" s="10"/>
      <c r="O299" s="10"/>
      <c r="P299" s="10"/>
    </row>
    <row r="300" spans="1:16" ht="75.599999999999994" x14ac:dyDescent="0.25">
      <c r="A300" s="62" t="s">
        <v>209</v>
      </c>
      <c r="B300" s="72">
        <f t="shared" si="199"/>
        <v>121.31057</v>
      </c>
      <c r="C300" s="72">
        <f>C302</f>
        <v>0</v>
      </c>
      <c r="D300" s="72">
        <f t="shared" ref="D300:E300" si="207">D302</f>
        <v>0</v>
      </c>
      <c r="E300" s="72">
        <f t="shared" si="207"/>
        <v>121.31057</v>
      </c>
      <c r="F300" s="72">
        <f t="shared" si="202"/>
        <v>121.31057</v>
      </c>
      <c r="G300" s="72">
        <f>G302</f>
        <v>0</v>
      </c>
      <c r="H300" s="72">
        <f t="shared" ref="H300:I300" si="208">H302</f>
        <v>0</v>
      </c>
      <c r="I300" s="72">
        <f t="shared" si="208"/>
        <v>121.31057</v>
      </c>
      <c r="J300" s="72">
        <f t="shared" si="195"/>
        <v>0</v>
      </c>
      <c r="K300" s="73">
        <f t="shared" si="196"/>
        <v>100</v>
      </c>
      <c r="L300" s="10"/>
      <c r="M300" s="10"/>
      <c r="N300" s="10"/>
      <c r="O300" s="10"/>
      <c r="P300" s="10"/>
    </row>
    <row r="301" spans="1:16" ht="32.4" x14ac:dyDescent="0.25">
      <c r="A301" s="63" t="s">
        <v>19</v>
      </c>
      <c r="B301" s="72">
        <f t="shared" si="199"/>
        <v>0</v>
      </c>
      <c r="C301" s="72"/>
      <c r="D301" s="72"/>
      <c r="E301" s="72"/>
      <c r="F301" s="72">
        <f t="shared" si="202"/>
        <v>0</v>
      </c>
      <c r="G301" s="72"/>
      <c r="H301" s="72"/>
      <c r="I301" s="72"/>
      <c r="J301" s="72">
        <f t="shared" si="195"/>
        <v>0</v>
      </c>
      <c r="K301" s="73"/>
      <c r="L301" s="10"/>
      <c r="M301" s="10"/>
      <c r="N301" s="10"/>
      <c r="O301" s="10"/>
      <c r="P301" s="10"/>
    </row>
    <row r="302" spans="1:16" ht="49.2" x14ac:dyDescent="0.25">
      <c r="A302" s="43" t="s">
        <v>208</v>
      </c>
      <c r="B302" s="72">
        <f t="shared" si="199"/>
        <v>121.31057</v>
      </c>
      <c r="C302" s="72"/>
      <c r="D302" s="72"/>
      <c r="E302" s="72">
        <v>121.31057</v>
      </c>
      <c r="F302" s="72">
        <f t="shared" si="202"/>
        <v>121.31057</v>
      </c>
      <c r="G302" s="72"/>
      <c r="H302" s="72"/>
      <c r="I302" s="72">
        <v>121.31057</v>
      </c>
      <c r="J302" s="72">
        <f t="shared" si="195"/>
        <v>0</v>
      </c>
      <c r="K302" s="73">
        <f t="shared" ref="K302" si="209">F302/B302*100</f>
        <v>100</v>
      </c>
      <c r="L302" s="10"/>
      <c r="M302" s="10"/>
      <c r="N302" s="10"/>
      <c r="O302" s="10"/>
      <c r="P302" s="10"/>
    </row>
    <row r="303" spans="1:16" ht="31.8" x14ac:dyDescent="0.25">
      <c r="A303" s="83" t="s">
        <v>134</v>
      </c>
      <c r="B303" s="68">
        <f t="shared" si="199"/>
        <v>4000</v>
      </c>
      <c r="C303" s="68">
        <f>C304</f>
        <v>0</v>
      </c>
      <c r="D303" s="68">
        <f t="shared" ref="D303:E305" si="210">D304</f>
        <v>0</v>
      </c>
      <c r="E303" s="68">
        <f t="shared" si="210"/>
        <v>4000</v>
      </c>
      <c r="F303" s="68">
        <f t="shared" si="202"/>
        <v>0</v>
      </c>
      <c r="G303" s="68">
        <f>G304</f>
        <v>0</v>
      </c>
      <c r="H303" s="68">
        <f t="shared" ref="H303:I305" si="211">H304</f>
        <v>0</v>
      </c>
      <c r="I303" s="68">
        <f t="shared" si="211"/>
        <v>0</v>
      </c>
      <c r="J303" s="68">
        <f t="shared" si="195"/>
        <v>4000</v>
      </c>
      <c r="K303" s="68">
        <f t="shared" si="196"/>
        <v>0</v>
      </c>
      <c r="L303" s="10"/>
      <c r="M303" s="10"/>
      <c r="N303" s="10"/>
      <c r="O303" s="10"/>
      <c r="P303" s="10"/>
    </row>
    <row r="304" spans="1:16" ht="32.4" x14ac:dyDescent="0.25">
      <c r="A304" s="80" t="s">
        <v>135</v>
      </c>
      <c r="B304" s="72">
        <f t="shared" si="199"/>
        <v>4000</v>
      </c>
      <c r="C304" s="72">
        <f>C305</f>
        <v>0</v>
      </c>
      <c r="D304" s="72">
        <f t="shared" si="210"/>
        <v>0</v>
      </c>
      <c r="E304" s="72">
        <f t="shared" si="210"/>
        <v>4000</v>
      </c>
      <c r="F304" s="72">
        <f t="shared" si="202"/>
        <v>0</v>
      </c>
      <c r="G304" s="72">
        <f>G305</f>
        <v>0</v>
      </c>
      <c r="H304" s="72">
        <f t="shared" si="211"/>
        <v>0</v>
      </c>
      <c r="I304" s="72">
        <f t="shared" si="211"/>
        <v>0</v>
      </c>
      <c r="J304" s="72">
        <f t="shared" si="195"/>
        <v>4000</v>
      </c>
      <c r="K304" s="73">
        <f t="shared" si="196"/>
        <v>0</v>
      </c>
      <c r="L304" s="10"/>
      <c r="M304" s="10"/>
      <c r="N304" s="10"/>
      <c r="O304" s="10"/>
      <c r="P304" s="10"/>
    </row>
    <row r="305" spans="1:16" ht="73.8" x14ac:dyDescent="0.25">
      <c r="A305" s="81" t="s">
        <v>55</v>
      </c>
      <c r="B305" s="72">
        <f t="shared" si="199"/>
        <v>4000</v>
      </c>
      <c r="C305" s="72">
        <f>C306</f>
        <v>0</v>
      </c>
      <c r="D305" s="72">
        <f t="shared" si="210"/>
        <v>0</v>
      </c>
      <c r="E305" s="72">
        <f t="shared" si="210"/>
        <v>4000</v>
      </c>
      <c r="F305" s="72">
        <f t="shared" si="202"/>
        <v>0</v>
      </c>
      <c r="G305" s="72">
        <f>G306</f>
        <v>0</v>
      </c>
      <c r="H305" s="72">
        <f t="shared" si="211"/>
        <v>0</v>
      </c>
      <c r="I305" s="72">
        <f t="shared" si="211"/>
        <v>0</v>
      </c>
      <c r="J305" s="72">
        <f t="shared" si="195"/>
        <v>4000</v>
      </c>
      <c r="K305" s="73">
        <f t="shared" si="196"/>
        <v>0</v>
      </c>
      <c r="L305" s="10"/>
      <c r="M305" s="10"/>
      <c r="N305" s="10"/>
      <c r="O305" s="10"/>
      <c r="P305" s="10"/>
    </row>
    <row r="306" spans="1:16" ht="75.599999999999994" x14ac:dyDescent="0.25">
      <c r="A306" s="57" t="s">
        <v>136</v>
      </c>
      <c r="B306" s="72">
        <f t="shared" si="199"/>
        <v>4000</v>
      </c>
      <c r="C306" s="72">
        <f>C308</f>
        <v>0</v>
      </c>
      <c r="D306" s="72">
        <f t="shared" ref="D306:E306" si="212">D308</f>
        <v>0</v>
      </c>
      <c r="E306" s="72">
        <f t="shared" si="212"/>
        <v>4000</v>
      </c>
      <c r="F306" s="72">
        <f t="shared" si="202"/>
        <v>0</v>
      </c>
      <c r="G306" s="72">
        <f>G308</f>
        <v>0</v>
      </c>
      <c r="H306" s="72">
        <f t="shared" ref="H306:I306" si="213">H308</f>
        <v>0</v>
      </c>
      <c r="I306" s="72">
        <f t="shared" si="213"/>
        <v>0</v>
      </c>
      <c r="J306" s="72">
        <f t="shared" si="195"/>
        <v>4000</v>
      </c>
      <c r="K306" s="73">
        <f t="shared" si="196"/>
        <v>0</v>
      </c>
      <c r="L306" s="10"/>
      <c r="M306" s="10"/>
      <c r="N306" s="10"/>
      <c r="O306" s="10"/>
      <c r="P306" s="10"/>
    </row>
    <row r="307" spans="1:16" ht="32.4" x14ac:dyDescent="0.25">
      <c r="A307" s="63" t="s">
        <v>19</v>
      </c>
      <c r="B307" s="72">
        <f t="shared" si="199"/>
        <v>0</v>
      </c>
      <c r="C307" s="72"/>
      <c r="D307" s="72"/>
      <c r="E307" s="72"/>
      <c r="F307" s="72">
        <f t="shared" si="202"/>
        <v>0</v>
      </c>
      <c r="G307" s="72"/>
      <c r="H307" s="72"/>
      <c r="I307" s="72"/>
      <c r="J307" s="72">
        <f t="shared" si="195"/>
        <v>0</v>
      </c>
      <c r="K307" s="73"/>
      <c r="L307" s="10"/>
      <c r="M307" s="10"/>
      <c r="N307" s="10"/>
      <c r="O307" s="10"/>
      <c r="P307" s="10"/>
    </row>
    <row r="308" spans="1:16" ht="49.2" x14ac:dyDescent="0.25">
      <c r="A308" s="43" t="s">
        <v>140</v>
      </c>
      <c r="B308" s="72">
        <f t="shared" si="199"/>
        <v>4000</v>
      </c>
      <c r="C308" s="72"/>
      <c r="D308" s="72"/>
      <c r="E308" s="72">
        <v>4000</v>
      </c>
      <c r="F308" s="72">
        <f t="shared" si="202"/>
        <v>0</v>
      </c>
      <c r="G308" s="72"/>
      <c r="H308" s="72"/>
      <c r="I308" s="72"/>
      <c r="J308" s="72">
        <f t="shared" si="195"/>
        <v>4000</v>
      </c>
      <c r="K308" s="73">
        <f t="shared" si="196"/>
        <v>0</v>
      </c>
      <c r="L308" s="10"/>
      <c r="M308" s="10"/>
      <c r="N308" s="10"/>
      <c r="O308" s="10"/>
      <c r="P308" s="10"/>
    </row>
    <row r="309" spans="1:16" ht="31.8" x14ac:dyDescent="0.25">
      <c r="A309" s="83" t="s">
        <v>137</v>
      </c>
      <c r="B309" s="68">
        <f t="shared" si="199"/>
        <v>57920.625</v>
      </c>
      <c r="C309" s="68">
        <f>C310</f>
        <v>0</v>
      </c>
      <c r="D309" s="68">
        <f t="shared" ref="D309:E311" si="214">D310</f>
        <v>46173.3</v>
      </c>
      <c r="E309" s="68">
        <f t="shared" si="214"/>
        <v>11747.325000000001</v>
      </c>
      <c r="F309" s="68">
        <f t="shared" si="202"/>
        <v>0</v>
      </c>
      <c r="G309" s="68">
        <f>G310</f>
        <v>0</v>
      </c>
      <c r="H309" s="68">
        <f t="shared" ref="H309:I311" si="215">H310</f>
        <v>0</v>
      </c>
      <c r="I309" s="68">
        <f t="shared" si="215"/>
        <v>0</v>
      </c>
      <c r="J309" s="68">
        <f t="shared" si="195"/>
        <v>57920.625</v>
      </c>
      <c r="K309" s="68">
        <f t="shared" si="196"/>
        <v>0</v>
      </c>
      <c r="L309" s="10"/>
      <c r="M309" s="10"/>
      <c r="N309" s="10"/>
      <c r="O309" s="10"/>
      <c r="P309" s="10"/>
    </row>
    <row r="310" spans="1:16" ht="32.4" x14ac:dyDescent="0.25">
      <c r="A310" s="80" t="s">
        <v>138</v>
      </c>
      <c r="B310" s="72">
        <f t="shared" si="199"/>
        <v>57920.625</v>
      </c>
      <c r="C310" s="72">
        <f>C311</f>
        <v>0</v>
      </c>
      <c r="D310" s="72">
        <f t="shared" si="214"/>
        <v>46173.3</v>
      </c>
      <c r="E310" s="72">
        <f t="shared" si="214"/>
        <v>11747.325000000001</v>
      </c>
      <c r="F310" s="72">
        <f t="shared" si="202"/>
        <v>0</v>
      </c>
      <c r="G310" s="72">
        <f>G311</f>
        <v>0</v>
      </c>
      <c r="H310" s="72">
        <f t="shared" si="215"/>
        <v>0</v>
      </c>
      <c r="I310" s="72">
        <f t="shared" si="215"/>
        <v>0</v>
      </c>
      <c r="J310" s="72">
        <f t="shared" si="195"/>
        <v>57920.625</v>
      </c>
      <c r="K310" s="73">
        <f t="shared" si="196"/>
        <v>0</v>
      </c>
      <c r="L310" s="10"/>
      <c r="M310" s="10"/>
      <c r="N310" s="10"/>
      <c r="O310" s="10"/>
      <c r="P310" s="10"/>
    </row>
    <row r="311" spans="1:16" ht="73.8" x14ac:dyDescent="0.25">
      <c r="A311" s="81" t="s">
        <v>55</v>
      </c>
      <c r="B311" s="72">
        <f t="shared" si="199"/>
        <v>57920.625</v>
      </c>
      <c r="C311" s="72">
        <f>C312</f>
        <v>0</v>
      </c>
      <c r="D311" s="72">
        <f t="shared" si="214"/>
        <v>46173.3</v>
      </c>
      <c r="E311" s="72">
        <f t="shared" si="214"/>
        <v>11747.325000000001</v>
      </c>
      <c r="F311" s="72">
        <f t="shared" si="202"/>
        <v>0</v>
      </c>
      <c r="G311" s="72">
        <f>G312</f>
        <v>0</v>
      </c>
      <c r="H311" s="72">
        <f t="shared" si="215"/>
        <v>0</v>
      </c>
      <c r="I311" s="72">
        <f t="shared" si="215"/>
        <v>0</v>
      </c>
      <c r="J311" s="72">
        <f t="shared" si="195"/>
        <v>57920.625</v>
      </c>
      <c r="K311" s="73">
        <f t="shared" si="196"/>
        <v>0</v>
      </c>
      <c r="L311" s="10"/>
      <c r="M311" s="10"/>
      <c r="N311" s="10"/>
      <c r="O311" s="10"/>
      <c r="P311" s="10"/>
    </row>
    <row r="312" spans="1:16" ht="75.599999999999994" x14ac:dyDescent="0.25">
      <c r="A312" s="57" t="s">
        <v>139</v>
      </c>
      <c r="B312" s="72">
        <f t="shared" si="199"/>
        <v>57920.625</v>
      </c>
      <c r="C312" s="72">
        <f>C314+C315+C316</f>
        <v>0</v>
      </c>
      <c r="D312" s="72">
        <f t="shared" ref="D312:E312" si="216">D314+D315+D316</f>
        <v>46173.3</v>
      </c>
      <c r="E312" s="72">
        <f t="shared" si="216"/>
        <v>11747.325000000001</v>
      </c>
      <c r="F312" s="72">
        <f t="shared" si="202"/>
        <v>0</v>
      </c>
      <c r="G312" s="72">
        <f>G314+G315+G316</f>
        <v>0</v>
      </c>
      <c r="H312" s="72">
        <f t="shared" ref="H312:I312" si="217">H314+H315+H316</f>
        <v>0</v>
      </c>
      <c r="I312" s="72">
        <f t="shared" si="217"/>
        <v>0</v>
      </c>
      <c r="J312" s="72">
        <f t="shared" si="195"/>
        <v>57920.625</v>
      </c>
      <c r="K312" s="73">
        <f t="shared" si="196"/>
        <v>0</v>
      </c>
      <c r="L312" s="10"/>
      <c r="M312" s="10"/>
      <c r="N312" s="10"/>
      <c r="O312" s="10"/>
      <c r="P312" s="10"/>
    </row>
    <row r="313" spans="1:16" ht="32.4" x14ac:dyDescent="0.25">
      <c r="A313" s="59" t="s">
        <v>19</v>
      </c>
      <c r="B313" s="72">
        <f t="shared" si="199"/>
        <v>0</v>
      </c>
      <c r="C313" s="72"/>
      <c r="D313" s="72"/>
      <c r="E313" s="72"/>
      <c r="F313" s="72">
        <f t="shared" si="202"/>
        <v>0</v>
      </c>
      <c r="G313" s="72"/>
      <c r="H313" s="72"/>
      <c r="I313" s="72"/>
      <c r="J313" s="72">
        <f t="shared" si="195"/>
        <v>0</v>
      </c>
      <c r="K313" s="73"/>
      <c r="L313" s="10"/>
      <c r="M313" s="10"/>
      <c r="N313" s="10"/>
      <c r="O313" s="10"/>
      <c r="P313" s="10"/>
    </row>
    <row r="314" spans="1:16" ht="49.2" x14ac:dyDescent="0.25">
      <c r="A314" s="43" t="s">
        <v>141</v>
      </c>
      <c r="B314" s="72">
        <f t="shared" si="199"/>
        <v>204</v>
      </c>
      <c r="C314" s="72"/>
      <c r="D314" s="72"/>
      <c r="E314" s="72">
        <v>204</v>
      </c>
      <c r="F314" s="72">
        <f t="shared" si="202"/>
        <v>0</v>
      </c>
      <c r="G314" s="72"/>
      <c r="H314" s="72"/>
      <c r="I314" s="72"/>
      <c r="J314" s="72">
        <f t="shared" si="195"/>
        <v>204</v>
      </c>
      <c r="K314" s="73">
        <f t="shared" si="196"/>
        <v>0</v>
      </c>
      <c r="L314" s="10"/>
      <c r="M314" s="10"/>
      <c r="N314" s="10"/>
      <c r="O314" s="10"/>
      <c r="P314" s="10"/>
    </row>
    <row r="315" spans="1:16" ht="32.4" x14ac:dyDescent="0.25">
      <c r="A315" s="43" t="s">
        <v>142</v>
      </c>
      <c r="B315" s="72">
        <f t="shared" si="199"/>
        <v>11543.325000000001</v>
      </c>
      <c r="C315" s="72"/>
      <c r="D315" s="72"/>
      <c r="E315" s="72">
        <v>11543.325000000001</v>
      </c>
      <c r="F315" s="72">
        <f t="shared" si="202"/>
        <v>0</v>
      </c>
      <c r="G315" s="72"/>
      <c r="H315" s="72"/>
      <c r="I315" s="72"/>
      <c r="J315" s="72">
        <f t="shared" si="195"/>
        <v>11543.325000000001</v>
      </c>
      <c r="K315" s="73">
        <f t="shared" si="196"/>
        <v>0</v>
      </c>
      <c r="L315" s="10"/>
      <c r="M315" s="10"/>
      <c r="N315" s="10"/>
      <c r="O315" s="10"/>
      <c r="P315" s="10"/>
    </row>
    <row r="316" spans="1:16" ht="32.4" x14ac:dyDescent="0.25">
      <c r="A316" s="43" t="s">
        <v>143</v>
      </c>
      <c r="B316" s="72">
        <f t="shared" si="199"/>
        <v>46173.3</v>
      </c>
      <c r="C316" s="72"/>
      <c r="D316" s="72">
        <v>46173.3</v>
      </c>
      <c r="E316" s="72"/>
      <c r="F316" s="72"/>
      <c r="G316" s="72"/>
      <c r="H316" s="72"/>
      <c r="I316" s="72"/>
      <c r="J316" s="72">
        <f t="shared" si="195"/>
        <v>46173.3</v>
      </c>
      <c r="K316" s="73">
        <f t="shared" si="196"/>
        <v>0</v>
      </c>
      <c r="L316" s="10"/>
      <c r="M316" s="10"/>
      <c r="N316" s="10"/>
      <c r="O316" s="10"/>
      <c r="P316" s="10"/>
    </row>
    <row r="317" spans="1:16" s="4" customFormat="1" ht="61.2" customHeight="1" x14ac:dyDescent="0.3">
      <c r="A317" s="52" t="s">
        <v>27</v>
      </c>
      <c r="B317" s="68">
        <f t="shared" ref="B317:I317" si="218">B9+B136+B204+B235+B303+B309</f>
        <v>2402310.2025899999</v>
      </c>
      <c r="C317" s="68">
        <f t="shared" si="218"/>
        <v>1595637.82326</v>
      </c>
      <c r="D317" s="68">
        <f t="shared" si="218"/>
        <v>532081.99447999999</v>
      </c>
      <c r="E317" s="68">
        <f t="shared" si="218"/>
        <v>274590.38484999997</v>
      </c>
      <c r="F317" s="68">
        <f t="shared" si="218"/>
        <v>507009.46987999999</v>
      </c>
      <c r="G317" s="68">
        <f t="shared" si="218"/>
        <v>417197.12507000001</v>
      </c>
      <c r="H317" s="68">
        <f t="shared" si="218"/>
        <v>54289.233010000004</v>
      </c>
      <c r="I317" s="68">
        <f t="shared" si="218"/>
        <v>35523.111799999999</v>
      </c>
      <c r="J317" s="68">
        <f t="shared" si="195"/>
        <v>1895300.7327099999</v>
      </c>
      <c r="K317" s="69">
        <f t="shared" si="196"/>
        <v>21.105079158111156</v>
      </c>
    </row>
    <row r="318" spans="1:16" ht="192.6" customHeight="1" x14ac:dyDescent="0.5">
      <c r="A318" s="8"/>
      <c r="B318" s="12"/>
      <c r="C318" s="8"/>
      <c r="D318" s="8"/>
      <c r="E318" s="13"/>
      <c r="F318" s="13"/>
      <c r="G318" s="31"/>
      <c r="H318" s="31"/>
      <c r="I318" s="31"/>
      <c r="J318" s="8"/>
      <c r="K318" s="8"/>
    </row>
    <row r="319" spans="1:16" ht="13.8" customHeight="1" x14ac:dyDescent="0.5">
      <c r="A319" s="9"/>
      <c r="B319" s="16"/>
      <c r="C319" s="8"/>
      <c r="D319" s="8"/>
      <c r="E319" s="8"/>
      <c r="F319" s="31"/>
      <c r="G319" s="31"/>
      <c r="H319" s="31"/>
      <c r="I319" s="31"/>
      <c r="J319" s="8"/>
      <c r="K319" s="8"/>
    </row>
    <row r="320" spans="1:16" ht="24.75" customHeight="1" x14ac:dyDescent="0.25">
      <c r="A320" s="8"/>
      <c r="B320" s="112" t="s">
        <v>1</v>
      </c>
      <c r="C320" s="112" t="s">
        <v>15</v>
      </c>
      <c r="D320" s="112" t="s">
        <v>14</v>
      </c>
      <c r="E320" s="114" t="s">
        <v>16</v>
      </c>
      <c r="F320" s="115"/>
      <c r="G320" s="8"/>
      <c r="H320" s="8"/>
      <c r="I320" s="8"/>
      <c r="J320" s="8"/>
      <c r="K320" s="8"/>
    </row>
    <row r="321" spans="1:11" ht="23.25" customHeight="1" x14ac:dyDescent="0.25">
      <c r="A321" s="8"/>
      <c r="B321" s="113"/>
      <c r="C321" s="113"/>
      <c r="D321" s="113"/>
      <c r="E321" s="64" t="s">
        <v>17</v>
      </c>
      <c r="F321" s="64" t="s">
        <v>18</v>
      </c>
      <c r="G321" s="8"/>
      <c r="H321" s="8"/>
      <c r="I321" s="8"/>
      <c r="J321" s="8"/>
      <c r="K321" s="8"/>
    </row>
    <row r="322" spans="1:11" ht="36" customHeight="1" x14ac:dyDescent="0.55000000000000004">
      <c r="A322" s="8"/>
      <c r="B322" s="65"/>
      <c r="C322" s="92">
        <f>B317</f>
        <v>2402310.2025899999</v>
      </c>
      <c r="D322" s="92">
        <f>F317</f>
        <v>507009.46987999999</v>
      </c>
      <c r="E322" s="92">
        <f>C322-D322</f>
        <v>1895300.7327099999</v>
      </c>
      <c r="F322" s="85">
        <f>D322/C322*100</f>
        <v>21.105079158111156</v>
      </c>
      <c r="G322" s="8"/>
      <c r="H322" s="8"/>
      <c r="I322" s="8"/>
      <c r="J322" s="8"/>
      <c r="K322" s="8"/>
    </row>
    <row r="323" spans="1:11" ht="24.6" customHeight="1" x14ac:dyDescent="0.55000000000000004">
      <c r="A323" s="8"/>
      <c r="B323" s="65" t="s">
        <v>19</v>
      </c>
      <c r="C323" s="92"/>
      <c r="D323" s="92"/>
      <c r="E323" s="92"/>
      <c r="F323" s="85"/>
      <c r="G323" s="8"/>
      <c r="H323" s="8"/>
      <c r="I323" s="8"/>
      <c r="J323" s="8"/>
      <c r="K323" s="8"/>
    </row>
    <row r="324" spans="1:11" ht="34.200000000000003" customHeight="1" x14ac:dyDescent="0.55000000000000004">
      <c r="A324" s="8"/>
      <c r="B324" s="66" t="s">
        <v>3</v>
      </c>
      <c r="C324" s="93">
        <f>C317</f>
        <v>1595637.82326</v>
      </c>
      <c r="D324" s="92">
        <f>G317</f>
        <v>417197.12507000001</v>
      </c>
      <c r="E324" s="92">
        <f t="shared" ref="E324:E326" si="219">C324-D324</f>
        <v>1178440.6981899999</v>
      </c>
      <c r="F324" s="85">
        <f>D324/C324*100</f>
        <v>26.146104021126614</v>
      </c>
      <c r="G324" s="8"/>
      <c r="H324" s="8"/>
      <c r="I324" s="8"/>
      <c r="J324" s="8"/>
      <c r="K324" s="8"/>
    </row>
    <row r="325" spans="1:11" ht="34.799999999999997" customHeight="1" x14ac:dyDescent="0.55000000000000004">
      <c r="B325" s="66" t="s">
        <v>4</v>
      </c>
      <c r="C325" s="93">
        <f>D317</f>
        <v>532081.99447999999</v>
      </c>
      <c r="D325" s="92">
        <f>H317</f>
        <v>54289.233010000004</v>
      </c>
      <c r="E325" s="92">
        <f t="shared" si="219"/>
        <v>477792.76146999997</v>
      </c>
      <c r="F325" s="85">
        <f>D325/C325*100</f>
        <v>10.203170483725255</v>
      </c>
      <c r="G325" s="8"/>
      <c r="H325" s="8"/>
      <c r="I325" s="8"/>
      <c r="J325" s="8"/>
      <c r="K325" s="8"/>
    </row>
    <row r="326" spans="1:11" ht="36" customHeight="1" x14ac:dyDescent="0.55000000000000004">
      <c r="A326" s="5"/>
      <c r="B326" s="66" t="s">
        <v>5</v>
      </c>
      <c r="C326" s="93">
        <f>E317</f>
        <v>274590.38484999997</v>
      </c>
      <c r="D326" s="92">
        <f>I317</f>
        <v>35523.111799999999</v>
      </c>
      <c r="E326" s="92">
        <f t="shared" si="219"/>
        <v>239067.27304999996</v>
      </c>
      <c r="F326" s="85">
        <f>D326/C326*100</f>
        <v>12.936764635588077</v>
      </c>
      <c r="G326" s="8"/>
      <c r="H326" s="8"/>
      <c r="I326" s="8"/>
      <c r="J326" s="8"/>
      <c r="K326" s="8"/>
    </row>
    <row r="327" spans="1:11" ht="28.2" x14ac:dyDescent="0.5">
      <c r="A327" s="23" t="s">
        <v>202</v>
      </c>
      <c r="E327" s="108"/>
      <c r="F327" s="108"/>
    </row>
    <row r="328" spans="1:11" ht="61.8" customHeight="1" x14ac:dyDescent="0.5">
      <c r="A328" s="23" t="s">
        <v>203</v>
      </c>
      <c r="B328" s="23"/>
      <c r="C328" s="23"/>
      <c r="D328" s="23"/>
      <c r="E328" s="24" t="s">
        <v>33</v>
      </c>
      <c r="F328" s="32"/>
    </row>
    <row r="329" spans="1:11" ht="89.4" customHeight="1" x14ac:dyDescent="0.45">
      <c r="A329" s="67" t="s">
        <v>28</v>
      </c>
      <c r="B329" s="8"/>
      <c r="C329" s="8"/>
      <c r="D329" s="8"/>
      <c r="E329" s="13"/>
      <c r="F329" s="6"/>
    </row>
    <row r="330" spans="1:11" ht="34.799999999999997" customHeight="1" x14ac:dyDescent="0.4">
      <c r="E330" s="25"/>
    </row>
    <row r="332" spans="1:11" ht="39.6" customHeight="1" x14ac:dyDescent="0.5">
      <c r="B332" s="28"/>
      <c r="C332" s="29"/>
      <c r="D332" s="29"/>
      <c r="E332" s="29"/>
      <c r="F332" s="30"/>
      <c r="G332" s="29"/>
      <c r="H332" s="29"/>
      <c r="I332" s="29"/>
      <c r="J332" s="3"/>
    </row>
    <row r="333" spans="1:11" ht="28.2" x14ac:dyDescent="0.5">
      <c r="B333" s="28"/>
      <c r="C333" s="29"/>
      <c r="D333" s="29"/>
      <c r="E333" s="29"/>
      <c r="F333" s="30"/>
      <c r="G333" s="29"/>
      <c r="H333" s="29"/>
      <c r="I333" s="29"/>
      <c r="J333" s="3"/>
    </row>
    <row r="334" spans="1:11" ht="28.2" x14ac:dyDescent="0.5">
      <c r="B334" s="28"/>
      <c r="C334" s="29"/>
      <c r="D334" s="29"/>
      <c r="E334" s="29"/>
      <c r="F334" s="30"/>
      <c r="G334" s="29"/>
      <c r="H334" s="29"/>
      <c r="I334" s="29"/>
      <c r="J334" s="3"/>
    </row>
    <row r="335" spans="1:11" ht="28.2" x14ac:dyDescent="0.5">
      <c r="B335" s="28"/>
      <c r="C335" s="29"/>
      <c r="D335" s="29"/>
      <c r="E335" s="29"/>
      <c r="F335" s="30"/>
      <c r="G335" s="29"/>
      <c r="H335" s="29"/>
      <c r="I335" s="29"/>
      <c r="J335" s="3"/>
    </row>
    <row r="336" spans="1:11" ht="28.2" x14ac:dyDescent="0.5">
      <c r="B336" s="28"/>
      <c r="C336" s="29"/>
      <c r="D336" s="29"/>
      <c r="E336" s="29"/>
      <c r="F336" s="30"/>
      <c r="G336" s="29"/>
      <c r="H336" s="29"/>
      <c r="I336" s="29"/>
      <c r="J336" s="3"/>
    </row>
    <row r="337" spans="2:10" ht="28.2" x14ac:dyDescent="0.5">
      <c r="B337" s="28"/>
      <c r="C337" s="29"/>
      <c r="D337" s="29"/>
      <c r="E337" s="29"/>
      <c r="F337" s="30"/>
      <c r="G337" s="29"/>
      <c r="H337" s="29"/>
      <c r="I337" s="29"/>
      <c r="J337" s="3"/>
    </row>
    <row r="338" spans="2:10" ht="28.2" x14ac:dyDescent="0.5">
      <c r="B338" s="28"/>
      <c r="C338" s="27"/>
      <c r="D338" s="27"/>
      <c r="E338" s="27"/>
      <c r="F338" s="30"/>
      <c r="G338" s="27"/>
      <c r="H338" s="27"/>
      <c r="I338" s="27"/>
      <c r="J338" s="3"/>
    </row>
    <row r="339" spans="2:10" ht="28.2" x14ac:dyDescent="0.5">
      <c r="B339" s="28">
        <f t="shared" ref="B339:B342" si="220">C339+D339+E339</f>
        <v>0</v>
      </c>
      <c r="C339" s="27"/>
      <c r="D339" s="27"/>
      <c r="E339" s="27"/>
      <c r="F339" s="30">
        <f t="shared" ref="F339:F342" si="221">G339+H339+I339</f>
        <v>0</v>
      </c>
      <c r="G339" s="27"/>
      <c r="H339" s="27"/>
      <c r="I339" s="27"/>
      <c r="J339" s="3"/>
    </row>
    <row r="340" spans="2:10" ht="28.2" x14ac:dyDescent="0.5">
      <c r="B340" s="28">
        <f t="shared" si="220"/>
        <v>0</v>
      </c>
      <c r="C340" s="27"/>
      <c r="D340" s="27"/>
      <c r="E340" s="27"/>
      <c r="F340" s="30">
        <f t="shared" si="221"/>
        <v>0</v>
      </c>
      <c r="G340" s="27"/>
      <c r="H340" s="27"/>
      <c r="I340" s="27"/>
      <c r="J340" s="3"/>
    </row>
    <row r="341" spans="2:10" ht="28.2" x14ac:dyDescent="0.5">
      <c r="B341" s="28">
        <f t="shared" si="220"/>
        <v>0</v>
      </c>
      <c r="C341" s="27"/>
      <c r="D341" s="27"/>
      <c r="E341" s="27"/>
      <c r="F341" s="30">
        <f t="shared" si="221"/>
        <v>0</v>
      </c>
      <c r="G341" s="27"/>
      <c r="H341" s="27"/>
      <c r="I341" s="27"/>
      <c r="J341" s="3"/>
    </row>
    <row r="342" spans="2:10" ht="28.2" x14ac:dyDescent="0.5">
      <c r="B342" s="28">
        <f t="shared" si="220"/>
        <v>0</v>
      </c>
      <c r="C342" s="27"/>
      <c r="D342" s="27"/>
      <c r="E342" s="27"/>
      <c r="F342" s="30">
        <f t="shared" si="221"/>
        <v>0</v>
      </c>
      <c r="G342" s="27"/>
      <c r="H342" s="27"/>
      <c r="I342" s="27"/>
      <c r="J342" s="3"/>
    </row>
    <row r="343" spans="2:10" ht="24.6" x14ac:dyDescent="0.4">
      <c r="B343" s="27"/>
      <c r="C343" s="27"/>
      <c r="D343" s="27"/>
      <c r="E343" s="27"/>
      <c r="F343" s="27"/>
      <c r="G343" s="27"/>
      <c r="H343" s="27"/>
      <c r="I343" s="27"/>
      <c r="J343" s="3"/>
    </row>
    <row r="344" spans="2:10" ht="24.6" x14ac:dyDescent="0.4">
      <c r="B344" s="27"/>
      <c r="C344" s="27"/>
      <c r="D344" s="27"/>
      <c r="E344" s="27"/>
      <c r="F344" s="27"/>
      <c r="G344" s="27"/>
      <c r="H344" s="27"/>
      <c r="I344" s="27"/>
      <c r="J344" s="3"/>
    </row>
    <row r="345" spans="2:10" ht="24.6" x14ac:dyDescent="0.4">
      <c r="B345" s="27"/>
      <c r="C345" s="27"/>
      <c r="D345" s="27"/>
      <c r="E345" s="27"/>
      <c r="F345" s="27"/>
      <c r="G345" s="27"/>
      <c r="H345" s="27"/>
      <c r="I345" s="27"/>
      <c r="J345" s="3"/>
    </row>
    <row r="346" spans="2:10" ht="24.6" x14ac:dyDescent="0.4">
      <c r="B346" s="27"/>
      <c r="C346" s="27"/>
      <c r="D346" s="27"/>
      <c r="E346" s="27"/>
      <c r="F346" s="27"/>
      <c r="G346" s="27"/>
      <c r="H346" s="27"/>
      <c r="I346" s="27"/>
      <c r="J346" s="3"/>
    </row>
    <row r="347" spans="2:10" ht="24.6" x14ac:dyDescent="0.4">
      <c r="B347" s="27"/>
      <c r="C347" s="27"/>
      <c r="D347" s="27"/>
      <c r="E347" s="27"/>
      <c r="F347" s="27"/>
      <c r="G347" s="27"/>
      <c r="H347" s="27"/>
      <c r="I347" s="27"/>
      <c r="J347" s="3"/>
    </row>
    <row r="348" spans="2:10" ht="24.6" x14ac:dyDescent="0.4">
      <c r="B348" s="26"/>
      <c r="C348" s="26"/>
      <c r="D348" s="26"/>
      <c r="E348" s="26"/>
      <c r="F348" s="26"/>
      <c r="G348" s="26"/>
      <c r="H348" s="26"/>
      <c r="I348" s="26"/>
    </row>
    <row r="349" spans="2:10" ht="24.6" x14ac:dyDescent="0.4">
      <c r="B349" s="26"/>
      <c r="C349" s="26"/>
      <c r="D349" s="26"/>
      <c r="E349" s="26"/>
      <c r="F349" s="26"/>
      <c r="G349" s="26"/>
      <c r="H349" s="26"/>
      <c r="I349" s="26"/>
    </row>
    <row r="350" spans="2:10" ht="24.6" x14ac:dyDescent="0.4">
      <c r="B350" s="26"/>
      <c r="C350" s="26"/>
      <c r="D350" s="26"/>
      <c r="E350" s="26"/>
      <c r="F350" s="26"/>
      <c r="G350" s="26"/>
      <c r="H350" s="26"/>
      <c r="I350" s="26"/>
    </row>
    <row r="351" spans="2:10" ht="24.6" x14ac:dyDescent="0.4">
      <c r="B351" s="26"/>
      <c r="C351" s="26"/>
      <c r="D351" s="26"/>
      <c r="E351" s="26"/>
      <c r="F351" s="26"/>
      <c r="G351" s="26"/>
      <c r="H351" s="26"/>
      <c r="I351" s="26"/>
    </row>
    <row r="352" spans="2:10" ht="24.6" x14ac:dyDescent="0.4">
      <c r="B352" s="26"/>
      <c r="C352" s="26"/>
      <c r="D352" s="26"/>
      <c r="E352" s="26"/>
      <c r="F352" s="26"/>
      <c r="G352" s="26"/>
      <c r="H352" s="26"/>
      <c r="I352" s="26"/>
    </row>
    <row r="353" spans="2:9" ht="24.6" x14ac:dyDescent="0.4">
      <c r="B353" s="26"/>
      <c r="C353" s="26"/>
      <c r="D353" s="26"/>
      <c r="E353" s="26"/>
      <c r="F353" s="26"/>
      <c r="G353" s="26"/>
      <c r="H353" s="26"/>
      <c r="I353" s="26"/>
    </row>
  </sheetData>
  <mergeCells count="17">
    <mergeCell ref="E327:F327"/>
    <mergeCell ref="F6:F7"/>
    <mergeCell ref="G6:I6"/>
    <mergeCell ref="B320:B321"/>
    <mergeCell ref="C320:C321"/>
    <mergeCell ref="D320:D321"/>
    <mergeCell ref="E320:F320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>
    <oddHeader>&amp;R&amp;"Arial Cyr,полужирный"&amp;18Страница &amp;P</oddHeader>
  </headerFooter>
  <rowBreaks count="4" manualBreakCount="4">
    <brk id="225" max="10" man="1"/>
    <brk id="249" max="10" man="1"/>
    <brk id="271" max="10" man="1"/>
    <brk id="2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на 01.08.2020г. (руб)</vt:lpstr>
      <vt:lpstr>на 01.08.2020г. (тыс.руб)</vt:lpstr>
      <vt:lpstr>'на 01.08.2020г. (руб)'!Заголовки_для_печати</vt:lpstr>
      <vt:lpstr>'на 01.08.2020г. (тыс.руб)'!Заголовки_для_печати</vt:lpstr>
      <vt:lpstr>'на 01.08.2020г. (руб)'!Область_печати</vt:lpstr>
      <vt:lpstr>'на 01.08.2020г. (тыс.руб)'!Область_печати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2020-07-03T11:53:24Z</cp:lastPrinted>
  <dcterms:created xsi:type="dcterms:W3CDTF">2007-01-23T06:19:47Z</dcterms:created>
  <dcterms:modified xsi:type="dcterms:W3CDTF">2020-08-04T06:33:35Z</dcterms:modified>
</cp:coreProperties>
</file>