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80" windowWidth="19200" windowHeight="10290" activeTab="1"/>
  </bookViews>
  <sheets>
    <sheet name="перечень" sheetId="1" r:id="rId1"/>
    <sheet name="реестр" sheetId="2" r:id="rId2"/>
  </sheets>
  <definedNames>
    <definedName name="_xlnm._FilterDatabase" localSheetId="0" hidden="1">перечень!$A$9:$U$228</definedName>
    <definedName name="_xlnm.Print_Titles" localSheetId="0">перечень!$13:$13</definedName>
    <definedName name="_xlnm.Print_Titles" localSheetId="1">реестр!$6:$6</definedName>
    <definedName name="_xlnm.Print_Area" localSheetId="0">перечень!$A$1:$U$230</definedName>
    <definedName name="_xlnm.Print_Area" localSheetId="1">реестр!$A$1:$P$224</definedName>
  </definedNames>
  <calcPr calcId="145621"/>
</workbook>
</file>

<file path=xl/calcChain.xml><?xml version="1.0" encoding="utf-8"?>
<calcChain xmlns="http://schemas.openxmlformats.org/spreadsheetml/2006/main">
  <c r="D93" i="2" l="1"/>
  <c r="C93" i="2"/>
  <c r="O93" i="2"/>
  <c r="M98" i="1"/>
  <c r="R98" i="1" s="1"/>
  <c r="M99" i="1"/>
  <c r="K99" i="1"/>
  <c r="J99" i="1"/>
  <c r="I99" i="1"/>
  <c r="H99" i="1"/>
  <c r="K167" i="1"/>
  <c r="J167" i="1"/>
  <c r="I167" i="1"/>
  <c r="H167" i="1"/>
  <c r="U122" i="1"/>
  <c r="C117" i="2"/>
  <c r="C162" i="2" s="1"/>
  <c r="J162" i="2"/>
  <c r="I162" i="2"/>
  <c r="H162" i="2"/>
  <c r="G162" i="2"/>
  <c r="F162" i="2"/>
  <c r="D162" i="2"/>
  <c r="O162" i="2"/>
  <c r="N162" i="2"/>
  <c r="M166" i="1"/>
  <c r="R166" i="1" s="1"/>
  <c r="Q167" i="1"/>
  <c r="R165" i="1"/>
  <c r="R164" i="1"/>
  <c r="R163" i="1"/>
  <c r="R162" i="1"/>
  <c r="R161" i="1"/>
  <c r="M227" i="1"/>
  <c r="Q227" i="1" s="1"/>
  <c r="D223" i="2"/>
  <c r="C176" i="2"/>
  <c r="C223" i="2" s="1"/>
  <c r="C155" i="2"/>
  <c r="R160" i="1"/>
  <c r="R159" i="1"/>
  <c r="C154" i="2"/>
  <c r="J223" i="2"/>
  <c r="H223" i="2"/>
  <c r="I223" i="2"/>
  <c r="F223" i="2"/>
  <c r="G223" i="2"/>
  <c r="L96" i="2"/>
  <c r="L162" i="2" s="1"/>
  <c r="M93" i="2"/>
  <c r="L93" i="2"/>
  <c r="J93" i="2"/>
  <c r="I93" i="2"/>
  <c r="H93" i="2"/>
  <c r="G93" i="2"/>
  <c r="F93" i="2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169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01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37" i="1"/>
  <c r="R38" i="1"/>
  <c r="R39" i="1"/>
  <c r="R32" i="1"/>
  <c r="R33" i="1"/>
  <c r="R34" i="1"/>
  <c r="R35" i="1"/>
  <c r="R36" i="1"/>
  <c r="R30" i="1"/>
  <c r="R31" i="1"/>
  <c r="R28" i="1"/>
  <c r="R29" i="1"/>
  <c r="R25" i="1"/>
  <c r="R26" i="1"/>
  <c r="R27" i="1"/>
  <c r="R22" i="1"/>
  <c r="R23" i="1"/>
  <c r="R24" i="1"/>
  <c r="R17" i="1"/>
  <c r="R18" i="1"/>
  <c r="R19" i="1"/>
  <c r="R20" i="1"/>
  <c r="R21" i="1"/>
  <c r="R16" i="1"/>
  <c r="R15" i="1"/>
  <c r="K210" i="2"/>
  <c r="K223" i="2" s="1"/>
  <c r="K194" i="2"/>
  <c r="K118" i="2"/>
  <c r="K162" i="2" s="1"/>
  <c r="K71" i="2"/>
  <c r="K58" i="2"/>
  <c r="K93" i="2" s="1"/>
  <c r="K17" i="2"/>
  <c r="H227" i="1"/>
  <c r="I227" i="1"/>
  <c r="I228" i="1" s="1"/>
  <c r="J227" i="1"/>
  <c r="J228" i="1" s="1"/>
  <c r="K227" i="1"/>
  <c r="M167" i="1"/>
  <c r="K228" i="1" l="1"/>
  <c r="H228" i="1"/>
  <c r="Q98" i="1"/>
  <c r="Q99" i="1" s="1"/>
  <c r="Q228" i="1" s="1"/>
  <c r="M228" i="1"/>
</calcChain>
</file>

<file path=xl/sharedStrings.xml><?xml version="1.0" encoding="utf-8"?>
<sst xmlns="http://schemas.openxmlformats.org/spreadsheetml/2006/main" count="1314" uniqueCount="414">
  <si>
    <t>в том числе жилых помещений, находящих-
ся в соб-
ственности 
граждан</t>
  </si>
  <si>
    <t>Коли-чество этажей в 
много-
квар-
тир-
ном доме</t>
  </si>
  <si>
    <t>ремонт крыши</t>
  </si>
  <si>
    <t>Общая площадь многоквар-тирного дома</t>
  </si>
  <si>
    <t>панель</t>
  </si>
  <si>
    <t xml:space="preserve">ремонт крыши </t>
  </si>
  <si>
    <t>г. Чебоксары, ул. Хузангая, д. 29</t>
  </si>
  <si>
    <t>г. Чебоксары, просп. Ленина, д. 38, корп. 1</t>
  </si>
  <si>
    <t>г. Чебоксары, бульвар Эгерский, д. 51</t>
  </si>
  <si>
    <t>ввода в 
экс-
плуата-
цию мно-
гоквар-
тирного дома</t>
  </si>
  <si>
    <t>ремонт системы теплоснабжения</t>
  </si>
  <si>
    <t>12</t>
  </si>
  <si>
    <t>1</t>
  </si>
  <si>
    <t>4</t>
  </si>
  <si>
    <t>5</t>
  </si>
  <si>
    <t>3</t>
  </si>
  <si>
    <t>7</t>
  </si>
  <si>
    <t>6</t>
  </si>
  <si>
    <t>9</t>
  </si>
  <si>
    <t>2</t>
  </si>
  <si>
    <t>8</t>
  </si>
  <si>
    <t>г. Чебоксары, ул. Шумилова, д. 29</t>
  </si>
  <si>
    <t>г. Чебоксары, ул. Калинина, д. 104, корп. 1</t>
  </si>
  <si>
    <t>г. Чебоксары, ул. Рихарда Зорге, д. 1</t>
  </si>
  <si>
    <t>г. Чебоксары, ул. Хузангая, д. 7</t>
  </si>
  <si>
    <t>г. Чебоксары, ул. Привокзальная, д. 6</t>
  </si>
  <si>
    <t>г. Чебоксары, ул. 50 лет Октября, д. 16</t>
  </si>
  <si>
    <t>Ремонт, замена, модернизация лифтов, ремонт лифтовых шахт,  машинных и блочных помещений</t>
  </si>
  <si>
    <t>Количество жителей, зарегистри-рованных в многоквартир-
ном доме 
на дату утверждения Республикан-ской программы капитального ремонта общего имущества в многоквартир-
ных домах, расположен-ных на территории Чувашской Республики, на 2014–
2043 годы</t>
  </si>
  <si>
    <t>завер-шения послед-него 
капи-
таль-
ного ремон-
та в много-
квартир-
ном доме</t>
  </si>
  <si>
    <t>Коли-чество подъез-
дов в много-
квар-
тир-
ном доме</t>
  </si>
  <si>
    <t>1961</t>
  </si>
  <si>
    <t>1972</t>
  </si>
  <si>
    <t>г. Чебоксары, ул. Олега Кошевого, д. 1</t>
  </si>
  <si>
    <t>г. Чебоксары, ул. Шумилова, д. 19</t>
  </si>
  <si>
    <t>г. Чебоксары, ул. Энгельса, д. 40</t>
  </si>
  <si>
    <t>1956</t>
  </si>
  <si>
    <t>г. Чебоксары, бульвар Эгерский, д. 14</t>
  </si>
  <si>
    <t xml:space="preserve">Р Е Е С Т Р                                                                                                                                                                                                                                                                            
многоквартирных домов, расположенных на территории Чувашской Республики, в отношении которых планируется проведение капитального ремонта 
общего имущества, по видам капитального ремонта </t>
  </si>
  <si>
    <t>№
пп</t>
  </si>
  <si>
    <t>Адрес многоквартирного дома</t>
  </si>
  <si>
    <t>Год</t>
  </si>
  <si>
    <t>всего</t>
  </si>
  <si>
    <t>кв. метров</t>
  </si>
  <si>
    <t>Площадь помещений многоквартирного дома</t>
  </si>
  <si>
    <t>чел.</t>
  </si>
  <si>
    <t>рублей</t>
  </si>
  <si>
    <t>№ 
пп</t>
  </si>
  <si>
    <t>ед.</t>
  </si>
  <si>
    <t xml:space="preserve">Адрес многоквартирного дома 
</t>
  </si>
  <si>
    <t>Ремонт крыши</t>
  </si>
  <si>
    <t>улица, № дома</t>
  </si>
  <si>
    <t>куб. метров</t>
  </si>
  <si>
    <t>Мате-
риал стен</t>
  </si>
  <si>
    <t>Энергетическое обследование многоквартирного дома</t>
  </si>
  <si>
    <t>Ремонт подвальных помещений, относящихся к общему имуществу в многоквартирном доме</t>
  </si>
  <si>
    <t xml:space="preserve">Утепление и ремонт фасадов многоквартирного дома </t>
  </si>
  <si>
    <t>Ремонт фундамента   многоквартирного дома</t>
  </si>
  <si>
    <t>Вид ремонта общего имущества 
в много-
квартирном доме</t>
  </si>
  <si>
    <t>кирпич</t>
  </si>
  <si>
    <t>1975</t>
  </si>
  <si>
    <t>1974</t>
  </si>
  <si>
    <t>1973</t>
  </si>
  <si>
    <t>г. Чебоксары, просп. Ленина, д. 27</t>
  </si>
  <si>
    <t>1963</t>
  </si>
  <si>
    <t>г. Чебоксары, ул. Ашмарина, д. 36</t>
  </si>
  <si>
    <t>г. Чебоксары, бульвар Юго-Западный, д. 3</t>
  </si>
  <si>
    <t>г. Чебоксары, бульвар Юго-Западный, д. 5</t>
  </si>
  <si>
    <t>г. Чебоксары, просп. Мира, д. 44</t>
  </si>
  <si>
    <t>г. Чебоксары, ул. 50 лет Октября, д. 24, корп. 1</t>
  </si>
  <si>
    <t>г. Чебоксары, ул. 50 лет Октября, д. 7</t>
  </si>
  <si>
    <t>г. Чебоксары, ул. Мате Залка, д. 16</t>
  </si>
  <si>
    <t>г. Чебоксары, ул. Мате Залка, д. 16, корп. 1</t>
  </si>
  <si>
    <t>Ремонт  внутридомовых 
инженерных систем</t>
  </si>
  <si>
    <t>Замена коллективных (общедомовых) ПУ и УУ</t>
  </si>
  <si>
    <t>Cтоимость капиталь-
ного 
ремонта общего имущества в многоквартирном доме – всего</t>
  </si>
  <si>
    <t>г. Чебоксары, просп. Мира, д. 19</t>
  </si>
  <si>
    <t>монолит</t>
  </si>
  <si>
    <r>
      <t xml:space="preserve">П Е Р Е Ч Е Н Ь
многоквартирных домов, расположенных на территории Чувашской Республики, в отношении которых в 2021–2023 годах  планируется проведение  капитального ремонта общего имущества                  </t>
    </r>
    <r>
      <rPr>
        <sz val="13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</si>
  <si>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г. Чебоксары, ул. Т. Кривова, д. 13
</t>
  </si>
  <si>
    <t>г. Чебоксары, ул. Хевешская, д. 35/17</t>
  </si>
  <si>
    <t>система водоотведения, система теплоснабжения, ремонт крыши</t>
  </si>
  <si>
    <t>г. Чебоксары, ул. Хевешская, д. 9</t>
  </si>
  <si>
    <t>1971</t>
  </si>
  <si>
    <t>г. Чебоксары, ул. Хузангая, д. 10, корп. 1</t>
  </si>
  <si>
    <t>система электроснабжения, система горячего водоснабжения, система теплоснабжения, система холодного водоснабжения</t>
  </si>
  <si>
    <t>ремонт система электроснабжения</t>
  </si>
  <si>
    <t>г. Чебоксары, ул. Чапаева, д. 12</t>
  </si>
  <si>
    <t>1967</t>
  </si>
  <si>
    <t>г. Чебоксары, ул. Чапаева, д. 18</t>
  </si>
  <si>
    <t>система теплоснабжения, система холодного водоснабжения, система водоотведения</t>
  </si>
  <si>
    <t>г. Чебоксары, бульвар Эгерский, д. 10</t>
  </si>
  <si>
    <t>система холодного водоснабжения, система теплоснабжения, система водоотведения, система горячего водоснабжения</t>
  </si>
  <si>
    <t>ремонт подвальных помещений, ремонт крыши</t>
  </si>
  <si>
    <t>г. Чебоксары, бульвар Эгерский, д. 15</t>
  </si>
  <si>
    <t>1983</t>
  </si>
  <si>
    <t>система холодного водоснабжения, система теплоснабжения, система горячего водоснабжения</t>
  </si>
  <si>
    <t>1985</t>
  </si>
  <si>
    <t>система теплоснабжения, система горячего водоснабжения</t>
  </si>
  <si>
    <t>ремонт крыши, система теплоснабжения</t>
  </si>
  <si>
    <t>г. Чебоксары, просп. 9-й Пятилетки, д. 15, корп. 1</t>
  </si>
  <si>
    <t>1984</t>
  </si>
  <si>
    <t>система водоотведения, система холодного водоснабжения, система горячего водоснабжения, система теплоснабжения</t>
  </si>
  <si>
    <t>г. Чебоксары, просп. 9-й Пятилетки, д. 17</t>
  </si>
  <si>
    <t>система горячего водоснабжения, система холодного водоснабжения, система теплоснабжения, система водоотведения</t>
  </si>
  <si>
    <t>г. Чебоксары, просп. 9-й Пятилетки, д. 3</t>
  </si>
  <si>
    <t>10</t>
  </si>
  <si>
    <t>система горячего водоснабжения, система водоотведения, система теплоснабжения, система электроснабжения</t>
  </si>
  <si>
    <t>г. Чебоксары, просп. 9-й Пятилетки, д. 4</t>
  </si>
  <si>
    <t>система горячего водоснабжения, система водоотведения, система теплоснабжения, система холодного водоснабжения</t>
  </si>
  <si>
    <t>г. Чебоксары, просп. 9-й Пятилетки, д. 6</t>
  </si>
  <si>
    <t>г. Чебоксары, просп. И.Я. Яковлева, д. 14</t>
  </si>
  <si>
    <t>г. Чебоксары, просп. Ленина, д. 16</t>
  </si>
  <si>
    <t>система холодного водоснабжения, система электроснабжения, система водоотведения</t>
  </si>
  <si>
    <t>1962</t>
  </si>
  <si>
    <t>система теплоснабжения, система холодного водоснабжения</t>
  </si>
  <si>
    <t>г. Чебоксары, просп. Максима Горького, д. 9</t>
  </si>
  <si>
    <t>система горячего водоснабжения, система водоотведения, система холодного водоснабжения</t>
  </si>
  <si>
    <t>г. Чебоксары, просп. Мира, д. 15</t>
  </si>
  <si>
    <t>система электроснабжения</t>
  </si>
  <si>
    <t>г. Чебоксары, просп. Мира, д. 17</t>
  </si>
  <si>
    <t>система водоотведения, система горячего водоснабжения, система теплоснабжения, система холодного водоснабжения</t>
  </si>
  <si>
    <t>г. Чебоксары, просп. Мира, д. 23</t>
  </si>
  <si>
    <t>система холодного водоснабжения, система электроснабжения, система горячего водоснабжения, система водоотведения</t>
  </si>
  <si>
    <t>г. Чебоксары, просп. Мира, д. 25</t>
  </si>
  <si>
    <t>г. Чебоксары, просп. Тракторостроителей, д. 49</t>
  </si>
  <si>
    <t>г. Чебоксары, просп. Тракторостроителей, д. 61</t>
  </si>
  <si>
    <t>система холодного водоснабжения, система горячего водоснабжения, система водоотведения, система теплоснабжения</t>
  </si>
  <si>
    <t>г. Чебоксары, ул. 50 лет Октября, д. 14</t>
  </si>
  <si>
    <t>система холодного водоснабжения, система теплоснабжения, ремонт крыши</t>
  </si>
  <si>
    <t>г. Чебоксары, ул. 50 лет Октября, д. 15</t>
  </si>
  <si>
    <t>ремонт крыши, система теплоснабжения, система электроснабжения, система водоотведения</t>
  </si>
  <si>
    <t>г. Чебоксары, ул. Афанасьева, д. 6, корп. 1</t>
  </si>
  <si>
    <t>система водоотведения, система холодного водоснабжения</t>
  </si>
  <si>
    <t>г. Чебоксары, ул. Бичурина, д. 8</t>
  </si>
  <si>
    <t>система водоотведения, система холодного водоснабжения, система теплоснабжения</t>
  </si>
  <si>
    <t>г. Чебоксары, ул. Богдана Хмельницкого, д. 111</t>
  </si>
  <si>
    <t>система водоотведения, система электроснабжения, система холодного водоснабжения, система теплоснабжения</t>
  </si>
  <si>
    <t>г. Чебоксары, ул. Гагарина Ю., д. 11</t>
  </si>
  <si>
    <t>г. Чебоксары, ул. Гагарина Ю., д. 26</t>
  </si>
  <si>
    <t>система теплоснабжения, система водоотведения, система холодного водоснабжения, система горячего водоснабжения</t>
  </si>
  <si>
    <t>г. Чебоксары, ул. Гагарина Ю., д. 30А</t>
  </si>
  <si>
    <t>2003</t>
  </si>
  <si>
    <t>ремонт крыши, система водоотведения</t>
  </si>
  <si>
    <t>г. Чебоксары, ул. Гагарина Ю., д. 51</t>
  </si>
  <si>
    <t>система теплоснабжения</t>
  </si>
  <si>
    <t>г. Чебоксары, ул. Гузовского, д. 14</t>
  </si>
  <si>
    <t>г. Чебоксары, ул. Декабристов, д. 25</t>
  </si>
  <si>
    <t>г. Чебоксары, ул. Декабристов, д. 27</t>
  </si>
  <si>
    <t>система холодного водоснабжения, система теплоснабжения, система водоотведения</t>
  </si>
  <si>
    <t>система теплоснабжения, система водоотведения</t>
  </si>
  <si>
    <t>г. Чебоксары, ул. Космонавта Николаева А.Г., д. 18</t>
  </si>
  <si>
    <t>система теплоснабжения, система водоотведения, ремонт крыши</t>
  </si>
  <si>
    <t>г. Чебоксары, ул. Космонавта Николаева А.Г., д. 19</t>
  </si>
  <si>
    <t>система теплоснабжения, система горячего водоснабжения, система водоотведения</t>
  </si>
  <si>
    <t>система водоотведения, система теплоснабжения</t>
  </si>
  <si>
    <t>г. Чебоксары, ул. Николая Ильбекова, д. 7, корп. 1</t>
  </si>
  <si>
    <t>система теплоснабжения, ремонт крыши</t>
  </si>
  <si>
    <t>г. Чебоксары, ул. Пролетарская, д. 26</t>
  </si>
  <si>
    <t>1982</t>
  </si>
  <si>
    <t>система теплоснабжения, система электроснабжения, система холодного водоснабжения, система горячего водоснабжения</t>
  </si>
  <si>
    <t>система электроснабжения, подвальные помещения, ремонт крыши</t>
  </si>
  <si>
    <t>г. Чебоксары, ул. Т. Кривова, д. 10</t>
  </si>
  <si>
    <t>система холодного водоснабжения, система водоотведения, система электроснабжения, система горячего водоснабжения</t>
  </si>
  <si>
    <t>г. Чебоксары, ул. Т. Кривова, д. 19</t>
  </si>
  <si>
    <t>система горячего водоснабжения, система холодного водоснабжения, система водоотведения, система теплоснабжения</t>
  </si>
  <si>
    <t>г. Чебоксары, ул. Т. Кривова, д. 19, корп. 1</t>
  </si>
  <si>
    <t>система водоотведения, система теплоснабжения, система горячего водоснабжения, система холодного водоснабжения</t>
  </si>
  <si>
    <t>г. Чебоксары, ул. Т. Кривова, д. 8</t>
  </si>
  <si>
    <t>г. Чебоксары, ул. Хевешская, д. 21</t>
  </si>
  <si>
    <t>система водоотведения, система холодного водоснабжения, система теплоснабжения, система горячего водоснабжения</t>
  </si>
  <si>
    <t>г. Чебоксары, ул. Хевешская, д. 31</t>
  </si>
  <si>
    <t>система теплоснабжения, система горячего водоснабжения, система холодного водоснабжения, система водоотведения</t>
  </si>
  <si>
    <t>г. Чебоксары, ул. Хузангая, д. 11</t>
  </si>
  <si>
    <t>система горячего водоснабжения, система холодного водоснабжения, система водоотведения</t>
  </si>
  <si>
    <t>г. Чебоксары, ул. Хузангая, д. 2/14</t>
  </si>
  <si>
    <t>г. Чебоксары, ул. Хузангая, д. 30</t>
  </si>
  <si>
    <t>система теплоснабжения, система холодного водоснабжения, система водоотведения, система горячего водоснабжения</t>
  </si>
  <si>
    <t>г. Чебоксары, ул. Хузангая, д. 38</t>
  </si>
  <si>
    <t>подвальные помещения, ремонт крыши</t>
  </si>
  <si>
    <t>г. Чебоксары, ул. Хузангая, д. 6</t>
  </si>
  <si>
    <t>г. Чебоксары, ул. Хузангая, д. 9</t>
  </si>
  <si>
    <t>г. Чебоксары, ул. Цивильская, д. 13</t>
  </si>
  <si>
    <t>система водоотведения</t>
  </si>
  <si>
    <t>г. Чебоксары, ул. Шумилова, д. 10</t>
  </si>
  <si>
    <t>г. Чебоксары, ул. Шумилова, д. 12</t>
  </si>
  <si>
    <t>г. Чебоксары, ул. Шумилова, д. 12, корп. 1</t>
  </si>
  <si>
    <t>г. Чебоксары, ул. Шумилова, д. 12, корп. 2</t>
  </si>
  <si>
    <t>г. Чебоксары, ул. Шумилова, д. 21</t>
  </si>
  <si>
    <t>г. Чебоксары, ул. Энтузиастов, д. 13</t>
  </si>
  <si>
    <t>г. Чебоксары, ул. Яблочкова, д. 12</t>
  </si>
  <si>
    <t>г. Чебоксары, ул. Гузовского, д. 22</t>
  </si>
  <si>
    <t>г. Чебоксары, ул. Гузовского, д. 28</t>
  </si>
  <si>
    <t>г. Чебоксары, ул. М.А. Сапожникова, д. 28</t>
  </si>
  <si>
    <t>система холодного водоснабжения</t>
  </si>
  <si>
    <t>г. Чебоксары, бульвар Эгерский, д. 18</t>
  </si>
  <si>
    <t>система теплоснабжения, система горячего водоснабжения, система водоотведения, система холодного водоснабжения</t>
  </si>
  <si>
    <t>г. Чебоксары, бульвар Эгерский, д. 49</t>
  </si>
  <si>
    <t>г. Чебоксары, бульвар Эгерский, д. 59</t>
  </si>
  <si>
    <t>г. Чебоксары, бульвар Юго-Западный, д. 18</t>
  </si>
  <si>
    <t>г. Чебоксары, бульвар Юго-Западный, д. 2/5</t>
  </si>
  <si>
    <t>г. Чебоксары, бульвар Юго-Западный, д. 6</t>
  </si>
  <si>
    <t>г. Чебоксары, бульвар Юго-Западный, д. 8</t>
  </si>
  <si>
    <t>г. Чебоксары, бульвар Юго-Западный, д. 9</t>
  </si>
  <si>
    <t>г. Чебоксары, бульвар Юности, д. 4</t>
  </si>
  <si>
    <t>г. Чебоксары, пер. Молодежный, д. 5</t>
  </si>
  <si>
    <t>г. Чебоксары, просп. 9-й Пятилетки, д. 28/39</t>
  </si>
  <si>
    <t>г. Чебоксары, просп. И.Я. Яковлева, д. 6</t>
  </si>
  <si>
    <t>г. Чебоксары, ул. 324 Стрелковой дивизии, д. 8</t>
  </si>
  <si>
    <t>система водоотведения, система теплоснабжения, система электроснабжения</t>
  </si>
  <si>
    <t>г. Чебоксары, ул. Гагарина Ю., д. 17</t>
  </si>
  <si>
    <t>г. Чебоксары, ул. Гражданская, д. 70</t>
  </si>
  <si>
    <t>г. Чебоксары, ул. Гражданская, д. 72</t>
  </si>
  <si>
    <t>г. Чебоксары, ул. Гражданская, д. 78</t>
  </si>
  <si>
    <t>г. Чебоксары, ул. Гражданская, д. 86</t>
  </si>
  <si>
    <t>г. Чебоксары, ул. Гражданская, д. 90/2</t>
  </si>
  <si>
    <t>г. Чебоксары, ул. Дзержинского, д. 19</t>
  </si>
  <si>
    <t>система теплоснабжения, система холодного водоснабжения, система электроснабжения, система водоотведения</t>
  </si>
  <si>
    <t>г. Чебоксары, ул. Дзержинского, д. 20</t>
  </si>
  <si>
    <t>система холодного водоснабжения, система горячего водоснабжения, система водоотведения</t>
  </si>
  <si>
    <t>г. Чебоксары, ул. Кирова, д. 11</t>
  </si>
  <si>
    <t>г. Чебоксары, ул. Короленко, д. 8</t>
  </si>
  <si>
    <t>подвальные помещения</t>
  </si>
  <si>
    <t>г. Чебоксары, ул. М.А. Сапожникова, д. 26</t>
  </si>
  <si>
    <t>г. Чебоксары, ул. Маршака, д. 12, корп. 1</t>
  </si>
  <si>
    <t>г. Чебоксары, ул. Маршака, д. 2/3</t>
  </si>
  <si>
    <t>ремонт крыши, система теплоснабжения, система холодного водоснабжения</t>
  </si>
  <si>
    <t>г. Чебоксары, ул. Мате Залка, д. 1</t>
  </si>
  <si>
    <t>г. Чебоксары, ул. Мате Залка, д. 10</t>
  </si>
  <si>
    <t>г. Чебоксары, ул. Мате Залка, д. 12</t>
  </si>
  <si>
    <t>г. Чебоксары, ул. Мате Залка, д. 12, корп. 1</t>
  </si>
  <si>
    <t>г. Чебоксары, ул. Мате Залка, д. 14</t>
  </si>
  <si>
    <t>г. Чебоксары, ул. Мате Залка, д. 14, корп. 1</t>
  </si>
  <si>
    <t>г. Чебоксары, ул. Мате Залка, д. 2/76</t>
  </si>
  <si>
    <t>г. Чебоксары, ул. Мате Залка, д. 5/13</t>
  </si>
  <si>
    <t>г. Чебоксары, ул. Мате Залка, д. 6/12</t>
  </si>
  <si>
    <t>г. Чебоксары, ул. Николая Гастелло, д. 1/72</t>
  </si>
  <si>
    <t>г. Чебоксары, ул. Патриса Лумумбы, д. 10</t>
  </si>
  <si>
    <t>г. Чебоксары, ул. Патриса Лумумбы, д. 19</t>
  </si>
  <si>
    <t>г. Чебоксары, ул. Петрова, д. 11</t>
  </si>
  <si>
    <t>г. Чебоксары, ул. Университетская, д. 30</t>
  </si>
  <si>
    <t>г. Чебоксары, ул. Хузангая, д. 28</t>
  </si>
  <si>
    <t>система теплоснабжения, система водоотведения, система горячего водоснабжения, система холодного водоснабжения</t>
  </si>
  <si>
    <t>г. Чебоксары, ул. Чапаева, д. 16</t>
  </si>
  <si>
    <t>г. Чебоксары, ул. Чапаева, д. 8, корп. 2</t>
  </si>
  <si>
    <t>г. Чебоксары, ул. Чернышевского, д. 6</t>
  </si>
  <si>
    <t>г. Чебоксары, ул. Шумилова, д. 18</t>
  </si>
  <si>
    <t>г. Чебоксары, ул. Эльменя, д. 13</t>
  </si>
  <si>
    <t>г. Чебоксары, ул. Эльменя, д. 15</t>
  </si>
  <si>
    <t>г. Чебоксары, ул. Энтузиастов, д. 21</t>
  </si>
  <si>
    <t>г. Чебоксары, ул. Энтузиастов, д. 33</t>
  </si>
  <si>
    <t>г. Чебоксары, ул. Энтузиастов, д. 38/8</t>
  </si>
  <si>
    <t>г. Чебоксары, ул. Яноушека, д. 3</t>
  </si>
  <si>
    <t>система водоотведения, система холодного водоснабжения, система электроснабжения, система теплоснабжения</t>
  </si>
  <si>
    <t>г. Чебоксары, шоссе Канашское, д. 31</t>
  </si>
  <si>
    <t>ремонт крыши, система холодного водоснабжения, система водоотведения, система электроснабжения</t>
  </si>
  <si>
    <t>г. Чебоксары, ул. Красина, д. 16</t>
  </si>
  <si>
    <t>г. Чебоксары, ул. Афанасьева, д. 1</t>
  </si>
  <si>
    <t>система холодного водоснабжения, система водоотведения, система горячего водоснабжения</t>
  </si>
  <si>
    <t>г. Чебоксары, ул. Константина Иванова, д. 76/14</t>
  </si>
  <si>
    <t>г. Чебоксары, ул. Космонавта Николаева А.Г., д. 22</t>
  </si>
  <si>
    <t>г. Чебоксары, ул. Т. Кривова, д. 14</t>
  </si>
  <si>
    <t>г. Чебоксары, бульвар Эгерский, д. 16</t>
  </si>
  <si>
    <t>система холодного водоснабжения, система горячего водоснабжения, система теплоснабжения, система водоотведения</t>
  </si>
  <si>
    <t>г. Чебоксары, бульвар Эгерский, д. 21</t>
  </si>
  <si>
    <t>г. Чебоксары, бульвар Юности, д. 9</t>
  </si>
  <si>
    <t>система холодного водоснабжения, система горячего водоснабжения, система теплоснабжения, система электроснабжения</t>
  </si>
  <si>
    <t>г. Чебоксары, пер. Заводской, д. 4</t>
  </si>
  <si>
    <t>система холодного водоснабжения, система водоотведения, система электроснабжения</t>
  </si>
  <si>
    <t>г. Чебоксары, просп. Максима Горького, д. 13/22</t>
  </si>
  <si>
    <t>ремонт крыши, система горячего водоснабжения, система теплоснабжения, система холодного водоснабжения</t>
  </si>
  <si>
    <t>г. Чебоксары, просп. Мира, д. 34</t>
  </si>
  <si>
    <t>система водоотведения, система электроснабжения, система теплоснабжения, система холодного водоснабжения</t>
  </si>
  <si>
    <t>г. Чебоксары, просп. Мира, д. 38</t>
  </si>
  <si>
    <t>система холодного водоснабжения, система теплоснабжения, система электроснабжения, система водоотведения</t>
  </si>
  <si>
    <t>г. Чебоксары, просп. Мира, д. 98</t>
  </si>
  <si>
    <t>9;10</t>
  </si>
  <si>
    <t>система горячего водоснабжения, система теплоснабжения, система холодного водоснабжения, система электроснабжения</t>
  </si>
  <si>
    <t>г. Чебоксары, ул. 324 Стрелковой дивизии, д. 13</t>
  </si>
  <si>
    <t>г. Чебоксары, ул. 324 Стрелковой дивизии, д. 19</t>
  </si>
  <si>
    <t>система теплоснабжения, система холодного водоснабжения, система горячего водоснабжения, система водоотведения</t>
  </si>
  <si>
    <t>г. Чебоксары, ул. 324 Стрелковой дивизии, д. 21</t>
  </si>
  <si>
    <t>г. Чебоксары, ул. 50 лет Октября, д. 10</t>
  </si>
  <si>
    <t>г. Чебоксары, ул. 50 лет Октября, д. 11</t>
  </si>
  <si>
    <t>система водоотведения, ремонт крыши, система холодного водоснабжения</t>
  </si>
  <si>
    <t>г. Чебоксары, ул. 50 лет Октября, д. 23</t>
  </si>
  <si>
    <t>система холодного водоснабжения, система водоотведения</t>
  </si>
  <si>
    <t>г. Чебоксары, ул. 50 лет Октября, д. 8</t>
  </si>
  <si>
    <t>система теплоснабжения, система водоотведения, система холодного водоснабжения, ремонт крыши</t>
  </si>
  <si>
    <t>г. Чебоксары, ул. Альгешевская, д. 2</t>
  </si>
  <si>
    <t>г. Чебоксары, ул. Афанасьева, д. 4</t>
  </si>
  <si>
    <t>ремонт крыши, система теплоснабжения, система водоотведения, система холодного водоснабжения</t>
  </si>
  <si>
    <t>г. Чебоксары, ул. Афанасьева, д. 9</t>
  </si>
  <si>
    <t>г. Чебоксары, ул. Ашмарина, д. 36, корп. 1</t>
  </si>
  <si>
    <t>г. Чебоксары, ул. Гагарина Ю., д. 24/1</t>
  </si>
  <si>
    <t>система теплоснабжения, система электроснабжения</t>
  </si>
  <si>
    <t>г. Чебоксары, ул. Гагарина Ю., д. 41</t>
  </si>
  <si>
    <t>г. Чебоксары, ул. Гагарина Ю., д. 47</t>
  </si>
  <si>
    <t>г. Чебоксары, ул. Гражданская, д. 119, корп. 1</t>
  </si>
  <si>
    <t>г. Чебоксары, ул. Грасиса, д. 6, корп. 1</t>
  </si>
  <si>
    <t>система холодного водоснабжения, система теплоснабжения, ремонт крыши, система водоотведения</t>
  </si>
  <si>
    <t>г. Чебоксары, ул. К. Маркса, д. 46</t>
  </si>
  <si>
    <t>ремонт крыши, подвальные помещения, система электроснабжения</t>
  </si>
  <si>
    <t>г. Чебоксары, ул. Кадыкова, д. 4</t>
  </si>
  <si>
    <t>г. Чебоксары, ул. Кадыкова, д. 6</t>
  </si>
  <si>
    <t>г. Чебоксары, ул. Композитора Максимова, д. 7</t>
  </si>
  <si>
    <t>г. Чебоксары, ул. Космонавта Николаева А.Г., д. 25/15</t>
  </si>
  <si>
    <t>г. Чебоксары, ул. Космонавта Николаева А.Г., д. 40, корп. 1</t>
  </si>
  <si>
    <t>г. Чебоксары, ул. Космонавта Николаева А.Г., д. 46, корп. 1</t>
  </si>
  <si>
    <t>г. Чебоксары, ул. Кутузова, д. 48</t>
  </si>
  <si>
    <t>система водоотведения, система теплоснабжения, система электроснабжения, система холодного водоснабжения</t>
  </si>
  <si>
    <t>г. Чебоксары, ул. Ленинского Комсомола, д. 38</t>
  </si>
  <si>
    <t>система холодного водоснабжения, система водоотведения, система теплоснабжения, система горячего водоснабжения</t>
  </si>
  <si>
    <t>г. Чебоксары, ул. Мичмана Павлова, д. 10А</t>
  </si>
  <si>
    <t>система теплоснабжения, система горячего водоснабжения, ремонт крыши, система холодного водоснабжения</t>
  </si>
  <si>
    <t>система водоотведения, система теплоснабжения, система холодного водоснабжения</t>
  </si>
  <si>
    <t>г. Чебоксары, ул. Патриса Лумумбы, д. 14, корп. 1</t>
  </si>
  <si>
    <t>г. Чебоксары, ул. Патриса Лумумбы, д. 14, корп. 2</t>
  </si>
  <si>
    <t>г. Чебоксары, ул. Пролетарская, д. 3А</t>
  </si>
  <si>
    <t>система горячего водоснабжения, ремонт крыши, система теплоснабжения, система холодного водоснабжения</t>
  </si>
  <si>
    <t>г. Чебоксары, ул. Рихарда Зорге, д. 17</t>
  </si>
  <si>
    <t>г. Чебоксары, ул. Совхозная (пос. Лапсары), д. 6</t>
  </si>
  <si>
    <t>ремонт крыши, подвальные помещения</t>
  </si>
  <si>
    <t>г. Чебоксары, ул. Хевешская, д. 1</t>
  </si>
  <si>
    <t>г. Чебоксары, ул. Хевешская, д. 1, корп. 1</t>
  </si>
  <si>
    <t>г. Чебоксары, ул. Чернышевского, д. 14</t>
  </si>
  <si>
    <t>г. Чебоксары, ул. Чернышевского, д. 30</t>
  </si>
  <si>
    <t>г. Чебоксары, ул. Шумилова, д. 22/18</t>
  </si>
  <si>
    <t>г. Чебоксары, ул. Эльгера, д. 26</t>
  </si>
  <si>
    <t>г. Чебоксары, ул. Энтузиастов, д. 23</t>
  </si>
  <si>
    <t>г. Чебоксары, ул. Энтузиастов, д. 31</t>
  </si>
  <si>
    <t>г. Чебоксары, ул. Патриса Лумумбы, д. 16</t>
  </si>
  <si>
    <t>система холодного водоснабжения, система теплоснабжения, система водоотведения, ремонт крыши</t>
  </si>
  <si>
    <t>г. Чебоксары, ул. Патриса Лумумбы, д. 2/38</t>
  </si>
  <si>
    <t>г. Чебоксары, ул. Рихарда Зорге, д. 4</t>
  </si>
  <si>
    <t>г. Чебоксары, ул. Эльгера, д. 8</t>
  </si>
  <si>
    <t>система холодного водоснабжения, система канализации и водоотведения</t>
  </si>
  <si>
    <t>город Чебоксары</t>
  </si>
  <si>
    <t>Всего</t>
  </si>
  <si>
    <t>Способ формиро-
вания фонда капиталь-
ного ремонта</t>
  </si>
  <si>
    <t>Мини-
маль-
ный 
раз-
мер 
фонда 
капи-
таль-
ного 
ремон-
та  
(для 
домов, 
выбрав-
ших спец-
счет)</t>
  </si>
  <si>
    <t>на счете рег. оператора</t>
  </si>
  <si>
    <t>спецсчет</t>
  </si>
  <si>
    <t>система холодного водоснабжения, система горячего водоснабжения</t>
  </si>
  <si>
    <t>система электроснабжения,  система теплоснабжения</t>
  </si>
  <si>
    <t>г. Чебоксары, ул. Университетская, д. 21</t>
  </si>
  <si>
    <t>г. Чебоксары, ул. Б. Хмельницкого, д. 121</t>
  </si>
  <si>
    <t>г. Чебоксары, ул. Шумилова, д. 15</t>
  </si>
  <si>
    <t>сумма</t>
  </si>
  <si>
    <t>г. Чебоксары, ул. И. Франко, д. 17</t>
  </si>
  <si>
    <t>Ремонт фасада</t>
  </si>
  <si>
    <t>2021 год</t>
  </si>
  <si>
    <t>2022 год</t>
  </si>
  <si>
    <t>2023 год</t>
  </si>
  <si>
    <t>за счет средств государственной корпорации - Фонда содействия ремормированию жилищно-коммунального хозяйства</t>
  </si>
  <si>
    <t>за счет средств государственной и муниципальной поддержки</t>
  </si>
  <si>
    <t>за счет средств республиканского бюджета Чувашской Республики</t>
  </si>
  <si>
    <t>за счет средств местного бюджета</t>
  </si>
  <si>
    <t>за счет средств собственников помещений в многоквартирном доме</t>
  </si>
  <si>
    <t>Стоимость капитального ремонта общего имущества в многоквартирном доме</t>
  </si>
  <si>
    <t>Удельная стоимость капитального ремонта одного квадратного метра общей площади помещений многоквартирного дома</t>
  </si>
  <si>
    <t>рублей/кв.м</t>
  </si>
  <si>
    <t>Предельная стоимость проведения капитального ремонта одного квадратного метра общей площади помещений в многоквартирном доме</t>
  </si>
  <si>
    <t>г. Чебоксары, ул. Ленинского Комомола, д. 40, корп. 1</t>
  </si>
  <si>
    <t>г. Чебоксары, ул. Ленинского Комсомола, д. 40, корп. 1</t>
  </si>
  <si>
    <r>
      <t>система водоотведения</t>
    </r>
    <r>
      <rPr>
        <b/>
        <u/>
        <sz val="11"/>
        <rFont val="Times New Roman"/>
        <family val="1"/>
        <charset val="204"/>
      </rPr>
      <t xml:space="preserve">, </t>
    </r>
    <r>
      <rPr>
        <sz val="11"/>
        <rFont val="Times New Roman"/>
        <family val="1"/>
        <charset val="204"/>
      </rPr>
      <t>система теплоснабжения, система холодного водоснабжения</t>
    </r>
  </si>
  <si>
    <t>система электроснабжения, система теплоснабжения</t>
  </si>
  <si>
    <t>г. Чебоксары, Юго-Западный бульвар, д. 14</t>
  </si>
  <si>
    <t>г. Чебоксары, пр.Мира, д. 12</t>
  </si>
  <si>
    <t>г. Чебоксары, ул.Композитора Максимова, д. 13</t>
  </si>
  <si>
    <t>г. Чебоксары, ул.Энгельса, д.19</t>
  </si>
  <si>
    <t>г. Чебоксары, ул.Энгельса, д.42</t>
  </si>
  <si>
    <t>Ремонт крыши, система канализации и водоотведения, система холодного водоснабжения</t>
  </si>
  <si>
    <t>Система канализации и водоотведения, система холодного водоснабжения, ремонт крыши</t>
  </si>
  <si>
    <t>Система теплоснабжения</t>
  </si>
  <si>
    <t>'г. Чебоксары, ул.Композитора Максимова, д. 13</t>
  </si>
  <si>
    <t>'г. Чебоксары, ул.Энгельса, д.19</t>
  </si>
  <si>
    <t>'г. Чебоксары, ул.Энгельса, д.42</t>
  </si>
  <si>
    <t xml:space="preserve"> </t>
  </si>
  <si>
    <t>Итого: 66 домов</t>
  </si>
  <si>
    <t>'г. Чебоксары, ул.Маршака, д.8</t>
  </si>
  <si>
    <t>Ремонт фундамента</t>
  </si>
  <si>
    <t>г. Чебоксары, ул.Маршака, д.8</t>
  </si>
  <si>
    <t>Итого:  58 домов</t>
  </si>
  <si>
    <t>Итого 2021-2023 г.г.: 207 домов</t>
  </si>
  <si>
    <t>Краткосрочный муниципальный план
реализации Республиканской программы капитального ремонта общего имущества в многоквартирных домах, расположенных на территории города Чебоксары на 2021 - 2023 годы</t>
  </si>
  <si>
    <t>система холодного водоснабжения, ремонт крыши, система теплоснабжения</t>
  </si>
  <si>
    <t>ремонт, замена, модернизация лифтов, ремонт лифтовых шахт, машинных и блочных помещений, система электроснабжения</t>
  </si>
  <si>
    <t>ремонт, замена, модернизация лифтов, ремонт лифтовых шахт, машинных и блочных помещений</t>
  </si>
  <si>
    <t>система теплоснабжения, ремонт, замена, модернизация лифтов, ремонт лифтовых шахт, машинных и блочных помещений, система холодного водоснабжения</t>
  </si>
  <si>
    <t>ремонт, замена, модернизация лифтов, ремонт лифтовых шахт, машинных и блочных помещений, система горячего водоснабжения, система теплоснабжения</t>
  </si>
  <si>
    <t>ремонт, замена, модернизация лифтов, ремонт лифтовых шахт, машинных и блочных помещений, ремонт крыши</t>
  </si>
  <si>
    <t>ремонт, замена, модернизация лифтов, ремонт лифтовых шахт, машинных и блочных помещений, ремонт крыши, система электроснабжения, система горячего водоснабжения, система холодного водоснабжения</t>
  </si>
  <si>
    <t>система теплоснабжения, ремонт, замена, модернизация лифтов, ремонт лифтовых шахт, машинных и блочных помещений, система холодного водоснабжения, ремонт крыши</t>
  </si>
  <si>
    <t>ремонт крыши, система холодного водоснабжения, ремонт, замена, модернизация лифтов, ремонт лифтовых шахт, машинных и блочных помещений, система теплоснабжения</t>
  </si>
  <si>
    <t>система электроснабжения, система водоотведения, система горячего водоснабжения, система холодного водоснабжения, ремонт, замена, модернизация лифтов, ремонт лифтовых шахт, машинных и блочных помещений</t>
  </si>
  <si>
    <t>ремонт, замена, модернизация лифтов, ремонт лифтовых шахт, машинных и блочных помещений, система водоотведения, система теплоснабжения, ремонт крыши</t>
  </si>
  <si>
    <t>система электроснабжения, ремонт, замена, модернизация лифтов, ремонт лифтовых шахт, машинных и блочных помещений</t>
  </si>
  <si>
    <t>система теплоснабжения, ремонт, замена, модернизация лифтов, ремонт лифтовых шахт, машинных и блочных помещений, ремонт крыши</t>
  </si>
  <si>
    <t>система горячего водоснабжения, система холодного водоснабжения, система электроснабжения, ремонт, замена, модернизация лифтов, ремонт лифтовых шахт, машинных и блочных помещений, система водоотведения, ремонт крыши</t>
  </si>
  <si>
    <t>ремонт, замена, модернизация лифтов, ремонт лифтовых шахт, машинных и блочных помещений, система электроснабжения, система горячего водоснабжения</t>
  </si>
  <si>
    <t>система горячего водоснабжения, ремонт, замена, модернизация лифтов, ремонт лифтовых шахт, машинных и блочных помещений, система холодного водоснабжения, система электроснабжения, ремонт крыши, система водоотведения</t>
  </si>
  <si>
    <t>система теплоснабжения, система водоотведения, ремонт, замена, модернизация лифтов, ремонт лифтовых шахт, машинных и блочных помещений</t>
  </si>
  <si>
    <t>система теплоснабжения, ремонт крыши, ремонт, замена, модернизация лифтов, ремонт лифтовых шахт, машинных и блочных помещений</t>
  </si>
  <si>
    <r>
      <t xml:space="preserve">система водоотведения, </t>
    </r>
    <r>
      <rPr>
        <b/>
        <u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система электроснабжения</t>
    </r>
  </si>
  <si>
    <t>система электроснабжения, ремонт крыши</t>
  </si>
  <si>
    <t>г. Чебоксары, ул. Совхозная (пгт Новые Лапсары), д. 7</t>
  </si>
  <si>
    <t>г. Чебоксары, ул. Совхозная (пгт Новые Лапсары), д. 8</t>
  </si>
  <si>
    <t>г. Чебоксары, ул. К. Марска, д. 51</t>
  </si>
  <si>
    <t>Итого:  84 дома</t>
  </si>
  <si>
    <t>Таблица № 1</t>
  </si>
  <si>
    <t>Таблица № 2</t>
  </si>
  <si>
    <t>Приложение
к постановлению администрации
города Чебоксары
от ____________ № ________</t>
  </si>
  <si>
    <t>УТВЕРЖДЕН
постановлением администрации
города Чебоксары
от 30.09.2020 № 1841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</si>
</sst>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0\ &quot;₽&quot;"/>
    <numFmt numFmtId="167" formatCode="_(&quot;$&quot;* #,##0.00_);_(&quot;$&quot;* \(#,##0.00\);_(&quot;$&quot;* &quot;-&quot;??_);_(@_)"/>
    <numFmt numFmtId="168" formatCode="_ * #,##0_ ;_ * \-#,##0_ ;_ * &quot;-&quot;_ ;_ @_ "/>
    <numFmt numFmtId="169" formatCode="_ * #,##0.00_ ;_ * \-#,##0.00_ ;_ * &quot;-&quot;??_ ;_ @_ "/>
    <numFmt numFmtId="170" formatCode="_(&quot;$&quot;* #,##0_);_(&quot;$&quot;* \(#,##0\);_(&quot;$&quot;* &quot;-&quot;_);_(@_)"/>
  </numFmts>
  <fonts count="50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b/>
      <sz val="13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3"/>
      <name val="Times New Roman"/>
      <family val="1"/>
    </font>
    <font>
      <sz val="12"/>
      <name val="Arial Cyr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8"/>
      <color indexed="56"/>
      <name val="Cambria"/>
      <family val="1"/>
      <charset val="204"/>
    </font>
    <font>
      <sz val="10"/>
      <color indexed="8"/>
      <name val="Times New Roman"/>
      <family val="1"/>
      <charset val="204"/>
    </font>
    <font>
      <sz val="10"/>
      <color indexed="10"/>
      <name val="Arial Cyr"/>
      <charset val="204"/>
    </font>
    <font>
      <sz val="28"/>
      <name val="Times New Roman"/>
      <family val="1"/>
      <charset val="204"/>
    </font>
    <font>
      <b/>
      <sz val="10"/>
      <name val="Arial Cyr"/>
      <charset val="204"/>
    </font>
    <font>
      <b/>
      <u/>
      <sz val="11"/>
      <name val="Times New Roman"/>
      <family val="1"/>
      <charset val="204"/>
    </font>
    <font>
      <sz val="11"/>
      <name val="Times"/>
      <family val="1"/>
    </font>
    <font>
      <sz val="12"/>
      <name val="Times"/>
      <family val="1"/>
    </font>
    <font>
      <sz val="13"/>
      <name val="Times"/>
      <family val="1"/>
    </font>
    <font>
      <sz val="10"/>
      <name val="Times"/>
      <family val="1"/>
    </font>
    <font>
      <b/>
      <sz val="13"/>
      <name val="Times"/>
      <family val="1"/>
    </font>
    <font>
      <sz val="11"/>
      <color theme="1"/>
      <name val="Calibri"/>
      <family val="2"/>
      <charset val="204"/>
      <scheme val="minor"/>
    </font>
    <font>
      <u/>
      <sz val="10"/>
      <color theme="10"/>
      <name val="Arial Cyr"/>
      <charset val="204"/>
    </font>
    <font>
      <u/>
      <sz val="11"/>
      <color theme="10"/>
      <name val="Calibri"/>
      <family val="2"/>
      <charset val="204"/>
      <scheme val="minor"/>
    </font>
  </fonts>
  <fills count="4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46"/>
      </patternFill>
    </fill>
    <fill>
      <patternFill patternType="solid">
        <fgColor indexed="46"/>
        <bgColor indexed="64"/>
      </patternFill>
    </fill>
    <fill>
      <patternFill patternType="solid">
        <fgColor indexed="27"/>
      </patternFill>
    </fill>
    <fill>
      <patternFill patternType="solid">
        <fgColor indexed="27"/>
        <bgColor indexed="64"/>
      </patternFill>
    </fill>
    <fill>
      <patternFill patternType="solid">
        <fgColor indexed="47"/>
      </patternFill>
    </fill>
    <fill>
      <patternFill patternType="solid">
        <fgColor indexed="47"/>
        <bgColor indexed="64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11"/>
      </patternFill>
    </fill>
    <fill>
      <patternFill patternType="solid">
        <fgColor indexed="11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</patternFill>
    </fill>
    <fill>
      <patternFill patternType="solid">
        <fgColor indexed="49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8">
    <xf numFmtId="0" fontId="0" fillId="0" borderId="0"/>
    <xf numFmtId="0" fontId="8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>
      <alignment vertical="center"/>
    </xf>
    <xf numFmtId="0" fontId="8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>
      <alignment vertical="center"/>
    </xf>
    <xf numFmtId="0" fontId="8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/>
    <xf numFmtId="0" fontId="9" fillId="23" borderId="0" applyNumberFormat="0" applyBorder="0" applyAlignment="0" applyProtection="0">
      <alignment vertical="center"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/>
    <xf numFmtId="0" fontId="9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/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/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/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/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/>
    <xf numFmtId="0" fontId="9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/>
    <xf numFmtId="0" fontId="9" fillId="35" borderId="0" applyNumberFormat="0" applyBorder="0" applyAlignment="0" applyProtection="0">
      <alignment vertical="center"/>
    </xf>
    <xf numFmtId="0" fontId="9" fillId="24" borderId="0" applyNumberFormat="0" applyBorder="0" applyAlignment="0" applyProtection="0"/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/>
    <xf numFmtId="0" fontId="9" fillId="27" borderId="0" applyNumberFormat="0" applyBorder="0" applyAlignment="0" applyProtection="0">
      <alignment vertical="center"/>
    </xf>
    <xf numFmtId="0" fontId="9" fillId="36" borderId="0" applyNumberFormat="0" applyBorder="0" applyAlignment="0" applyProtection="0"/>
    <xf numFmtId="0" fontId="9" fillId="37" borderId="0" applyNumberFormat="0" applyBorder="0" applyAlignment="0" applyProtection="0">
      <alignment vertical="center"/>
    </xf>
    <xf numFmtId="0" fontId="10" fillId="12" borderId="1" applyNumberFormat="0" applyAlignment="0" applyProtection="0"/>
    <xf numFmtId="0" fontId="10" fillId="13" borderId="1" applyNumberFormat="0" applyAlignment="0" applyProtection="0">
      <alignment vertical="center"/>
    </xf>
    <xf numFmtId="0" fontId="11" fillId="38" borderId="2" applyNumberFormat="0" applyAlignment="0" applyProtection="0"/>
    <xf numFmtId="0" fontId="11" fillId="39" borderId="2" applyNumberFormat="0" applyAlignment="0" applyProtection="0">
      <alignment vertical="center"/>
    </xf>
    <xf numFmtId="0" fontId="12" fillId="38" borderId="1" applyNumberFormat="0" applyAlignment="0" applyProtection="0"/>
    <xf numFmtId="0" fontId="12" fillId="39" borderId="1" applyNumberFormat="0" applyAlignment="0" applyProtection="0">
      <alignment vertical="center"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35" fillId="0" borderId="0" applyFont="0" applyFill="0" applyBorder="0" applyAlignment="0" applyProtection="0">
      <alignment vertical="center"/>
    </xf>
    <xf numFmtId="167" fontId="25" fillId="0" borderId="0" applyFont="0" applyFill="0" applyBorder="0" applyAlignment="0" applyProtection="0">
      <alignment vertical="center"/>
    </xf>
    <xf numFmtId="170" fontId="35" fillId="0" borderId="0" applyFont="0" applyFill="0" applyBorder="0" applyAlignment="0" applyProtection="0">
      <alignment vertical="center"/>
    </xf>
    <xf numFmtId="170" fontId="25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/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/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/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center"/>
    </xf>
    <xf numFmtId="169" fontId="35" fillId="0" borderId="0" applyFont="0" applyFill="0" applyBorder="0" applyAlignment="0" applyProtection="0">
      <alignment vertical="center"/>
    </xf>
    <xf numFmtId="169" fontId="25" fillId="0" borderId="0" applyFont="0" applyFill="0" applyBorder="0" applyAlignment="0" applyProtection="0">
      <alignment vertical="center"/>
    </xf>
    <xf numFmtId="168" fontId="35" fillId="0" borderId="0" applyFont="0" applyFill="0" applyBorder="0" applyAlignment="0" applyProtection="0">
      <alignment vertical="center"/>
    </xf>
    <xf numFmtId="168" fontId="25" fillId="0" borderId="0" applyFont="0" applyFill="0" applyBorder="0" applyAlignment="0" applyProtection="0">
      <alignment vertical="center"/>
    </xf>
    <xf numFmtId="0" fontId="16" fillId="0" borderId="6" applyNumberFormat="0" applyFill="0" applyAlignment="0" applyProtection="0"/>
    <xf numFmtId="0" fontId="16" fillId="0" borderId="6" applyNumberFormat="0" applyFill="0" applyAlignment="0" applyProtection="0">
      <alignment vertical="center"/>
    </xf>
    <xf numFmtId="0" fontId="17" fillId="40" borderId="7" applyNumberFormat="0" applyAlignment="0" applyProtection="0"/>
    <xf numFmtId="0" fontId="17" fillId="41" borderId="7" applyNumberFormat="0" applyAlignment="0" applyProtection="0">
      <alignment vertical="center"/>
    </xf>
    <xf numFmtId="0" fontId="18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center"/>
    </xf>
    <xf numFmtId="0" fontId="19" fillId="42" borderId="0" applyNumberFormat="0" applyBorder="0" applyAlignment="0" applyProtection="0"/>
    <xf numFmtId="0" fontId="19" fillId="43" borderId="0" applyNumberFormat="0" applyBorder="0" applyAlignment="0" applyProtection="0">
      <alignment vertical="center"/>
    </xf>
    <xf numFmtId="0" fontId="25" fillId="0" borderId="0"/>
    <xf numFmtId="0" fontId="4" fillId="0" borderId="0"/>
    <xf numFmtId="0" fontId="1" fillId="0" borderId="0">
      <alignment vertical="center"/>
    </xf>
    <xf numFmtId="0" fontId="4" fillId="0" borderId="0"/>
    <xf numFmtId="0" fontId="4" fillId="0" borderId="0"/>
    <xf numFmtId="0" fontId="25" fillId="0" borderId="0"/>
    <xf numFmtId="0" fontId="47" fillId="0" borderId="0"/>
    <xf numFmtId="0" fontId="47" fillId="0" borderId="0"/>
    <xf numFmtId="0" fontId="1" fillId="0" borderId="0">
      <alignment vertical="center"/>
    </xf>
    <xf numFmtId="0" fontId="4" fillId="0" borderId="0"/>
    <xf numFmtId="0" fontId="47" fillId="0" borderId="0"/>
    <xf numFmtId="0" fontId="47" fillId="0" borderId="0"/>
    <xf numFmtId="0" fontId="20" fillId="4" borderId="0" applyNumberFormat="0" applyBorder="0" applyAlignment="0" applyProtection="0"/>
    <xf numFmtId="0" fontId="20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8" fillId="44" borderId="8" applyNumberFormat="0" applyFont="0" applyAlignment="0" applyProtection="0"/>
    <xf numFmtId="0" fontId="1" fillId="44" borderId="8" applyNumberFormat="0" applyFont="0" applyAlignment="0" applyProtection="0"/>
    <xf numFmtId="0" fontId="35" fillId="45" borderId="8" applyNumberFormat="0" applyFont="0" applyAlignment="0" applyProtection="0">
      <alignment vertical="center"/>
    </xf>
    <xf numFmtId="0" fontId="25" fillId="45" borderId="8" applyNumberFormat="0" applyFont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22" fillId="0" borderId="9" applyNumberFormat="0" applyFill="0" applyAlignment="0" applyProtection="0"/>
    <xf numFmtId="0" fontId="22" fillId="0" borderId="9" applyNumberFormat="0" applyFill="0" applyAlignment="0" applyProtection="0">
      <alignment vertical="center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center"/>
    </xf>
    <xf numFmtId="165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>
      <alignment vertical="center"/>
    </xf>
  </cellStyleXfs>
  <cellXfs count="153">
    <xf numFmtId="0" fontId="0" fillId="0" borderId="0" xfId="0"/>
    <xf numFmtId="0" fontId="0" fillId="0" borderId="0" xfId="0" applyFont="1" applyFill="1"/>
    <xf numFmtId="0" fontId="0" fillId="0" borderId="0" xfId="0" applyFont="1" applyFill="1" applyAlignment="1">
      <alignment wrapText="1"/>
    </xf>
    <xf numFmtId="0" fontId="0" fillId="0" borderId="0" xfId="0" applyFont="1" applyFill="1" applyBorder="1"/>
    <xf numFmtId="0" fontId="6" fillId="0" borderId="10" xfId="0" applyFont="1" applyFill="1" applyBorder="1" applyAlignment="1">
      <alignment horizontal="center" vertical="top" wrapText="1"/>
    </xf>
    <xf numFmtId="0" fontId="6" fillId="0" borderId="10" xfId="0" quotePrefix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2" fontId="7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Border="1"/>
    <xf numFmtId="0" fontId="0" fillId="0" borderId="0" xfId="0" applyFill="1"/>
    <xf numFmtId="0" fontId="32" fillId="0" borderId="10" xfId="0" applyFont="1" applyFill="1" applyBorder="1" applyAlignment="1">
      <alignment horizontal="center" vertical="top" wrapText="1"/>
    </xf>
    <xf numFmtId="0" fontId="33" fillId="0" borderId="0" xfId="0" applyFont="1" applyFill="1"/>
    <xf numFmtId="0" fontId="33" fillId="0" borderId="10" xfId="0" applyFont="1" applyFill="1" applyBorder="1" applyAlignment="1">
      <alignment horizontal="center" vertical="top" wrapText="1"/>
    </xf>
    <xf numFmtId="0" fontId="33" fillId="0" borderId="10" xfId="0" applyFont="1" applyFill="1" applyBorder="1"/>
    <xf numFmtId="49" fontId="32" fillId="0" borderId="10" xfId="0" applyNumberFormat="1" applyFont="1" applyFill="1" applyBorder="1" applyAlignment="1">
      <alignment horizontal="center" vertical="top" wrapText="1"/>
    </xf>
    <xf numFmtId="2" fontId="32" fillId="0" borderId="10" xfId="0" applyNumberFormat="1" applyFont="1" applyFill="1" applyBorder="1" applyAlignment="1">
      <alignment horizontal="center" vertical="top" wrapText="1"/>
    </xf>
    <xf numFmtId="1" fontId="32" fillId="0" borderId="10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Fill="1"/>
    <xf numFmtId="4" fontId="32" fillId="0" borderId="10" xfId="0" applyNumberFormat="1" applyFont="1" applyFill="1" applyBorder="1" applyAlignment="1">
      <alignment horizontal="center" vertical="top" wrapText="1"/>
    </xf>
    <xf numFmtId="4" fontId="34" fillId="0" borderId="10" xfId="0" applyNumberFormat="1" applyFont="1" applyFill="1" applyBorder="1" applyAlignment="1">
      <alignment horizontal="center" vertical="top" wrapText="1"/>
    </xf>
    <xf numFmtId="4" fontId="0" fillId="0" borderId="0" xfId="0" applyNumberFormat="1" applyFont="1" applyFill="1"/>
    <xf numFmtId="4" fontId="0" fillId="0" borderId="0" xfId="0" applyNumberFormat="1" applyFont="1" applyFill="1" applyAlignment="1">
      <alignment wrapText="1"/>
    </xf>
    <xf numFmtId="2" fontId="32" fillId="0" borderId="10" xfId="0" applyNumberFormat="1" applyFont="1" applyFill="1" applyBorder="1" applyAlignment="1">
      <alignment horizontal="left" vertical="top" wrapText="1"/>
    </xf>
    <xf numFmtId="0" fontId="32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/>
    <xf numFmtId="4" fontId="6" fillId="0" borderId="10" xfId="0" applyNumberFormat="1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vertical="top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wrapText="1"/>
    </xf>
    <xf numFmtId="0" fontId="32" fillId="0" borderId="10" xfId="0" quotePrefix="1" applyFont="1" applyFill="1" applyBorder="1" applyAlignment="1">
      <alignment horizontal="left" vertical="top" wrapText="1"/>
    </xf>
    <xf numFmtId="0" fontId="0" fillId="0" borderId="10" xfId="0" applyFont="1" applyFill="1" applyBorder="1"/>
    <xf numFmtId="2" fontId="32" fillId="0" borderId="10" xfId="0" quotePrefix="1" applyNumberFormat="1" applyFont="1" applyFill="1" applyBorder="1" applyAlignment="1">
      <alignment horizontal="center" vertical="top" wrapText="1"/>
    </xf>
    <xf numFmtId="0" fontId="31" fillId="0" borderId="11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6" fillId="0" borderId="10" xfId="0" quotePrefix="1" applyFont="1" applyFill="1" applyBorder="1" applyAlignment="1">
      <alignment horizontal="left" vertical="top" wrapText="1"/>
    </xf>
    <xf numFmtId="2" fontId="6" fillId="0" borderId="10" xfId="0" applyNumberFormat="1" applyFont="1" applyFill="1" applyBorder="1" applyAlignment="1">
      <alignment horizontal="left" vertical="top" wrapText="1"/>
    </xf>
    <xf numFmtId="0" fontId="34" fillId="0" borderId="10" xfId="0" applyFont="1" applyFill="1" applyBorder="1" applyAlignment="1">
      <alignment vertical="top" wrapText="1"/>
    </xf>
    <xf numFmtId="0" fontId="38" fillId="0" borderId="0" xfId="0" applyFont="1" applyFill="1"/>
    <xf numFmtId="0" fontId="31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vertical="top" wrapText="1"/>
    </xf>
    <xf numFmtId="0" fontId="28" fillId="0" borderId="0" xfId="0" applyFont="1" applyFill="1" applyBorder="1" applyAlignment="1">
      <alignment horizontal="left" vertical="top" wrapText="1"/>
    </xf>
    <xf numFmtId="0" fontId="28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 applyBorder="1"/>
    <xf numFmtId="0" fontId="6" fillId="0" borderId="0" xfId="0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vertical="top" wrapText="1"/>
    </xf>
    <xf numFmtId="0" fontId="6" fillId="0" borderId="10" xfId="0" applyNumberFormat="1" applyFont="1" applyFill="1" applyBorder="1" applyAlignment="1">
      <alignment horizontal="center" vertical="top" wrapText="1"/>
    </xf>
    <xf numFmtId="0" fontId="0" fillId="0" borderId="0" xfId="0" applyNumberFormat="1" applyFill="1"/>
    <xf numFmtId="0" fontId="7" fillId="0" borderId="0" xfId="0" applyNumberFormat="1" applyFont="1" applyFill="1" applyBorder="1" applyAlignment="1">
      <alignment horizontal="center" vertical="top" wrapText="1"/>
    </xf>
    <xf numFmtId="0" fontId="28" fillId="0" borderId="0" xfId="0" applyNumberFormat="1" applyFont="1" applyFill="1" applyBorder="1" applyAlignment="1">
      <alignment vertical="top" wrapText="1"/>
    </xf>
    <xf numFmtId="2" fontId="0" fillId="0" borderId="0" xfId="0" applyNumberFormat="1" applyFont="1" applyFill="1" applyAlignment="1">
      <alignment wrapText="1"/>
    </xf>
    <xf numFmtId="2" fontId="34" fillId="0" borderId="10" xfId="0" applyNumberFormat="1" applyFont="1" applyFill="1" applyBorder="1" applyAlignment="1">
      <alignment horizontal="center" vertical="top" wrapText="1"/>
    </xf>
    <xf numFmtId="2" fontId="34" fillId="0" borderId="10" xfId="0" applyNumberFormat="1" applyFont="1" applyFill="1" applyBorder="1" applyAlignment="1">
      <alignment horizontal="left" vertical="top" wrapText="1"/>
    </xf>
    <xf numFmtId="2" fontId="0" fillId="0" borderId="0" xfId="0" applyNumberFormat="1" applyFont="1" applyFill="1" applyAlignment="1">
      <alignment horizontal="center"/>
    </xf>
    <xf numFmtId="2" fontId="5" fillId="0" borderId="10" xfId="0" applyNumberFormat="1" applyFont="1" applyBorder="1" applyAlignment="1">
      <alignment vertical="center" wrapText="1"/>
    </xf>
    <xf numFmtId="0" fontId="32" fillId="0" borderId="10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top" wrapText="1"/>
    </xf>
    <xf numFmtId="0" fontId="4" fillId="0" borderId="0" xfId="0" applyFont="1" applyFill="1"/>
    <xf numFmtId="0" fontId="39" fillId="0" borderId="12" xfId="0" applyFont="1" applyFill="1" applyBorder="1" applyAlignment="1">
      <alignment vertical="center" wrapText="1"/>
    </xf>
    <xf numFmtId="0" fontId="32" fillId="0" borderId="12" xfId="0" applyFont="1" applyFill="1" applyBorder="1" applyAlignment="1">
      <alignment vertical="top" wrapText="1"/>
    </xf>
    <xf numFmtId="4" fontId="4" fillId="0" borderId="0" xfId="0" applyNumberFormat="1" applyFont="1" applyFill="1"/>
    <xf numFmtId="0" fontId="6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left" vertical="top" wrapText="1"/>
    </xf>
    <xf numFmtId="0" fontId="6" fillId="0" borderId="0" xfId="0" applyFont="1"/>
    <xf numFmtId="0" fontId="6" fillId="0" borderId="10" xfId="0" applyFont="1" applyFill="1" applyBorder="1" applyAlignment="1">
      <alignment horizontal="center" wrapText="1"/>
    </xf>
    <xf numFmtId="0" fontId="0" fillId="0" borderId="10" xfId="0" applyBorder="1"/>
    <xf numFmtId="0" fontId="0" fillId="0" borderId="13" xfId="0" applyFill="1" applyBorder="1"/>
    <xf numFmtId="2" fontId="32" fillId="0" borderId="0" xfId="0" applyNumberFormat="1" applyFont="1" applyFill="1" applyBorder="1" applyAlignment="1">
      <alignment horizontal="center" vertical="top" wrapText="1"/>
    </xf>
    <xf numFmtId="2" fontId="6" fillId="0" borderId="0" xfId="0" applyNumberFormat="1" applyFont="1" applyFill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2" fontId="28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/>
    <xf numFmtId="2" fontId="0" fillId="0" borderId="0" xfId="0" applyNumberFormat="1" applyFill="1"/>
    <xf numFmtId="2" fontId="28" fillId="0" borderId="0" xfId="0" applyNumberFormat="1" applyFont="1" applyFill="1" applyBorder="1" applyAlignment="1">
      <alignment vertical="top" wrapText="1"/>
    </xf>
    <xf numFmtId="2" fontId="6" fillId="0" borderId="0" xfId="0" applyNumberFormat="1" applyFont="1" applyFill="1" applyBorder="1" applyAlignment="1">
      <alignment horizontal="center" vertical="top" wrapText="1"/>
    </xf>
    <xf numFmtId="0" fontId="32" fillId="0" borderId="14" xfId="0" applyFont="1" applyFill="1" applyBorder="1" applyAlignment="1">
      <alignment horizontal="center" vertical="top" wrapText="1"/>
    </xf>
    <xf numFmtId="2" fontId="32" fillId="0" borderId="14" xfId="0" applyNumberFormat="1" applyFont="1" applyFill="1" applyBorder="1" applyAlignment="1">
      <alignment horizontal="left" vertical="top" wrapText="1"/>
    </xf>
    <xf numFmtId="2" fontId="32" fillId="0" borderId="14" xfId="0" applyNumberFormat="1" applyFont="1" applyFill="1" applyBorder="1" applyAlignment="1">
      <alignment horizontal="center" vertical="top" wrapText="1"/>
    </xf>
    <xf numFmtId="4" fontId="32" fillId="0" borderId="14" xfId="0" applyNumberFormat="1" applyFont="1" applyFill="1" applyBorder="1" applyAlignment="1">
      <alignment horizontal="left" vertical="top" wrapText="1"/>
    </xf>
    <xf numFmtId="2" fontId="32" fillId="0" borderId="0" xfId="0" applyNumberFormat="1" applyFont="1" applyFill="1" applyBorder="1" applyAlignment="1">
      <alignment horizontal="left" vertical="top" wrapText="1"/>
    </xf>
    <xf numFmtId="166" fontId="34" fillId="0" borderId="10" xfId="0" applyNumberFormat="1" applyFont="1" applyFill="1" applyBorder="1" applyAlignment="1">
      <alignment horizontal="center" vertical="top" wrapText="1"/>
    </xf>
    <xf numFmtId="166" fontId="40" fillId="0" borderId="10" xfId="0" applyNumberFormat="1" applyFont="1" applyFill="1" applyBorder="1" applyAlignment="1">
      <alignment horizontal="center"/>
    </xf>
    <xf numFmtId="43" fontId="34" fillId="0" borderId="10" xfId="0" applyNumberFormat="1" applyFont="1" applyFill="1" applyBorder="1" applyAlignment="1">
      <alignment horizontal="center" vertical="top" wrapText="1"/>
    </xf>
    <xf numFmtId="4" fontId="32" fillId="0" borderId="0" xfId="0" applyNumberFormat="1" applyFont="1" applyFill="1" applyBorder="1" applyAlignment="1">
      <alignment horizontal="left" vertical="top" wrapText="1"/>
    </xf>
    <xf numFmtId="0" fontId="43" fillId="0" borderId="0" xfId="0" applyFont="1" applyFill="1" applyBorder="1" applyAlignment="1">
      <alignment horizontal="center" wrapText="1"/>
    </xf>
    <xf numFmtId="0" fontId="45" fillId="0" borderId="0" xfId="0" applyFont="1" applyFill="1"/>
    <xf numFmtId="0" fontId="2" fillId="0" borderId="0" xfId="0" applyFont="1" applyFill="1" applyBorder="1" applyAlignment="1">
      <alignment horizontal="center" vertical="top" wrapText="1"/>
    </xf>
    <xf numFmtId="4" fontId="32" fillId="0" borderId="10" xfId="0" quotePrefix="1" applyNumberFormat="1" applyFont="1" applyFill="1" applyBorder="1" applyAlignment="1">
      <alignment horizontal="center" vertical="top" wrapText="1"/>
    </xf>
    <xf numFmtId="4" fontId="6" fillId="0" borderId="10" xfId="0" applyNumberFormat="1" applyFont="1" applyBorder="1"/>
    <xf numFmtId="4" fontId="32" fillId="0" borderId="0" xfId="0" applyNumberFormat="1" applyFont="1" applyFill="1" applyAlignment="1">
      <alignment horizontal="center" vertical="center"/>
    </xf>
    <xf numFmtId="4" fontId="32" fillId="0" borderId="10" xfId="0" applyNumberFormat="1" applyFont="1" applyFill="1" applyBorder="1" applyAlignment="1">
      <alignment horizontal="center" vertical="center"/>
    </xf>
    <xf numFmtId="4" fontId="32" fillId="0" borderId="10" xfId="0" applyNumberFormat="1" applyFont="1" applyFill="1" applyBorder="1" applyAlignment="1">
      <alignment horizontal="center" vertical="center" wrapText="1"/>
    </xf>
    <xf numFmtId="4" fontId="32" fillId="0" borderId="10" xfId="0" applyNumberFormat="1" applyFont="1" applyBorder="1" applyAlignment="1">
      <alignment horizontal="center" vertical="center" wrapText="1"/>
    </xf>
    <xf numFmtId="4" fontId="32" fillId="0" borderId="0" xfId="0" applyNumberFormat="1" applyFont="1" applyFill="1" applyBorder="1" applyAlignment="1">
      <alignment horizontal="center" vertical="center"/>
    </xf>
    <xf numFmtId="4" fontId="34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/>
    <xf numFmtId="4" fontId="34" fillId="0" borderId="1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 horizontal="center"/>
    </xf>
    <xf numFmtId="4" fontId="42" fillId="0" borderId="0" xfId="0" applyNumberFormat="1" applyFont="1" applyFill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Border="1"/>
    <xf numFmtId="4" fontId="6" fillId="46" borderId="10" xfId="67" applyNumberFormat="1" applyFont="1" applyFill="1" applyBorder="1" applyAlignment="1">
      <alignment horizontal="center" vertical="center" wrapText="1"/>
    </xf>
    <xf numFmtId="4" fontId="37" fillId="0" borderId="10" xfId="0" applyNumberFormat="1" applyFont="1" applyFill="1" applyBorder="1" applyAlignment="1">
      <alignment horizontal="center" vertical="top" wrapText="1"/>
    </xf>
    <xf numFmtId="4" fontId="7" fillId="0" borderId="10" xfId="0" applyNumberFormat="1" applyFont="1" applyFill="1" applyBorder="1" applyAlignment="1">
      <alignment horizontal="center" vertical="top" wrapText="1"/>
    </xf>
    <xf numFmtId="4" fontId="7" fillId="0" borderId="10" xfId="0" applyNumberFormat="1" applyFont="1" applyFill="1" applyBorder="1" applyAlignment="1">
      <alignment horizontal="left" vertical="top" wrapText="1"/>
    </xf>
    <xf numFmtId="4" fontId="7" fillId="0" borderId="10" xfId="0" applyNumberFormat="1" applyFont="1" applyFill="1" applyBorder="1" applyAlignment="1">
      <alignment horizontal="right" vertical="top" wrapText="1"/>
    </xf>
    <xf numFmtId="4" fontId="7" fillId="0" borderId="10" xfId="0" applyNumberFormat="1" applyFont="1" applyFill="1" applyBorder="1"/>
    <xf numFmtId="4" fontId="6" fillId="46" borderId="10" xfId="0" applyNumberFormat="1" applyFont="1" applyFill="1" applyBorder="1" applyAlignment="1">
      <alignment horizontal="center" vertical="top" wrapText="1"/>
    </xf>
    <xf numFmtId="4" fontId="6" fillId="0" borderId="10" xfId="0" quotePrefix="1" applyNumberFormat="1" applyFont="1" applyFill="1" applyBorder="1" applyAlignment="1">
      <alignment horizontal="center" vertical="top" wrapText="1"/>
    </xf>
    <xf numFmtId="4" fontId="6" fillId="46" borderId="10" xfId="67" applyNumberFormat="1" applyFont="1" applyFill="1" applyBorder="1" applyAlignment="1">
      <alignment horizontal="center" vertical="top" wrapText="1"/>
    </xf>
    <xf numFmtId="4" fontId="6" fillId="0" borderId="10" xfId="0" applyNumberFormat="1" applyFont="1" applyFill="1" applyBorder="1" applyAlignment="1">
      <alignment horizontal="center" vertical="top"/>
    </xf>
    <xf numFmtId="4" fontId="40" fillId="0" borderId="10" xfId="0" applyNumberFormat="1" applyFont="1" applyFill="1" applyBorder="1"/>
    <xf numFmtId="0" fontId="6" fillId="0" borderId="10" xfId="0" applyNumberFormat="1" applyFont="1" applyFill="1" applyBorder="1" applyAlignment="1">
      <alignment horizontal="center"/>
    </xf>
    <xf numFmtId="0" fontId="0" fillId="0" borderId="12" xfId="0" applyFont="1" applyFill="1" applyBorder="1"/>
    <xf numFmtId="0" fontId="34" fillId="0" borderId="10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center" vertical="top" wrapText="1"/>
    </xf>
    <xf numFmtId="4" fontId="32" fillId="0" borderId="15" xfId="0" applyNumberFormat="1" applyFont="1" applyFill="1" applyBorder="1" applyAlignment="1">
      <alignment horizontal="center" vertical="center"/>
    </xf>
    <xf numFmtId="4" fontId="26" fillId="0" borderId="0" xfId="0" applyNumberFormat="1" applyFont="1" applyFill="1" applyBorder="1" applyAlignment="1">
      <alignment horizontal="center" vertical="top" wrapText="1"/>
    </xf>
    <xf numFmtId="4" fontId="44" fillId="0" borderId="0" xfId="0" applyNumberFormat="1" applyFont="1" applyBorder="1" applyAlignment="1">
      <alignment horizontal="center" vertical="center"/>
    </xf>
    <xf numFmtId="4" fontId="32" fillId="0" borderId="10" xfId="0" quotePrefix="1" applyNumberFormat="1" applyFont="1" applyFill="1" applyBorder="1" applyAlignment="1">
      <alignment horizontal="center" vertical="top" wrapText="1"/>
    </xf>
    <xf numFmtId="2" fontId="32" fillId="0" borderId="10" xfId="0" quotePrefix="1" applyNumberFormat="1" applyFont="1" applyFill="1" applyBorder="1" applyAlignment="1">
      <alignment horizontal="center" vertical="top" wrapText="1"/>
    </xf>
    <xf numFmtId="2" fontId="32" fillId="0" borderId="10" xfId="0" applyNumberFormat="1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horizontal="center" vertical="top" wrapText="1"/>
    </xf>
    <xf numFmtId="0" fontId="32" fillId="0" borderId="10" xfId="0" applyFont="1" applyFill="1" applyBorder="1" applyAlignment="1">
      <alignment horizontal="center" vertical="top" wrapText="1"/>
    </xf>
    <xf numFmtId="0" fontId="32" fillId="0" borderId="10" xfId="0" quotePrefix="1" applyFont="1" applyFill="1" applyBorder="1" applyAlignment="1">
      <alignment horizontal="center" vertical="top" wrapText="1"/>
    </xf>
    <xf numFmtId="0" fontId="33" fillId="0" borderId="10" xfId="0" applyFont="1" applyFill="1" applyBorder="1" applyAlignment="1">
      <alignment horizontal="center" vertical="top" wrapText="1"/>
    </xf>
    <xf numFmtId="0" fontId="30" fillId="0" borderId="15" xfId="0" applyFont="1" applyFill="1" applyBorder="1" applyAlignment="1">
      <alignment horizontal="center" vertical="top" wrapText="1"/>
    </xf>
    <xf numFmtId="0" fontId="27" fillId="0" borderId="15" xfId="0" applyFont="1" applyFill="1" applyBorder="1" applyAlignment="1">
      <alignment horizontal="center" vertical="top" wrapText="1"/>
    </xf>
    <xf numFmtId="0" fontId="0" fillId="0" borderId="15" xfId="0" applyFont="1" applyBorder="1" applyAlignment="1"/>
    <xf numFmtId="49" fontId="32" fillId="0" borderId="10" xfId="0" quotePrefix="1" applyNumberFormat="1" applyFont="1" applyFill="1" applyBorder="1" applyAlignment="1">
      <alignment horizontal="center" vertical="top" wrapText="1"/>
    </xf>
    <xf numFmtId="4" fontId="32" fillId="0" borderId="10" xfId="0" quotePrefix="1" applyNumberFormat="1" applyFont="1" applyFill="1" applyBorder="1" applyAlignment="1">
      <alignment horizontal="center" vertical="center" wrapText="1"/>
    </xf>
    <xf numFmtId="4" fontId="32" fillId="0" borderId="10" xfId="0" applyNumberFormat="1" applyFont="1" applyFill="1" applyBorder="1" applyAlignment="1">
      <alignment horizontal="center" vertical="center"/>
    </xf>
    <xf numFmtId="4" fontId="32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/>
    <xf numFmtId="0" fontId="46" fillId="0" borderId="0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30" fillId="0" borderId="0" xfId="0" quotePrefix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quotePrefix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wrapText="1"/>
    </xf>
    <xf numFmtId="4" fontId="2" fillId="0" borderId="0" xfId="0" applyNumberFormat="1" applyFont="1" applyFill="1" applyAlignment="1">
      <alignment horizontal="center" wrapText="1"/>
    </xf>
    <xf numFmtId="0" fontId="0" fillId="0" borderId="0" xfId="0" applyAlignment="1">
      <alignment horizontal="center" wrapText="1"/>
    </xf>
  </cellXfs>
  <cellStyles count="128">
    <cellStyle name="20% - Акцент1 2" xfId="1"/>
    <cellStyle name="20% - Акцент1 2 2" xfId="2"/>
    <cellStyle name="20% - Акцент1 3" xfId="3"/>
    <cellStyle name="20% - Акцент2 2" xfId="4"/>
    <cellStyle name="20% - Акцент2 2 2" xfId="5"/>
    <cellStyle name="20% - Акцент2 3" xfId="6"/>
    <cellStyle name="20% - Акцент3 2" xfId="7"/>
    <cellStyle name="20% - Акцент3 2 2" xfId="8"/>
    <cellStyle name="20% - Акцент3 3" xfId="9"/>
    <cellStyle name="20% - Акцент4 2" xfId="10"/>
    <cellStyle name="20% - Акцент4 2 2" xfId="11"/>
    <cellStyle name="20% - Акцент4 3" xfId="12"/>
    <cellStyle name="20% - Акцент5 2" xfId="13"/>
    <cellStyle name="20% - Акцент5 2 2" xfId="14"/>
    <cellStyle name="20% - Акцент5 3" xfId="15"/>
    <cellStyle name="20% - Акцент6 2" xfId="16"/>
    <cellStyle name="20% - Акцент6 2 2" xfId="17"/>
    <cellStyle name="20% - Акцент6 3" xfId="18"/>
    <cellStyle name="40% - Акцент1 2" xfId="19"/>
    <cellStyle name="40% - Акцент1 2 2" xfId="20"/>
    <cellStyle name="40% - Акцент1 3" xfId="21"/>
    <cellStyle name="40% - Акцент2 2" xfId="22"/>
    <cellStyle name="40% - Акцент2 2 2" xfId="23"/>
    <cellStyle name="40% - Акцент2 3" xfId="24"/>
    <cellStyle name="40% - Акцент3 2" xfId="25"/>
    <cellStyle name="40% - Акцент3 2 2" xfId="26"/>
    <cellStyle name="40% - Акцент3 3" xfId="27"/>
    <cellStyle name="40% - Акцент4 2" xfId="28"/>
    <cellStyle name="40% - Акцент4 2 2" xfId="29"/>
    <cellStyle name="40% - Акцент4 3" xfId="30"/>
    <cellStyle name="40% - Акцент5 2" xfId="31"/>
    <cellStyle name="40% - Акцент5 2 2" xfId="32"/>
    <cellStyle name="40% - Акцент5 3" xfId="33"/>
    <cellStyle name="40% - Акцент6 2" xfId="34"/>
    <cellStyle name="40% - Акцент6 2 2" xfId="35"/>
    <cellStyle name="40% - Акцент6 3" xfId="36"/>
    <cellStyle name="60% - Акцент1 2" xfId="37"/>
    <cellStyle name="60% - Акцент1 3" xfId="38"/>
    <cellStyle name="60% - Акцент2 2" xfId="39"/>
    <cellStyle name="60% - Акцент2 3" xfId="40"/>
    <cellStyle name="60% - Акцент3 2" xfId="41"/>
    <cellStyle name="60% - Акцент3 3" xfId="42"/>
    <cellStyle name="60% - Акцент4 2" xfId="43"/>
    <cellStyle name="60% - Акцент4 3" xfId="44"/>
    <cellStyle name="60% - Акцент5 2" xfId="45"/>
    <cellStyle name="60% - Акцент5 3" xfId="46"/>
    <cellStyle name="60% - Акцент6 2" xfId="47"/>
    <cellStyle name="60% - Акцент6 3" xfId="48"/>
    <cellStyle name="Акцент1 2" xfId="49"/>
    <cellStyle name="Акцент1 3" xfId="50"/>
    <cellStyle name="Акцент2 2" xfId="51"/>
    <cellStyle name="Акцент2 3" xfId="52"/>
    <cellStyle name="Акцент3 2" xfId="53"/>
    <cellStyle name="Акцент3 3" xfId="54"/>
    <cellStyle name="Акцент4 2" xfId="55"/>
    <cellStyle name="Акцент4 3" xfId="56"/>
    <cellStyle name="Акцент5 2" xfId="57"/>
    <cellStyle name="Акцент5 3" xfId="58"/>
    <cellStyle name="Акцент6 2" xfId="59"/>
    <cellStyle name="Акцент6 3" xfId="60"/>
    <cellStyle name="Ввод  2" xfId="61"/>
    <cellStyle name="Ввод  3" xfId="62"/>
    <cellStyle name="Вывод 2" xfId="63"/>
    <cellStyle name="Вывод 3" xfId="64"/>
    <cellStyle name="Вычисление 2" xfId="65"/>
    <cellStyle name="Вычисление 3" xfId="66"/>
    <cellStyle name="Гиперссылка" xfId="67" builtinId="8"/>
    <cellStyle name="Гиперссылка 2" xfId="68"/>
    <cellStyle name="Денежный 2" xfId="69"/>
    <cellStyle name="Денежный 2 2" xfId="70"/>
    <cellStyle name="Денежный 3" xfId="71"/>
    <cellStyle name="Денежный 3 2" xfId="72"/>
    <cellStyle name="Денежный[0]" xfId="73"/>
    <cellStyle name="Денежный[0] 2" xfId="74"/>
    <cellStyle name="Заголовок 1 2" xfId="75"/>
    <cellStyle name="Заголовок 1 3" xfId="76"/>
    <cellStyle name="Заголовок 2 2" xfId="77"/>
    <cellStyle name="Заголовок 2 3" xfId="78"/>
    <cellStyle name="Заголовок 3 2" xfId="79"/>
    <cellStyle name="Заголовок 3 3" xfId="80"/>
    <cellStyle name="Заголовок 4 2" xfId="81"/>
    <cellStyle name="Заголовок 4 3" xfId="82"/>
    <cellStyle name="Запятая" xfId="83"/>
    <cellStyle name="Запятая 2" xfId="84"/>
    <cellStyle name="Запятая[0]" xfId="85"/>
    <cellStyle name="Запятая[0] 2" xfId="86"/>
    <cellStyle name="Итог 2" xfId="87"/>
    <cellStyle name="Итог 3" xfId="88"/>
    <cellStyle name="Контрольная ячейка 2" xfId="89"/>
    <cellStyle name="Контрольная ячейка 3" xfId="90"/>
    <cellStyle name="Название 2" xfId="91"/>
    <cellStyle name="Название 3" xfId="92"/>
    <cellStyle name="Нейтральный 2" xfId="93"/>
    <cellStyle name="Нейтральный 3" xfId="94"/>
    <cellStyle name="Обычный" xfId="0" builtinId="0"/>
    <cellStyle name="Обычный 2" xfId="95"/>
    <cellStyle name="Обычный 2 2" xfId="96"/>
    <cellStyle name="Обычный 2 3" xfId="97"/>
    <cellStyle name="Обычный 3" xfId="98"/>
    <cellStyle name="Обычный 4" xfId="99"/>
    <cellStyle name="Обычный 5" xfId="100"/>
    <cellStyle name="Обычный 6" xfId="101"/>
    <cellStyle name="Обычный 6 2" xfId="102"/>
    <cellStyle name="Обычный 7" xfId="103"/>
    <cellStyle name="Обычный 8" xfId="104"/>
    <cellStyle name="Обычный 8 2" xfId="105"/>
    <cellStyle name="Обычный 9" xfId="106"/>
    <cellStyle name="Плохой 2" xfId="107"/>
    <cellStyle name="Плохой 3" xfId="108"/>
    <cellStyle name="Пояснение 2" xfId="109"/>
    <cellStyle name="Пояснение 3" xfId="110"/>
    <cellStyle name="Примечание 2" xfId="111"/>
    <cellStyle name="Примечание 2 2" xfId="112"/>
    <cellStyle name="Примечание 3" xfId="113"/>
    <cellStyle name="Примечание 3 2" xfId="114"/>
    <cellStyle name="Процентная" xfId="115"/>
    <cellStyle name="Процентная 2" xfId="116"/>
    <cellStyle name="Связанная ячейка 2" xfId="117"/>
    <cellStyle name="Связанная ячейка 3" xfId="118"/>
    <cellStyle name="Текст предупреждения 2" xfId="119"/>
    <cellStyle name="Текст предупреждения 3" xfId="120"/>
    <cellStyle name="Финансовый 2" xfId="121"/>
    <cellStyle name="Финансовый 2 2" xfId="122"/>
    <cellStyle name="Финансовый 3" xfId="123"/>
    <cellStyle name="Финансовый 3 2" xfId="124"/>
    <cellStyle name="Финансовый 4" xfId="125"/>
    <cellStyle name="Хороший 2" xfId="126"/>
    <cellStyle name="Хороший 3" xfId="1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jkh.cap.ru/page/orgs/org/16" TargetMode="External"/><Relationship Id="rId1" Type="http://schemas.openxmlformats.org/officeDocument/2006/relationships/hyperlink" Target="http://www.jkh.cap.ru/page/orgs/org/11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33"/>
  <sheetViews>
    <sheetView view="pageBreakPreview" topLeftCell="A136" zoomScale="70" zoomScaleNormal="49" zoomScaleSheetLayoutView="70" zoomScalePageLayoutView="46" workbookViewId="0">
      <selection activeCell="H141" sqref="H141"/>
    </sheetView>
  </sheetViews>
  <sheetFormatPr defaultRowHeight="15" x14ac:dyDescent="0.2"/>
  <cols>
    <col min="1" max="1" width="6.140625" style="33" customWidth="1"/>
    <col min="2" max="2" width="26.7109375" style="1" customWidth="1"/>
    <col min="3" max="3" width="10.28515625" style="1" customWidth="1"/>
    <col min="4" max="4" width="9.140625" style="1" customWidth="1"/>
    <col min="5" max="5" width="8.5703125" style="28" customWidth="1"/>
    <col min="6" max="6" width="7.28515625" style="1" customWidth="1"/>
    <col min="7" max="7" width="8" style="1" customWidth="1"/>
    <col min="8" max="9" width="15.7109375" style="20" customWidth="1"/>
    <col min="10" max="10" width="16.7109375" style="20" customWidth="1"/>
    <col min="11" max="11" width="14.28515625" style="20" customWidth="1"/>
    <col min="12" max="12" width="20.140625" style="17" customWidth="1"/>
    <col min="13" max="19" width="20.140625" style="20" customWidth="1"/>
    <col min="20" max="20" width="12.7109375" style="1" customWidth="1"/>
    <col min="21" max="21" width="16.85546875" style="96" bestFit="1" customWidth="1"/>
    <col min="22" max="16384" width="9.140625" style="1"/>
  </cols>
  <sheetData>
    <row r="1" spans="1:21" x14ac:dyDescent="0.2">
      <c r="A1" s="34"/>
      <c r="B1" s="3"/>
    </row>
    <row r="2" spans="1:21" x14ac:dyDescent="0.2">
      <c r="A2" s="39"/>
      <c r="B2" s="40"/>
      <c r="C2" s="2"/>
      <c r="D2" s="2"/>
      <c r="E2" s="29"/>
      <c r="F2" s="2"/>
      <c r="G2" s="2"/>
      <c r="H2" s="21"/>
      <c r="I2" s="21"/>
      <c r="J2" s="21"/>
      <c r="K2" s="21"/>
      <c r="L2" s="57"/>
      <c r="M2" s="21"/>
      <c r="N2" s="21"/>
      <c r="O2" s="21"/>
      <c r="P2" s="21"/>
      <c r="Q2" s="21"/>
      <c r="R2" s="21"/>
      <c r="S2" s="21"/>
    </row>
    <row r="3" spans="1:21" ht="99.75" customHeight="1" x14ac:dyDescent="0.25">
      <c r="A3" s="39"/>
      <c r="B3" s="40"/>
      <c r="C3" s="2"/>
      <c r="D3" s="2"/>
      <c r="E3" s="29"/>
      <c r="F3" s="2"/>
      <c r="G3" s="2"/>
      <c r="H3" s="21"/>
      <c r="I3" s="21"/>
      <c r="J3" s="21"/>
      <c r="K3" s="21"/>
      <c r="L3" s="57"/>
      <c r="M3" s="21"/>
      <c r="N3" s="21"/>
      <c r="O3" s="21"/>
      <c r="P3" s="21"/>
      <c r="Q3" s="21"/>
      <c r="R3" s="151" t="s">
        <v>412</v>
      </c>
      <c r="S3" s="152"/>
    </row>
    <row r="4" spans="1:21" ht="99.75" customHeight="1" x14ac:dyDescent="0.25">
      <c r="A4" s="39"/>
      <c r="B4" s="40"/>
      <c r="C4" s="2"/>
      <c r="D4" s="2"/>
      <c r="E4" s="29"/>
      <c r="F4" s="2"/>
      <c r="G4" s="2"/>
      <c r="H4" s="21"/>
      <c r="I4" s="21"/>
      <c r="J4" s="21"/>
      <c r="K4" s="21"/>
      <c r="L4" s="57"/>
      <c r="M4" s="21"/>
      <c r="N4" s="21"/>
      <c r="O4" s="21"/>
      <c r="P4" s="21"/>
      <c r="Q4" s="21"/>
      <c r="R4" s="151" t="s">
        <v>413</v>
      </c>
      <c r="S4" s="151"/>
    </row>
    <row r="5" spans="1:21" s="92" customFormat="1" ht="59.25" customHeight="1" x14ac:dyDescent="0.2">
      <c r="A5" s="91"/>
      <c r="B5" s="143" t="s">
        <v>385</v>
      </c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05"/>
    </row>
    <row r="6" spans="1:21" x14ac:dyDescent="0.2">
      <c r="A6" s="39"/>
      <c r="B6" s="40"/>
      <c r="C6" s="2"/>
      <c r="D6" s="2"/>
      <c r="E6" s="29"/>
      <c r="F6" s="2"/>
      <c r="G6" s="2"/>
      <c r="H6" s="21"/>
      <c r="I6" s="21"/>
      <c r="J6" s="21"/>
      <c r="K6" s="21"/>
      <c r="L6" s="57"/>
      <c r="M6" s="21"/>
      <c r="N6" s="21"/>
      <c r="O6" s="21"/>
      <c r="P6" s="21"/>
      <c r="Q6" s="21"/>
      <c r="R6" s="21"/>
      <c r="S6" s="21"/>
    </row>
    <row r="7" spans="1:21" ht="33" customHeight="1" x14ac:dyDescent="0.2">
      <c r="A7" s="130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25"/>
      <c r="O7" s="125"/>
      <c r="P7" s="125"/>
      <c r="Q7" s="125"/>
      <c r="R7" s="126" t="s">
        <v>410</v>
      </c>
      <c r="S7" s="125"/>
      <c r="T7" s="3"/>
      <c r="U7" s="100"/>
    </row>
    <row r="8" spans="1:21" ht="53.25" customHeight="1" x14ac:dyDescent="0.2">
      <c r="A8" s="123"/>
      <c r="B8" s="134" t="s">
        <v>78</v>
      </c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6"/>
      <c r="O8" s="136"/>
      <c r="P8" s="136"/>
      <c r="Q8" s="136"/>
      <c r="R8" s="136"/>
      <c r="S8" s="136"/>
      <c r="T8" s="136"/>
      <c r="U8" s="124"/>
    </row>
    <row r="9" spans="1:21" s="11" customFormat="1" x14ac:dyDescent="0.2">
      <c r="A9" s="132" t="s">
        <v>47</v>
      </c>
      <c r="B9" s="131" t="s">
        <v>40</v>
      </c>
      <c r="C9" s="131" t="s">
        <v>41</v>
      </c>
      <c r="D9" s="131"/>
      <c r="E9" s="132" t="s">
        <v>53</v>
      </c>
      <c r="F9" s="132" t="s">
        <v>1</v>
      </c>
      <c r="G9" s="132" t="s">
        <v>30</v>
      </c>
      <c r="H9" s="127" t="s">
        <v>3</v>
      </c>
      <c r="I9" s="140" t="s">
        <v>44</v>
      </c>
      <c r="J9" s="140"/>
      <c r="K9" s="127" t="s">
        <v>28</v>
      </c>
      <c r="L9" s="128" t="s">
        <v>58</v>
      </c>
      <c r="M9" s="139" t="s">
        <v>359</v>
      </c>
      <c r="N9" s="139"/>
      <c r="O9" s="139"/>
      <c r="P9" s="139"/>
      <c r="Q9" s="139"/>
      <c r="R9" s="127" t="s">
        <v>360</v>
      </c>
      <c r="S9" s="127" t="s">
        <v>362</v>
      </c>
      <c r="T9" s="137" t="s">
        <v>339</v>
      </c>
      <c r="U9" s="127" t="s">
        <v>340</v>
      </c>
    </row>
    <row r="10" spans="1:21" s="11" customFormat="1" x14ac:dyDescent="0.2">
      <c r="A10" s="132"/>
      <c r="B10" s="131"/>
      <c r="C10" s="132" t="s">
        <v>9</v>
      </c>
      <c r="D10" s="132" t="s">
        <v>29</v>
      </c>
      <c r="E10" s="131"/>
      <c r="F10" s="131"/>
      <c r="G10" s="131"/>
      <c r="H10" s="127"/>
      <c r="I10" s="140" t="s">
        <v>42</v>
      </c>
      <c r="J10" s="127" t="s">
        <v>0</v>
      </c>
      <c r="K10" s="140"/>
      <c r="L10" s="129"/>
      <c r="M10" s="127" t="s">
        <v>338</v>
      </c>
      <c r="N10" s="127" t="s">
        <v>354</v>
      </c>
      <c r="O10" s="138" t="s">
        <v>355</v>
      </c>
      <c r="P10" s="138"/>
      <c r="Q10" s="127" t="s">
        <v>358</v>
      </c>
      <c r="R10" s="127"/>
      <c r="S10" s="127"/>
      <c r="T10" s="137"/>
      <c r="U10" s="127"/>
    </row>
    <row r="11" spans="1:21" s="11" customFormat="1" ht="60" x14ac:dyDescent="0.2">
      <c r="A11" s="132"/>
      <c r="B11" s="131"/>
      <c r="C11" s="133"/>
      <c r="D11" s="131"/>
      <c r="E11" s="131"/>
      <c r="F11" s="131"/>
      <c r="G11" s="131"/>
      <c r="H11" s="127"/>
      <c r="I11" s="140"/>
      <c r="J11" s="140"/>
      <c r="K11" s="140"/>
      <c r="L11" s="129"/>
      <c r="M11" s="127"/>
      <c r="N11" s="127"/>
      <c r="O11" s="94" t="s">
        <v>356</v>
      </c>
      <c r="P11" s="94" t="s">
        <v>357</v>
      </c>
      <c r="Q11" s="127"/>
      <c r="R11" s="127"/>
      <c r="S11" s="127"/>
      <c r="T11" s="137"/>
      <c r="U11" s="127"/>
    </row>
    <row r="12" spans="1:21" s="11" customFormat="1" x14ac:dyDescent="0.2">
      <c r="A12" s="10"/>
      <c r="B12" s="12"/>
      <c r="C12" s="12"/>
      <c r="D12" s="13"/>
      <c r="E12" s="12"/>
      <c r="F12" s="12"/>
      <c r="G12" s="12"/>
      <c r="H12" s="18" t="s">
        <v>43</v>
      </c>
      <c r="I12" s="18" t="s">
        <v>43</v>
      </c>
      <c r="J12" s="18" t="s">
        <v>43</v>
      </c>
      <c r="K12" s="18" t="s">
        <v>45</v>
      </c>
      <c r="L12" s="15"/>
      <c r="M12" s="18" t="s">
        <v>46</v>
      </c>
      <c r="N12" s="18" t="s">
        <v>46</v>
      </c>
      <c r="O12" s="18" t="s">
        <v>46</v>
      </c>
      <c r="P12" s="18" t="s">
        <v>46</v>
      </c>
      <c r="Q12" s="18" t="s">
        <v>46</v>
      </c>
      <c r="R12" s="18" t="s">
        <v>361</v>
      </c>
      <c r="S12" s="18" t="s">
        <v>361</v>
      </c>
      <c r="T12" s="13"/>
      <c r="U12" s="98" t="s">
        <v>46</v>
      </c>
    </row>
    <row r="13" spans="1:21" s="11" customFormat="1" x14ac:dyDescent="0.2">
      <c r="A13" s="23">
        <v>1</v>
      </c>
      <c r="B13" s="23">
        <v>2</v>
      </c>
      <c r="C13" s="23">
        <v>3</v>
      </c>
      <c r="D13" s="23">
        <v>4</v>
      </c>
      <c r="E13" s="23">
        <v>5</v>
      </c>
      <c r="F13" s="23">
        <v>6</v>
      </c>
      <c r="G13" s="23">
        <v>7</v>
      </c>
      <c r="H13" s="23">
        <v>8</v>
      </c>
      <c r="I13" s="23">
        <v>9</v>
      </c>
      <c r="J13" s="23">
        <v>10</v>
      </c>
      <c r="K13" s="23">
        <v>11</v>
      </c>
      <c r="L13" s="23">
        <v>12</v>
      </c>
      <c r="M13" s="23">
        <v>13</v>
      </c>
      <c r="N13" s="23">
        <v>14</v>
      </c>
      <c r="O13" s="23">
        <v>15</v>
      </c>
      <c r="P13" s="23">
        <v>16</v>
      </c>
      <c r="Q13" s="23">
        <v>17</v>
      </c>
      <c r="R13" s="23">
        <v>18</v>
      </c>
      <c r="S13" s="23">
        <v>19</v>
      </c>
      <c r="T13" s="62">
        <v>20</v>
      </c>
      <c r="U13" s="62">
        <v>21</v>
      </c>
    </row>
    <row r="14" spans="1:21" s="11" customFormat="1" ht="14.25" x14ac:dyDescent="0.2">
      <c r="A14" s="131" t="s">
        <v>351</v>
      </c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</row>
    <row r="15" spans="1:21" s="11" customFormat="1" ht="45" x14ac:dyDescent="0.2">
      <c r="A15" s="10">
        <v>1</v>
      </c>
      <c r="B15" s="22" t="s">
        <v>79</v>
      </c>
      <c r="C15" s="16">
        <v>1972</v>
      </c>
      <c r="D15" s="16">
        <v>2013</v>
      </c>
      <c r="E15" s="15" t="s">
        <v>4</v>
      </c>
      <c r="F15" s="16">
        <v>5</v>
      </c>
      <c r="G15" s="16">
        <v>9</v>
      </c>
      <c r="H15" s="18">
        <v>7572.7</v>
      </c>
      <c r="I15" s="18">
        <v>6921.9</v>
      </c>
      <c r="J15" s="18">
        <v>6399.83</v>
      </c>
      <c r="K15" s="18">
        <v>336</v>
      </c>
      <c r="L15" s="15" t="s">
        <v>10</v>
      </c>
      <c r="M15" s="18">
        <v>11075040</v>
      </c>
      <c r="N15" s="18">
        <v>0</v>
      </c>
      <c r="O15" s="18">
        <v>0</v>
      </c>
      <c r="P15" s="18">
        <v>0</v>
      </c>
      <c r="Q15" s="18">
        <v>11075040</v>
      </c>
      <c r="R15" s="18">
        <f>M15/I15</f>
        <v>1600</v>
      </c>
      <c r="S15" s="18"/>
      <c r="T15" s="10" t="s">
        <v>341</v>
      </c>
      <c r="U15" s="98">
        <v>6.53</v>
      </c>
    </row>
    <row r="16" spans="1:21" s="11" customFormat="1" ht="75" x14ac:dyDescent="0.2">
      <c r="A16" s="10">
        <v>2</v>
      </c>
      <c r="B16" s="22" t="s">
        <v>80</v>
      </c>
      <c r="C16" s="16">
        <v>1975</v>
      </c>
      <c r="D16" s="16"/>
      <c r="E16" s="15" t="s">
        <v>59</v>
      </c>
      <c r="F16" s="16">
        <v>9</v>
      </c>
      <c r="G16" s="16" t="s">
        <v>19</v>
      </c>
      <c r="H16" s="18">
        <v>5168.1000000000004</v>
      </c>
      <c r="I16" s="18">
        <v>4596.6000000000004</v>
      </c>
      <c r="J16" s="18">
        <v>4179.8</v>
      </c>
      <c r="K16" s="18">
        <v>251</v>
      </c>
      <c r="L16" s="15" t="s">
        <v>81</v>
      </c>
      <c r="M16" s="18">
        <v>12768302.000000002</v>
      </c>
      <c r="N16" s="18">
        <v>0</v>
      </c>
      <c r="O16" s="18">
        <v>0</v>
      </c>
      <c r="P16" s="18">
        <v>0</v>
      </c>
      <c r="Q16" s="18">
        <v>12768302.000000002</v>
      </c>
      <c r="R16" s="18">
        <f>M16/I16</f>
        <v>2777.7709611451946</v>
      </c>
      <c r="S16" s="18"/>
      <c r="T16" s="10" t="s">
        <v>341</v>
      </c>
      <c r="U16" s="98">
        <v>6.53</v>
      </c>
    </row>
    <row r="17" spans="1:21" s="11" customFormat="1" ht="30" x14ac:dyDescent="0.2">
      <c r="A17" s="10">
        <v>3</v>
      </c>
      <c r="B17" s="22" t="s">
        <v>82</v>
      </c>
      <c r="C17" s="14" t="s">
        <v>83</v>
      </c>
      <c r="D17" s="16"/>
      <c r="E17" s="14" t="s">
        <v>59</v>
      </c>
      <c r="F17" s="14" t="s">
        <v>14</v>
      </c>
      <c r="G17" s="14" t="s">
        <v>19</v>
      </c>
      <c r="H17" s="18">
        <v>3632.5</v>
      </c>
      <c r="I17" s="18">
        <v>3392.5</v>
      </c>
      <c r="J17" s="18">
        <v>3224.9</v>
      </c>
      <c r="K17" s="18">
        <v>222</v>
      </c>
      <c r="L17" s="15" t="s">
        <v>2</v>
      </c>
      <c r="M17" s="18">
        <v>5395600</v>
      </c>
      <c r="N17" s="18">
        <v>0</v>
      </c>
      <c r="O17" s="18">
        <v>0</v>
      </c>
      <c r="P17" s="18">
        <v>0</v>
      </c>
      <c r="Q17" s="18">
        <v>5395600</v>
      </c>
      <c r="R17" s="18">
        <f t="shared" ref="R17:R80" si="0">M17/I17</f>
        <v>1590.4495210022108</v>
      </c>
      <c r="S17" s="18"/>
      <c r="T17" s="10" t="s">
        <v>341</v>
      </c>
      <c r="U17" s="98">
        <v>6.53</v>
      </c>
    </row>
    <row r="18" spans="1:21" s="11" customFormat="1" ht="120" x14ac:dyDescent="0.2">
      <c r="A18" s="10">
        <v>4</v>
      </c>
      <c r="B18" s="22" t="s">
        <v>84</v>
      </c>
      <c r="C18" s="14" t="s">
        <v>62</v>
      </c>
      <c r="D18" s="16"/>
      <c r="E18" s="15" t="s">
        <v>4</v>
      </c>
      <c r="F18" s="14" t="s">
        <v>14</v>
      </c>
      <c r="G18" s="14" t="s">
        <v>13</v>
      </c>
      <c r="H18" s="18">
        <v>3370.7</v>
      </c>
      <c r="I18" s="18">
        <v>3024.7</v>
      </c>
      <c r="J18" s="18">
        <v>2873</v>
      </c>
      <c r="K18" s="18">
        <v>154</v>
      </c>
      <c r="L18" s="15" t="s">
        <v>85</v>
      </c>
      <c r="M18" s="18">
        <v>9558052</v>
      </c>
      <c r="N18" s="18">
        <v>0</v>
      </c>
      <c r="O18" s="18">
        <v>0</v>
      </c>
      <c r="P18" s="18">
        <v>0</v>
      </c>
      <c r="Q18" s="18">
        <v>9558052</v>
      </c>
      <c r="R18" s="18">
        <f t="shared" si="0"/>
        <v>3160</v>
      </c>
      <c r="S18" s="18"/>
      <c r="T18" s="10" t="s">
        <v>341</v>
      </c>
      <c r="U18" s="98">
        <v>6.53</v>
      </c>
    </row>
    <row r="19" spans="1:21" s="11" customFormat="1" ht="30" x14ac:dyDescent="0.2">
      <c r="A19" s="10">
        <v>5</v>
      </c>
      <c r="B19" s="22" t="s">
        <v>24</v>
      </c>
      <c r="C19" s="14" t="s">
        <v>61</v>
      </c>
      <c r="D19" s="16">
        <v>2012</v>
      </c>
      <c r="E19" s="15" t="s">
        <v>4</v>
      </c>
      <c r="F19" s="14" t="s">
        <v>14</v>
      </c>
      <c r="G19" s="14" t="s">
        <v>17</v>
      </c>
      <c r="H19" s="18">
        <v>5093.2</v>
      </c>
      <c r="I19" s="18">
        <v>4527.2</v>
      </c>
      <c r="J19" s="18">
        <v>4120.8</v>
      </c>
      <c r="K19" s="18">
        <v>221</v>
      </c>
      <c r="L19" s="15" t="s">
        <v>86</v>
      </c>
      <c r="M19" s="18">
        <v>2806864</v>
      </c>
      <c r="N19" s="18">
        <v>0</v>
      </c>
      <c r="O19" s="18">
        <v>0</v>
      </c>
      <c r="P19" s="18">
        <v>0</v>
      </c>
      <c r="Q19" s="18">
        <v>2806864</v>
      </c>
      <c r="R19" s="18">
        <f t="shared" si="0"/>
        <v>620</v>
      </c>
      <c r="S19" s="18"/>
      <c r="T19" s="10" t="s">
        <v>341</v>
      </c>
      <c r="U19" s="98">
        <v>6.53</v>
      </c>
    </row>
    <row r="20" spans="1:21" s="11" customFormat="1" ht="30" x14ac:dyDescent="0.2">
      <c r="A20" s="10">
        <v>6</v>
      </c>
      <c r="B20" s="22" t="s">
        <v>87</v>
      </c>
      <c r="C20" s="14" t="s">
        <v>88</v>
      </c>
      <c r="D20" s="16"/>
      <c r="E20" s="15" t="s">
        <v>59</v>
      </c>
      <c r="F20" s="14" t="s">
        <v>14</v>
      </c>
      <c r="G20" s="14" t="s">
        <v>15</v>
      </c>
      <c r="H20" s="18">
        <v>2705.1</v>
      </c>
      <c r="I20" s="18">
        <v>2475.1</v>
      </c>
      <c r="J20" s="18">
        <v>2169.3000000000002</v>
      </c>
      <c r="K20" s="18">
        <v>137</v>
      </c>
      <c r="L20" s="15" t="s">
        <v>10</v>
      </c>
      <c r="M20" s="18">
        <v>3960160</v>
      </c>
      <c r="N20" s="18">
        <v>0</v>
      </c>
      <c r="O20" s="18">
        <v>0</v>
      </c>
      <c r="P20" s="18">
        <v>0</v>
      </c>
      <c r="Q20" s="18">
        <v>3960160</v>
      </c>
      <c r="R20" s="18">
        <f t="shared" si="0"/>
        <v>1600</v>
      </c>
      <c r="S20" s="18"/>
      <c r="T20" s="10" t="s">
        <v>341</v>
      </c>
      <c r="U20" s="98">
        <v>6.53</v>
      </c>
    </row>
    <row r="21" spans="1:21" s="11" customFormat="1" ht="90" x14ac:dyDescent="0.2">
      <c r="A21" s="10">
        <v>7</v>
      </c>
      <c r="B21" s="22" t="s">
        <v>89</v>
      </c>
      <c r="C21" s="14" t="s">
        <v>36</v>
      </c>
      <c r="D21" s="16"/>
      <c r="E21" s="15" t="s">
        <v>59</v>
      </c>
      <c r="F21" s="14">
        <v>3</v>
      </c>
      <c r="G21" s="14" t="s">
        <v>12</v>
      </c>
      <c r="H21" s="18">
        <v>1521.53</v>
      </c>
      <c r="I21" s="18">
        <v>1438.33</v>
      </c>
      <c r="J21" s="18">
        <v>1136.1199999999999</v>
      </c>
      <c r="K21" s="18">
        <v>110</v>
      </c>
      <c r="L21" s="15" t="s">
        <v>90</v>
      </c>
      <c r="M21" s="18">
        <v>2833510.1</v>
      </c>
      <c r="N21" s="18">
        <v>0</v>
      </c>
      <c r="O21" s="18">
        <v>0</v>
      </c>
      <c r="P21" s="18">
        <v>0</v>
      </c>
      <c r="Q21" s="18">
        <v>2833510.1</v>
      </c>
      <c r="R21" s="18">
        <f t="shared" si="0"/>
        <v>1970.0000000000002</v>
      </c>
      <c r="S21" s="18"/>
      <c r="T21" s="10" t="s">
        <v>341</v>
      </c>
      <c r="U21" s="98">
        <v>6.53</v>
      </c>
    </row>
    <row r="22" spans="1:21" s="11" customFormat="1" ht="120" x14ac:dyDescent="0.2">
      <c r="A22" s="10">
        <v>8</v>
      </c>
      <c r="B22" s="22" t="s">
        <v>91</v>
      </c>
      <c r="C22" s="14" t="s">
        <v>60</v>
      </c>
      <c r="D22" s="16"/>
      <c r="E22" s="15" t="s">
        <v>4</v>
      </c>
      <c r="F22" s="14" t="s">
        <v>14</v>
      </c>
      <c r="G22" s="14" t="s">
        <v>14</v>
      </c>
      <c r="H22" s="18">
        <v>4305</v>
      </c>
      <c r="I22" s="18">
        <v>3846.1</v>
      </c>
      <c r="J22" s="18">
        <v>3644.5</v>
      </c>
      <c r="K22" s="18">
        <v>201</v>
      </c>
      <c r="L22" s="15" t="s">
        <v>92</v>
      </c>
      <c r="M22" s="18">
        <v>11192151</v>
      </c>
      <c r="N22" s="18">
        <v>0</v>
      </c>
      <c r="O22" s="18">
        <v>0</v>
      </c>
      <c r="P22" s="18">
        <v>0</v>
      </c>
      <c r="Q22" s="18">
        <v>11192151</v>
      </c>
      <c r="R22" s="18">
        <f>M22/I22</f>
        <v>2910</v>
      </c>
      <c r="S22" s="18"/>
      <c r="T22" s="10" t="s">
        <v>342</v>
      </c>
      <c r="U22" s="99">
        <v>11192151</v>
      </c>
    </row>
    <row r="23" spans="1:21" s="11" customFormat="1" ht="45" x14ac:dyDescent="0.2">
      <c r="A23" s="10">
        <v>9</v>
      </c>
      <c r="B23" s="22" t="s">
        <v>37</v>
      </c>
      <c r="C23" s="14" t="s">
        <v>32</v>
      </c>
      <c r="D23" s="16">
        <v>2012</v>
      </c>
      <c r="E23" s="15" t="s">
        <v>4</v>
      </c>
      <c r="F23" s="14" t="s">
        <v>18</v>
      </c>
      <c r="G23" s="14" t="s">
        <v>19</v>
      </c>
      <c r="H23" s="18">
        <v>4376.3999999999996</v>
      </c>
      <c r="I23" s="18">
        <v>3910.4</v>
      </c>
      <c r="J23" s="18">
        <v>3857.4</v>
      </c>
      <c r="K23" s="18">
        <v>192</v>
      </c>
      <c r="L23" s="15" t="s">
        <v>93</v>
      </c>
      <c r="M23" s="18">
        <v>3750460</v>
      </c>
      <c r="N23" s="18">
        <v>0</v>
      </c>
      <c r="O23" s="18">
        <v>0</v>
      </c>
      <c r="P23" s="18">
        <v>0</v>
      </c>
      <c r="Q23" s="18">
        <v>3750460</v>
      </c>
      <c r="R23" s="18">
        <f t="shared" si="0"/>
        <v>959.09881342062192</v>
      </c>
      <c r="S23" s="18"/>
      <c r="T23" s="10" t="s">
        <v>341</v>
      </c>
      <c r="U23" s="98">
        <v>6.53</v>
      </c>
    </row>
    <row r="24" spans="1:21" s="11" customFormat="1" ht="90" x14ac:dyDescent="0.2">
      <c r="A24" s="10">
        <v>10</v>
      </c>
      <c r="B24" s="22" t="s">
        <v>94</v>
      </c>
      <c r="C24" s="14" t="s">
        <v>32</v>
      </c>
      <c r="D24" s="16"/>
      <c r="E24" s="15" t="s">
        <v>4</v>
      </c>
      <c r="F24" s="14" t="s">
        <v>14</v>
      </c>
      <c r="G24" s="14" t="s">
        <v>16</v>
      </c>
      <c r="H24" s="18">
        <v>6700.6</v>
      </c>
      <c r="I24" s="18">
        <v>6077.6</v>
      </c>
      <c r="J24" s="18">
        <v>5757.6</v>
      </c>
      <c r="K24" s="18">
        <v>363</v>
      </c>
      <c r="L24" s="15" t="s">
        <v>90</v>
      </c>
      <c r="M24" s="18">
        <v>14768568</v>
      </c>
      <c r="N24" s="18">
        <v>0</v>
      </c>
      <c r="O24" s="18">
        <v>0</v>
      </c>
      <c r="P24" s="18">
        <v>0</v>
      </c>
      <c r="Q24" s="18">
        <v>14768568</v>
      </c>
      <c r="R24" s="18">
        <f t="shared" si="0"/>
        <v>2430</v>
      </c>
      <c r="S24" s="18"/>
      <c r="T24" s="10" t="s">
        <v>341</v>
      </c>
      <c r="U24" s="98">
        <v>6.53</v>
      </c>
    </row>
    <row r="25" spans="1:21" s="38" customFormat="1" ht="90" x14ac:dyDescent="0.2">
      <c r="A25" s="10">
        <v>11</v>
      </c>
      <c r="B25" s="22" t="s">
        <v>8</v>
      </c>
      <c r="C25" s="14" t="s">
        <v>95</v>
      </c>
      <c r="D25" s="16"/>
      <c r="E25" s="15" t="s">
        <v>4</v>
      </c>
      <c r="F25" s="14">
        <v>9</v>
      </c>
      <c r="G25" s="14">
        <v>1</v>
      </c>
      <c r="H25" s="18">
        <v>4308.6000000000004</v>
      </c>
      <c r="I25" s="18">
        <v>3632.3</v>
      </c>
      <c r="J25" s="18">
        <v>3518.7</v>
      </c>
      <c r="K25" s="18">
        <v>278</v>
      </c>
      <c r="L25" s="15" t="s">
        <v>96</v>
      </c>
      <c r="M25" s="18">
        <v>9226042</v>
      </c>
      <c r="N25" s="18">
        <v>0</v>
      </c>
      <c r="O25" s="18">
        <v>0</v>
      </c>
      <c r="P25" s="18">
        <v>0</v>
      </c>
      <c r="Q25" s="18">
        <v>9226042</v>
      </c>
      <c r="R25" s="18">
        <f>M25/I25</f>
        <v>2540</v>
      </c>
      <c r="S25" s="18"/>
      <c r="T25" s="10" t="s">
        <v>341</v>
      </c>
      <c r="U25" s="98">
        <v>6.53</v>
      </c>
    </row>
    <row r="26" spans="1:21" ht="60" x14ac:dyDescent="0.2">
      <c r="A26" s="10">
        <v>12</v>
      </c>
      <c r="B26" s="22" t="s">
        <v>66</v>
      </c>
      <c r="C26" s="14" t="s">
        <v>97</v>
      </c>
      <c r="D26" s="16"/>
      <c r="E26" s="15" t="s">
        <v>4</v>
      </c>
      <c r="F26" s="14">
        <v>9</v>
      </c>
      <c r="G26" s="14" t="s">
        <v>19</v>
      </c>
      <c r="H26" s="18">
        <v>4416.8</v>
      </c>
      <c r="I26" s="18">
        <v>3862.5</v>
      </c>
      <c r="J26" s="18">
        <v>3516.1</v>
      </c>
      <c r="K26" s="18">
        <v>199</v>
      </c>
      <c r="L26" s="15" t="s">
        <v>98</v>
      </c>
      <c r="M26" s="18">
        <v>8034000</v>
      </c>
      <c r="N26" s="18">
        <v>0</v>
      </c>
      <c r="O26" s="18">
        <v>0</v>
      </c>
      <c r="P26" s="18">
        <v>0</v>
      </c>
      <c r="Q26" s="18">
        <v>8034000</v>
      </c>
      <c r="R26" s="18">
        <f t="shared" si="0"/>
        <v>2080</v>
      </c>
      <c r="S26" s="18"/>
      <c r="T26" s="10" t="s">
        <v>342</v>
      </c>
      <c r="U26" s="98">
        <v>8034000</v>
      </c>
    </row>
    <row r="27" spans="1:21" ht="45" x14ac:dyDescent="0.2">
      <c r="A27" s="10">
        <v>13</v>
      </c>
      <c r="B27" s="22" t="s">
        <v>67</v>
      </c>
      <c r="C27" s="14" t="s">
        <v>97</v>
      </c>
      <c r="D27" s="16"/>
      <c r="E27" s="15" t="s">
        <v>4</v>
      </c>
      <c r="F27" s="14">
        <v>9</v>
      </c>
      <c r="G27" s="14" t="s">
        <v>13</v>
      </c>
      <c r="H27" s="18">
        <v>8870.7000000000007</v>
      </c>
      <c r="I27" s="18">
        <v>7762</v>
      </c>
      <c r="J27" s="18">
        <v>7236.1</v>
      </c>
      <c r="K27" s="18">
        <v>403</v>
      </c>
      <c r="L27" s="15" t="s">
        <v>99</v>
      </c>
      <c r="M27" s="18">
        <v>17915850</v>
      </c>
      <c r="N27" s="18">
        <v>0</v>
      </c>
      <c r="O27" s="18">
        <v>0</v>
      </c>
      <c r="P27" s="18">
        <v>0</v>
      </c>
      <c r="Q27" s="18">
        <v>17915850</v>
      </c>
      <c r="R27" s="18">
        <f t="shared" si="0"/>
        <v>2308.1486730224169</v>
      </c>
      <c r="S27" s="18"/>
      <c r="T27" s="10" t="s">
        <v>342</v>
      </c>
      <c r="U27" s="98">
        <v>17915850</v>
      </c>
    </row>
    <row r="28" spans="1:21" ht="120" x14ac:dyDescent="0.2">
      <c r="A28" s="10">
        <v>14</v>
      </c>
      <c r="B28" s="22" t="s">
        <v>100</v>
      </c>
      <c r="C28" s="14" t="s">
        <v>101</v>
      </c>
      <c r="D28" s="16"/>
      <c r="E28" s="15" t="s">
        <v>4</v>
      </c>
      <c r="F28" s="14" t="s">
        <v>14</v>
      </c>
      <c r="G28" s="14" t="s">
        <v>20</v>
      </c>
      <c r="H28" s="18">
        <v>6886.82</v>
      </c>
      <c r="I28" s="18">
        <v>6154.82</v>
      </c>
      <c r="J28" s="18">
        <v>5581.63</v>
      </c>
      <c r="K28" s="18">
        <v>291</v>
      </c>
      <c r="L28" s="15" t="s">
        <v>102</v>
      </c>
      <c r="M28" s="18">
        <v>17910526.199999999</v>
      </c>
      <c r="N28" s="18">
        <v>0</v>
      </c>
      <c r="O28" s="18">
        <v>0</v>
      </c>
      <c r="P28" s="18">
        <v>0</v>
      </c>
      <c r="Q28" s="18">
        <v>17910526.199999999</v>
      </c>
      <c r="R28" s="18">
        <f>M28/I28</f>
        <v>2910</v>
      </c>
      <c r="S28" s="18"/>
      <c r="T28" s="10" t="s">
        <v>341</v>
      </c>
      <c r="U28" s="98">
        <v>6.53</v>
      </c>
    </row>
    <row r="29" spans="1:21" ht="120" x14ac:dyDescent="0.2">
      <c r="A29" s="10">
        <v>15</v>
      </c>
      <c r="B29" s="22" t="s">
        <v>103</v>
      </c>
      <c r="C29" s="14" t="s">
        <v>61</v>
      </c>
      <c r="D29" s="16">
        <v>1974</v>
      </c>
      <c r="E29" s="15" t="s">
        <v>4</v>
      </c>
      <c r="F29" s="14" t="s">
        <v>14</v>
      </c>
      <c r="G29" s="14" t="s">
        <v>13</v>
      </c>
      <c r="H29" s="18">
        <v>3339.7</v>
      </c>
      <c r="I29" s="18">
        <v>3034.7</v>
      </c>
      <c r="J29" s="18">
        <v>2773.5</v>
      </c>
      <c r="K29" s="18">
        <v>141</v>
      </c>
      <c r="L29" s="15" t="s">
        <v>104</v>
      </c>
      <c r="M29" s="18">
        <v>8830977</v>
      </c>
      <c r="N29" s="18">
        <v>0</v>
      </c>
      <c r="O29" s="18">
        <v>0</v>
      </c>
      <c r="P29" s="18">
        <v>0</v>
      </c>
      <c r="Q29" s="18">
        <v>8830977</v>
      </c>
      <c r="R29" s="18">
        <f t="shared" si="0"/>
        <v>2910</v>
      </c>
      <c r="S29" s="18"/>
      <c r="T29" s="10" t="s">
        <v>341</v>
      </c>
      <c r="U29" s="98">
        <v>6.53</v>
      </c>
    </row>
    <row r="30" spans="1:21" ht="120" x14ac:dyDescent="0.2">
      <c r="A30" s="10">
        <v>16</v>
      </c>
      <c r="B30" s="22" t="s">
        <v>105</v>
      </c>
      <c r="C30" s="14" t="s">
        <v>62</v>
      </c>
      <c r="D30" s="16">
        <v>1973</v>
      </c>
      <c r="E30" s="15" t="s">
        <v>59</v>
      </c>
      <c r="F30" s="14" t="s">
        <v>14</v>
      </c>
      <c r="G30" s="14" t="s">
        <v>106</v>
      </c>
      <c r="H30" s="18">
        <v>10421.1</v>
      </c>
      <c r="I30" s="18">
        <v>9521.9</v>
      </c>
      <c r="J30" s="18">
        <v>8565.7999999999993</v>
      </c>
      <c r="K30" s="18">
        <v>417</v>
      </c>
      <c r="L30" s="15" t="s">
        <v>107</v>
      </c>
      <c r="M30" s="18">
        <v>29232233</v>
      </c>
      <c r="N30" s="18">
        <v>0</v>
      </c>
      <c r="O30" s="18">
        <v>0</v>
      </c>
      <c r="P30" s="18">
        <v>0</v>
      </c>
      <c r="Q30" s="18">
        <v>29232233</v>
      </c>
      <c r="R30" s="18">
        <f>M30/I30</f>
        <v>3070</v>
      </c>
      <c r="S30" s="18"/>
      <c r="T30" s="10" t="s">
        <v>341</v>
      </c>
      <c r="U30" s="98">
        <v>6.53</v>
      </c>
    </row>
    <row r="31" spans="1:21" ht="120" x14ac:dyDescent="0.2">
      <c r="A31" s="10">
        <v>17</v>
      </c>
      <c r="B31" s="22" t="s">
        <v>108</v>
      </c>
      <c r="C31" s="14" t="s">
        <v>61</v>
      </c>
      <c r="D31" s="16"/>
      <c r="E31" s="14" t="s">
        <v>59</v>
      </c>
      <c r="F31" s="14" t="s">
        <v>18</v>
      </c>
      <c r="G31" s="14" t="s">
        <v>12</v>
      </c>
      <c r="H31" s="18">
        <v>6391.6</v>
      </c>
      <c r="I31" s="18">
        <v>5877.8</v>
      </c>
      <c r="J31" s="18">
        <v>5112.95</v>
      </c>
      <c r="K31" s="18">
        <v>427</v>
      </c>
      <c r="L31" s="15" t="s">
        <v>109</v>
      </c>
      <c r="M31" s="18">
        <v>17104398</v>
      </c>
      <c r="N31" s="18">
        <v>0</v>
      </c>
      <c r="O31" s="18">
        <v>0</v>
      </c>
      <c r="P31" s="18">
        <v>0</v>
      </c>
      <c r="Q31" s="18">
        <v>17104398</v>
      </c>
      <c r="R31" s="18">
        <f t="shared" si="0"/>
        <v>2910</v>
      </c>
      <c r="S31" s="18"/>
      <c r="T31" s="10" t="s">
        <v>341</v>
      </c>
      <c r="U31" s="98">
        <v>6.53</v>
      </c>
    </row>
    <row r="32" spans="1:21" ht="30" x14ac:dyDescent="0.2">
      <c r="A32" s="10">
        <v>18</v>
      </c>
      <c r="B32" s="22" t="s">
        <v>110</v>
      </c>
      <c r="C32" s="14" t="s">
        <v>60</v>
      </c>
      <c r="D32" s="16"/>
      <c r="E32" s="14" t="s">
        <v>59</v>
      </c>
      <c r="F32" s="14" t="s">
        <v>14</v>
      </c>
      <c r="G32" s="14" t="s">
        <v>19</v>
      </c>
      <c r="H32" s="18">
        <v>4064.13</v>
      </c>
      <c r="I32" s="18">
        <v>3401.5</v>
      </c>
      <c r="J32" s="18">
        <v>3078.9</v>
      </c>
      <c r="K32" s="18">
        <v>219</v>
      </c>
      <c r="L32" s="15" t="s">
        <v>2</v>
      </c>
      <c r="M32" s="18">
        <v>9085100</v>
      </c>
      <c r="N32" s="18">
        <v>0</v>
      </c>
      <c r="O32" s="18">
        <v>0</v>
      </c>
      <c r="P32" s="18">
        <v>0</v>
      </c>
      <c r="Q32" s="18">
        <v>9085100</v>
      </c>
      <c r="R32" s="18">
        <f>M32/I32</f>
        <v>2670.9098926943993</v>
      </c>
      <c r="S32" s="18"/>
      <c r="T32" s="10" t="s">
        <v>341</v>
      </c>
      <c r="U32" s="98">
        <v>6.53</v>
      </c>
    </row>
    <row r="33" spans="1:21" ht="30" x14ac:dyDescent="0.2">
      <c r="A33" s="10">
        <v>19</v>
      </c>
      <c r="B33" s="22" t="s">
        <v>111</v>
      </c>
      <c r="C33" s="14" t="s">
        <v>101</v>
      </c>
      <c r="D33" s="16"/>
      <c r="E33" s="15" t="s">
        <v>59</v>
      </c>
      <c r="F33" s="14" t="s">
        <v>18</v>
      </c>
      <c r="G33" s="14" t="s">
        <v>12</v>
      </c>
      <c r="H33" s="18">
        <v>6278.2</v>
      </c>
      <c r="I33" s="18">
        <v>5297.6</v>
      </c>
      <c r="J33" s="18">
        <v>4748.2</v>
      </c>
      <c r="K33" s="18">
        <v>349</v>
      </c>
      <c r="L33" s="15" t="s">
        <v>2</v>
      </c>
      <c r="M33" s="18">
        <v>4243630</v>
      </c>
      <c r="N33" s="18">
        <v>0</v>
      </c>
      <c r="O33" s="18">
        <v>0</v>
      </c>
      <c r="P33" s="18">
        <v>0</v>
      </c>
      <c r="Q33" s="18">
        <v>4243630</v>
      </c>
      <c r="R33" s="18">
        <f t="shared" si="0"/>
        <v>801.04764421624884</v>
      </c>
      <c r="S33" s="18"/>
      <c r="T33" s="10" t="s">
        <v>341</v>
      </c>
      <c r="U33" s="98">
        <v>6.53</v>
      </c>
    </row>
    <row r="34" spans="1:21" ht="90" x14ac:dyDescent="0.2">
      <c r="A34" s="10">
        <v>20</v>
      </c>
      <c r="B34" s="22" t="s">
        <v>112</v>
      </c>
      <c r="C34" s="14" t="s">
        <v>31</v>
      </c>
      <c r="D34" s="16"/>
      <c r="E34" s="15" t="s">
        <v>59</v>
      </c>
      <c r="F34" s="14" t="s">
        <v>14</v>
      </c>
      <c r="G34" s="14" t="s">
        <v>19</v>
      </c>
      <c r="H34" s="18">
        <v>1849.4</v>
      </c>
      <c r="I34" s="18">
        <v>1688.6</v>
      </c>
      <c r="J34" s="18">
        <v>1362.4</v>
      </c>
      <c r="K34" s="18">
        <v>50</v>
      </c>
      <c r="L34" s="15" t="s">
        <v>113</v>
      </c>
      <c r="M34" s="18">
        <v>2448470</v>
      </c>
      <c r="N34" s="18">
        <v>0</v>
      </c>
      <c r="O34" s="18">
        <v>0</v>
      </c>
      <c r="P34" s="18">
        <v>0</v>
      </c>
      <c r="Q34" s="18">
        <v>2448470</v>
      </c>
      <c r="R34" s="18">
        <f t="shared" si="0"/>
        <v>1450</v>
      </c>
      <c r="S34" s="18"/>
      <c r="T34" s="10" t="s">
        <v>341</v>
      </c>
      <c r="U34" s="98">
        <v>6.53</v>
      </c>
    </row>
    <row r="35" spans="1:21" ht="30" x14ac:dyDescent="0.2">
      <c r="A35" s="10">
        <v>21</v>
      </c>
      <c r="B35" s="22" t="s">
        <v>63</v>
      </c>
      <c r="C35" s="14" t="s">
        <v>31</v>
      </c>
      <c r="D35" s="16"/>
      <c r="E35" s="15" t="s">
        <v>59</v>
      </c>
      <c r="F35" s="14" t="s">
        <v>17</v>
      </c>
      <c r="G35" s="14" t="s">
        <v>15</v>
      </c>
      <c r="H35" s="18">
        <v>3458.9</v>
      </c>
      <c r="I35" s="18">
        <v>3237.5</v>
      </c>
      <c r="J35" s="18">
        <v>3164</v>
      </c>
      <c r="K35" s="18">
        <v>138</v>
      </c>
      <c r="L35" s="15" t="s">
        <v>2</v>
      </c>
      <c r="M35" s="18">
        <v>3819970</v>
      </c>
      <c r="N35" s="18">
        <v>0</v>
      </c>
      <c r="O35" s="18">
        <v>0</v>
      </c>
      <c r="P35" s="18">
        <v>0</v>
      </c>
      <c r="Q35" s="18">
        <v>3819970</v>
      </c>
      <c r="R35" s="18">
        <f t="shared" si="0"/>
        <v>1179.9135135135134</v>
      </c>
      <c r="S35" s="18"/>
      <c r="T35" s="10" t="s">
        <v>341</v>
      </c>
      <c r="U35" s="98">
        <v>6.53</v>
      </c>
    </row>
    <row r="36" spans="1:21" ht="60" x14ac:dyDescent="0.2">
      <c r="A36" s="10">
        <v>22</v>
      </c>
      <c r="B36" s="22" t="s">
        <v>7</v>
      </c>
      <c r="C36" s="14" t="s">
        <v>114</v>
      </c>
      <c r="D36" s="16"/>
      <c r="E36" s="15" t="s">
        <v>59</v>
      </c>
      <c r="F36" s="14" t="s">
        <v>14</v>
      </c>
      <c r="G36" s="14" t="s">
        <v>15</v>
      </c>
      <c r="H36" s="18">
        <v>2964.08</v>
      </c>
      <c r="I36" s="18">
        <v>2755.08</v>
      </c>
      <c r="J36" s="18">
        <v>2619.84</v>
      </c>
      <c r="K36" s="18">
        <v>135</v>
      </c>
      <c r="L36" s="15" t="s">
        <v>115</v>
      </c>
      <c r="M36" s="18">
        <v>5675464.7999999998</v>
      </c>
      <c r="N36" s="18">
        <v>0</v>
      </c>
      <c r="O36" s="18">
        <v>0</v>
      </c>
      <c r="P36" s="18">
        <v>0</v>
      </c>
      <c r="Q36" s="18">
        <v>5675464.7999999998</v>
      </c>
      <c r="R36" s="18">
        <f t="shared" si="0"/>
        <v>2060</v>
      </c>
      <c r="S36" s="18"/>
      <c r="T36" s="10" t="s">
        <v>341</v>
      </c>
      <c r="U36" s="98">
        <v>6.53</v>
      </c>
    </row>
    <row r="37" spans="1:21" ht="90" x14ac:dyDescent="0.2">
      <c r="A37" s="10">
        <v>23</v>
      </c>
      <c r="B37" s="22" t="s">
        <v>116</v>
      </c>
      <c r="C37" s="14" t="s">
        <v>60</v>
      </c>
      <c r="D37" s="16">
        <v>2014</v>
      </c>
      <c r="E37" s="15" t="s">
        <v>59</v>
      </c>
      <c r="F37" s="14" t="s">
        <v>18</v>
      </c>
      <c r="G37" s="14" t="s">
        <v>19</v>
      </c>
      <c r="H37" s="18">
        <v>5801.73</v>
      </c>
      <c r="I37" s="18">
        <v>5257.13</v>
      </c>
      <c r="J37" s="18">
        <v>4874.2299999999996</v>
      </c>
      <c r="K37" s="18">
        <v>346</v>
      </c>
      <c r="L37" s="15" t="s">
        <v>117</v>
      </c>
      <c r="M37" s="18">
        <v>6886840.3000000007</v>
      </c>
      <c r="N37" s="18">
        <v>0</v>
      </c>
      <c r="O37" s="18">
        <v>0</v>
      </c>
      <c r="P37" s="18">
        <v>0</v>
      </c>
      <c r="Q37" s="18">
        <v>6886840.3000000007</v>
      </c>
      <c r="R37" s="18">
        <f>M37/I37</f>
        <v>1310.0000000000002</v>
      </c>
      <c r="S37" s="18"/>
      <c r="T37" s="10" t="s">
        <v>341</v>
      </c>
      <c r="U37" s="98">
        <v>6.53</v>
      </c>
    </row>
    <row r="38" spans="1:21" ht="30" x14ac:dyDescent="0.2">
      <c r="A38" s="10">
        <v>24</v>
      </c>
      <c r="B38" s="22" t="s">
        <v>118</v>
      </c>
      <c r="C38" s="14" t="s">
        <v>62</v>
      </c>
      <c r="D38" s="16"/>
      <c r="E38" s="15" t="s">
        <v>59</v>
      </c>
      <c r="F38" s="14" t="s">
        <v>14</v>
      </c>
      <c r="G38" s="14" t="s">
        <v>13</v>
      </c>
      <c r="H38" s="18">
        <v>4446.6000000000004</v>
      </c>
      <c r="I38" s="18">
        <v>4097.6000000000004</v>
      </c>
      <c r="J38" s="18">
        <v>3997.8</v>
      </c>
      <c r="K38" s="18">
        <v>139</v>
      </c>
      <c r="L38" s="32" t="s">
        <v>119</v>
      </c>
      <c r="M38" s="18">
        <v>2540512</v>
      </c>
      <c r="N38" s="18">
        <v>0</v>
      </c>
      <c r="O38" s="18">
        <v>0</v>
      </c>
      <c r="P38" s="18">
        <v>0</v>
      </c>
      <c r="Q38" s="18">
        <v>2540512</v>
      </c>
      <c r="R38" s="18">
        <f t="shared" si="0"/>
        <v>620</v>
      </c>
      <c r="S38" s="18"/>
      <c r="T38" s="10" t="s">
        <v>341</v>
      </c>
      <c r="U38" s="98">
        <v>6.53</v>
      </c>
    </row>
    <row r="39" spans="1:21" ht="120" x14ac:dyDescent="0.2">
      <c r="A39" s="10">
        <v>25</v>
      </c>
      <c r="B39" s="22" t="s">
        <v>120</v>
      </c>
      <c r="C39" s="14" t="s">
        <v>32</v>
      </c>
      <c r="D39" s="16">
        <v>2011</v>
      </c>
      <c r="E39" s="15" t="s">
        <v>59</v>
      </c>
      <c r="F39" s="14" t="s">
        <v>14</v>
      </c>
      <c r="G39" s="14" t="s">
        <v>13</v>
      </c>
      <c r="H39" s="18">
        <v>4691</v>
      </c>
      <c r="I39" s="18">
        <v>4315.8999999999996</v>
      </c>
      <c r="J39" s="18">
        <v>3903.1</v>
      </c>
      <c r="K39" s="18">
        <v>159</v>
      </c>
      <c r="L39" s="15" t="s">
        <v>121</v>
      </c>
      <c r="M39" s="18">
        <v>12559268.999999998</v>
      </c>
      <c r="N39" s="18">
        <v>0</v>
      </c>
      <c r="O39" s="18">
        <v>0</v>
      </c>
      <c r="P39" s="18">
        <v>0</v>
      </c>
      <c r="Q39" s="18">
        <v>12559268.999999998</v>
      </c>
      <c r="R39" s="18">
        <f t="shared" si="0"/>
        <v>2910</v>
      </c>
      <c r="S39" s="18"/>
      <c r="T39" s="10" t="s">
        <v>341</v>
      </c>
      <c r="U39" s="98">
        <v>6.53</v>
      </c>
    </row>
    <row r="40" spans="1:21" ht="30" x14ac:dyDescent="0.2">
      <c r="A40" s="10">
        <v>26</v>
      </c>
      <c r="B40" s="22" t="s">
        <v>76</v>
      </c>
      <c r="C40" s="14" t="s">
        <v>32</v>
      </c>
      <c r="D40" s="16"/>
      <c r="E40" s="15" t="s">
        <v>59</v>
      </c>
      <c r="F40" s="14" t="s">
        <v>14</v>
      </c>
      <c r="G40" s="14" t="s">
        <v>13</v>
      </c>
      <c r="H40" s="18">
        <v>4481.5</v>
      </c>
      <c r="I40" s="18">
        <v>3924.5</v>
      </c>
      <c r="J40" s="18">
        <v>3227.8</v>
      </c>
      <c r="K40" s="18">
        <v>159</v>
      </c>
      <c r="L40" s="15" t="s">
        <v>119</v>
      </c>
      <c r="M40" s="18">
        <v>2433190</v>
      </c>
      <c r="N40" s="18">
        <v>0</v>
      </c>
      <c r="O40" s="18">
        <v>0</v>
      </c>
      <c r="P40" s="18">
        <v>0</v>
      </c>
      <c r="Q40" s="18">
        <v>2433190</v>
      </c>
      <c r="R40" s="18">
        <f t="shared" si="0"/>
        <v>620</v>
      </c>
      <c r="S40" s="18"/>
      <c r="T40" s="10" t="s">
        <v>341</v>
      </c>
      <c r="U40" s="98">
        <v>6.53</v>
      </c>
    </row>
    <row r="41" spans="1:21" ht="120" x14ac:dyDescent="0.2">
      <c r="A41" s="10">
        <v>27</v>
      </c>
      <c r="B41" s="22" t="s">
        <v>122</v>
      </c>
      <c r="C41" s="14" t="s">
        <v>32</v>
      </c>
      <c r="D41" s="16"/>
      <c r="E41" s="15" t="s">
        <v>59</v>
      </c>
      <c r="F41" s="14" t="s">
        <v>14</v>
      </c>
      <c r="G41" s="14" t="s">
        <v>18</v>
      </c>
      <c r="H41" s="18">
        <v>8340.41</v>
      </c>
      <c r="I41" s="18">
        <v>6895.41</v>
      </c>
      <c r="J41" s="18"/>
      <c r="K41" s="18">
        <v>343</v>
      </c>
      <c r="L41" s="15" t="s">
        <v>123</v>
      </c>
      <c r="M41" s="18">
        <v>13308141.300000001</v>
      </c>
      <c r="N41" s="18">
        <v>0</v>
      </c>
      <c r="O41" s="18">
        <v>0</v>
      </c>
      <c r="P41" s="18">
        <v>0</v>
      </c>
      <c r="Q41" s="18">
        <v>13308141.300000001</v>
      </c>
      <c r="R41" s="18">
        <f t="shared" si="0"/>
        <v>1930.0000000000002</v>
      </c>
      <c r="S41" s="18"/>
      <c r="T41" s="10" t="s">
        <v>341</v>
      </c>
      <c r="U41" s="98">
        <v>6.53</v>
      </c>
    </row>
    <row r="42" spans="1:21" ht="120" x14ac:dyDescent="0.2">
      <c r="A42" s="10">
        <v>28</v>
      </c>
      <c r="B42" s="22" t="s">
        <v>124</v>
      </c>
      <c r="C42" s="14" t="s">
        <v>32</v>
      </c>
      <c r="D42" s="16"/>
      <c r="E42" s="15" t="s">
        <v>59</v>
      </c>
      <c r="F42" s="14" t="s">
        <v>14</v>
      </c>
      <c r="G42" s="14" t="s">
        <v>17</v>
      </c>
      <c r="H42" s="18">
        <v>4892</v>
      </c>
      <c r="I42" s="18">
        <v>4441.3999999999996</v>
      </c>
      <c r="J42" s="18">
        <v>4074.65</v>
      </c>
      <c r="K42" s="18">
        <v>243</v>
      </c>
      <c r="L42" s="32" t="s">
        <v>109</v>
      </c>
      <c r="M42" s="18">
        <v>12924474</v>
      </c>
      <c r="N42" s="18">
        <v>0</v>
      </c>
      <c r="O42" s="18">
        <v>0</v>
      </c>
      <c r="P42" s="18">
        <v>0</v>
      </c>
      <c r="Q42" s="18">
        <v>12924474</v>
      </c>
      <c r="R42" s="18">
        <f t="shared" si="0"/>
        <v>2910.0000000000005</v>
      </c>
      <c r="S42" s="18"/>
      <c r="T42" s="10" t="s">
        <v>341</v>
      </c>
      <c r="U42" s="98">
        <v>6.53</v>
      </c>
    </row>
    <row r="43" spans="1:21" ht="120" x14ac:dyDescent="0.2">
      <c r="A43" s="10">
        <v>29</v>
      </c>
      <c r="B43" s="22" t="s">
        <v>125</v>
      </c>
      <c r="C43" s="14" t="s">
        <v>97</v>
      </c>
      <c r="D43" s="16">
        <v>1985</v>
      </c>
      <c r="E43" s="15" t="s">
        <v>4</v>
      </c>
      <c r="F43" s="14" t="s">
        <v>18</v>
      </c>
      <c r="G43" s="14" t="s">
        <v>12</v>
      </c>
      <c r="H43" s="18">
        <v>4464.5</v>
      </c>
      <c r="I43" s="18">
        <v>3718.1</v>
      </c>
      <c r="J43" s="18">
        <v>3567.4</v>
      </c>
      <c r="K43" s="18">
        <v>216</v>
      </c>
      <c r="L43" s="15" t="s">
        <v>104</v>
      </c>
      <c r="M43" s="18">
        <v>10819671</v>
      </c>
      <c r="N43" s="18">
        <v>0</v>
      </c>
      <c r="O43" s="18">
        <v>0</v>
      </c>
      <c r="P43" s="18">
        <v>0</v>
      </c>
      <c r="Q43" s="18">
        <v>10819671</v>
      </c>
      <c r="R43" s="18">
        <f t="shared" si="0"/>
        <v>2910</v>
      </c>
      <c r="S43" s="18"/>
      <c r="T43" s="10" t="s">
        <v>342</v>
      </c>
      <c r="U43" s="98">
        <v>10819671</v>
      </c>
    </row>
    <row r="44" spans="1:21" ht="120" x14ac:dyDescent="0.2">
      <c r="A44" s="10">
        <v>30</v>
      </c>
      <c r="B44" s="22" t="s">
        <v>126</v>
      </c>
      <c r="C44" s="14" t="s">
        <v>97</v>
      </c>
      <c r="D44" s="16">
        <v>1985</v>
      </c>
      <c r="E44" s="15" t="s">
        <v>4</v>
      </c>
      <c r="F44" s="14" t="s">
        <v>18</v>
      </c>
      <c r="G44" s="14" t="s">
        <v>12</v>
      </c>
      <c r="H44" s="18">
        <v>4389.7</v>
      </c>
      <c r="I44" s="18">
        <v>3670.9</v>
      </c>
      <c r="J44" s="18">
        <v>3572.2</v>
      </c>
      <c r="K44" s="18">
        <v>256</v>
      </c>
      <c r="L44" s="15" t="s">
        <v>127</v>
      </c>
      <c r="M44" s="18">
        <v>10682319</v>
      </c>
      <c r="N44" s="18">
        <v>0</v>
      </c>
      <c r="O44" s="18">
        <v>0</v>
      </c>
      <c r="P44" s="18">
        <v>0</v>
      </c>
      <c r="Q44" s="18">
        <v>10682319</v>
      </c>
      <c r="R44" s="18">
        <f t="shared" si="0"/>
        <v>2910</v>
      </c>
      <c r="S44" s="18"/>
      <c r="T44" s="10" t="s">
        <v>342</v>
      </c>
      <c r="U44" s="98">
        <v>10682319</v>
      </c>
    </row>
    <row r="45" spans="1:21" ht="75" x14ac:dyDescent="0.2">
      <c r="A45" s="10">
        <v>31</v>
      </c>
      <c r="B45" s="22" t="s">
        <v>128</v>
      </c>
      <c r="C45" s="14" t="s">
        <v>83</v>
      </c>
      <c r="D45" s="16">
        <v>1971</v>
      </c>
      <c r="E45" s="15" t="s">
        <v>59</v>
      </c>
      <c r="F45" s="14" t="s">
        <v>14</v>
      </c>
      <c r="G45" s="14" t="s">
        <v>20</v>
      </c>
      <c r="H45" s="18">
        <v>7682.2</v>
      </c>
      <c r="I45" s="18">
        <v>7064.1</v>
      </c>
      <c r="J45" s="18">
        <v>6725.5</v>
      </c>
      <c r="K45" s="18">
        <v>292</v>
      </c>
      <c r="L45" s="15" t="s">
        <v>129</v>
      </c>
      <c r="M45" s="18">
        <v>20167656</v>
      </c>
      <c r="N45" s="18">
        <v>0</v>
      </c>
      <c r="O45" s="18">
        <v>0</v>
      </c>
      <c r="P45" s="18">
        <v>0</v>
      </c>
      <c r="Q45" s="18">
        <v>20167656</v>
      </c>
      <c r="R45" s="18">
        <f t="shared" si="0"/>
        <v>2854.9505244829488</v>
      </c>
      <c r="S45" s="18"/>
      <c r="T45" s="10" t="s">
        <v>341</v>
      </c>
      <c r="U45" s="98">
        <v>6.53</v>
      </c>
    </row>
    <row r="46" spans="1:21" ht="105" x14ac:dyDescent="0.2">
      <c r="A46" s="10">
        <v>32</v>
      </c>
      <c r="B46" s="22" t="s">
        <v>130</v>
      </c>
      <c r="C46" s="14" t="s">
        <v>61</v>
      </c>
      <c r="D46" s="16">
        <v>2012</v>
      </c>
      <c r="E46" s="15" t="s">
        <v>59</v>
      </c>
      <c r="F46" s="14" t="s">
        <v>18</v>
      </c>
      <c r="G46" s="14" t="s">
        <v>19</v>
      </c>
      <c r="H46" s="18">
        <v>5672.8</v>
      </c>
      <c r="I46" s="18">
        <v>4766</v>
      </c>
      <c r="J46" s="18">
        <v>4207.6000000000004</v>
      </c>
      <c r="K46" s="18">
        <v>269</v>
      </c>
      <c r="L46" s="15" t="s">
        <v>131</v>
      </c>
      <c r="M46" s="18">
        <v>16116160</v>
      </c>
      <c r="N46" s="18">
        <v>0</v>
      </c>
      <c r="O46" s="18">
        <v>0</v>
      </c>
      <c r="P46" s="18">
        <v>0</v>
      </c>
      <c r="Q46" s="18">
        <v>16116160</v>
      </c>
      <c r="R46" s="18">
        <f t="shared" si="0"/>
        <v>3381.4855224506923</v>
      </c>
      <c r="S46" s="18"/>
      <c r="T46" s="10" t="s">
        <v>341</v>
      </c>
      <c r="U46" s="98">
        <v>6.53</v>
      </c>
    </row>
    <row r="47" spans="1:21" ht="60" x14ac:dyDescent="0.2">
      <c r="A47" s="10">
        <v>33</v>
      </c>
      <c r="B47" s="22" t="s">
        <v>132</v>
      </c>
      <c r="C47" s="16">
        <v>1973</v>
      </c>
      <c r="D47" s="16">
        <v>1973</v>
      </c>
      <c r="E47" s="14" t="s">
        <v>59</v>
      </c>
      <c r="F47" s="15" t="s">
        <v>14</v>
      </c>
      <c r="G47" s="16">
        <v>4</v>
      </c>
      <c r="H47" s="18">
        <v>3654.9</v>
      </c>
      <c r="I47" s="18">
        <v>3309.6</v>
      </c>
      <c r="J47" s="18">
        <v>3159.7</v>
      </c>
      <c r="K47" s="18">
        <v>139</v>
      </c>
      <c r="L47" s="32" t="s">
        <v>133</v>
      </c>
      <c r="M47" s="18">
        <v>2746968</v>
      </c>
      <c r="N47" s="18">
        <v>0</v>
      </c>
      <c r="O47" s="18">
        <v>0</v>
      </c>
      <c r="P47" s="18">
        <v>0</v>
      </c>
      <c r="Q47" s="18">
        <v>2746968</v>
      </c>
      <c r="R47" s="18">
        <f t="shared" si="0"/>
        <v>830</v>
      </c>
      <c r="S47" s="18"/>
      <c r="T47" s="10" t="s">
        <v>341</v>
      </c>
      <c r="U47" s="98">
        <v>6.53</v>
      </c>
    </row>
    <row r="48" spans="1:21" ht="90" x14ac:dyDescent="0.2">
      <c r="A48" s="10">
        <v>34</v>
      </c>
      <c r="B48" s="22" t="s">
        <v>134</v>
      </c>
      <c r="C48" s="16">
        <v>1973</v>
      </c>
      <c r="D48" s="16">
        <v>2014</v>
      </c>
      <c r="E48" s="15" t="s">
        <v>59</v>
      </c>
      <c r="F48" s="16">
        <v>5</v>
      </c>
      <c r="G48" s="16">
        <v>3</v>
      </c>
      <c r="H48" s="18">
        <v>3561.44</v>
      </c>
      <c r="I48" s="18">
        <v>3289.84</v>
      </c>
      <c r="J48" s="18">
        <v>2893.84</v>
      </c>
      <c r="K48" s="18">
        <v>296</v>
      </c>
      <c r="L48" s="15" t="s">
        <v>135</v>
      </c>
      <c r="M48" s="18">
        <v>7994311.2000000002</v>
      </c>
      <c r="N48" s="18">
        <v>0</v>
      </c>
      <c r="O48" s="18">
        <v>0</v>
      </c>
      <c r="P48" s="18">
        <v>0</v>
      </c>
      <c r="Q48" s="18">
        <v>7994311.2000000002</v>
      </c>
      <c r="R48" s="18">
        <f t="shared" si="0"/>
        <v>2430</v>
      </c>
      <c r="S48" s="18"/>
      <c r="T48" s="10" t="s">
        <v>341</v>
      </c>
      <c r="U48" s="98">
        <v>6.53</v>
      </c>
    </row>
    <row r="49" spans="1:22" ht="120" x14ac:dyDescent="0.2">
      <c r="A49" s="10">
        <v>35</v>
      </c>
      <c r="B49" s="22" t="s">
        <v>136</v>
      </c>
      <c r="C49" s="16">
        <v>1975</v>
      </c>
      <c r="D49" s="16">
        <v>2008</v>
      </c>
      <c r="E49" s="15" t="s">
        <v>59</v>
      </c>
      <c r="F49" s="16">
        <v>5</v>
      </c>
      <c r="G49" s="16">
        <v>4</v>
      </c>
      <c r="H49" s="18">
        <v>3850.3</v>
      </c>
      <c r="I49" s="18">
        <v>3512.3</v>
      </c>
      <c r="J49" s="18">
        <v>3308.5</v>
      </c>
      <c r="K49" s="18">
        <v>203</v>
      </c>
      <c r="L49" s="15" t="s">
        <v>137</v>
      </c>
      <c r="M49" s="18">
        <v>10712515</v>
      </c>
      <c r="N49" s="18">
        <v>0</v>
      </c>
      <c r="O49" s="18">
        <v>0</v>
      </c>
      <c r="P49" s="18">
        <v>0</v>
      </c>
      <c r="Q49" s="18">
        <v>10712515</v>
      </c>
      <c r="R49" s="18">
        <f t="shared" si="0"/>
        <v>3050</v>
      </c>
      <c r="S49" s="18"/>
      <c r="T49" s="10" t="s">
        <v>341</v>
      </c>
      <c r="U49" s="98">
        <v>6.53</v>
      </c>
    </row>
    <row r="50" spans="1:22" ht="30" x14ac:dyDescent="0.2">
      <c r="A50" s="10">
        <v>36</v>
      </c>
      <c r="B50" s="22" t="s">
        <v>138</v>
      </c>
      <c r="C50" s="16">
        <v>1962</v>
      </c>
      <c r="D50" s="16"/>
      <c r="E50" s="15" t="s">
        <v>59</v>
      </c>
      <c r="F50" s="16">
        <v>5</v>
      </c>
      <c r="G50" s="16">
        <v>4</v>
      </c>
      <c r="H50" s="18">
        <v>3477</v>
      </c>
      <c r="I50" s="18">
        <v>3181</v>
      </c>
      <c r="J50" s="18">
        <v>2961.5</v>
      </c>
      <c r="K50" s="18">
        <v>132</v>
      </c>
      <c r="L50" s="15" t="s">
        <v>119</v>
      </c>
      <c r="M50" s="18">
        <v>1972220</v>
      </c>
      <c r="N50" s="18">
        <v>0</v>
      </c>
      <c r="O50" s="18">
        <v>0</v>
      </c>
      <c r="P50" s="18">
        <v>0</v>
      </c>
      <c r="Q50" s="18">
        <v>1972220</v>
      </c>
      <c r="R50" s="18">
        <f t="shared" si="0"/>
        <v>620</v>
      </c>
      <c r="S50" s="18"/>
      <c r="T50" s="10" t="s">
        <v>341</v>
      </c>
      <c r="U50" s="98">
        <v>6.53</v>
      </c>
    </row>
    <row r="51" spans="1:22" ht="120" x14ac:dyDescent="0.2">
      <c r="A51" s="10">
        <v>37</v>
      </c>
      <c r="B51" s="22" t="s">
        <v>139</v>
      </c>
      <c r="C51" s="14" t="s">
        <v>62</v>
      </c>
      <c r="D51" s="16">
        <v>2014</v>
      </c>
      <c r="E51" s="15" t="s">
        <v>59</v>
      </c>
      <c r="F51" s="14" t="s">
        <v>14</v>
      </c>
      <c r="G51" s="14" t="s">
        <v>20</v>
      </c>
      <c r="H51" s="18">
        <v>8849</v>
      </c>
      <c r="I51" s="18">
        <v>8051.6</v>
      </c>
      <c r="J51" s="18">
        <v>7734.7</v>
      </c>
      <c r="K51" s="18">
        <v>268</v>
      </c>
      <c r="L51" s="15" t="s">
        <v>140</v>
      </c>
      <c r="M51" s="18">
        <v>23430156</v>
      </c>
      <c r="N51" s="18">
        <v>0</v>
      </c>
      <c r="O51" s="18">
        <v>0</v>
      </c>
      <c r="P51" s="18">
        <v>0</v>
      </c>
      <c r="Q51" s="18">
        <v>23430156</v>
      </c>
      <c r="R51" s="18">
        <f t="shared" si="0"/>
        <v>2910</v>
      </c>
      <c r="S51" s="18"/>
      <c r="T51" s="10" t="s">
        <v>341</v>
      </c>
      <c r="U51" s="98">
        <v>6.53</v>
      </c>
    </row>
    <row r="52" spans="1:22" ht="45" x14ac:dyDescent="0.2">
      <c r="A52" s="10">
        <v>38</v>
      </c>
      <c r="B52" s="22" t="s">
        <v>141</v>
      </c>
      <c r="C52" s="14" t="s">
        <v>142</v>
      </c>
      <c r="D52" s="16"/>
      <c r="E52" s="15" t="s">
        <v>59</v>
      </c>
      <c r="F52" s="14" t="s">
        <v>14</v>
      </c>
      <c r="G52" s="14" t="s">
        <v>15</v>
      </c>
      <c r="H52" s="18">
        <v>4727.5</v>
      </c>
      <c r="I52" s="18">
        <v>4327.5</v>
      </c>
      <c r="J52" s="18">
        <v>4327.5</v>
      </c>
      <c r="K52" s="18">
        <v>100</v>
      </c>
      <c r="L52" s="15" t="s">
        <v>143</v>
      </c>
      <c r="M52" s="18">
        <v>5836175</v>
      </c>
      <c r="N52" s="18">
        <v>0</v>
      </c>
      <c r="O52" s="18">
        <v>0</v>
      </c>
      <c r="P52" s="18">
        <v>0</v>
      </c>
      <c r="Q52" s="18">
        <v>5836175</v>
      </c>
      <c r="R52" s="18">
        <f t="shared" si="0"/>
        <v>1348.625072212594</v>
      </c>
      <c r="S52" s="18"/>
      <c r="T52" s="10" t="s">
        <v>341</v>
      </c>
      <c r="U52" s="98">
        <v>6.53</v>
      </c>
    </row>
    <row r="53" spans="1:22" ht="30" x14ac:dyDescent="0.2">
      <c r="A53" s="10">
        <v>39</v>
      </c>
      <c r="B53" s="22" t="s">
        <v>144</v>
      </c>
      <c r="C53" s="14" t="s">
        <v>62</v>
      </c>
      <c r="D53" s="16">
        <v>1973</v>
      </c>
      <c r="E53" s="15" t="s">
        <v>59</v>
      </c>
      <c r="F53" s="14" t="s">
        <v>14</v>
      </c>
      <c r="G53" s="14" t="s">
        <v>17</v>
      </c>
      <c r="H53" s="18">
        <v>5100</v>
      </c>
      <c r="I53" s="18">
        <v>4620.8999999999996</v>
      </c>
      <c r="J53" s="18">
        <v>4186.5</v>
      </c>
      <c r="K53" s="18">
        <v>196</v>
      </c>
      <c r="L53" s="15" t="s">
        <v>145</v>
      </c>
      <c r="M53" s="18">
        <v>7393439.9999999991</v>
      </c>
      <c r="N53" s="18">
        <v>0</v>
      </c>
      <c r="O53" s="18">
        <v>0</v>
      </c>
      <c r="P53" s="18">
        <v>0</v>
      </c>
      <c r="Q53" s="18">
        <v>7393439.9999999991</v>
      </c>
      <c r="R53" s="18">
        <f t="shared" si="0"/>
        <v>1600</v>
      </c>
      <c r="S53" s="18"/>
      <c r="T53" s="10" t="s">
        <v>341</v>
      </c>
      <c r="U53" s="98">
        <v>6.53</v>
      </c>
    </row>
    <row r="54" spans="1:22" s="31" customFormat="1" ht="30" x14ac:dyDescent="0.2">
      <c r="A54" s="10">
        <v>40</v>
      </c>
      <c r="B54" s="22" t="s">
        <v>146</v>
      </c>
      <c r="C54" s="14" t="s">
        <v>62</v>
      </c>
      <c r="D54" s="16"/>
      <c r="E54" s="15" t="s">
        <v>59</v>
      </c>
      <c r="F54" s="14" t="s">
        <v>14</v>
      </c>
      <c r="G54" s="14" t="s">
        <v>20</v>
      </c>
      <c r="H54" s="18">
        <v>7866.2</v>
      </c>
      <c r="I54" s="18">
        <v>6960.5</v>
      </c>
      <c r="J54" s="18">
        <v>6524.6</v>
      </c>
      <c r="K54" s="18">
        <v>276</v>
      </c>
      <c r="L54" s="15" t="s">
        <v>5</v>
      </c>
      <c r="M54" s="18">
        <v>7941120</v>
      </c>
      <c r="N54" s="18">
        <v>0</v>
      </c>
      <c r="O54" s="18">
        <v>0</v>
      </c>
      <c r="P54" s="18">
        <v>0</v>
      </c>
      <c r="Q54" s="18">
        <v>7941120</v>
      </c>
      <c r="R54" s="18">
        <f t="shared" si="0"/>
        <v>1140.8835572157172</v>
      </c>
      <c r="S54" s="18"/>
      <c r="T54" s="10" t="s">
        <v>341</v>
      </c>
      <c r="U54" s="98">
        <v>6.53</v>
      </c>
      <c r="V54" s="121"/>
    </row>
    <row r="55" spans="1:22" ht="90" x14ac:dyDescent="0.2">
      <c r="A55" s="10">
        <v>41</v>
      </c>
      <c r="B55" s="22" t="s">
        <v>147</v>
      </c>
      <c r="C55" s="14" t="s">
        <v>114</v>
      </c>
      <c r="D55" s="16"/>
      <c r="E55" s="15" t="s">
        <v>59</v>
      </c>
      <c r="F55" s="14" t="s">
        <v>13</v>
      </c>
      <c r="G55" s="14" t="s">
        <v>15</v>
      </c>
      <c r="H55" s="18">
        <v>1610.6</v>
      </c>
      <c r="I55" s="18">
        <v>1443.8</v>
      </c>
      <c r="J55" s="18">
        <v>1186.5999999999999</v>
      </c>
      <c r="K55" s="18">
        <v>92</v>
      </c>
      <c r="L55" s="15" t="s">
        <v>135</v>
      </c>
      <c r="M55" s="18">
        <v>3508434</v>
      </c>
      <c r="N55" s="18">
        <v>0</v>
      </c>
      <c r="O55" s="18">
        <v>0</v>
      </c>
      <c r="P55" s="18">
        <v>0</v>
      </c>
      <c r="Q55" s="18">
        <v>3508434</v>
      </c>
      <c r="R55" s="18">
        <f t="shared" si="0"/>
        <v>2430</v>
      </c>
      <c r="S55" s="18"/>
      <c r="T55" s="10" t="s">
        <v>341</v>
      </c>
      <c r="U55" s="98">
        <v>6.53</v>
      </c>
    </row>
    <row r="56" spans="1:22" ht="90" x14ac:dyDescent="0.2">
      <c r="A56" s="10">
        <v>42</v>
      </c>
      <c r="B56" s="22" t="s">
        <v>148</v>
      </c>
      <c r="C56" s="14" t="s">
        <v>114</v>
      </c>
      <c r="D56" s="16"/>
      <c r="E56" s="15" t="s">
        <v>59</v>
      </c>
      <c r="F56" s="14" t="s">
        <v>13</v>
      </c>
      <c r="G56" s="14" t="s">
        <v>15</v>
      </c>
      <c r="H56" s="18">
        <v>1608.1</v>
      </c>
      <c r="I56" s="18">
        <v>1456.8</v>
      </c>
      <c r="J56" s="18">
        <v>1193.2</v>
      </c>
      <c r="K56" s="18">
        <v>110</v>
      </c>
      <c r="L56" s="15" t="s">
        <v>149</v>
      </c>
      <c r="M56" s="18">
        <v>3540024</v>
      </c>
      <c r="N56" s="18">
        <v>0</v>
      </c>
      <c r="O56" s="18">
        <v>0</v>
      </c>
      <c r="P56" s="18">
        <v>0</v>
      </c>
      <c r="Q56" s="18">
        <v>3540024</v>
      </c>
      <c r="R56" s="18">
        <f t="shared" si="0"/>
        <v>2430</v>
      </c>
      <c r="S56" s="18"/>
      <c r="T56" s="10" t="s">
        <v>341</v>
      </c>
      <c r="U56" s="98">
        <v>6.53</v>
      </c>
    </row>
    <row r="57" spans="1:22" ht="60" x14ac:dyDescent="0.2">
      <c r="A57" s="10">
        <v>43</v>
      </c>
      <c r="B57" s="22" t="s">
        <v>22</v>
      </c>
      <c r="C57" s="14" t="s">
        <v>64</v>
      </c>
      <c r="D57" s="16"/>
      <c r="E57" s="15" t="s">
        <v>59</v>
      </c>
      <c r="F57" s="14" t="s">
        <v>13</v>
      </c>
      <c r="G57" s="14" t="s">
        <v>15</v>
      </c>
      <c r="H57" s="18">
        <v>1597.6</v>
      </c>
      <c r="I57" s="18">
        <v>1451.1</v>
      </c>
      <c r="J57" s="18">
        <v>1155.52</v>
      </c>
      <c r="K57" s="18">
        <v>107</v>
      </c>
      <c r="L57" s="32" t="s">
        <v>150</v>
      </c>
      <c r="M57" s="18">
        <v>2858667</v>
      </c>
      <c r="N57" s="18">
        <v>0</v>
      </c>
      <c r="O57" s="18">
        <v>0</v>
      </c>
      <c r="P57" s="18">
        <v>0</v>
      </c>
      <c r="Q57" s="18">
        <v>2858667</v>
      </c>
      <c r="R57" s="18">
        <f t="shared" si="0"/>
        <v>1970.0000000000002</v>
      </c>
      <c r="S57" s="18"/>
      <c r="T57" s="10" t="s">
        <v>341</v>
      </c>
      <c r="U57" s="98">
        <v>6.53</v>
      </c>
    </row>
    <row r="58" spans="1:22" ht="75" x14ac:dyDescent="0.2">
      <c r="A58" s="10">
        <v>44</v>
      </c>
      <c r="B58" s="22" t="s">
        <v>151</v>
      </c>
      <c r="C58" s="14" t="s">
        <v>101</v>
      </c>
      <c r="D58" s="16">
        <v>1984</v>
      </c>
      <c r="E58" s="15" t="s">
        <v>59</v>
      </c>
      <c r="F58" s="14" t="s">
        <v>18</v>
      </c>
      <c r="G58" s="14" t="s">
        <v>15</v>
      </c>
      <c r="H58" s="18">
        <v>6559.7</v>
      </c>
      <c r="I58" s="18">
        <v>5851.7</v>
      </c>
      <c r="J58" s="18">
        <v>5313.7</v>
      </c>
      <c r="K58" s="18">
        <v>302</v>
      </c>
      <c r="L58" s="15" t="s">
        <v>152</v>
      </c>
      <c r="M58" s="18">
        <v>16579879</v>
      </c>
      <c r="N58" s="18">
        <v>0</v>
      </c>
      <c r="O58" s="18">
        <v>0</v>
      </c>
      <c r="P58" s="18">
        <v>0</v>
      </c>
      <c r="Q58" s="18">
        <v>16579879</v>
      </c>
      <c r="R58" s="18">
        <f t="shared" si="0"/>
        <v>2833.3439855084848</v>
      </c>
      <c r="S58" s="18"/>
      <c r="T58" s="10" t="s">
        <v>341</v>
      </c>
      <c r="U58" s="98">
        <v>6.53</v>
      </c>
    </row>
    <row r="59" spans="1:22" ht="60" x14ac:dyDescent="0.2">
      <c r="A59" s="10">
        <v>45</v>
      </c>
      <c r="B59" s="22" t="s">
        <v>153</v>
      </c>
      <c r="C59" s="14" t="s">
        <v>64</v>
      </c>
      <c r="D59" s="16"/>
      <c r="E59" s="15" t="s">
        <v>59</v>
      </c>
      <c r="F59" s="14" t="s">
        <v>13</v>
      </c>
      <c r="G59" s="14" t="s">
        <v>13</v>
      </c>
      <c r="H59" s="18">
        <v>2795.9</v>
      </c>
      <c r="I59" s="18">
        <v>2538.9</v>
      </c>
      <c r="J59" s="18">
        <v>2387.4</v>
      </c>
      <c r="K59" s="18">
        <v>127</v>
      </c>
      <c r="L59" s="15" t="s">
        <v>133</v>
      </c>
      <c r="M59" s="18">
        <v>2107287</v>
      </c>
      <c r="N59" s="18">
        <v>0</v>
      </c>
      <c r="O59" s="18">
        <v>0</v>
      </c>
      <c r="P59" s="18">
        <v>0</v>
      </c>
      <c r="Q59" s="18">
        <v>2107287</v>
      </c>
      <c r="R59" s="18">
        <f t="shared" si="0"/>
        <v>830</v>
      </c>
      <c r="S59" s="18"/>
      <c r="T59" s="10" t="s">
        <v>341</v>
      </c>
      <c r="U59" s="98">
        <v>6.53</v>
      </c>
    </row>
    <row r="60" spans="1:22" ht="90" x14ac:dyDescent="0.2">
      <c r="A60" s="10">
        <v>46</v>
      </c>
      <c r="B60" s="22" t="s">
        <v>71</v>
      </c>
      <c r="C60" s="16">
        <v>1985</v>
      </c>
      <c r="D60" s="16"/>
      <c r="E60" s="15" t="s">
        <v>59</v>
      </c>
      <c r="F60" s="16">
        <v>9</v>
      </c>
      <c r="G60" s="16">
        <v>1</v>
      </c>
      <c r="H60" s="18">
        <v>5717.1</v>
      </c>
      <c r="I60" s="18">
        <v>4810.6000000000004</v>
      </c>
      <c r="J60" s="18">
        <v>4621.5</v>
      </c>
      <c r="K60" s="18">
        <v>325</v>
      </c>
      <c r="L60" s="15" t="s">
        <v>154</v>
      </c>
      <c r="M60" s="18">
        <v>11785970</v>
      </c>
      <c r="N60" s="18">
        <v>0</v>
      </c>
      <c r="O60" s="18">
        <v>0</v>
      </c>
      <c r="P60" s="18">
        <v>0</v>
      </c>
      <c r="Q60" s="18">
        <v>11785970</v>
      </c>
      <c r="R60" s="18">
        <f t="shared" si="0"/>
        <v>2450</v>
      </c>
      <c r="S60" s="18"/>
      <c r="T60" s="10" t="s">
        <v>342</v>
      </c>
      <c r="U60" s="98">
        <v>11785970</v>
      </c>
    </row>
    <row r="61" spans="1:22" ht="60" x14ac:dyDescent="0.2">
      <c r="A61" s="10">
        <v>47</v>
      </c>
      <c r="B61" s="22" t="s">
        <v>72</v>
      </c>
      <c r="C61" s="14" t="s">
        <v>97</v>
      </c>
      <c r="D61" s="16"/>
      <c r="E61" s="15" t="s">
        <v>59</v>
      </c>
      <c r="F61" s="14" t="s">
        <v>18</v>
      </c>
      <c r="G61" s="14" t="s">
        <v>12</v>
      </c>
      <c r="H61" s="18">
        <v>5056.7</v>
      </c>
      <c r="I61" s="18">
        <v>4326.8</v>
      </c>
      <c r="J61" s="18">
        <v>4044.4</v>
      </c>
      <c r="K61" s="18">
        <v>319</v>
      </c>
      <c r="L61" s="15" t="s">
        <v>155</v>
      </c>
      <c r="M61" s="18">
        <v>8523796</v>
      </c>
      <c r="N61" s="18">
        <v>0</v>
      </c>
      <c r="O61" s="18">
        <v>0</v>
      </c>
      <c r="P61" s="18">
        <v>0</v>
      </c>
      <c r="Q61" s="18">
        <v>8523796</v>
      </c>
      <c r="R61" s="18">
        <f t="shared" si="0"/>
        <v>1970</v>
      </c>
      <c r="S61" s="18"/>
      <c r="T61" s="10" t="s">
        <v>342</v>
      </c>
      <c r="U61" s="98">
        <v>8523796</v>
      </c>
    </row>
    <row r="62" spans="1:22" ht="45" x14ac:dyDescent="0.2">
      <c r="A62" s="10">
        <v>48</v>
      </c>
      <c r="B62" s="22" t="s">
        <v>156</v>
      </c>
      <c r="C62" s="16">
        <v>1963</v>
      </c>
      <c r="D62" s="16">
        <v>1963</v>
      </c>
      <c r="E62" s="14" t="s">
        <v>59</v>
      </c>
      <c r="F62" s="16">
        <v>4</v>
      </c>
      <c r="G62" s="16">
        <v>2</v>
      </c>
      <c r="H62" s="18">
        <v>1832.9</v>
      </c>
      <c r="I62" s="18">
        <v>1588.2</v>
      </c>
      <c r="J62" s="18">
        <v>1328.25</v>
      </c>
      <c r="K62" s="18">
        <v>161</v>
      </c>
      <c r="L62" s="15" t="s">
        <v>157</v>
      </c>
      <c r="M62" s="18">
        <v>5878300</v>
      </c>
      <c r="N62" s="18">
        <v>0</v>
      </c>
      <c r="O62" s="18">
        <v>0</v>
      </c>
      <c r="P62" s="18">
        <v>0</v>
      </c>
      <c r="Q62" s="18">
        <v>5878300</v>
      </c>
      <c r="R62" s="18">
        <f t="shared" si="0"/>
        <v>3701.2341014985518</v>
      </c>
      <c r="S62" s="18"/>
      <c r="T62" s="10" t="s">
        <v>341</v>
      </c>
      <c r="U62" s="98">
        <v>6.53</v>
      </c>
    </row>
    <row r="63" spans="1:22" ht="120" x14ac:dyDescent="0.2">
      <c r="A63" s="10">
        <v>49</v>
      </c>
      <c r="B63" s="22" t="s">
        <v>158</v>
      </c>
      <c r="C63" s="14" t="s">
        <v>159</v>
      </c>
      <c r="D63" s="16"/>
      <c r="E63" s="15" t="s">
        <v>4</v>
      </c>
      <c r="F63" s="14" t="s">
        <v>18</v>
      </c>
      <c r="G63" s="14" t="s">
        <v>12</v>
      </c>
      <c r="H63" s="18">
        <v>4298.1000000000004</v>
      </c>
      <c r="I63" s="18">
        <v>3699.3</v>
      </c>
      <c r="J63" s="18">
        <v>3582.9</v>
      </c>
      <c r="K63" s="18">
        <v>231</v>
      </c>
      <c r="L63" s="15" t="s">
        <v>160</v>
      </c>
      <c r="M63" s="18">
        <v>11689788</v>
      </c>
      <c r="N63" s="18">
        <v>0</v>
      </c>
      <c r="O63" s="18">
        <v>0</v>
      </c>
      <c r="P63" s="18">
        <v>0</v>
      </c>
      <c r="Q63" s="18">
        <v>11689788</v>
      </c>
      <c r="R63" s="18">
        <f t="shared" si="0"/>
        <v>3160</v>
      </c>
      <c r="S63" s="18"/>
      <c r="T63" s="10" t="s">
        <v>342</v>
      </c>
      <c r="U63" s="98">
        <v>11689788</v>
      </c>
    </row>
    <row r="64" spans="1:22" ht="75" x14ac:dyDescent="0.2">
      <c r="A64" s="10">
        <v>50</v>
      </c>
      <c r="B64" s="22" t="s">
        <v>23</v>
      </c>
      <c r="C64" s="16">
        <v>1971</v>
      </c>
      <c r="D64" s="16">
        <v>2011</v>
      </c>
      <c r="E64" s="15" t="s">
        <v>59</v>
      </c>
      <c r="F64" s="16">
        <v>5</v>
      </c>
      <c r="G64" s="16">
        <v>4</v>
      </c>
      <c r="H64" s="18">
        <v>4684.5</v>
      </c>
      <c r="I64" s="18">
        <v>4079.5</v>
      </c>
      <c r="J64" s="18">
        <v>1846.8</v>
      </c>
      <c r="K64" s="18">
        <v>171</v>
      </c>
      <c r="L64" s="15" t="s">
        <v>161</v>
      </c>
      <c r="M64" s="18">
        <v>8515016.8000000007</v>
      </c>
      <c r="N64" s="18">
        <v>0</v>
      </c>
      <c r="O64" s="18">
        <v>0</v>
      </c>
      <c r="P64" s="18">
        <v>0</v>
      </c>
      <c r="Q64" s="18">
        <v>8515016.8000000007</v>
      </c>
      <c r="R64" s="18">
        <f t="shared" si="0"/>
        <v>2087.2697144257877</v>
      </c>
      <c r="S64" s="18"/>
      <c r="T64" s="10" t="s">
        <v>341</v>
      </c>
      <c r="U64" s="98">
        <v>6.53</v>
      </c>
    </row>
    <row r="65" spans="1:21" ht="45" x14ac:dyDescent="0.2">
      <c r="A65" s="10">
        <v>51</v>
      </c>
      <c r="B65" s="22" t="s">
        <v>406</v>
      </c>
      <c r="C65" s="23">
        <v>1973</v>
      </c>
      <c r="D65" s="16">
        <v>1973</v>
      </c>
      <c r="E65" s="15" t="s">
        <v>59</v>
      </c>
      <c r="F65" s="16">
        <v>5</v>
      </c>
      <c r="G65" s="16">
        <v>2</v>
      </c>
      <c r="H65" s="18">
        <v>1950.3</v>
      </c>
      <c r="I65" s="18">
        <v>1746.5</v>
      </c>
      <c r="J65" s="18">
        <v>1400.6</v>
      </c>
      <c r="K65" s="18">
        <v>94</v>
      </c>
      <c r="L65" s="15" t="s">
        <v>119</v>
      </c>
      <c r="M65" s="18">
        <v>1082830</v>
      </c>
      <c r="N65" s="18">
        <v>0</v>
      </c>
      <c r="O65" s="18">
        <v>0</v>
      </c>
      <c r="P65" s="18">
        <v>0</v>
      </c>
      <c r="Q65" s="18">
        <v>1082830</v>
      </c>
      <c r="R65" s="18">
        <f t="shared" si="0"/>
        <v>620</v>
      </c>
      <c r="S65" s="18"/>
      <c r="T65" s="10" t="s">
        <v>341</v>
      </c>
      <c r="U65" s="98">
        <v>6.53</v>
      </c>
    </row>
    <row r="66" spans="1:21" ht="90" x14ac:dyDescent="0.2">
      <c r="A66" s="10">
        <v>52</v>
      </c>
      <c r="B66" s="22" t="s">
        <v>407</v>
      </c>
      <c r="C66" s="16">
        <v>1973</v>
      </c>
      <c r="D66" s="16"/>
      <c r="E66" s="15" t="s">
        <v>59</v>
      </c>
      <c r="F66" s="16">
        <v>5</v>
      </c>
      <c r="G66" s="16">
        <v>2</v>
      </c>
      <c r="H66" s="18">
        <v>1768.3</v>
      </c>
      <c r="I66" s="18">
        <v>1600.3</v>
      </c>
      <c r="J66" s="18">
        <v>1241.0999999999999</v>
      </c>
      <c r="K66" s="18">
        <v>99</v>
      </c>
      <c r="L66" s="15" t="s">
        <v>365</v>
      </c>
      <c r="M66" s="18">
        <v>3888729</v>
      </c>
      <c r="N66" s="18">
        <v>0</v>
      </c>
      <c r="O66" s="18">
        <v>0</v>
      </c>
      <c r="P66" s="18">
        <v>0</v>
      </c>
      <c r="Q66" s="18">
        <v>3888729</v>
      </c>
      <c r="R66" s="18">
        <f t="shared" si="0"/>
        <v>2430</v>
      </c>
      <c r="S66" s="18"/>
      <c r="T66" s="10" t="s">
        <v>341</v>
      </c>
      <c r="U66" s="98">
        <v>6.53</v>
      </c>
    </row>
    <row r="67" spans="1:21" ht="120" x14ac:dyDescent="0.2">
      <c r="A67" s="10">
        <v>53</v>
      </c>
      <c r="B67" s="22" t="s">
        <v>162</v>
      </c>
      <c r="C67" s="16">
        <v>1975</v>
      </c>
      <c r="D67" s="16">
        <v>2012</v>
      </c>
      <c r="E67" s="15" t="s">
        <v>59</v>
      </c>
      <c r="F67" s="16">
        <v>9</v>
      </c>
      <c r="G67" s="16">
        <v>2</v>
      </c>
      <c r="H67" s="18">
        <v>6124.38</v>
      </c>
      <c r="I67" s="18">
        <v>5763.58</v>
      </c>
      <c r="J67" s="18">
        <v>5487.16</v>
      </c>
      <c r="K67" s="18">
        <v>330</v>
      </c>
      <c r="L67" s="15" t="s">
        <v>163</v>
      </c>
      <c r="M67" s="18">
        <v>11123709.399999999</v>
      </c>
      <c r="N67" s="18">
        <v>0</v>
      </c>
      <c r="O67" s="18">
        <v>0</v>
      </c>
      <c r="P67" s="18">
        <v>0</v>
      </c>
      <c r="Q67" s="18">
        <v>11123709.399999999</v>
      </c>
      <c r="R67" s="18">
        <f t="shared" si="0"/>
        <v>1929.9999999999998</v>
      </c>
      <c r="S67" s="18"/>
      <c r="T67" s="10" t="s">
        <v>341</v>
      </c>
      <c r="U67" s="98">
        <v>6.53</v>
      </c>
    </row>
    <row r="68" spans="1:21" ht="120" x14ac:dyDescent="0.2">
      <c r="A68" s="10">
        <v>54</v>
      </c>
      <c r="B68" s="22" t="s">
        <v>164</v>
      </c>
      <c r="C68" s="14" t="s">
        <v>32</v>
      </c>
      <c r="D68" s="16">
        <v>1972</v>
      </c>
      <c r="E68" s="15" t="s">
        <v>59</v>
      </c>
      <c r="F68" s="14" t="s">
        <v>18</v>
      </c>
      <c r="G68" s="14" t="s">
        <v>12</v>
      </c>
      <c r="H68" s="18">
        <v>3392.62</v>
      </c>
      <c r="I68" s="18">
        <v>3212.62</v>
      </c>
      <c r="J68" s="18">
        <v>2972.04</v>
      </c>
      <c r="K68" s="18">
        <v>206</v>
      </c>
      <c r="L68" s="15" t="s">
        <v>165</v>
      </c>
      <c r="M68" s="18">
        <v>9348724.1999999993</v>
      </c>
      <c r="N68" s="18">
        <v>0</v>
      </c>
      <c r="O68" s="18">
        <v>0</v>
      </c>
      <c r="P68" s="18">
        <v>0</v>
      </c>
      <c r="Q68" s="18">
        <v>9348724.1999999993</v>
      </c>
      <c r="R68" s="18">
        <f t="shared" si="0"/>
        <v>2910</v>
      </c>
      <c r="S68" s="18"/>
      <c r="T68" s="10" t="s">
        <v>341</v>
      </c>
      <c r="U68" s="98">
        <v>6.53</v>
      </c>
    </row>
    <row r="69" spans="1:21" ht="120" x14ac:dyDescent="0.2">
      <c r="A69" s="10">
        <v>55</v>
      </c>
      <c r="B69" s="22" t="s">
        <v>166</v>
      </c>
      <c r="C69" s="14" t="s">
        <v>62</v>
      </c>
      <c r="D69" s="16">
        <v>1973</v>
      </c>
      <c r="E69" s="14" t="s">
        <v>59</v>
      </c>
      <c r="F69" s="14" t="s">
        <v>18</v>
      </c>
      <c r="G69" s="14" t="s">
        <v>12</v>
      </c>
      <c r="H69" s="18">
        <v>3255.32</v>
      </c>
      <c r="I69" s="18">
        <v>3075.32</v>
      </c>
      <c r="J69" s="18">
        <v>2893.94</v>
      </c>
      <c r="K69" s="18">
        <v>185</v>
      </c>
      <c r="L69" s="15" t="s">
        <v>167</v>
      </c>
      <c r="M69" s="18">
        <v>8949181.2000000011</v>
      </c>
      <c r="N69" s="18">
        <v>0</v>
      </c>
      <c r="O69" s="18">
        <v>0</v>
      </c>
      <c r="P69" s="18">
        <v>0</v>
      </c>
      <c r="Q69" s="18">
        <v>8949181.2000000011</v>
      </c>
      <c r="R69" s="18">
        <f t="shared" si="0"/>
        <v>2910</v>
      </c>
      <c r="S69" s="18"/>
      <c r="T69" s="10" t="s">
        <v>341</v>
      </c>
      <c r="U69" s="98">
        <v>6.53</v>
      </c>
    </row>
    <row r="70" spans="1:21" ht="120" x14ac:dyDescent="0.2">
      <c r="A70" s="10">
        <v>56</v>
      </c>
      <c r="B70" s="22" t="s">
        <v>168</v>
      </c>
      <c r="C70" s="14" t="s">
        <v>60</v>
      </c>
      <c r="D70" s="16">
        <v>1975</v>
      </c>
      <c r="E70" s="15" t="s">
        <v>59</v>
      </c>
      <c r="F70" s="14" t="s">
        <v>18</v>
      </c>
      <c r="G70" s="14" t="s">
        <v>19</v>
      </c>
      <c r="H70" s="18">
        <v>6515.62</v>
      </c>
      <c r="I70" s="18">
        <v>5786.02</v>
      </c>
      <c r="J70" s="18">
        <v>5482.58</v>
      </c>
      <c r="K70" s="18">
        <v>308</v>
      </c>
      <c r="L70" s="15" t="s">
        <v>127</v>
      </c>
      <c r="M70" s="18">
        <v>16837318.200000003</v>
      </c>
      <c r="N70" s="18">
        <v>0</v>
      </c>
      <c r="O70" s="18">
        <v>0</v>
      </c>
      <c r="P70" s="18">
        <v>0</v>
      </c>
      <c r="Q70" s="18">
        <v>16837318.200000003</v>
      </c>
      <c r="R70" s="18">
        <f t="shared" si="0"/>
        <v>2910.0000000000005</v>
      </c>
      <c r="S70" s="18"/>
      <c r="T70" s="10" t="s">
        <v>341</v>
      </c>
      <c r="U70" s="98">
        <v>6.53</v>
      </c>
    </row>
    <row r="71" spans="1:21" ht="120" x14ac:dyDescent="0.2">
      <c r="A71" s="10">
        <v>57</v>
      </c>
      <c r="B71" s="22" t="s">
        <v>169</v>
      </c>
      <c r="C71" s="16">
        <v>1973</v>
      </c>
      <c r="D71" s="16"/>
      <c r="E71" s="15" t="s">
        <v>59</v>
      </c>
      <c r="F71" s="16">
        <v>9</v>
      </c>
      <c r="G71" s="16">
        <v>1</v>
      </c>
      <c r="H71" s="18">
        <v>2616.9</v>
      </c>
      <c r="I71" s="18">
        <v>2303.6</v>
      </c>
      <c r="J71" s="18">
        <v>2219.9</v>
      </c>
      <c r="K71" s="18">
        <v>115</v>
      </c>
      <c r="L71" s="15" t="s">
        <v>170</v>
      </c>
      <c r="M71" s="18">
        <v>6703476</v>
      </c>
      <c r="N71" s="18">
        <v>0</v>
      </c>
      <c r="O71" s="18">
        <v>0</v>
      </c>
      <c r="P71" s="18">
        <v>0</v>
      </c>
      <c r="Q71" s="18">
        <v>6703476</v>
      </c>
      <c r="R71" s="18">
        <f t="shared" si="0"/>
        <v>2910</v>
      </c>
      <c r="S71" s="18"/>
      <c r="T71" s="10" t="s">
        <v>341</v>
      </c>
      <c r="U71" s="98">
        <v>6.53</v>
      </c>
    </row>
    <row r="72" spans="1:21" ht="120" x14ac:dyDescent="0.2">
      <c r="A72" s="10">
        <v>58</v>
      </c>
      <c r="B72" s="22" t="s">
        <v>171</v>
      </c>
      <c r="C72" s="16">
        <v>1973</v>
      </c>
      <c r="D72" s="16">
        <v>2011</v>
      </c>
      <c r="E72" s="15" t="s">
        <v>59</v>
      </c>
      <c r="F72" s="16">
        <v>5</v>
      </c>
      <c r="G72" s="16">
        <v>4</v>
      </c>
      <c r="H72" s="18">
        <v>4495.7</v>
      </c>
      <c r="I72" s="18">
        <v>3985.5</v>
      </c>
      <c r="J72" s="18">
        <v>3115.4</v>
      </c>
      <c r="K72" s="18">
        <v>183</v>
      </c>
      <c r="L72" s="15" t="s">
        <v>172</v>
      </c>
      <c r="M72" s="18">
        <v>11597805</v>
      </c>
      <c r="N72" s="18">
        <v>0</v>
      </c>
      <c r="O72" s="18">
        <v>0</v>
      </c>
      <c r="P72" s="18">
        <v>0</v>
      </c>
      <c r="Q72" s="18">
        <v>11597805</v>
      </c>
      <c r="R72" s="18">
        <f t="shared" si="0"/>
        <v>2910</v>
      </c>
      <c r="S72" s="18"/>
      <c r="T72" s="10" t="s">
        <v>341</v>
      </c>
      <c r="U72" s="98">
        <v>6.53</v>
      </c>
    </row>
    <row r="73" spans="1:21" ht="90" x14ac:dyDescent="0.2">
      <c r="A73" s="10">
        <v>59</v>
      </c>
      <c r="B73" s="22" t="s">
        <v>173</v>
      </c>
      <c r="C73" s="14" t="s">
        <v>61</v>
      </c>
      <c r="D73" s="16"/>
      <c r="E73" s="15" t="s">
        <v>4</v>
      </c>
      <c r="F73" s="14" t="s">
        <v>14</v>
      </c>
      <c r="G73" s="14" t="s">
        <v>11</v>
      </c>
      <c r="H73" s="18">
        <v>10110.5</v>
      </c>
      <c r="I73" s="18">
        <v>9042.5</v>
      </c>
      <c r="J73" s="18">
        <v>8544.6</v>
      </c>
      <c r="K73" s="18">
        <v>440</v>
      </c>
      <c r="L73" s="15" t="s">
        <v>174</v>
      </c>
      <c r="M73" s="18">
        <v>11845675</v>
      </c>
      <c r="N73" s="18">
        <v>0</v>
      </c>
      <c r="O73" s="18">
        <v>0</v>
      </c>
      <c r="P73" s="18">
        <v>0</v>
      </c>
      <c r="Q73" s="18">
        <v>11845675</v>
      </c>
      <c r="R73" s="18">
        <f t="shared" si="0"/>
        <v>1310</v>
      </c>
      <c r="S73" s="18"/>
      <c r="T73" s="10" t="s">
        <v>342</v>
      </c>
      <c r="U73" s="97">
        <v>11845675</v>
      </c>
    </row>
    <row r="74" spans="1:21" ht="30" x14ac:dyDescent="0.2">
      <c r="A74" s="10">
        <v>60</v>
      </c>
      <c r="B74" s="22" t="s">
        <v>175</v>
      </c>
      <c r="C74" s="14" t="s">
        <v>62</v>
      </c>
      <c r="D74" s="16">
        <v>1973</v>
      </c>
      <c r="E74" s="15" t="s">
        <v>59</v>
      </c>
      <c r="F74" s="14" t="s">
        <v>14</v>
      </c>
      <c r="G74" s="14" t="s">
        <v>17</v>
      </c>
      <c r="H74" s="18">
        <v>6077.4</v>
      </c>
      <c r="I74" s="18">
        <v>5537.3</v>
      </c>
      <c r="J74" s="18">
        <v>5085.8999999999996</v>
      </c>
      <c r="K74" s="18">
        <v>288</v>
      </c>
      <c r="L74" s="15" t="s">
        <v>2</v>
      </c>
      <c r="M74" s="18">
        <v>6923100</v>
      </c>
      <c r="N74" s="18">
        <v>0</v>
      </c>
      <c r="O74" s="18">
        <v>0</v>
      </c>
      <c r="P74" s="18">
        <v>0</v>
      </c>
      <c r="Q74" s="18">
        <v>6923100</v>
      </c>
      <c r="R74" s="18">
        <f t="shared" si="0"/>
        <v>1250.2663753092661</v>
      </c>
      <c r="S74" s="18"/>
      <c r="T74" s="10" t="s">
        <v>341</v>
      </c>
      <c r="U74" s="98">
        <v>6.53</v>
      </c>
    </row>
    <row r="75" spans="1:21" ht="60" x14ac:dyDescent="0.2">
      <c r="A75" s="10">
        <v>61</v>
      </c>
      <c r="B75" s="22" t="s">
        <v>6</v>
      </c>
      <c r="C75" s="14" t="s">
        <v>95</v>
      </c>
      <c r="D75" s="16">
        <v>2014</v>
      </c>
      <c r="E75" s="15" t="s">
        <v>4</v>
      </c>
      <c r="F75" s="14" t="s">
        <v>18</v>
      </c>
      <c r="G75" s="14" t="s">
        <v>20</v>
      </c>
      <c r="H75" s="18">
        <v>17568.29</v>
      </c>
      <c r="I75" s="18">
        <v>15475.29</v>
      </c>
      <c r="J75" s="18">
        <v>14947.63</v>
      </c>
      <c r="K75" s="18">
        <v>832</v>
      </c>
      <c r="L75" s="15" t="s">
        <v>115</v>
      </c>
      <c r="M75" s="18">
        <v>31879097.399999999</v>
      </c>
      <c r="N75" s="18">
        <v>0</v>
      </c>
      <c r="O75" s="18">
        <v>0</v>
      </c>
      <c r="P75" s="18">
        <v>0</v>
      </c>
      <c r="Q75" s="18">
        <v>31879097.399999999</v>
      </c>
      <c r="R75" s="18">
        <f t="shared" si="0"/>
        <v>2060</v>
      </c>
      <c r="S75" s="18"/>
      <c r="T75" s="10" t="s">
        <v>341</v>
      </c>
      <c r="U75" s="98">
        <v>6.53</v>
      </c>
    </row>
    <row r="76" spans="1:21" ht="120" x14ac:dyDescent="0.2">
      <c r="A76" s="10">
        <v>62</v>
      </c>
      <c r="B76" s="22" t="s">
        <v>176</v>
      </c>
      <c r="C76" s="14" t="s">
        <v>95</v>
      </c>
      <c r="D76" s="16"/>
      <c r="E76" s="15" t="s">
        <v>59</v>
      </c>
      <c r="F76" s="14" t="s">
        <v>18</v>
      </c>
      <c r="G76" s="14" t="s">
        <v>12</v>
      </c>
      <c r="H76" s="18">
        <v>5587.61</v>
      </c>
      <c r="I76" s="18">
        <v>5069.51</v>
      </c>
      <c r="J76" s="18">
        <v>4568.1099999999997</v>
      </c>
      <c r="K76" s="18">
        <v>386</v>
      </c>
      <c r="L76" s="15" t="s">
        <v>177</v>
      </c>
      <c r="M76" s="18">
        <v>14752274.100000001</v>
      </c>
      <c r="N76" s="18">
        <v>0</v>
      </c>
      <c r="O76" s="18">
        <v>0</v>
      </c>
      <c r="P76" s="18">
        <v>0</v>
      </c>
      <c r="Q76" s="18">
        <v>14752274.100000001</v>
      </c>
      <c r="R76" s="18">
        <f t="shared" si="0"/>
        <v>2910</v>
      </c>
      <c r="S76" s="18"/>
      <c r="T76" s="10" t="s">
        <v>341</v>
      </c>
      <c r="U76" s="98">
        <v>6.53</v>
      </c>
    </row>
    <row r="77" spans="1:21" ht="45" x14ac:dyDescent="0.2">
      <c r="A77" s="10">
        <v>63</v>
      </c>
      <c r="B77" s="22" t="s">
        <v>178</v>
      </c>
      <c r="C77" s="16">
        <v>1985</v>
      </c>
      <c r="D77" s="16"/>
      <c r="E77" s="15" t="s">
        <v>4</v>
      </c>
      <c r="F77" s="16">
        <v>9</v>
      </c>
      <c r="G77" s="16">
        <v>2</v>
      </c>
      <c r="H77" s="18">
        <v>8673.7000000000007</v>
      </c>
      <c r="I77" s="18">
        <v>7389.9</v>
      </c>
      <c r="J77" s="18">
        <v>7043.3</v>
      </c>
      <c r="K77" s="18">
        <v>490</v>
      </c>
      <c r="L77" s="15" t="s">
        <v>179</v>
      </c>
      <c r="M77" s="18">
        <v>7105560</v>
      </c>
      <c r="N77" s="18">
        <v>0</v>
      </c>
      <c r="O77" s="18">
        <v>0</v>
      </c>
      <c r="P77" s="18">
        <v>0</v>
      </c>
      <c r="Q77" s="18">
        <v>7105560</v>
      </c>
      <c r="R77" s="18">
        <f t="shared" si="0"/>
        <v>961.52315998863321</v>
      </c>
      <c r="S77" s="18"/>
      <c r="T77" s="10" t="s">
        <v>341</v>
      </c>
      <c r="U77" s="98">
        <v>6.53</v>
      </c>
    </row>
    <row r="78" spans="1:21" ht="30" x14ac:dyDescent="0.2">
      <c r="A78" s="10">
        <v>64</v>
      </c>
      <c r="B78" s="22" t="s">
        <v>180</v>
      </c>
      <c r="C78" s="16">
        <v>1973</v>
      </c>
      <c r="D78" s="16">
        <v>1973</v>
      </c>
      <c r="E78" s="15" t="s">
        <v>4</v>
      </c>
      <c r="F78" s="16">
        <v>5</v>
      </c>
      <c r="G78" s="16">
        <v>7</v>
      </c>
      <c r="H78" s="18">
        <v>5825.95</v>
      </c>
      <c r="I78" s="18">
        <v>5231.95</v>
      </c>
      <c r="J78" s="18">
        <v>4983.95</v>
      </c>
      <c r="K78" s="18">
        <v>262</v>
      </c>
      <c r="L78" s="15" t="s">
        <v>119</v>
      </c>
      <c r="M78" s="18">
        <v>3243809</v>
      </c>
      <c r="N78" s="18">
        <v>0</v>
      </c>
      <c r="O78" s="18">
        <v>0</v>
      </c>
      <c r="P78" s="18">
        <v>0</v>
      </c>
      <c r="Q78" s="18">
        <v>3243809</v>
      </c>
      <c r="R78" s="18">
        <f t="shared" si="0"/>
        <v>620</v>
      </c>
      <c r="S78" s="18"/>
      <c r="T78" s="10" t="s">
        <v>342</v>
      </c>
      <c r="U78" s="97">
        <v>3243809</v>
      </c>
    </row>
    <row r="79" spans="1:21" ht="45" x14ac:dyDescent="0.2">
      <c r="A79" s="10">
        <v>65</v>
      </c>
      <c r="B79" s="22" t="s">
        <v>181</v>
      </c>
      <c r="C79" s="16">
        <v>1974</v>
      </c>
      <c r="D79" s="16">
        <v>1974</v>
      </c>
      <c r="E79" s="15" t="s">
        <v>4</v>
      </c>
      <c r="F79" s="16">
        <v>5</v>
      </c>
      <c r="G79" s="16">
        <v>6</v>
      </c>
      <c r="H79" s="18">
        <v>5135.8999999999996</v>
      </c>
      <c r="I79" s="18">
        <v>4631.8999999999996</v>
      </c>
      <c r="J79" s="18">
        <v>4530.8999999999996</v>
      </c>
      <c r="K79" s="18">
        <v>209</v>
      </c>
      <c r="L79" s="15" t="s">
        <v>157</v>
      </c>
      <c r="M79" s="18">
        <v>13069840</v>
      </c>
      <c r="N79" s="18">
        <v>0</v>
      </c>
      <c r="O79" s="18">
        <v>0</v>
      </c>
      <c r="P79" s="18">
        <v>0</v>
      </c>
      <c r="Q79" s="18">
        <v>13069840</v>
      </c>
      <c r="R79" s="18">
        <f t="shared" si="0"/>
        <v>2821.7016774973554</v>
      </c>
      <c r="S79" s="18"/>
      <c r="T79" s="10" t="s">
        <v>341</v>
      </c>
      <c r="U79" s="98">
        <v>6.53</v>
      </c>
    </row>
    <row r="80" spans="1:21" ht="30" x14ac:dyDescent="0.2">
      <c r="A80" s="10">
        <v>66</v>
      </c>
      <c r="B80" s="22" t="s">
        <v>182</v>
      </c>
      <c r="C80" s="16">
        <v>1972</v>
      </c>
      <c r="D80" s="16">
        <v>1972</v>
      </c>
      <c r="E80" s="15" t="s">
        <v>59</v>
      </c>
      <c r="F80" s="16">
        <v>5</v>
      </c>
      <c r="G80" s="16">
        <v>6</v>
      </c>
      <c r="H80" s="18">
        <v>4934.5600000000004</v>
      </c>
      <c r="I80" s="18">
        <v>4444.5600000000004</v>
      </c>
      <c r="J80" s="18">
        <v>4096.46</v>
      </c>
      <c r="K80" s="18">
        <v>244</v>
      </c>
      <c r="L80" s="15" t="s">
        <v>183</v>
      </c>
      <c r="M80" s="18">
        <v>1644487.2000000002</v>
      </c>
      <c r="N80" s="18">
        <v>0</v>
      </c>
      <c r="O80" s="18">
        <v>0</v>
      </c>
      <c r="P80" s="18">
        <v>0</v>
      </c>
      <c r="Q80" s="18">
        <v>1644487.2000000002</v>
      </c>
      <c r="R80" s="18">
        <f t="shared" si="0"/>
        <v>370</v>
      </c>
      <c r="S80" s="18"/>
      <c r="T80" s="10" t="s">
        <v>341</v>
      </c>
      <c r="U80" s="98">
        <v>6.53</v>
      </c>
    </row>
    <row r="81" spans="1:21" ht="120" x14ac:dyDescent="0.2">
      <c r="A81" s="10">
        <v>67</v>
      </c>
      <c r="B81" s="22" t="s">
        <v>184</v>
      </c>
      <c r="C81" s="14" t="s">
        <v>61</v>
      </c>
      <c r="D81" s="16">
        <v>1974</v>
      </c>
      <c r="E81" s="15" t="s">
        <v>4</v>
      </c>
      <c r="F81" s="14" t="s">
        <v>14</v>
      </c>
      <c r="G81" s="14" t="s">
        <v>13</v>
      </c>
      <c r="H81" s="18">
        <v>3353.7</v>
      </c>
      <c r="I81" s="18">
        <v>2985.7</v>
      </c>
      <c r="J81" s="18">
        <v>2772.6</v>
      </c>
      <c r="K81" s="18">
        <v>146</v>
      </c>
      <c r="L81" s="15" t="s">
        <v>121</v>
      </c>
      <c r="M81" s="18">
        <v>8688387</v>
      </c>
      <c r="N81" s="18">
        <v>0</v>
      </c>
      <c r="O81" s="18">
        <v>0</v>
      </c>
      <c r="P81" s="18">
        <v>0</v>
      </c>
      <c r="Q81" s="18">
        <v>8688387</v>
      </c>
      <c r="R81" s="18">
        <f t="shared" ref="R81:R98" si="1">M81/I81</f>
        <v>2910</v>
      </c>
      <c r="S81" s="18"/>
      <c r="T81" s="10" t="s">
        <v>341</v>
      </c>
      <c r="U81" s="98">
        <v>6.53</v>
      </c>
    </row>
    <row r="82" spans="1:21" ht="120" x14ac:dyDescent="0.2">
      <c r="A82" s="10">
        <v>68</v>
      </c>
      <c r="B82" s="22" t="s">
        <v>185</v>
      </c>
      <c r="C82" s="14" t="s">
        <v>61</v>
      </c>
      <c r="D82" s="16">
        <v>1974</v>
      </c>
      <c r="E82" s="15" t="s">
        <v>4</v>
      </c>
      <c r="F82" s="14" t="s">
        <v>14</v>
      </c>
      <c r="G82" s="14" t="s">
        <v>20</v>
      </c>
      <c r="H82" s="18">
        <v>6761.1</v>
      </c>
      <c r="I82" s="18">
        <v>6049.1</v>
      </c>
      <c r="J82" s="18">
        <v>5521.2</v>
      </c>
      <c r="K82" s="18">
        <v>326</v>
      </c>
      <c r="L82" s="15" t="s">
        <v>127</v>
      </c>
      <c r="M82" s="18">
        <v>17602881</v>
      </c>
      <c r="N82" s="18">
        <v>0</v>
      </c>
      <c r="O82" s="18">
        <v>0</v>
      </c>
      <c r="P82" s="18">
        <v>0</v>
      </c>
      <c r="Q82" s="18">
        <v>17602881</v>
      </c>
      <c r="R82" s="18">
        <f t="shared" si="1"/>
        <v>2910</v>
      </c>
      <c r="S82" s="18"/>
      <c r="T82" s="10" t="s">
        <v>341</v>
      </c>
      <c r="U82" s="98">
        <v>6.53</v>
      </c>
    </row>
    <row r="83" spans="1:21" ht="30" x14ac:dyDescent="0.2">
      <c r="A83" s="10">
        <v>69</v>
      </c>
      <c r="B83" s="22" t="s">
        <v>186</v>
      </c>
      <c r="C83" s="14" t="s">
        <v>61</v>
      </c>
      <c r="D83" s="16">
        <v>1974</v>
      </c>
      <c r="E83" s="15" t="s">
        <v>4</v>
      </c>
      <c r="F83" s="14" t="s">
        <v>14</v>
      </c>
      <c r="G83" s="14" t="s">
        <v>13</v>
      </c>
      <c r="H83" s="18">
        <v>3279.2</v>
      </c>
      <c r="I83" s="18">
        <v>2999.2</v>
      </c>
      <c r="J83" s="18">
        <v>2738.6</v>
      </c>
      <c r="K83" s="18">
        <v>143</v>
      </c>
      <c r="L83" s="15" t="s">
        <v>145</v>
      </c>
      <c r="M83" s="18">
        <v>4798720</v>
      </c>
      <c r="N83" s="18">
        <v>0</v>
      </c>
      <c r="O83" s="18">
        <v>0</v>
      </c>
      <c r="P83" s="18">
        <v>0</v>
      </c>
      <c r="Q83" s="18">
        <v>4798720</v>
      </c>
      <c r="R83" s="18">
        <f t="shared" si="1"/>
        <v>1600</v>
      </c>
      <c r="S83" s="18"/>
      <c r="T83" s="10" t="s">
        <v>341</v>
      </c>
      <c r="U83" s="98">
        <v>6.53</v>
      </c>
    </row>
    <row r="84" spans="1:21" ht="30" x14ac:dyDescent="0.2">
      <c r="A84" s="10">
        <v>70</v>
      </c>
      <c r="B84" s="22" t="s">
        <v>187</v>
      </c>
      <c r="C84" s="14" t="s">
        <v>61</v>
      </c>
      <c r="D84" s="16">
        <v>1974</v>
      </c>
      <c r="E84" s="14" t="s">
        <v>4</v>
      </c>
      <c r="F84" s="14" t="s">
        <v>14</v>
      </c>
      <c r="G84" s="14" t="s">
        <v>13</v>
      </c>
      <c r="H84" s="18">
        <v>3336.6</v>
      </c>
      <c r="I84" s="18">
        <v>2980.6</v>
      </c>
      <c r="J84" s="18">
        <v>2980.6</v>
      </c>
      <c r="K84" s="18">
        <v>144</v>
      </c>
      <c r="L84" s="15" t="s">
        <v>145</v>
      </c>
      <c r="M84" s="18">
        <v>4768960</v>
      </c>
      <c r="N84" s="18">
        <v>0</v>
      </c>
      <c r="O84" s="18">
        <v>0</v>
      </c>
      <c r="P84" s="18">
        <v>0</v>
      </c>
      <c r="Q84" s="18">
        <v>4768960</v>
      </c>
      <c r="R84" s="18">
        <f t="shared" si="1"/>
        <v>1600</v>
      </c>
      <c r="S84" s="18"/>
      <c r="T84" s="10" t="s">
        <v>341</v>
      </c>
      <c r="U84" s="98">
        <v>6.53</v>
      </c>
    </row>
    <row r="85" spans="1:21" ht="30" x14ac:dyDescent="0.2">
      <c r="A85" s="10">
        <v>71</v>
      </c>
      <c r="B85" s="22" t="s">
        <v>34</v>
      </c>
      <c r="C85" s="14" t="s">
        <v>60</v>
      </c>
      <c r="D85" s="16">
        <v>2011</v>
      </c>
      <c r="E85" s="15" t="s">
        <v>4</v>
      </c>
      <c r="F85" s="14" t="s">
        <v>14</v>
      </c>
      <c r="G85" s="14" t="s">
        <v>13</v>
      </c>
      <c r="H85" s="18">
        <v>3327.2</v>
      </c>
      <c r="I85" s="18">
        <v>2989.2</v>
      </c>
      <c r="J85" s="18">
        <v>2820.9</v>
      </c>
      <c r="K85" s="18">
        <v>157</v>
      </c>
      <c r="L85" s="15" t="s">
        <v>119</v>
      </c>
      <c r="M85" s="18">
        <v>1853304</v>
      </c>
      <c r="N85" s="18">
        <v>0</v>
      </c>
      <c r="O85" s="18">
        <v>0</v>
      </c>
      <c r="P85" s="18">
        <v>0</v>
      </c>
      <c r="Q85" s="18">
        <v>1853304</v>
      </c>
      <c r="R85" s="18">
        <f t="shared" si="1"/>
        <v>620</v>
      </c>
      <c r="S85" s="18"/>
      <c r="T85" s="10" t="s">
        <v>341</v>
      </c>
      <c r="U85" s="98">
        <v>6.53</v>
      </c>
    </row>
    <row r="86" spans="1:21" ht="30" x14ac:dyDescent="0.2">
      <c r="A86" s="10">
        <v>72</v>
      </c>
      <c r="B86" s="22" t="s">
        <v>188</v>
      </c>
      <c r="C86" s="16">
        <v>1975</v>
      </c>
      <c r="D86" s="16"/>
      <c r="E86" s="15" t="s">
        <v>4</v>
      </c>
      <c r="F86" s="16">
        <v>5</v>
      </c>
      <c r="G86" s="16">
        <v>6</v>
      </c>
      <c r="H86" s="18">
        <v>5020.6000000000004</v>
      </c>
      <c r="I86" s="18">
        <v>4526.8</v>
      </c>
      <c r="J86" s="18">
        <v>4165.1000000000004</v>
      </c>
      <c r="K86" s="18">
        <v>218</v>
      </c>
      <c r="L86" s="15" t="s">
        <v>119</v>
      </c>
      <c r="M86" s="18">
        <v>2806616</v>
      </c>
      <c r="N86" s="18">
        <v>0</v>
      </c>
      <c r="O86" s="18">
        <v>0</v>
      </c>
      <c r="P86" s="18">
        <v>0</v>
      </c>
      <c r="Q86" s="18">
        <v>2806616</v>
      </c>
      <c r="R86" s="18">
        <f t="shared" si="1"/>
        <v>620</v>
      </c>
      <c r="S86" s="18"/>
      <c r="T86" s="10" t="s">
        <v>342</v>
      </c>
      <c r="U86" s="97">
        <v>2806616</v>
      </c>
    </row>
    <row r="87" spans="1:21" ht="60" x14ac:dyDescent="0.2">
      <c r="A87" s="10">
        <v>73</v>
      </c>
      <c r="B87" s="22" t="s">
        <v>189</v>
      </c>
      <c r="C87" s="16">
        <v>1971</v>
      </c>
      <c r="D87" s="16">
        <v>2011</v>
      </c>
      <c r="E87" s="15" t="s">
        <v>59</v>
      </c>
      <c r="F87" s="16">
        <v>5</v>
      </c>
      <c r="G87" s="16">
        <v>8</v>
      </c>
      <c r="H87" s="18">
        <v>7312.34</v>
      </c>
      <c r="I87" s="18">
        <v>6650.04</v>
      </c>
      <c r="J87" s="18">
        <v>6173.64</v>
      </c>
      <c r="K87" s="18">
        <v>327</v>
      </c>
      <c r="L87" s="15" t="s">
        <v>115</v>
      </c>
      <c r="M87" s="18">
        <v>13699082.4</v>
      </c>
      <c r="N87" s="18">
        <v>0</v>
      </c>
      <c r="O87" s="18">
        <v>0</v>
      </c>
      <c r="P87" s="18">
        <v>0</v>
      </c>
      <c r="Q87" s="18">
        <v>13699082.4</v>
      </c>
      <c r="R87" s="18">
        <f t="shared" si="1"/>
        <v>2060</v>
      </c>
      <c r="S87" s="18"/>
      <c r="T87" s="10" t="s">
        <v>341</v>
      </c>
      <c r="U87" s="98">
        <v>6.53</v>
      </c>
    </row>
    <row r="88" spans="1:21" ht="60" x14ac:dyDescent="0.2">
      <c r="A88" s="10">
        <v>74</v>
      </c>
      <c r="B88" s="22" t="s">
        <v>190</v>
      </c>
      <c r="C88" s="16">
        <v>1971</v>
      </c>
      <c r="D88" s="16">
        <v>2014</v>
      </c>
      <c r="E88" s="15" t="s">
        <v>59</v>
      </c>
      <c r="F88" s="16">
        <v>2</v>
      </c>
      <c r="G88" s="16">
        <v>3</v>
      </c>
      <c r="H88" s="18">
        <v>953.7</v>
      </c>
      <c r="I88" s="18">
        <v>872.1</v>
      </c>
      <c r="J88" s="18">
        <v>832.8</v>
      </c>
      <c r="K88" s="18">
        <v>65</v>
      </c>
      <c r="L88" s="15" t="s">
        <v>404</v>
      </c>
      <c r="M88" s="18">
        <v>863379</v>
      </c>
      <c r="N88" s="18">
        <v>0</v>
      </c>
      <c r="O88" s="18">
        <v>0</v>
      </c>
      <c r="P88" s="18">
        <v>0</v>
      </c>
      <c r="Q88" s="18">
        <v>863379</v>
      </c>
      <c r="R88" s="18">
        <f t="shared" si="1"/>
        <v>990</v>
      </c>
      <c r="S88" s="18"/>
      <c r="T88" s="10" t="s">
        <v>341</v>
      </c>
      <c r="U88" s="98">
        <v>6.53</v>
      </c>
    </row>
    <row r="89" spans="1:21" ht="30" x14ac:dyDescent="0.2">
      <c r="A89" s="10">
        <v>75</v>
      </c>
      <c r="B89" s="22" t="s">
        <v>191</v>
      </c>
      <c r="C89" s="16">
        <v>1973</v>
      </c>
      <c r="D89" s="16"/>
      <c r="E89" s="15" t="s">
        <v>4</v>
      </c>
      <c r="F89" s="16">
        <v>5</v>
      </c>
      <c r="G89" s="16">
        <v>8</v>
      </c>
      <c r="H89" s="18">
        <v>6739.41</v>
      </c>
      <c r="I89" s="18">
        <v>6027.41</v>
      </c>
      <c r="J89" s="18">
        <v>5742</v>
      </c>
      <c r="K89" s="18">
        <v>282</v>
      </c>
      <c r="L89" s="15" t="s">
        <v>145</v>
      </c>
      <c r="M89" s="18">
        <v>9643856</v>
      </c>
      <c r="N89" s="18">
        <v>0</v>
      </c>
      <c r="O89" s="18">
        <v>0</v>
      </c>
      <c r="P89" s="18">
        <v>0</v>
      </c>
      <c r="Q89" s="18">
        <v>9643856</v>
      </c>
      <c r="R89" s="18">
        <f t="shared" si="1"/>
        <v>1600</v>
      </c>
      <c r="S89" s="18"/>
      <c r="T89" s="10" t="s">
        <v>341</v>
      </c>
      <c r="U89" s="98">
        <v>6.53</v>
      </c>
    </row>
    <row r="90" spans="1:21" ht="30" x14ac:dyDescent="0.2">
      <c r="A90" s="10">
        <v>76</v>
      </c>
      <c r="B90" s="22" t="s">
        <v>192</v>
      </c>
      <c r="C90" s="16">
        <v>1972</v>
      </c>
      <c r="D90" s="16"/>
      <c r="E90" s="15" t="s">
        <v>59</v>
      </c>
      <c r="F90" s="16">
        <v>5</v>
      </c>
      <c r="G90" s="16">
        <v>8</v>
      </c>
      <c r="H90" s="18">
        <v>6570.9</v>
      </c>
      <c r="I90" s="18">
        <v>5915.6</v>
      </c>
      <c r="J90" s="18">
        <v>5620.5</v>
      </c>
      <c r="K90" s="18">
        <v>330</v>
      </c>
      <c r="L90" s="15" t="s">
        <v>145</v>
      </c>
      <c r="M90" s="18">
        <v>9464960</v>
      </c>
      <c r="N90" s="18">
        <v>0</v>
      </c>
      <c r="O90" s="18">
        <v>0</v>
      </c>
      <c r="P90" s="18">
        <v>0</v>
      </c>
      <c r="Q90" s="18">
        <v>9464960</v>
      </c>
      <c r="R90" s="18">
        <f t="shared" si="1"/>
        <v>1600</v>
      </c>
      <c r="S90" s="18"/>
      <c r="T90" s="10" t="s">
        <v>341</v>
      </c>
      <c r="U90" s="98">
        <v>6.53</v>
      </c>
    </row>
    <row r="91" spans="1:21" ht="30" x14ac:dyDescent="0.2">
      <c r="A91" s="10">
        <v>77</v>
      </c>
      <c r="B91" s="22" t="s">
        <v>193</v>
      </c>
      <c r="C91" s="16">
        <v>1993</v>
      </c>
      <c r="D91" s="16"/>
      <c r="E91" s="15" t="s">
        <v>59</v>
      </c>
      <c r="F91" s="16">
        <v>5</v>
      </c>
      <c r="G91" s="16">
        <v>6</v>
      </c>
      <c r="H91" s="18">
        <v>4747.7</v>
      </c>
      <c r="I91" s="18">
        <v>4287.7</v>
      </c>
      <c r="J91" s="18">
        <v>4287.7</v>
      </c>
      <c r="K91" s="18">
        <v>175</v>
      </c>
      <c r="L91" s="15" t="s">
        <v>194</v>
      </c>
      <c r="M91" s="18">
        <v>1972342</v>
      </c>
      <c r="N91" s="18">
        <v>0</v>
      </c>
      <c r="O91" s="18">
        <v>0</v>
      </c>
      <c r="P91" s="18">
        <v>0</v>
      </c>
      <c r="Q91" s="18">
        <v>1972342</v>
      </c>
      <c r="R91" s="18">
        <f t="shared" si="1"/>
        <v>460</v>
      </c>
      <c r="S91" s="18"/>
      <c r="T91" s="10" t="s">
        <v>342</v>
      </c>
      <c r="U91" s="97">
        <v>1972342</v>
      </c>
    </row>
    <row r="92" spans="1:21" ht="78.75" x14ac:dyDescent="0.2">
      <c r="A92" s="10">
        <v>78</v>
      </c>
      <c r="B92" s="41" t="s">
        <v>334</v>
      </c>
      <c r="C92" s="16">
        <v>1965</v>
      </c>
      <c r="D92" s="16"/>
      <c r="E92" s="15" t="s">
        <v>59</v>
      </c>
      <c r="F92" s="16">
        <v>2</v>
      </c>
      <c r="G92" s="16">
        <v>2</v>
      </c>
      <c r="H92" s="18">
        <v>361.8</v>
      </c>
      <c r="I92" s="18">
        <v>361.8</v>
      </c>
      <c r="J92" s="18">
        <v>272</v>
      </c>
      <c r="K92" s="18">
        <v>19</v>
      </c>
      <c r="L92" s="61" t="s">
        <v>336</v>
      </c>
      <c r="M92" s="18">
        <v>300294</v>
      </c>
      <c r="N92" s="18">
        <v>0</v>
      </c>
      <c r="O92" s="18">
        <v>0</v>
      </c>
      <c r="P92" s="18">
        <v>0</v>
      </c>
      <c r="Q92" s="18">
        <v>300294</v>
      </c>
      <c r="R92" s="18">
        <f t="shared" si="1"/>
        <v>830</v>
      </c>
      <c r="S92" s="18"/>
      <c r="T92" s="10" t="s">
        <v>341</v>
      </c>
      <c r="U92" s="98">
        <v>6.53</v>
      </c>
    </row>
    <row r="93" spans="1:21" ht="63" x14ac:dyDescent="0.2">
      <c r="A93" s="10">
        <v>79</v>
      </c>
      <c r="B93" s="41" t="s">
        <v>335</v>
      </c>
      <c r="C93" s="16">
        <v>1975</v>
      </c>
      <c r="D93" s="16">
        <v>1975</v>
      </c>
      <c r="E93" s="15" t="s">
        <v>4</v>
      </c>
      <c r="F93" s="16">
        <v>5</v>
      </c>
      <c r="G93" s="16">
        <v>12</v>
      </c>
      <c r="H93" s="18">
        <v>10131.200000000001</v>
      </c>
      <c r="I93" s="18">
        <v>9065.2000000000007</v>
      </c>
      <c r="J93" s="18">
        <v>8765</v>
      </c>
      <c r="K93" s="18">
        <v>419</v>
      </c>
      <c r="L93" s="61" t="s">
        <v>133</v>
      </c>
      <c r="M93" s="18">
        <v>7524116.0000000009</v>
      </c>
      <c r="N93" s="18">
        <v>0</v>
      </c>
      <c r="O93" s="18">
        <v>0</v>
      </c>
      <c r="P93" s="18">
        <v>0</v>
      </c>
      <c r="Q93" s="18">
        <v>7524116.0000000009</v>
      </c>
      <c r="R93" s="18">
        <f t="shared" si="1"/>
        <v>830</v>
      </c>
      <c r="S93" s="18"/>
      <c r="T93" s="10" t="s">
        <v>342</v>
      </c>
      <c r="U93" s="97">
        <v>7524116</v>
      </c>
    </row>
    <row r="94" spans="1:21" ht="110.25" x14ac:dyDescent="0.2">
      <c r="A94" s="10">
        <v>80</v>
      </c>
      <c r="B94" s="41" t="s">
        <v>345</v>
      </c>
      <c r="C94" s="16">
        <v>1984</v>
      </c>
      <c r="D94" s="16"/>
      <c r="E94" s="15" t="s">
        <v>4</v>
      </c>
      <c r="F94" s="16">
        <v>9</v>
      </c>
      <c r="G94" s="16">
        <v>3</v>
      </c>
      <c r="H94" s="18">
        <v>6444</v>
      </c>
      <c r="I94" s="18">
        <v>5714.3</v>
      </c>
      <c r="J94" s="18">
        <v>5714.3</v>
      </c>
      <c r="K94" s="18">
        <v>282</v>
      </c>
      <c r="L94" s="61" t="s">
        <v>388</v>
      </c>
      <c r="M94" s="18">
        <v>6480000</v>
      </c>
      <c r="N94" s="18">
        <v>0</v>
      </c>
      <c r="O94" s="18">
        <v>0</v>
      </c>
      <c r="P94" s="18">
        <v>0</v>
      </c>
      <c r="Q94" s="18">
        <v>6480000</v>
      </c>
      <c r="R94" s="18">
        <f t="shared" si="1"/>
        <v>1133.9971650070875</v>
      </c>
      <c r="S94" s="18"/>
      <c r="T94" s="10" t="s">
        <v>341</v>
      </c>
      <c r="U94" s="97">
        <v>6.53</v>
      </c>
    </row>
    <row r="95" spans="1:21" ht="110.25" x14ac:dyDescent="0.2">
      <c r="A95" s="10">
        <v>81</v>
      </c>
      <c r="B95" s="41" t="s">
        <v>346</v>
      </c>
      <c r="C95" s="16">
        <v>1991</v>
      </c>
      <c r="D95" s="16"/>
      <c r="E95" s="15" t="s">
        <v>59</v>
      </c>
      <c r="F95" s="16">
        <v>9</v>
      </c>
      <c r="G95" s="16">
        <v>2</v>
      </c>
      <c r="H95" s="18">
        <v>4285.7</v>
      </c>
      <c r="I95" s="18">
        <v>3856</v>
      </c>
      <c r="J95" s="18">
        <v>3462.7</v>
      </c>
      <c r="K95" s="18">
        <v>236</v>
      </c>
      <c r="L95" s="61" t="s">
        <v>388</v>
      </c>
      <c r="M95" s="18">
        <v>4320000</v>
      </c>
      <c r="N95" s="18">
        <v>0</v>
      </c>
      <c r="O95" s="18">
        <v>0</v>
      </c>
      <c r="P95" s="18">
        <v>0</v>
      </c>
      <c r="Q95" s="18">
        <v>4320000</v>
      </c>
      <c r="R95" s="18">
        <f t="shared" si="1"/>
        <v>1120.3319502074689</v>
      </c>
      <c r="S95" s="18"/>
      <c r="T95" s="10" t="s">
        <v>341</v>
      </c>
      <c r="U95" s="97">
        <v>6.53</v>
      </c>
    </row>
    <row r="96" spans="1:21" ht="31.5" x14ac:dyDescent="0.2">
      <c r="A96" s="10">
        <v>82</v>
      </c>
      <c r="B96" s="41" t="s">
        <v>347</v>
      </c>
      <c r="C96" s="16">
        <v>1975</v>
      </c>
      <c r="D96" s="16">
        <v>2017</v>
      </c>
      <c r="E96" s="15" t="s">
        <v>4</v>
      </c>
      <c r="F96" s="16">
        <v>5</v>
      </c>
      <c r="G96" s="16">
        <v>9</v>
      </c>
      <c r="H96" s="18">
        <v>7604.4</v>
      </c>
      <c r="I96" s="18">
        <v>6849.4</v>
      </c>
      <c r="J96" s="18">
        <v>6556.9</v>
      </c>
      <c r="K96" s="18">
        <v>352</v>
      </c>
      <c r="L96" s="61" t="s">
        <v>119</v>
      </c>
      <c r="M96" s="18">
        <v>4065278</v>
      </c>
      <c r="N96" s="18">
        <v>0</v>
      </c>
      <c r="O96" s="18">
        <v>0</v>
      </c>
      <c r="P96" s="18">
        <v>0</v>
      </c>
      <c r="Q96" s="18">
        <v>4065278</v>
      </c>
      <c r="R96" s="18">
        <f t="shared" si="1"/>
        <v>593.52322831196898</v>
      </c>
      <c r="S96" s="18"/>
      <c r="T96" s="10" t="s">
        <v>341</v>
      </c>
      <c r="U96" s="97">
        <v>6.53</v>
      </c>
    </row>
    <row r="97" spans="1:21" ht="31.5" x14ac:dyDescent="0.2">
      <c r="A97" s="10">
        <v>83</v>
      </c>
      <c r="B97" s="41" t="s">
        <v>349</v>
      </c>
      <c r="C97" s="16">
        <v>1952</v>
      </c>
      <c r="D97" s="16">
        <v>2015</v>
      </c>
      <c r="E97" s="15" t="s">
        <v>59</v>
      </c>
      <c r="F97" s="16">
        <v>3</v>
      </c>
      <c r="G97" s="16">
        <v>3</v>
      </c>
      <c r="H97" s="18">
        <v>6050.6</v>
      </c>
      <c r="I97" s="18">
        <v>5426.1</v>
      </c>
      <c r="J97" s="18">
        <v>1922.4</v>
      </c>
      <c r="K97" s="18">
        <v>55</v>
      </c>
      <c r="L97" s="61" t="s">
        <v>350</v>
      </c>
      <c r="M97" s="18">
        <v>2196572</v>
      </c>
      <c r="N97" s="18">
        <v>0</v>
      </c>
      <c r="O97" s="18">
        <v>0</v>
      </c>
      <c r="P97" s="18">
        <v>0</v>
      </c>
      <c r="Q97" s="18">
        <v>2196572</v>
      </c>
      <c r="R97" s="18">
        <f t="shared" si="1"/>
        <v>404.81598201286374</v>
      </c>
      <c r="S97" s="18"/>
      <c r="T97" s="10" t="s">
        <v>341</v>
      </c>
      <c r="U97" s="97">
        <v>6.53</v>
      </c>
    </row>
    <row r="98" spans="1:21" ht="31.5" x14ac:dyDescent="0.2">
      <c r="A98" s="10">
        <v>84</v>
      </c>
      <c r="B98" s="41" t="s">
        <v>408</v>
      </c>
      <c r="C98" s="16">
        <v>1955</v>
      </c>
      <c r="D98" s="16">
        <v>2020</v>
      </c>
      <c r="E98" s="15" t="s">
        <v>59</v>
      </c>
      <c r="F98" s="16">
        <v>4</v>
      </c>
      <c r="G98" s="16">
        <v>3</v>
      </c>
      <c r="H98" s="18">
        <v>3929.6</v>
      </c>
      <c r="I98" s="18">
        <v>3572.9</v>
      </c>
      <c r="J98" s="18">
        <v>3512.6</v>
      </c>
      <c r="K98" s="18">
        <v>83</v>
      </c>
      <c r="L98" s="61" t="s">
        <v>381</v>
      </c>
      <c r="M98" s="18">
        <f>H98*4680</f>
        <v>18390528</v>
      </c>
      <c r="N98" s="18">
        <v>0</v>
      </c>
      <c r="O98" s="18">
        <v>0</v>
      </c>
      <c r="P98" s="18">
        <v>0</v>
      </c>
      <c r="Q98" s="18">
        <f>M98</f>
        <v>18390528</v>
      </c>
      <c r="R98" s="18">
        <f t="shared" si="1"/>
        <v>5147.2271824008503</v>
      </c>
      <c r="S98" s="18"/>
      <c r="T98" s="10" t="s">
        <v>341</v>
      </c>
      <c r="U98" s="97">
        <v>6.53</v>
      </c>
    </row>
    <row r="99" spans="1:21" x14ac:dyDescent="0.2">
      <c r="A99" s="10"/>
      <c r="B99" s="37" t="s">
        <v>409</v>
      </c>
      <c r="C99" s="22"/>
      <c r="D99" s="22"/>
      <c r="E99" s="15"/>
      <c r="F99" s="22"/>
      <c r="G99" s="22"/>
      <c r="H99" s="19">
        <f>SUM(H15:H98)</f>
        <v>423648.64000000013</v>
      </c>
      <c r="I99" s="19">
        <f>SUM(I15:I98)</f>
        <v>378513.2099999999</v>
      </c>
      <c r="J99" s="19">
        <f>SUM(J15:J98)</f>
        <v>341023.87</v>
      </c>
      <c r="K99" s="19">
        <f>SUM(K15:K98)</f>
        <v>19641</v>
      </c>
      <c r="L99" s="58"/>
      <c r="M99" s="101">
        <f>SUM(M15:M98)</f>
        <v>742522558.80000007</v>
      </c>
      <c r="N99" s="19">
        <v>0</v>
      </c>
      <c r="O99" s="19">
        <v>0</v>
      </c>
      <c r="P99" s="19">
        <v>0</v>
      </c>
      <c r="Q99" s="101">
        <f>SUM(Q15:Q98)</f>
        <v>742522558.80000007</v>
      </c>
      <c r="R99" s="101"/>
      <c r="S99" s="101"/>
      <c r="T99" s="10" t="s">
        <v>348</v>
      </c>
      <c r="U99" s="97"/>
    </row>
    <row r="100" spans="1:21" ht="12.75" x14ac:dyDescent="0.2">
      <c r="A100" s="131" t="s">
        <v>352</v>
      </c>
      <c r="B100" s="142"/>
      <c r="C100" s="142"/>
      <c r="D100" s="142"/>
      <c r="E100" s="142"/>
      <c r="F100" s="142"/>
      <c r="G100" s="142"/>
      <c r="H100" s="142"/>
      <c r="I100" s="142"/>
      <c r="J100" s="142"/>
      <c r="K100" s="142"/>
      <c r="L100" s="142"/>
      <c r="M100" s="142"/>
      <c r="N100" s="142"/>
      <c r="O100" s="142"/>
      <c r="P100" s="142"/>
      <c r="Q100" s="142"/>
      <c r="R100" s="142"/>
      <c r="S100" s="142"/>
      <c r="T100" s="142"/>
      <c r="U100" s="142"/>
    </row>
    <row r="101" spans="1:21" ht="120" x14ac:dyDescent="0.2">
      <c r="A101" s="10">
        <v>1</v>
      </c>
      <c r="B101" s="30" t="s">
        <v>195</v>
      </c>
      <c r="C101" s="10">
        <v>1976</v>
      </c>
      <c r="D101" s="10"/>
      <c r="E101" s="16" t="s">
        <v>4</v>
      </c>
      <c r="F101" s="10">
        <v>9</v>
      </c>
      <c r="G101" s="10">
        <v>5</v>
      </c>
      <c r="H101" s="18">
        <v>10881.4</v>
      </c>
      <c r="I101" s="18">
        <v>9571.9</v>
      </c>
      <c r="J101" s="18">
        <v>9226.5</v>
      </c>
      <c r="K101" s="18">
        <v>525</v>
      </c>
      <c r="L101" s="15" t="s">
        <v>196</v>
      </c>
      <c r="M101" s="18">
        <v>27854229</v>
      </c>
      <c r="N101" s="18">
        <v>0</v>
      </c>
      <c r="O101" s="18">
        <v>0</v>
      </c>
      <c r="P101" s="18">
        <v>0</v>
      </c>
      <c r="Q101" s="18">
        <v>27854229</v>
      </c>
      <c r="R101" s="18">
        <f>M101/I101</f>
        <v>2910</v>
      </c>
      <c r="S101" s="18"/>
      <c r="T101" s="10" t="s">
        <v>341</v>
      </c>
      <c r="U101" s="98">
        <v>6.53</v>
      </c>
    </row>
    <row r="102" spans="1:21" ht="122.25" customHeight="1" x14ac:dyDescent="0.2">
      <c r="A102" s="10">
        <v>2</v>
      </c>
      <c r="B102" s="30" t="s">
        <v>197</v>
      </c>
      <c r="C102" s="10">
        <v>1987</v>
      </c>
      <c r="D102" s="10"/>
      <c r="E102" s="16" t="s">
        <v>59</v>
      </c>
      <c r="F102" s="10">
        <v>9</v>
      </c>
      <c r="G102" s="10">
        <v>8</v>
      </c>
      <c r="H102" s="18">
        <v>17914.2</v>
      </c>
      <c r="I102" s="18">
        <v>16090.7</v>
      </c>
      <c r="J102" s="18">
        <v>14972.93</v>
      </c>
      <c r="K102" s="18">
        <v>767</v>
      </c>
      <c r="L102" s="15" t="s">
        <v>388</v>
      </c>
      <c r="M102" s="18">
        <v>17280000</v>
      </c>
      <c r="N102" s="18">
        <v>0</v>
      </c>
      <c r="O102" s="18">
        <v>0</v>
      </c>
      <c r="P102" s="18">
        <v>0</v>
      </c>
      <c r="Q102" s="18">
        <v>17280000</v>
      </c>
      <c r="R102" s="18">
        <f t="shared" ref="R102:R158" si="2">M102/I102</f>
        <v>1073.9122598768231</v>
      </c>
      <c r="S102" s="18"/>
      <c r="T102" s="10" t="s">
        <v>341</v>
      </c>
      <c r="U102" s="98">
        <v>6.53</v>
      </c>
    </row>
    <row r="103" spans="1:21" ht="116.25" customHeight="1" x14ac:dyDescent="0.2">
      <c r="A103" s="10">
        <v>3</v>
      </c>
      <c r="B103" s="30" t="s">
        <v>198</v>
      </c>
      <c r="C103" s="10">
        <v>1989</v>
      </c>
      <c r="D103" s="10"/>
      <c r="E103" s="16" t="s">
        <v>59</v>
      </c>
      <c r="F103" s="10">
        <v>9</v>
      </c>
      <c r="G103" s="10">
        <v>4</v>
      </c>
      <c r="H103" s="18">
        <v>12950.35</v>
      </c>
      <c r="I103" s="18">
        <v>11239.05</v>
      </c>
      <c r="J103" s="18">
        <v>10618.43</v>
      </c>
      <c r="K103" s="18">
        <v>632</v>
      </c>
      <c r="L103" s="15" t="s">
        <v>388</v>
      </c>
      <c r="M103" s="18">
        <v>8640000</v>
      </c>
      <c r="N103" s="18">
        <v>0</v>
      </c>
      <c r="O103" s="18">
        <v>0</v>
      </c>
      <c r="P103" s="18">
        <v>0</v>
      </c>
      <c r="Q103" s="18">
        <v>8640000</v>
      </c>
      <c r="R103" s="18">
        <f t="shared" si="2"/>
        <v>768.74824829500722</v>
      </c>
      <c r="S103" s="18"/>
      <c r="T103" s="10" t="s">
        <v>341</v>
      </c>
      <c r="U103" s="98">
        <v>6.53</v>
      </c>
    </row>
    <row r="104" spans="1:21" ht="150" x14ac:dyDescent="0.2">
      <c r="A104" s="10">
        <v>4</v>
      </c>
      <c r="B104" s="30" t="s">
        <v>199</v>
      </c>
      <c r="C104" s="10">
        <v>1987</v>
      </c>
      <c r="D104" s="10"/>
      <c r="E104" s="16" t="s">
        <v>4</v>
      </c>
      <c r="F104" s="10">
        <v>9</v>
      </c>
      <c r="G104" s="10">
        <v>3</v>
      </c>
      <c r="H104" s="18">
        <v>6668.3</v>
      </c>
      <c r="I104" s="18">
        <v>5836.7</v>
      </c>
      <c r="J104" s="18">
        <v>5423</v>
      </c>
      <c r="K104" s="18">
        <v>277</v>
      </c>
      <c r="L104" s="15" t="s">
        <v>389</v>
      </c>
      <c r="M104" s="18">
        <v>18503602</v>
      </c>
      <c r="N104" s="18">
        <v>0</v>
      </c>
      <c r="O104" s="18">
        <v>0</v>
      </c>
      <c r="P104" s="18">
        <v>0</v>
      </c>
      <c r="Q104" s="18">
        <v>18503602</v>
      </c>
      <c r="R104" s="18">
        <f t="shared" si="2"/>
        <v>3170.2163893981187</v>
      </c>
      <c r="S104" s="18"/>
      <c r="T104" s="10" t="s">
        <v>342</v>
      </c>
      <c r="U104" s="97">
        <v>18503602</v>
      </c>
    </row>
    <row r="105" spans="1:21" ht="120" x14ac:dyDescent="0.2">
      <c r="A105" s="10">
        <v>5</v>
      </c>
      <c r="B105" s="30" t="s">
        <v>200</v>
      </c>
      <c r="C105" s="10">
        <v>1988</v>
      </c>
      <c r="D105" s="10"/>
      <c r="E105" s="16" t="s">
        <v>4</v>
      </c>
      <c r="F105" s="10">
        <v>9</v>
      </c>
      <c r="G105" s="10">
        <v>1</v>
      </c>
      <c r="H105" s="18">
        <v>4368.6000000000004</v>
      </c>
      <c r="I105" s="18">
        <v>3703.7</v>
      </c>
      <c r="J105" s="18">
        <v>3506</v>
      </c>
      <c r="K105" s="18">
        <v>196</v>
      </c>
      <c r="L105" s="15" t="s">
        <v>387</v>
      </c>
      <c r="M105" s="18">
        <v>4456294</v>
      </c>
      <c r="N105" s="18">
        <v>0</v>
      </c>
      <c r="O105" s="18">
        <v>0</v>
      </c>
      <c r="P105" s="18">
        <v>0</v>
      </c>
      <c r="Q105" s="18">
        <v>4456294</v>
      </c>
      <c r="R105" s="18">
        <f t="shared" si="2"/>
        <v>1203.2005832005832</v>
      </c>
      <c r="S105" s="18"/>
      <c r="T105" s="10" t="s">
        <v>342</v>
      </c>
      <c r="U105" s="97">
        <v>4456294</v>
      </c>
    </row>
    <row r="106" spans="1:21" ht="150" x14ac:dyDescent="0.2">
      <c r="A106" s="10">
        <v>6</v>
      </c>
      <c r="B106" s="30" t="s">
        <v>201</v>
      </c>
      <c r="C106" s="10">
        <v>1986</v>
      </c>
      <c r="D106" s="10"/>
      <c r="E106" s="16" t="s">
        <v>4</v>
      </c>
      <c r="F106" s="10">
        <v>9</v>
      </c>
      <c r="G106" s="10">
        <v>6</v>
      </c>
      <c r="H106" s="18">
        <v>13525.4</v>
      </c>
      <c r="I106" s="18">
        <v>11765</v>
      </c>
      <c r="J106" s="18">
        <v>11095.7</v>
      </c>
      <c r="K106" s="18">
        <v>581</v>
      </c>
      <c r="L106" s="15" t="s">
        <v>390</v>
      </c>
      <c r="M106" s="18">
        <v>37431200</v>
      </c>
      <c r="N106" s="18">
        <v>0</v>
      </c>
      <c r="O106" s="18">
        <v>0</v>
      </c>
      <c r="P106" s="18">
        <v>0</v>
      </c>
      <c r="Q106" s="18">
        <v>37431200</v>
      </c>
      <c r="R106" s="18">
        <f t="shared" si="2"/>
        <v>3181.5724606884828</v>
      </c>
      <c r="S106" s="18"/>
      <c r="T106" s="10" t="s">
        <v>342</v>
      </c>
      <c r="U106" s="97">
        <v>37431200</v>
      </c>
    </row>
    <row r="107" spans="1:21" ht="105" x14ac:dyDescent="0.2">
      <c r="A107" s="10">
        <v>7</v>
      </c>
      <c r="B107" s="30" t="s">
        <v>202</v>
      </c>
      <c r="C107" s="10">
        <v>1986</v>
      </c>
      <c r="D107" s="10"/>
      <c r="E107" s="16" t="s">
        <v>4</v>
      </c>
      <c r="F107" s="10">
        <v>9</v>
      </c>
      <c r="G107" s="10">
        <v>6</v>
      </c>
      <c r="H107" s="18">
        <v>13285.9</v>
      </c>
      <c r="I107" s="18">
        <v>11641.2</v>
      </c>
      <c r="J107" s="18">
        <v>10752.7</v>
      </c>
      <c r="K107" s="18">
        <v>605</v>
      </c>
      <c r="L107" s="15" t="s">
        <v>391</v>
      </c>
      <c r="M107" s="18">
        <v>21354200</v>
      </c>
      <c r="N107" s="18">
        <v>0</v>
      </c>
      <c r="O107" s="18">
        <v>0</v>
      </c>
      <c r="P107" s="18">
        <v>0</v>
      </c>
      <c r="Q107" s="18">
        <v>21354200</v>
      </c>
      <c r="R107" s="18">
        <f t="shared" si="2"/>
        <v>1834.3641548981204</v>
      </c>
      <c r="S107" s="18"/>
      <c r="T107" s="10" t="s">
        <v>342</v>
      </c>
      <c r="U107" s="97">
        <v>21354200</v>
      </c>
    </row>
    <row r="108" spans="1:21" ht="126" customHeight="1" x14ac:dyDescent="0.2">
      <c r="A108" s="10">
        <v>8</v>
      </c>
      <c r="B108" s="30" t="s">
        <v>203</v>
      </c>
      <c r="C108" s="10">
        <v>1986</v>
      </c>
      <c r="D108" s="10"/>
      <c r="E108" s="16" t="s">
        <v>4</v>
      </c>
      <c r="F108" s="10" t="s">
        <v>18</v>
      </c>
      <c r="G108" s="10">
        <v>1</v>
      </c>
      <c r="H108" s="18">
        <v>4339.7</v>
      </c>
      <c r="I108" s="18">
        <v>3671</v>
      </c>
      <c r="J108" s="18">
        <v>3638.3</v>
      </c>
      <c r="K108" s="18">
        <v>209</v>
      </c>
      <c r="L108" s="15" t="s">
        <v>388</v>
      </c>
      <c r="M108" s="18">
        <v>2160000</v>
      </c>
      <c r="N108" s="18">
        <v>0</v>
      </c>
      <c r="O108" s="18">
        <v>0</v>
      </c>
      <c r="P108" s="18">
        <v>0</v>
      </c>
      <c r="Q108" s="18">
        <v>2160000</v>
      </c>
      <c r="R108" s="18">
        <f t="shared" si="2"/>
        <v>588.395532552438</v>
      </c>
      <c r="S108" s="18"/>
      <c r="T108" s="10" t="s">
        <v>342</v>
      </c>
      <c r="U108" s="97">
        <v>2160000</v>
      </c>
    </row>
    <row r="109" spans="1:21" ht="117.75" customHeight="1" x14ac:dyDescent="0.2">
      <c r="A109" s="10">
        <v>9</v>
      </c>
      <c r="B109" s="30" t="s">
        <v>204</v>
      </c>
      <c r="C109" s="10">
        <v>1990</v>
      </c>
      <c r="D109" s="10"/>
      <c r="E109" s="10" t="s">
        <v>4</v>
      </c>
      <c r="F109" s="10" t="s">
        <v>18</v>
      </c>
      <c r="G109" s="10">
        <v>2</v>
      </c>
      <c r="H109" s="18">
        <v>4683.6099999999997</v>
      </c>
      <c r="I109" s="18">
        <v>4047.61</v>
      </c>
      <c r="J109" s="18">
        <v>6965.91</v>
      </c>
      <c r="K109" s="18">
        <v>190</v>
      </c>
      <c r="L109" s="15" t="s">
        <v>388</v>
      </c>
      <c r="M109" s="18">
        <v>4320000</v>
      </c>
      <c r="N109" s="18">
        <v>0</v>
      </c>
      <c r="O109" s="18">
        <v>0</v>
      </c>
      <c r="P109" s="18">
        <v>0</v>
      </c>
      <c r="Q109" s="18">
        <v>4320000</v>
      </c>
      <c r="R109" s="18">
        <f t="shared" si="2"/>
        <v>1067.2965033686546</v>
      </c>
      <c r="S109" s="18"/>
      <c r="T109" s="10" t="s">
        <v>341</v>
      </c>
      <c r="U109" s="98">
        <v>6.53</v>
      </c>
    </row>
    <row r="110" spans="1:21" ht="30" x14ac:dyDescent="0.2">
      <c r="A110" s="10">
        <v>10</v>
      </c>
      <c r="B110" s="30" t="s">
        <v>205</v>
      </c>
      <c r="C110" s="10">
        <v>1965</v>
      </c>
      <c r="D110" s="10"/>
      <c r="E110" s="10" t="s">
        <v>59</v>
      </c>
      <c r="F110" s="10" t="s">
        <v>14</v>
      </c>
      <c r="G110" s="10">
        <v>3</v>
      </c>
      <c r="H110" s="18">
        <v>2659.5</v>
      </c>
      <c r="I110" s="18">
        <v>2443.5</v>
      </c>
      <c r="J110" s="18">
        <v>1626.53</v>
      </c>
      <c r="K110" s="18">
        <v>155</v>
      </c>
      <c r="L110" s="15" t="s">
        <v>119</v>
      </c>
      <c r="M110" s="18">
        <v>1514970</v>
      </c>
      <c r="N110" s="18">
        <v>0</v>
      </c>
      <c r="O110" s="18">
        <v>0</v>
      </c>
      <c r="P110" s="18">
        <v>0</v>
      </c>
      <c r="Q110" s="18">
        <v>1514970</v>
      </c>
      <c r="R110" s="18">
        <f t="shared" si="2"/>
        <v>620</v>
      </c>
      <c r="S110" s="18"/>
      <c r="T110" s="10" t="s">
        <v>341</v>
      </c>
      <c r="U110" s="98">
        <v>6.53</v>
      </c>
    </row>
    <row r="111" spans="1:21" ht="111" customHeight="1" x14ac:dyDescent="0.2">
      <c r="A111" s="10">
        <v>11</v>
      </c>
      <c r="B111" s="30" t="s">
        <v>206</v>
      </c>
      <c r="C111" s="10">
        <v>1989</v>
      </c>
      <c r="D111" s="10"/>
      <c r="E111" s="16" t="s">
        <v>77</v>
      </c>
      <c r="F111" s="10">
        <v>18</v>
      </c>
      <c r="G111" s="10">
        <v>1</v>
      </c>
      <c r="H111" s="18">
        <v>7068.94</v>
      </c>
      <c r="I111" s="18">
        <v>6129.86</v>
      </c>
      <c r="J111" s="18">
        <v>6062.06</v>
      </c>
      <c r="K111" s="18">
        <v>221</v>
      </c>
      <c r="L111" s="15" t="s">
        <v>388</v>
      </c>
      <c r="M111" s="18">
        <v>7350000</v>
      </c>
      <c r="N111" s="18">
        <v>0</v>
      </c>
      <c r="O111" s="18">
        <v>0</v>
      </c>
      <c r="P111" s="18">
        <v>0</v>
      </c>
      <c r="Q111" s="18">
        <v>7350000</v>
      </c>
      <c r="R111" s="18">
        <f t="shared" si="2"/>
        <v>1199.0485916480964</v>
      </c>
      <c r="S111" s="18"/>
      <c r="T111" s="10" t="s">
        <v>341</v>
      </c>
      <c r="U111" s="98">
        <v>6.53</v>
      </c>
    </row>
    <row r="112" spans="1:21" ht="30" x14ac:dyDescent="0.2">
      <c r="A112" s="10">
        <v>12</v>
      </c>
      <c r="B112" s="30" t="s">
        <v>207</v>
      </c>
      <c r="C112" s="10">
        <v>1976</v>
      </c>
      <c r="D112" s="10"/>
      <c r="E112" s="16" t="s">
        <v>59</v>
      </c>
      <c r="F112" s="10" t="s">
        <v>14</v>
      </c>
      <c r="G112" s="10">
        <v>13</v>
      </c>
      <c r="H112" s="18">
        <v>13683.9</v>
      </c>
      <c r="I112" s="18">
        <v>12390.1</v>
      </c>
      <c r="J112" s="18">
        <v>12067.41</v>
      </c>
      <c r="K112" s="18">
        <v>521</v>
      </c>
      <c r="L112" s="15" t="s">
        <v>2</v>
      </c>
      <c r="M112" s="18">
        <v>17108000</v>
      </c>
      <c r="N112" s="18">
        <v>0</v>
      </c>
      <c r="O112" s="18">
        <v>0</v>
      </c>
      <c r="P112" s="18">
        <v>0</v>
      </c>
      <c r="Q112" s="18">
        <v>17108000</v>
      </c>
      <c r="R112" s="18">
        <f t="shared" si="2"/>
        <v>1380.7798161435339</v>
      </c>
      <c r="S112" s="18"/>
      <c r="T112" s="10" t="s">
        <v>342</v>
      </c>
      <c r="U112" s="97">
        <v>17108000</v>
      </c>
    </row>
    <row r="113" spans="1:21" ht="90" x14ac:dyDescent="0.2">
      <c r="A113" s="10">
        <v>13</v>
      </c>
      <c r="B113" s="30" t="s">
        <v>208</v>
      </c>
      <c r="C113" s="10">
        <v>1976</v>
      </c>
      <c r="D113" s="10"/>
      <c r="E113" s="16" t="s">
        <v>4</v>
      </c>
      <c r="F113" s="10" t="s">
        <v>14</v>
      </c>
      <c r="G113" s="10">
        <v>4</v>
      </c>
      <c r="H113" s="18">
        <v>3365.7</v>
      </c>
      <c r="I113" s="18">
        <v>3025.7</v>
      </c>
      <c r="J113" s="18">
        <v>2959.5</v>
      </c>
      <c r="K113" s="18">
        <v>135</v>
      </c>
      <c r="L113" s="15" t="s">
        <v>209</v>
      </c>
      <c r="M113" s="18">
        <v>7836563</v>
      </c>
      <c r="N113" s="18">
        <v>0</v>
      </c>
      <c r="O113" s="18">
        <v>0</v>
      </c>
      <c r="P113" s="18">
        <v>0</v>
      </c>
      <c r="Q113" s="18">
        <v>7836563</v>
      </c>
      <c r="R113" s="18">
        <f t="shared" si="2"/>
        <v>2590</v>
      </c>
      <c r="S113" s="18"/>
      <c r="T113" s="10" t="s">
        <v>341</v>
      </c>
      <c r="U113" s="98">
        <v>6.53</v>
      </c>
    </row>
    <row r="114" spans="1:21" ht="30" x14ac:dyDescent="0.2">
      <c r="A114" s="10">
        <v>14</v>
      </c>
      <c r="B114" s="30" t="s">
        <v>210</v>
      </c>
      <c r="C114" s="10">
        <v>1964</v>
      </c>
      <c r="D114" s="10"/>
      <c r="E114" s="16" t="s">
        <v>59</v>
      </c>
      <c r="F114" s="10">
        <v>5</v>
      </c>
      <c r="G114" s="10">
        <v>4</v>
      </c>
      <c r="H114" s="18">
        <v>4060.4</v>
      </c>
      <c r="I114" s="18">
        <v>3690.4</v>
      </c>
      <c r="J114" s="18">
        <v>3468.3</v>
      </c>
      <c r="K114" s="18">
        <v>125</v>
      </c>
      <c r="L114" s="15" t="s">
        <v>2</v>
      </c>
      <c r="M114" s="18">
        <v>4378990</v>
      </c>
      <c r="N114" s="18">
        <v>0</v>
      </c>
      <c r="O114" s="18">
        <v>0</v>
      </c>
      <c r="P114" s="18">
        <v>0</v>
      </c>
      <c r="Q114" s="18">
        <v>4378990</v>
      </c>
      <c r="R114" s="18">
        <f t="shared" si="2"/>
        <v>1186.5895295902883</v>
      </c>
      <c r="S114" s="18"/>
      <c r="T114" s="10" t="s">
        <v>341</v>
      </c>
      <c r="U114" s="98">
        <v>6.53</v>
      </c>
    </row>
    <row r="115" spans="1:21" ht="111" customHeight="1" x14ac:dyDescent="0.2">
      <c r="A115" s="10">
        <v>15</v>
      </c>
      <c r="B115" s="30" t="s">
        <v>211</v>
      </c>
      <c r="C115" s="10">
        <v>1986</v>
      </c>
      <c r="D115" s="10"/>
      <c r="E115" s="16" t="s">
        <v>4</v>
      </c>
      <c r="F115" s="10">
        <v>9</v>
      </c>
      <c r="G115" s="10">
        <v>3</v>
      </c>
      <c r="H115" s="18">
        <v>6660.3</v>
      </c>
      <c r="I115" s="18">
        <v>5831.4</v>
      </c>
      <c r="J115" s="18">
        <v>5461.05</v>
      </c>
      <c r="K115" s="18">
        <v>305</v>
      </c>
      <c r="L115" s="15" t="s">
        <v>388</v>
      </c>
      <c r="M115" s="18">
        <v>6480000</v>
      </c>
      <c r="N115" s="18">
        <v>0</v>
      </c>
      <c r="O115" s="18">
        <v>0</v>
      </c>
      <c r="P115" s="18">
        <v>0</v>
      </c>
      <c r="Q115" s="18">
        <v>6480000</v>
      </c>
      <c r="R115" s="18">
        <f t="shared" si="2"/>
        <v>1111.2254347155058</v>
      </c>
      <c r="S115" s="18"/>
      <c r="T115" s="10" t="s">
        <v>342</v>
      </c>
      <c r="U115" s="97">
        <v>6480000</v>
      </c>
    </row>
    <row r="116" spans="1:21" ht="107.25" customHeight="1" x14ac:dyDescent="0.2">
      <c r="A116" s="10">
        <v>16</v>
      </c>
      <c r="B116" s="30" t="s">
        <v>212</v>
      </c>
      <c r="C116" s="10">
        <v>1986</v>
      </c>
      <c r="D116" s="10"/>
      <c r="E116" s="16" t="s">
        <v>4</v>
      </c>
      <c r="F116" s="10">
        <v>9</v>
      </c>
      <c r="G116" s="10">
        <v>7</v>
      </c>
      <c r="H116" s="18">
        <v>15429.3</v>
      </c>
      <c r="I116" s="18">
        <v>13476.8</v>
      </c>
      <c r="J116" s="18">
        <v>12488.9</v>
      </c>
      <c r="K116" s="18">
        <v>709</v>
      </c>
      <c r="L116" s="15" t="s">
        <v>388</v>
      </c>
      <c r="M116" s="18">
        <v>15120000</v>
      </c>
      <c r="N116" s="18">
        <v>0</v>
      </c>
      <c r="O116" s="18">
        <v>0</v>
      </c>
      <c r="P116" s="18">
        <v>0</v>
      </c>
      <c r="Q116" s="18">
        <v>15120000</v>
      </c>
      <c r="R116" s="18">
        <f t="shared" si="2"/>
        <v>1121.9280541374808</v>
      </c>
      <c r="S116" s="18"/>
      <c r="T116" s="10" t="s">
        <v>341</v>
      </c>
      <c r="U116" s="98">
        <v>6.53</v>
      </c>
    </row>
    <row r="117" spans="1:21" ht="106.5" customHeight="1" x14ac:dyDescent="0.2">
      <c r="A117" s="10">
        <v>17</v>
      </c>
      <c r="B117" s="30" t="s">
        <v>213</v>
      </c>
      <c r="C117" s="10">
        <v>1987</v>
      </c>
      <c r="D117" s="10"/>
      <c r="E117" s="16" t="s">
        <v>4</v>
      </c>
      <c r="F117" s="10">
        <v>9</v>
      </c>
      <c r="G117" s="10">
        <v>7</v>
      </c>
      <c r="H117" s="18">
        <v>12973.7</v>
      </c>
      <c r="I117" s="18">
        <v>11470.2</v>
      </c>
      <c r="J117" s="18">
        <v>10818.2</v>
      </c>
      <c r="K117" s="18">
        <v>622</v>
      </c>
      <c r="L117" s="15" t="s">
        <v>388</v>
      </c>
      <c r="M117" s="18">
        <v>12960000</v>
      </c>
      <c r="N117" s="18">
        <v>0</v>
      </c>
      <c r="O117" s="18">
        <v>0</v>
      </c>
      <c r="P117" s="18">
        <v>0</v>
      </c>
      <c r="Q117" s="18">
        <v>12960000</v>
      </c>
      <c r="R117" s="18">
        <f t="shared" si="2"/>
        <v>1129.8843960872521</v>
      </c>
      <c r="S117" s="18"/>
      <c r="T117" s="10" t="s">
        <v>342</v>
      </c>
      <c r="U117" s="97">
        <v>12960000</v>
      </c>
    </row>
    <row r="118" spans="1:21" ht="120" x14ac:dyDescent="0.2">
      <c r="A118" s="10">
        <v>18</v>
      </c>
      <c r="B118" s="30" t="s">
        <v>214</v>
      </c>
      <c r="C118" s="10">
        <v>1987</v>
      </c>
      <c r="D118" s="10"/>
      <c r="E118" s="16" t="s">
        <v>4</v>
      </c>
      <c r="F118" s="10">
        <v>9</v>
      </c>
      <c r="G118" s="10">
        <v>7</v>
      </c>
      <c r="H118" s="18">
        <v>13156.1</v>
      </c>
      <c r="I118" s="18">
        <v>11670.8</v>
      </c>
      <c r="J118" s="18">
        <v>11006.8</v>
      </c>
      <c r="K118" s="18">
        <v>599</v>
      </c>
      <c r="L118" s="15" t="s">
        <v>387</v>
      </c>
      <c r="M118" s="18">
        <v>20195896</v>
      </c>
      <c r="N118" s="18">
        <v>0</v>
      </c>
      <c r="O118" s="18">
        <v>0</v>
      </c>
      <c r="P118" s="18">
        <v>0</v>
      </c>
      <c r="Q118" s="18">
        <v>20195896</v>
      </c>
      <c r="R118" s="18">
        <f t="shared" si="2"/>
        <v>1730.4637214244096</v>
      </c>
      <c r="S118" s="18"/>
      <c r="T118" s="10" t="s">
        <v>342</v>
      </c>
      <c r="U118" s="97">
        <v>20195896</v>
      </c>
    </row>
    <row r="119" spans="1:21" ht="109.5" customHeight="1" x14ac:dyDescent="0.2">
      <c r="A119" s="10">
        <v>19</v>
      </c>
      <c r="B119" s="30" t="s">
        <v>215</v>
      </c>
      <c r="C119" s="10">
        <v>1987</v>
      </c>
      <c r="D119" s="10"/>
      <c r="E119" s="10" t="s">
        <v>4</v>
      </c>
      <c r="F119" s="10" t="s">
        <v>18</v>
      </c>
      <c r="G119" s="10">
        <v>3</v>
      </c>
      <c r="H119" s="18">
        <v>6603.1</v>
      </c>
      <c r="I119" s="18">
        <v>5860.4</v>
      </c>
      <c r="J119" s="18">
        <v>5413.2</v>
      </c>
      <c r="K119" s="18">
        <v>328</v>
      </c>
      <c r="L119" s="15" t="s">
        <v>388</v>
      </c>
      <c r="M119" s="18">
        <v>6480000</v>
      </c>
      <c r="N119" s="18">
        <v>0</v>
      </c>
      <c r="O119" s="18">
        <v>0</v>
      </c>
      <c r="P119" s="18">
        <v>0</v>
      </c>
      <c r="Q119" s="18">
        <v>6480000</v>
      </c>
      <c r="R119" s="18">
        <f t="shared" si="2"/>
        <v>1105.726571565081</v>
      </c>
      <c r="S119" s="18"/>
      <c r="T119" s="10" t="s">
        <v>342</v>
      </c>
      <c r="U119" s="97">
        <v>6480000</v>
      </c>
    </row>
    <row r="120" spans="1:21" ht="120" x14ac:dyDescent="0.2">
      <c r="A120" s="10">
        <v>20</v>
      </c>
      <c r="B120" s="30" t="s">
        <v>216</v>
      </c>
      <c r="C120" s="10">
        <v>1965</v>
      </c>
      <c r="D120" s="10">
        <v>1965</v>
      </c>
      <c r="E120" s="16" t="s">
        <v>59</v>
      </c>
      <c r="F120" s="10">
        <v>5</v>
      </c>
      <c r="G120" s="10">
        <v>3</v>
      </c>
      <c r="H120" s="18">
        <v>2679.4</v>
      </c>
      <c r="I120" s="18">
        <v>2495.1</v>
      </c>
      <c r="J120" s="18">
        <v>2422.1999999999998</v>
      </c>
      <c r="K120" s="18">
        <v>93</v>
      </c>
      <c r="L120" s="15" t="s">
        <v>217</v>
      </c>
      <c r="M120" s="18">
        <v>7610055</v>
      </c>
      <c r="N120" s="18">
        <v>0</v>
      </c>
      <c r="O120" s="18">
        <v>0</v>
      </c>
      <c r="P120" s="18">
        <v>0</v>
      </c>
      <c r="Q120" s="18">
        <v>7610055</v>
      </c>
      <c r="R120" s="18">
        <f t="shared" si="2"/>
        <v>3050</v>
      </c>
      <c r="S120" s="18"/>
      <c r="T120" s="10" t="s">
        <v>341</v>
      </c>
      <c r="U120" s="98">
        <v>6.53</v>
      </c>
    </row>
    <row r="121" spans="1:21" ht="90" x14ac:dyDescent="0.2">
      <c r="A121" s="10">
        <v>21</v>
      </c>
      <c r="B121" s="30" t="s">
        <v>218</v>
      </c>
      <c r="C121" s="10">
        <v>1988</v>
      </c>
      <c r="D121" s="10">
        <v>1988</v>
      </c>
      <c r="E121" s="10" t="s">
        <v>59</v>
      </c>
      <c r="F121" s="10">
        <v>5</v>
      </c>
      <c r="G121" s="10">
        <v>7</v>
      </c>
      <c r="H121" s="18">
        <v>9057.4</v>
      </c>
      <c r="I121" s="18">
        <v>8121.4</v>
      </c>
      <c r="J121" s="18">
        <v>6678.2</v>
      </c>
      <c r="K121" s="18">
        <v>210</v>
      </c>
      <c r="L121" s="15" t="s">
        <v>219</v>
      </c>
      <c r="M121" s="18">
        <v>10639034</v>
      </c>
      <c r="N121" s="18">
        <v>0</v>
      </c>
      <c r="O121" s="18">
        <v>0</v>
      </c>
      <c r="P121" s="18">
        <v>0</v>
      </c>
      <c r="Q121" s="18">
        <v>10639034</v>
      </c>
      <c r="R121" s="18">
        <f t="shared" si="2"/>
        <v>1310</v>
      </c>
      <c r="S121" s="18"/>
      <c r="T121" s="10" t="s">
        <v>341</v>
      </c>
      <c r="U121" s="98">
        <v>6.53</v>
      </c>
    </row>
    <row r="122" spans="1:21" ht="45" x14ac:dyDescent="0.2">
      <c r="A122" s="10">
        <v>22</v>
      </c>
      <c r="B122" s="30" t="s">
        <v>220</v>
      </c>
      <c r="C122" s="10">
        <v>1976</v>
      </c>
      <c r="D122" s="10"/>
      <c r="E122" s="10" t="s">
        <v>4</v>
      </c>
      <c r="F122" s="10" t="s">
        <v>14</v>
      </c>
      <c r="G122" s="10">
        <v>6</v>
      </c>
      <c r="H122" s="18">
        <v>5073.8</v>
      </c>
      <c r="I122" s="18">
        <v>4572.8</v>
      </c>
      <c r="J122" s="18">
        <v>4128.8999999999996</v>
      </c>
      <c r="K122" s="18">
        <v>224</v>
      </c>
      <c r="L122" s="15" t="s">
        <v>405</v>
      </c>
      <c r="M122" s="18">
        <v>8314866</v>
      </c>
      <c r="N122" s="18">
        <v>0</v>
      </c>
      <c r="O122" s="18">
        <v>0</v>
      </c>
      <c r="P122" s="18">
        <v>0</v>
      </c>
      <c r="Q122" s="18">
        <v>8314866</v>
      </c>
      <c r="R122" s="18">
        <f t="shared" si="2"/>
        <v>1818.3314380685792</v>
      </c>
      <c r="S122" s="18"/>
      <c r="T122" s="10" t="s">
        <v>342</v>
      </c>
      <c r="U122" s="97">
        <f>Q122</f>
        <v>8314866</v>
      </c>
    </row>
    <row r="123" spans="1:21" ht="30" x14ac:dyDescent="0.2">
      <c r="A123" s="10">
        <v>23</v>
      </c>
      <c r="B123" s="30" t="s">
        <v>221</v>
      </c>
      <c r="C123" s="10">
        <v>1962</v>
      </c>
      <c r="D123" s="10"/>
      <c r="E123" s="16" t="s">
        <v>59</v>
      </c>
      <c r="F123" s="10">
        <v>3</v>
      </c>
      <c r="G123" s="10">
        <v>2</v>
      </c>
      <c r="H123" s="18">
        <v>1053.4000000000001</v>
      </c>
      <c r="I123" s="18">
        <v>958.34</v>
      </c>
      <c r="J123" s="18">
        <v>958.34</v>
      </c>
      <c r="K123" s="18">
        <v>46</v>
      </c>
      <c r="L123" s="15" t="s">
        <v>222</v>
      </c>
      <c r="M123" s="18">
        <v>111144</v>
      </c>
      <c r="N123" s="18">
        <v>0</v>
      </c>
      <c r="O123" s="18">
        <v>0</v>
      </c>
      <c r="P123" s="18">
        <v>0</v>
      </c>
      <c r="Q123" s="18">
        <v>111144</v>
      </c>
      <c r="R123" s="18">
        <f t="shared" si="2"/>
        <v>115.9755410397145</v>
      </c>
      <c r="S123" s="18"/>
      <c r="T123" s="10" t="s">
        <v>341</v>
      </c>
      <c r="U123" s="98">
        <v>6.53</v>
      </c>
    </row>
    <row r="124" spans="1:21" ht="30" x14ac:dyDescent="0.2">
      <c r="A124" s="10">
        <v>24</v>
      </c>
      <c r="B124" s="30" t="s">
        <v>223</v>
      </c>
      <c r="C124" s="10">
        <v>1964</v>
      </c>
      <c r="D124" s="10"/>
      <c r="E124" s="16" t="s">
        <v>59</v>
      </c>
      <c r="F124" s="10">
        <v>2</v>
      </c>
      <c r="G124" s="10">
        <v>2</v>
      </c>
      <c r="H124" s="18">
        <v>396.2</v>
      </c>
      <c r="I124" s="18">
        <v>396.2</v>
      </c>
      <c r="J124" s="18">
        <v>242.7</v>
      </c>
      <c r="K124" s="18">
        <v>35</v>
      </c>
      <c r="L124" s="15" t="s">
        <v>119</v>
      </c>
      <c r="M124" s="18">
        <v>245644</v>
      </c>
      <c r="N124" s="18">
        <v>0</v>
      </c>
      <c r="O124" s="18">
        <v>0</v>
      </c>
      <c r="P124" s="18">
        <v>0</v>
      </c>
      <c r="Q124" s="18">
        <v>245644</v>
      </c>
      <c r="R124" s="18">
        <f t="shared" si="2"/>
        <v>620</v>
      </c>
      <c r="S124" s="18"/>
      <c r="T124" s="10" t="s">
        <v>341</v>
      </c>
      <c r="U124" s="98">
        <v>6.53</v>
      </c>
    </row>
    <row r="125" spans="1:21" ht="30" x14ac:dyDescent="0.2">
      <c r="A125" s="10">
        <v>25</v>
      </c>
      <c r="B125" s="30" t="s">
        <v>224</v>
      </c>
      <c r="C125" s="10">
        <v>1964</v>
      </c>
      <c r="D125" s="10"/>
      <c r="E125" s="16" t="s">
        <v>4</v>
      </c>
      <c r="F125" s="10">
        <v>5</v>
      </c>
      <c r="G125" s="10">
        <v>4</v>
      </c>
      <c r="H125" s="18">
        <v>3915.41</v>
      </c>
      <c r="I125" s="18">
        <v>3522.71</v>
      </c>
      <c r="J125" s="18">
        <v>2966.41</v>
      </c>
      <c r="K125" s="18">
        <v>179</v>
      </c>
      <c r="L125" s="15" t="s">
        <v>2</v>
      </c>
      <c r="M125" s="18">
        <v>4501805</v>
      </c>
      <c r="N125" s="18">
        <v>0</v>
      </c>
      <c r="O125" s="18">
        <v>0</v>
      </c>
      <c r="P125" s="18">
        <v>0</v>
      </c>
      <c r="Q125" s="18">
        <v>4501805</v>
      </c>
      <c r="R125" s="18">
        <f t="shared" si="2"/>
        <v>1277.9380079541036</v>
      </c>
      <c r="S125" s="18"/>
      <c r="T125" s="10" t="s">
        <v>341</v>
      </c>
      <c r="U125" s="98">
        <v>6.53</v>
      </c>
    </row>
    <row r="126" spans="1:21" ht="75" x14ac:dyDescent="0.2">
      <c r="A126" s="10">
        <v>26</v>
      </c>
      <c r="B126" s="30" t="s">
        <v>225</v>
      </c>
      <c r="C126" s="10">
        <v>1965</v>
      </c>
      <c r="D126" s="10"/>
      <c r="E126" s="16" t="s">
        <v>59</v>
      </c>
      <c r="F126" s="10">
        <v>5</v>
      </c>
      <c r="G126" s="10">
        <v>4</v>
      </c>
      <c r="H126" s="18">
        <v>3373.5</v>
      </c>
      <c r="I126" s="18">
        <v>3073.5</v>
      </c>
      <c r="J126" s="18">
        <v>2691.5</v>
      </c>
      <c r="K126" s="18">
        <v>151</v>
      </c>
      <c r="L126" s="15" t="s">
        <v>226</v>
      </c>
      <c r="M126" s="18">
        <v>10710400</v>
      </c>
      <c r="N126" s="18">
        <v>0</v>
      </c>
      <c r="O126" s="18">
        <v>0</v>
      </c>
      <c r="P126" s="18">
        <v>0</v>
      </c>
      <c r="Q126" s="18">
        <v>10710400</v>
      </c>
      <c r="R126" s="18">
        <f t="shared" si="2"/>
        <v>3484.7567919310231</v>
      </c>
      <c r="S126" s="18"/>
      <c r="T126" s="10" t="s">
        <v>341</v>
      </c>
      <c r="U126" s="98">
        <v>6.53</v>
      </c>
    </row>
    <row r="127" spans="1:21" ht="116.25" customHeight="1" x14ac:dyDescent="0.2">
      <c r="A127" s="10">
        <v>27</v>
      </c>
      <c r="B127" s="30" t="s">
        <v>227</v>
      </c>
      <c r="C127" s="10">
        <v>1987</v>
      </c>
      <c r="D127" s="10"/>
      <c r="E127" s="16" t="s">
        <v>4</v>
      </c>
      <c r="F127" s="10">
        <v>9</v>
      </c>
      <c r="G127" s="10">
        <v>1</v>
      </c>
      <c r="H127" s="18">
        <v>2207.8000000000002</v>
      </c>
      <c r="I127" s="18">
        <v>1957.2</v>
      </c>
      <c r="J127" s="18">
        <v>1823.3</v>
      </c>
      <c r="K127" s="18">
        <v>114</v>
      </c>
      <c r="L127" s="15" t="s">
        <v>388</v>
      </c>
      <c r="M127" s="18">
        <v>2160000</v>
      </c>
      <c r="N127" s="18">
        <v>0</v>
      </c>
      <c r="O127" s="18">
        <v>0</v>
      </c>
      <c r="P127" s="18">
        <v>0</v>
      </c>
      <c r="Q127" s="18">
        <v>2160000</v>
      </c>
      <c r="R127" s="18">
        <f t="shared" si="2"/>
        <v>1103.6174126302881</v>
      </c>
      <c r="S127" s="18"/>
      <c r="T127" s="10" t="s">
        <v>342</v>
      </c>
      <c r="U127" s="97">
        <v>2160000</v>
      </c>
    </row>
    <row r="128" spans="1:21" ht="195" x14ac:dyDescent="0.2">
      <c r="A128" s="10">
        <v>28</v>
      </c>
      <c r="B128" s="30" t="s">
        <v>228</v>
      </c>
      <c r="C128" s="10">
        <v>1990</v>
      </c>
      <c r="D128" s="10"/>
      <c r="E128" s="16" t="s">
        <v>59</v>
      </c>
      <c r="F128" s="10">
        <v>9</v>
      </c>
      <c r="G128" s="10">
        <v>1</v>
      </c>
      <c r="H128" s="18">
        <v>4963.3</v>
      </c>
      <c r="I128" s="18">
        <v>4162</v>
      </c>
      <c r="J128" s="18">
        <v>4009.4</v>
      </c>
      <c r="K128" s="18">
        <v>275</v>
      </c>
      <c r="L128" s="15" t="s">
        <v>392</v>
      </c>
      <c r="M128" s="18">
        <v>17282650</v>
      </c>
      <c r="N128" s="18">
        <v>0</v>
      </c>
      <c r="O128" s="18">
        <v>0</v>
      </c>
      <c r="P128" s="18">
        <v>0</v>
      </c>
      <c r="Q128" s="18">
        <v>17282650</v>
      </c>
      <c r="R128" s="18">
        <f t="shared" si="2"/>
        <v>4152.4867851994231</v>
      </c>
      <c r="S128" s="18"/>
      <c r="T128" s="10" t="s">
        <v>342</v>
      </c>
      <c r="U128" s="97">
        <v>17282650</v>
      </c>
    </row>
    <row r="129" spans="1:21" ht="165" x14ac:dyDescent="0.2">
      <c r="A129" s="10">
        <v>29</v>
      </c>
      <c r="B129" s="30" t="s">
        <v>229</v>
      </c>
      <c r="C129" s="10">
        <v>1988</v>
      </c>
      <c r="D129" s="10"/>
      <c r="E129" s="16" t="s">
        <v>59</v>
      </c>
      <c r="F129" s="10" t="s">
        <v>18</v>
      </c>
      <c r="G129" s="10">
        <v>1</v>
      </c>
      <c r="H129" s="18">
        <v>5804.1</v>
      </c>
      <c r="I129" s="18">
        <v>4973.3999999999996</v>
      </c>
      <c r="J129" s="18">
        <v>4781.2</v>
      </c>
      <c r="K129" s="18">
        <v>320</v>
      </c>
      <c r="L129" s="15" t="s">
        <v>393</v>
      </c>
      <c r="M129" s="18">
        <v>16685494</v>
      </c>
      <c r="N129" s="18">
        <v>0</v>
      </c>
      <c r="O129" s="18">
        <v>0</v>
      </c>
      <c r="P129" s="18">
        <v>0</v>
      </c>
      <c r="Q129" s="18">
        <v>16685494</v>
      </c>
      <c r="R129" s="18">
        <f t="shared" si="2"/>
        <v>3354.9471186713317</v>
      </c>
      <c r="S129" s="18"/>
      <c r="T129" s="10" t="s">
        <v>342</v>
      </c>
      <c r="U129" s="97">
        <v>16685494</v>
      </c>
    </row>
    <row r="130" spans="1:21" ht="165" x14ac:dyDescent="0.2">
      <c r="A130" s="10">
        <v>30</v>
      </c>
      <c r="B130" s="30" t="s">
        <v>230</v>
      </c>
      <c r="C130" s="10">
        <v>1988</v>
      </c>
      <c r="D130" s="10"/>
      <c r="E130" s="16" t="s">
        <v>59</v>
      </c>
      <c r="F130" s="10">
        <v>9</v>
      </c>
      <c r="G130" s="10">
        <v>1</v>
      </c>
      <c r="H130" s="18">
        <v>6004.8</v>
      </c>
      <c r="I130" s="18">
        <v>5020.8</v>
      </c>
      <c r="J130" s="18">
        <v>4808.18</v>
      </c>
      <c r="K130" s="18">
        <v>299</v>
      </c>
      <c r="L130" s="15" t="s">
        <v>394</v>
      </c>
      <c r="M130" s="18">
        <v>17654518</v>
      </c>
      <c r="N130" s="18">
        <v>0</v>
      </c>
      <c r="O130" s="18">
        <v>0</v>
      </c>
      <c r="P130" s="18">
        <v>0</v>
      </c>
      <c r="Q130" s="18">
        <v>17654518</v>
      </c>
      <c r="R130" s="18">
        <f t="shared" si="2"/>
        <v>3516.2758922880816</v>
      </c>
      <c r="S130" s="18"/>
      <c r="T130" s="10" t="s">
        <v>342</v>
      </c>
      <c r="U130" s="97">
        <v>17654518</v>
      </c>
    </row>
    <row r="131" spans="1:21" ht="116.25" customHeight="1" x14ac:dyDescent="0.2">
      <c r="A131" s="10">
        <v>31</v>
      </c>
      <c r="B131" s="30" t="s">
        <v>231</v>
      </c>
      <c r="C131" s="10">
        <v>1986</v>
      </c>
      <c r="D131" s="10"/>
      <c r="E131" s="16" t="s">
        <v>59</v>
      </c>
      <c r="F131" s="10">
        <v>9</v>
      </c>
      <c r="G131" s="10">
        <v>1</v>
      </c>
      <c r="H131" s="18">
        <v>6010.6</v>
      </c>
      <c r="I131" s="18">
        <v>5164.7</v>
      </c>
      <c r="J131" s="18">
        <v>4889.8</v>
      </c>
      <c r="K131" s="18">
        <v>323</v>
      </c>
      <c r="L131" s="15" t="s">
        <v>388</v>
      </c>
      <c r="M131" s="18">
        <v>2160000</v>
      </c>
      <c r="N131" s="18">
        <v>0</v>
      </c>
      <c r="O131" s="18">
        <v>0</v>
      </c>
      <c r="P131" s="18">
        <v>0</v>
      </c>
      <c r="Q131" s="18">
        <v>2160000</v>
      </c>
      <c r="R131" s="18">
        <f t="shared" si="2"/>
        <v>418.22371096094645</v>
      </c>
      <c r="S131" s="18"/>
      <c r="T131" s="10" t="s">
        <v>342</v>
      </c>
      <c r="U131" s="97">
        <v>2160000</v>
      </c>
    </row>
    <row r="132" spans="1:21" ht="110.25" customHeight="1" x14ac:dyDescent="0.2">
      <c r="A132" s="10">
        <v>32</v>
      </c>
      <c r="B132" s="30" t="s">
        <v>232</v>
      </c>
      <c r="C132" s="10">
        <v>1986</v>
      </c>
      <c r="D132" s="10"/>
      <c r="E132" s="16" t="s">
        <v>59</v>
      </c>
      <c r="F132" s="10">
        <v>9</v>
      </c>
      <c r="G132" s="10">
        <v>1</v>
      </c>
      <c r="H132" s="18">
        <v>4943</v>
      </c>
      <c r="I132" s="18">
        <v>3955.7</v>
      </c>
      <c r="J132" s="18">
        <v>3785.4</v>
      </c>
      <c r="K132" s="18">
        <v>214</v>
      </c>
      <c r="L132" s="15" t="s">
        <v>388</v>
      </c>
      <c r="M132" s="18">
        <v>2160000</v>
      </c>
      <c r="N132" s="18">
        <v>0</v>
      </c>
      <c r="O132" s="18">
        <v>0</v>
      </c>
      <c r="P132" s="18">
        <v>0</v>
      </c>
      <c r="Q132" s="18">
        <v>2160000</v>
      </c>
      <c r="R132" s="18">
        <f t="shared" si="2"/>
        <v>546.04747579442324</v>
      </c>
      <c r="S132" s="18"/>
      <c r="T132" s="10" t="s">
        <v>342</v>
      </c>
      <c r="U132" s="97">
        <v>2160000</v>
      </c>
    </row>
    <row r="133" spans="1:21" ht="234.75" customHeight="1" x14ac:dyDescent="0.2">
      <c r="A133" s="10">
        <v>33</v>
      </c>
      <c r="B133" s="30" t="s">
        <v>233</v>
      </c>
      <c r="C133" s="10">
        <v>1987</v>
      </c>
      <c r="D133" s="10"/>
      <c r="E133" s="16" t="s">
        <v>4</v>
      </c>
      <c r="F133" s="10">
        <v>9</v>
      </c>
      <c r="G133" s="10">
        <v>2</v>
      </c>
      <c r="H133" s="18">
        <v>4585.8999999999996</v>
      </c>
      <c r="I133" s="18">
        <v>4025.3</v>
      </c>
      <c r="J133" s="18">
        <v>3897.4</v>
      </c>
      <c r="K133" s="18">
        <v>229</v>
      </c>
      <c r="L133" s="15" t="s">
        <v>395</v>
      </c>
      <c r="M133" s="18">
        <v>12088829</v>
      </c>
      <c r="N133" s="18">
        <v>0</v>
      </c>
      <c r="O133" s="18">
        <v>0</v>
      </c>
      <c r="P133" s="18">
        <v>0</v>
      </c>
      <c r="Q133" s="18">
        <v>12088829</v>
      </c>
      <c r="R133" s="18">
        <f t="shared" si="2"/>
        <v>3003.2119345141978</v>
      </c>
      <c r="S133" s="18"/>
      <c r="T133" s="10" t="s">
        <v>342</v>
      </c>
      <c r="U133" s="97">
        <v>12088829</v>
      </c>
    </row>
    <row r="134" spans="1:21" ht="165" x14ac:dyDescent="0.2">
      <c r="A134" s="10">
        <v>34</v>
      </c>
      <c r="B134" s="30" t="s">
        <v>234</v>
      </c>
      <c r="C134" s="10">
        <v>1986</v>
      </c>
      <c r="D134" s="10"/>
      <c r="E134" s="16" t="s">
        <v>4</v>
      </c>
      <c r="F134" s="10">
        <v>9</v>
      </c>
      <c r="G134" s="10">
        <v>1</v>
      </c>
      <c r="H134" s="18">
        <v>4386.53</v>
      </c>
      <c r="I134" s="18">
        <v>3696.7</v>
      </c>
      <c r="J134" s="18">
        <v>3631.1</v>
      </c>
      <c r="K134" s="18">
        <v>228</v>
      </c>
      <c r="L134" s="15" t="s">
        <v>396</v>
      </c>
      <c r="M134" s="18">
        <v>12143119</v>
      </c>
      <c r="N134" s="18">
        <v>0</v>
      </c>
      <c r="O134" s="18">
        <v>0</v>
      </c>
      <c r="P134" s="18">
        <v>0</v>
      </c>
      <c r="Q134" s="18">
        <v>12143119</v>
      </c>
      <c r="R134" s="18">
        <f t="shared" si="2"/>
        <v>3284.8537885140804</v>
      </c>
      <c r="S134" s="18"/>
      <c r="T134" s="10" t="s">
        <v>342</v>
      </c>
      <c r="U134" s="97">
        <v>12143119</v>
      </c>
    </row>
    <row r="135" spans="1:21" ht="105" x14ac:dyDescent="0.2">
      <c r="A135" s="10">
        <v>35</v>
      </c>
      <c r="B135" s="30" t="s">
        <v>235</v>
      </c>
      <c r="C135" s="10">
        <v>1986</v>
      </c>
      <c r="D135" s="10"/>
      <c r="E135" s="16" t="s">
        <v>4</v>
      </c>
      <c r="F135" s="10">
        <v>9</v>
      </c>
      <c r="G135" s="10">
        <v>5</v>
      </c>
      <c r="H135" s="18">
        <v>10780.6</v>
      </c>
      <c r="I135" s="18">
        <v>9689.6</v>
      </c>
      <c r="J135" s="18">
        <v>8462.09</v>
      </c>
      <c r="K135" s="18">
        <v>519</v>
      </c>
      <c r="L135" s="15" t="s">
        <v>391</v>
      </c>
      <c r="M135" s="18">
        <v>17767750</v>
      </c>
      <c r="N135" s="18">
        <v>0</v>
      </c>
      <c r="O135" s="18">
        <v>0</v>
      </c>
      <c r="P135" s="18">
        <v>0</v>
      </c>
      <c r="Q135" s="18">
        <v>17767750</v>
      </c>
      <c r="R135" s="18">
        <f t="shared" si="2"/>
        <v>1833.6928252972259</v>
      </c>
      <c r="S135" s="18"/>
      <c r="T135" s="10" t="s">
        <v>342</v>
      </c>
      <c r="U135" s="97">
        <v>17767750</v>
      </c>
    </row>
    <row r="136" spans="1:21" ht="120" x14ac:dyDescent="0.2">
      <c r="A136" s="10">
        <v>36</v>
      </c>
      <c r="B136" s="30" t="s">
        <v>236</v>
      </c>
      <c r="C136" s="10">
        <v>1988</v>
      </c>
      <c r="D136" s="10">
        <v>1988</v>
      </c>
      <c r="E136" s="16" t="s">
        <v>4</v>
      </c>
      <c r="F136" s="10">
        <v>9</v>
      </c>
      <c r="G136" s="10">
        <v>11</v>
      </c>
      <c r="H136" s="18">
        <v>24694</v>
      </c>
      <c r="I136" s="18">
        <v>21592.2</v>
      </c>
      <c r="J136" s="18">
        <v>20171.8</v>
      </c>
      <c r="K136" s="18">
        <v>1208</v>
      </c>
      <c r="L136" s="15" t="s">
        <v>140</v>
      </c>
      <c r="M136" s="18">
        <v>62833302</v>
      </c>
      <c r="N136" s="18">
        <v>0</v>
      </c>
      <c r="O136" s="18">
        <v>0</v>
      </c>
      <c r="P136" s="18">
        <v>0</v>
      </c>
      <c r="Q136" s="18">
        <v>62833302</v>
      </c>
      <c r="R136" s="18">
        <f t="shared" si="2"/>
        <v>2910</v>
      </c>
      <c r="S136" s="18"/>
      <c r="T136" s="10" t="s">
        <v>342</v>
      </c>
      <c r="U136" s="97">
        <v>62833302</v>
      </c>
    </row>
    <row r="137" spans="1:21" ht="120" x14ac:dyDescent="0.2">
      <c r="A137" s="10">
        <v>37</v>
      </c>
      <c r="B137" s="30" t="s">
        <v>237</v>
      </c>
      <c r="C137" s="10">
        <v>1989</v>
      </c>
      <c r="D137" s="10">
        <v>1989</v>
      </c>
      <c r="E137" s="16" t="s">
        <v>59</v>
      </c>
      <c r="F137" s="10">
        <v>15</v>
      </c>
      <c r="G137" s="10">
        <v>2</v>
      </c>
      <c r="H137" s="18">
        <v>11321.6</v>
      </c>
      <c r="I137" s="18">
        <v>9435.6</v>
      </c>
      <c r="J137" s="18">
        <v>8718.1</v>
      </c>
      <c r="K137" s="18">
        <v>442</v>
      </c>
      <c r="L137" s="15" t="s">
        <v>177</v>
      </c>
      <c r="M137" s="18">
        <v>27457596</v>
      </c>
      <c r="N137" s="18">
        <v>0</v>
      </c>
      <c r="O137" s="18">
        <v>0</v>
      </c>
      <c r="P137" s="18">
        <v>0</v>
      </c>
      <c r="Q137" s="18">
        <v>27457596</v>
      </c>
      <c r="R137" s="18">
        <f t="shared" si="2"/>
        <v>2910</v>
      </c>
      <c r="S137" s="18"/>
      <c r="T137" s="10" t="s">
        <v>341</v>
      </c>
      <c r="U137" s="98">
        <v>6.53</v>
      </c>
    </row>
    <row r="138" spans="1:21" ht="30" x14ac:dyDescent="0.2">
      <c r="A138" s="10">
        <v>38</v>
      </c>
      <c r="B138" s="30" t="s">
        <v>238</v>
      </c>
      <c r="C138" s="10">
        <v>1963</v>
      </c>
      <c r="D138" s="10"/>
      <c r="E138" s="16" t="s">
        <v>59</v>
      </c>
      <c r="F138" s="10" t="s">
        <v>13</v>
      </c>
      <c r="G138" s="10">
        <v>2</v>
      </c>
      <c r="H138" s="18">
        <v>1353.5</v>
      </c>
      <c r="I138" s="18">
        <v>1253</v>
      </c>
      <c r="J138" s="18">
        <v>1136.5</v>
      </c>
      <c r="K138" s="18">
        <v>70</v>
      </c>
      <c r="L138" s="15" t="s">
        <v>2</v>
      </c>
      <c r="M138" s="18">
        <v>2426231.5</v>
      </c>
      <c r="N138" s="18">
        <v>0</v>
      </c>
      <c r="O138" s="18">
        <v>0</v>
      </c>
      <c r="P138" s="18">
        <v>0</v>
      </c>
      <c r="Q138" s="18">
        <v>2426231.5</v>
      </c>
      <c r="R138" s="18">
        <f t="shared" si="2"/>
        <v>1936.3379888268157</v>
      </c>
      <c r="S138" s="18"/>
      <c r="T138" s="10" t="s">
        <v>341</v>
      </c>
      <c r="U138" s="98">
        <v>6.53</v>
      </c>
    </row>
    <row r="139" spans="1:21" ht="75" x14ac:dyDescent="0.2">
      <c r="A139" s="10">
        <v>39</v>
      </c>
      <c r="B139" s="30" t="s">
        <v>239</v>
      </c>
      <c r="C139" s="10">
        <v>1963</v>
      </c>
      <c r="D139" s="10"/>
      <c r="E139" s="16" t="s">
        <v>59</v>
      </c>
      <c r="F139" s="10">
        <v>4</v>
      </c>
      <c r="G139" s="10">
        <v>4</v>
      </c>
      <c r="H139" s="18">
        <v>2801.08</v>
      </c>
      <c r="I139" s="18">
        <v>2481.08</v>
      </c>
      <c r="J139" s="18">
        <v>2235.7800000000002</v>
      </c>
      <c r="K139" s="18">
        <v>148</v>
      </c>
      <c r="L139" s="15" t="s">
        <v>386</v>
      </c>
      <c r="M139" s="18">
        <v>10188789.800000001</v>
      </c>
      <c r="N139" s="18">
        <v>0</v>
      </c>
      <c r="O139" s="18">
        <v>0</v>
      </c>
      <c r="P139" s="18">
        <v>0</v>
      </c>
      <c r="Q139" s="18">
        <v>10188789.800000001</v>
      </c>
      <c r="R139" s="18">
        <f t="shared" si="2"/>
        <v>4106.5946281458082</v>
      </c>
      <c r="S139" s="18"/>
      <c r="T139" s="10" t="s">
        <v>341</v>
      </c>
      <c r="U139" s="98">
        <v>6.53</v>
      </c>
    </row>
    <row r="140" spans="1:21" ht="30" x14ac:dyDescent="0.2">
      <c r="A140" s="10">
        <v>40</v>
      </c>
      <c r="B140" s="30" t="s">
        <v>25</v>
      </c>
      <c r="C140" s="10">
        <v>1965</v>
      </c>
      <c r="D140" s="10"/>
      <c r="E140" s="16" t="s">
        <v>59</v>
      </c>
      <c r="F140" s="10">
        <v>5</v>
      </c>
      <c r="G140" s="10">
        <v>5</v>
      </c>
      <c r="H140" s="18">
        <v>5549.3</v>
      </c>
      <c r="I140" s="18">
        <v>5139.3</v>
      </c>
      <c r="J140" s="18">
        <v>5139.3</v>
      </c>
      <c r="K140" s="18">
        <v>169</v>
      </c>
      <c r="L140" s="15" t="s">
        <v>145</v>
      </c>
      <c r="M140" s="18">
        <v>8222880</v>
      </c>
      <c r="N140" s="18">
        <v>0</v>
      </c>
      <c r="O140" s="18">
        <v>0</v>
      </c>
      <c r="P140" s="18">
        <v>0</v>
      </c>
      <c r="Q140" s="18">
        <v>8222880</v>
      </c>
      <c r="R140" s="18">
        <f t="shared" si="2"/>
        <v>1600</v>
      </c>
      <c r="S140" s="18"/>
      <c r="T140" s="10" t="s">
        <v>341</v>
      </c>
      <c r="U140" s="98">
        <v>6.53</v>
      </c>
    </row>
    <row r="141" spans="1:21" ht="116.25" customHeight="1" x14ac:dyDescent="0.2">
      <c r="A141" s="10">
        <v>41</v>
      </c>
      <c r="B141" s="30" t="s">
        <v>240</v>
      </c>
      <c r="C141" s="10">
        <v>1990</v>
      </c>
      <c r="D141" s="10"/>
      <c r="E141" s="16" t="s">
        <v>4</v>
      </c>
      <c r="F141" s="10">
        <v>9</v>
      </c>
      <c r="G141" s="10">
        <v>5</v>
      </c>
      <c r="H141" s="18">
        <v>11429.5</v>
      </c>
      <c r="I141" s="18">
        <v>10056.530000000001</v>
      </c>
      <c r="J141" s="18">
        <v>9384.6</v>
      </c>
      <c r="K141" s="18">
        <v>512</v>
      </c>
      <c r="L141" s="15" t="s">
        <v>388</v>
      </c>
      <c r="M141" s="18">
        <v>10800000</v>
      </c>
      <c r="N141" s="18">
        <v>0</v>
      </c>
      <c r="O141" s="18">
        <v>0</v>
      </c>
      <c r="P141" s="18">
        <v>0</v>
      </c>
      <c r="Q141" s="18">
        <v>10800000</v>
      </c>
      <c r="R141" s="18">
        <f t="shared" si="2"/>
        <v>1073.9290789168829</v>
      </c>
      <c r="S141" s="18"/>
      <c r="T141" s="10" t="s">
        <v>341</v>
      </c>
      <c r="U141" s="98">
        <v>6.53</v>
      </c>
    </row>
    <row r="142" spans="1:21" ht="120" x14ac:dyDescent="0.2">
      <c r="A142" s="10">
        <v>42</v>
      </c>
      <c r="B142" s="30" t="s">
        <v>241</v>
      </c>
      <c r="C142" s="10">
        <v>1986</v>
      </c>
      <c r="D142" s="10"/>
      <c r="E142" s="16" t="s">
        <v>59</v>
      </c>
      <c r="F142" s="10">
        <v>9</v>
      </c>
      <c r="G142" s="10">
        <v>1</v>
      </c>
      <c r="H142" s="18">
        <v>5563.43</v>
      </c>
      <c r="I142" s="18">
        <v>5094.2700000000004</v>
      </c>
      <c r="J142" s="18">
        <v>4668.97</v>
      </c>
      <c r="K142" s="18">
        <v>384</v>
      </c>
      <c r="L142" s="15" t="s">
        <v>242</v>
      </c>
      <c r="M142" s="18">
        <v>14824325.700000001</v>
      </c>
      <c r="N142" s="18">
        <v>0</v>
      </c>
      <c r="O142" s="18">
        <v>0</v>
      </c>
      <c r="P142" s="18">
        <v>0</v>
      </c>
      <c r="Q142" s="18">
        <v>14824325.700000001</v>
      </c>
      <c r="R142" s="18">
        <f t="shared" si="2"/>
        <v>2910</v>
      </c>
      <c r="S142" s="18"/>
      <c r="T142" s="10" t="s">
        <v>341</v>
      </c>
      <c r="U142" s="98">
        <v>6.53</v>
      </c>
    </row>
    <row r="143" spans="1:21" ht="30" x14ac:dyDescent="0.2">
      <c r="A143" s="10">
        <v>43</v>
      </c>
      <c r="B143" s="30" t="s">
        <v>243</v>
      </c>
      <c r="C143" s="10">
        <v>1963</v>
      </c>
      <c r="D143" s="10"/>
      <c r="E143" s="16" t="s">
        <v>59</v>
      </c>
      <c r="F143" s="10" t="s">
        <v>13</v>
      </c>
      <c r="G143" s="10">
        <v>3</v>
      </c>
      <c r="H143" s="18">
        <v>2679.4</v>
      </c>
      <c r="I143" s="18">
        <v>2464.4</v>
      </c>
      <c r="J143" s="18">
        <v>2162.1999999999998</v>
      </c>
      <c r="K143" s="18">
        <v>96</v>
      </c>
      <c r="L143" s="15" t="s">
        <v>194</v>
      </c>
      <c r="M143" s="18">
        <v>1133624</v>
      </c>
      <c r="N143" s="18">
        <v>0</v>
      </c>
      <c r="O143" s="18">
        <v>0</v>
      </c>
      <c r="P143" s="18">
        <v>0</v>
      </c>
      <c r="Q143" s="18">
        <v>1133624</v>
      </c>
      <c r="R143" s="18">
        <f t="shared" si="2"/>
        <v>460</v>
      </c>
      <c r="S143" s="18"/>
      <c r="T143" s="10" t="s">
        <v>341</v>
      </c>
      <c r="U143" s="98">
        <v>6.53</v>
      </c>
    </row>
    <row r="144" spans="1:21" ht="137.25" customHeight="1" x14ac:dyDescent="0.2">
      <c r="A144" s="10">
        <v>44</v>
      </c>
      <c r="B144" s="30" t="s">
        <v>244</v>
      </c>
      <c r="C144" s="10">
        <v>1988</v>
      </c>
      <c r="D144" s="10"/>
      <c r="E144" s="10" t="s">
        <v>59</v>
      </c>
      <c r="F144" s="10" t="s">
        <v>18</v>
      </c>
      <c r="G144" s="10">
        <v>2</v>
      </c>
      <c r="H144" s="18">
        <v>5008.79</v>
      </c>
      <c r="I144" s="18">
        <v>4536.1899999999996</v>
      </c>
      <c r="J144" s="18">
        <v>4300.59</v>
      </c>
      <c r="K144" s="18">
        <v>187</v>
      </c>
      <c r="L144" s="15" t="s">
        <v>397</v>
      </c>
      <c r="M144" s="18">
        <v>7132437.7999999998</v>
      </c>
      <c r="N144" s="18">
        <v>0</v>
      </c>
      <c r="O144" s="18">
        <v>0</v>
      </c>
      <c r="P144" s="18">
        <v>0</v>
      </c>
      <c r="Q144" s="18">
        <v>7132437.7999999998</v>
      </c>
      <c r="R144" s="18">
        <f t="shared" si="2"/>
        <v>1572.3410615516548</v>
      </c>
      <c r="S144" s="18"/>
      <c r="T144" s="10" t="s">
        <v>341</v>
      </c>
      <c r="U144" s="98">
        <v>6.53</v>
      </c>
    </row>
    <row r="145" spans="1:21" ht="120" x14ac:dyDescent="0.2">
      <c r="A145" s="10">
        <v>45</v>
      </c>
      <c r="B145" s="30" t="s">
        <v>245</v>
      </c>
      <c r="C145" s="10">
        <v>1987</v>
      </c>
      <c r="D145" s="10"/>
      <c r="E145" s="16" t="s">
        <v>4</v>
      </c>
      <c r="F145" s="10">
        <v>9</v>
      </c>
      <c r="G145" s="10">
        <v>5</v>
      </c>
      <c r="H145" s="18">
        <v>11590.1</v>
      </c>
      <c r="I145" s="18">
        <v>9934.1</v>
      </c>
      <c r="J145" s="18">
        <v>9389.1</v>
      </c>
      <c r="K145" s="18">
        <v>540</v>
      </c>
      <c r="L145" s="15" t="s">
        <v>387</v>
      </c>
      <c r="M145" s="18">
        <v>16959142</v>
      </c>
      <c r="N145" s="18">
        <v>0</v>
      </c>
      <c r="O145" s="18">
        <v>0</v>
      </c>
      <c r="P145" s="18">
        <v>0</v>
      </c>
      <c r="Q145" s="18">
        <v>16959142</v>
      </c>
      <c r="R145" s="18">
        <f t="shared" si="2"/>
        <v>1707.1644134848652</v>
      </c>
      <c r="S145" s="18"/>
      <c r="T145" s="10" t="s">
        <v>342</v>
      </c>
      <c r="U145" s="97">
        <v>16959142</v>
      </c>
    </row>
    <row r="146" spans="1:21" ht="135" x14ac:dyDescent="0.2">
      <c r="A146" s="10">
        <v>46</v>
      </c>
      <c r="B146" s="30" t="s">
        <v>246</v>
      </c>
      <c r="C146" s="10">
        <v>1990</v>
      </c>
      <c r="D146" s="10"/>
      <c r="E146" s="16" t="s">
        <v>4</v>
      </c>
      <c r="F146" s="10">
        <v>10</v>
      </c>
      <c r="G146" s="10">
        <v>4</v>
      </c>
      <c r="H146" s="18">
        <v>11051.4</v>
      </c>
      <c r="I146" s="18">
        <v>9422.6</v>
      </c>
      <c r="J146" s="18">
        <v>8840.4</v>
      </c>
      <c r="K146" s="18">
        <v>489</v>
      </c>
      <c r="L146" s="15" t="s">
        <v>398</v>
      </c>
      <c r="M146" s="18">
        <v>31589130</v>
      </c>
      <c r="N146" s="18">
        <v>0</v>
      </c>
      <c r="O146" s="18">
        <v>0</v>
      </c>
      <c r="P146" s="18">
        <v>0</v>
      </c>
      <c r="Q146" s="18">
        <v>31589130</v>
      </c>
      <c r="R146" s="18">
        <f t="shared" si="2"/>
        <v>3352.4855135525227</v>
      </c>
      <c r="S146" s="18"/>
      <c r="T146" s="10" t="s">
        <v>341</v>
      </c>
      <c r="U146" s="98">
        <v>6.53</v>
      </c>
    </row>
    <row r="147" spans="1:21" ht="120" x14ac:dyDescent="0.2">
      <c r="A147" s="10">
        <v>47</v>
      </c>
      <c r="B147" s="30" t="s">
        <v>247</v>
      </c>
      <c r="C147" s="10">
        <v>1988</v>
      </c>
      <c r="D147" s="10"/>
      <c r="E147" s="10" t="s">
        <v>59</v>
      </c>
      <c r="F147" s="10">
        <v>9</v>
      </c>
      <c r="G147" s="10">
        <v>1</v>
      </c>
      <c r="H147" s="18">
        <v>5304.5</v>
      </c>
      <c r="I147" s="18">
        <v>4600.5</v>
      </c>
      <c r="J147" s="18">
        <v>4272.8</v>
      </c>
      <c r="K147" s="18">
        <v>317</v>
      </c>
      <c r="L147" s="15" t="s">
        <v>387</v>
      </c>
      <c r="M147" s="18">
        <v>5012310</v>
      </c>
      <c r="N147" s="18">
        <v>0</v>
      </c>
      <c r="O147" s="18">
        <v>0</v>
      </c>
      <c r="P147" s="18">
        <v>0</v>
      </c>
      <c r="Q147" s="18">
        <v>5012310</v>
      </c>
      <c r="R147" s="18">
        <f t="shared" si="2"/>
        <v>1089.514183240952</v>
      </c>
      <c r="S147" s="18"/>
      <c r="T147" s="10" t="s">
        <v>342</v>
      </c>
      <c r="U147" s="97">
        <v>5012310</v>
      </c>
    </row>
    <row r="148" spans="1:21" ht="120" x14ac:dyDescent="0.2">
      <c r="A148" s="10">
        <v>48</v>
      </c>
      <c r="B148" s="30" t="s">
        <v>248</v>
      </c>
      <c r="C148" s="10">
        <v>1987</v>
      </c>
      <c r="D148" s="10"/>
      <c r="E148" s="16" t="s">
        <v>59</v>
      </c>
      <c r="F148" s="10">
        <v>9</v>
      </c>
      <c r="G148" s="10">
        <v>1</v>
      </c>
      <c r="H148" s="18">
        <v>5590.1</v>
      </c>
      <c r="I148" s="18">
        <v>4894.7</v>
      </c>
      <c r="J148" s="18">
        <v>4603.2</v>
      </c>
      <c r="K148" s="18">
        <v>305</v>
      </c>
      <c r="L148" s="15" t="s">
        <v>387</v>
      </c>
      <c r="M148" s="18">
        <v>5194714</v>
      </c>
      <c r="N148" s="18">
        <v>0</v>
      </c>
      <c r="O148" s="18">
        <v>0</v>
      </c>
      <c r="P148" s="18">
        <v>0</v>
      </c>
      <c r="Q148" s="18">
        <v>5194714</v>
      </c>
      <c r="R148" s="18">
        <f t="shared" si="2"/>
        <v>1061.2936441457086</v>
      </c>
      <c r="S148" s="18"/>
      <c r="T148" s="10" t="s">
        <v>342</v>
      </c>
      <c r="U148" s="97">
        <v>5194714</v>
      </c>
    </row>
    <row r="149" spans="1:21" ht="117.75" customHeight="1" x14ac:dyDescent="0.2">
      <c r="A149" s="10">
        <v>49</v>
      </c>
      <c r="B149" s="30" t="s">
        <v>249</v>
      </c>
      <c r="C149" s="10">
        <v>1987</v>
      </c>
      <c r="D149" s="10"/>
      <c r="E149" s="16" t="s">
        <v>59</v>
      </c>
      <c r="F149" s="10">
        <v>9</v>
      </c>
      <c r="G149" s="10">
        <v>8</v>
      </c>
      <c r="H149" s="18">
        <v>19665.8</v>
      </c>
      <c r="I149" s="18">
        <v>17750.5</v>
      </c>
      <c r="J149" s="18">
        <v>16438.27</v>
      </c>
      <c r="K149" s="18">
        <v>809</v>
      </c>
      <c r="L149" s="15" t="s">
        <v>388</v>
      </c>
      <c r="M149" s="18">
        <v>17280000</v>
      </c>
      <c r="N149" s="18">
        <v>0</v>
      </c>
      <c r="O149" s="18">
        <v>0</v>
      </c>
      <c r="P149" s="18">
        <v>0</v>
      </c>
      <c r="Q149" s="18">
        <v>17280000</v>
      </c>
      <c r="R149" s="18">
        <f t="shared" si="2"/>
        <v>973.49370440269286</v>
      </c>
      <c r="S149" s="18"/>
      <c r="T149" s="10" t="s">
        <v>342</v>
      </c>
      <c r="U149" s="97">
        <v>17280000</v>
      </c>
    </row>
    <row r="150" spans="1:21" ht="114.75" customHeight="1" x14ac:dyDescent="0.2">
      <c r="A150" s="10">
        <v>50</v>
      </c>
      <c r="B150" s="30" t="s">
        <v>250</v>
      </c>
      <c r="C150" s="10">
        <v>1987</v>
      </c>
      <c r="D150" s="10"/>
      <c r="E150" s="16" t="s">
        <v>4</v>
      </c>
      <c r="F150" s="10">
        <v>9</v>
      </c>
      <c r="G150" s="10">
        <v>5</v>
      </c>
      <c r="H150" s="18">
        <v>11093.3</v>
      </c>
      <c r="I150" s="18">
        <v>9694.2999999999993</v>
      </c>
      <c r="J150" s="18">
        <v>8957.56</v>
      </c>
      <c r="K150" s="18">
        <v>545</v>
      </c>
      <c r="L150" s="15" t="s">
        <v>388</v>
      </c>
      <c r="M150" s="18">
        <v>10800000</v>
      </c>
      <c r="N150" s="18">
        <v>0</v>
      </c>
      <c r="O150" s="18">
        <v>0</v>
      </c>
      <c r="P150" s="18">
        <v>0</v>
      </c>
      <c r="Q150" s="18">
        <v>10800000</v>
      </c>
      <c r="R150" s="18">
        <f t="shared" si="2"/>
        <v>1114.0567137390015</v>
      </c>
      <c r="S150" s="18"/>
      <c r="T150" s="10" t="s">
        <v>342</v>
      </c>
      <c r="U150" s="97">
        <v>10800000</v>
      </c>
    </row>
    <row r="151" spans="1:21" ht="225" x14ac:dyDescent="0.2">
      <c r="A151" s="10">
        <v>51</v>
      </c>
      <c r="B151" s="30" t="s">
        <v>251</v>
      </c>
      <c r="C151" s="10">
        <v>1990</v>
      </c>
      <c r="D151" s="10"/>
      <c r="E151" s="16" t="s">
        <v>4</v>
      </c>
      <c r="F151" s="10">
        <v>9</v>
      </c>
      <c r="G151" s="10">
        <v>10</v>
      </c>
      <c r="H151" s="18">
        <v>23047.3</v>
      </c>
      <c r="I151" s="18">
        <v>20579.3</v>
      </c>
      <c r="J151" s="18">
        <v>19619.099999999999</v>
      </c>
      <c r="K151" s="18">
        <v>1206</v>
      </c>
      <c r="L151" s="15" t="s">
        <v>399</v>
      </c>
      <c r="M151" s="18">
        <v>76945079</v>
      </c>
      <c r="N151" s="18">
        <v>0</v>
      </c>
      <c r="O151" s="18">
        <v>0</v>
      </c>
      <c r="P151" s="18">
        <v>0</v>
      </c>
      <c r="Q151" s="18">
        <v>76945079</v>
      </c>
      <c r="R151" s="18">
        <f t="shared" si="2"/>
        <v>3738.9551150913785</v>
      </c>
      <c r="S151" s="18"/>
      <c r="T151" s="10" t="s">
        <v>342</v>
      </c>
      <c r="U151" s="97">
        <v>76945079</v>
      </c>
    </row>
    <row r="152" spans="1:21" ht="120" x14ac:dyDescent="0.2">
      <c r="A152" s="10">
        <v>52</v>
      </c>
      <c r="B152" s="30" t="s">
        <v>252</v>
      </c>
      <c r="C152" s="10">
        <v>1965</v>
      </c>
      <c r="D152" s="10"/>
      <c r="E152" s="16" t="s">
        <v>59</v>
      </c>
      <c r="F152" s="10">
        <v>5</v>
      </c>
      <c r="G152" s="10">
        <v>3</v>
      </c>
      <c r="H152" s="18">
        <v>2789.7</v>
      </c>
      <c r="I152" s="18">
        <v>2567.6999999999998</v>
      </c>
      <c r="J152" s="18">
        <v>2483.1</v>
      </c>
      <c r="K152" s="18">
        <v>131</v>
      </c>
      <c r="L152" s="15" t="s">
        <v>253</v>
      </c>
      <c r="M152" s="18">
        <v>7831485</v>
      </c>
      <c r="N152" s="18">
        <v>0</v>
      </c>
      <c r="O152" s="18">
        <v>0</v>
      </c>
      <c r="P152" s="18">
        <v>0</v>
      </c>
      <c r="Q152" s="18">
        <v>7831485</v>
      </c>
      <c r="R152" s="18">
        <f t="shared" si="2"/>
        <v>3050</v>
      </c>
      <c r="S152" s="18"/>
      <c r="T152" s="10" t="s">
        <v>341</v>
      </c>
      <c r="U152" s="98">
        <v>6.53</v>
      </c>
    </row>
    <row r="153" spans="1:21" ht="105" x14ac:dyDescent="0.2">
      <c r="A153" s="10">
        <v>53</v>
      </c>
      <c r="B153" s="30" t="s">
        <v>254</v>
      </c>
      <c r="C153" s="10">
        <v>1986</v>
      </c>
      <c r="D153" s="10"/>
      <c r="E153" s="16" t="s">
        <v>59</v>
      </c>
      <c r="F153" s="10">
        <v>5</v>
      </c>
      <c r="G153" s="10">
        <v>1</v>
      </c>
      <c r="H153" s="18">
        <v>2743.28</v>
      </c>
      <c r="I153" s="18">
        <v>2743.28</v>
      </c>
      <c r="J153" s="18">
        <v>1992.28</v>
      </c>
      <c r="K153" s="18">
        <v>203</v>
      </c>
      <c r="L153" s="15" t="s">
        <v>255</v>
      </c>
      <c r="M153" s="18">
        <v>10068956</v>
      </c>
      <c r="N153" s="18">
        <v>0</v>
      </c>
      <c r="O153" s="18">
        <v>0</v>
      </c>
      <c r="P153" s="18">
        <v>0</v>
      </c>
      <c r="Q153" s="18">
        <v>10068956</v>
      </c>
      <c r="R153" s="18">
        <f t="shared" si="2"/>
        <v>3670.4076871482312</v>
      </c>
      <c r="S153" s="18"/>
      <c r="T153" s="10" t="s">
        <v>341</v>
      </c>
      <c r="U153" s="98">
        <v>6.53</v>
      </c>
    </row>
    <row r="154" spans="1:21" ht="30" x14ac:dyDescent="0.2">
      <c r="A154" s="10">
        <v>54</v>
      </c>
      <c r="B154" s="30" t="s">
        <v>256</v>
      </c>
      <c r="C154" s="10">
        <v>1982</v>
      </c>
      <c r="D154" s="10">
        <v>2008</v>
      </c>
      <c r="E154" s="16" t="s">
        <v>59</v>
      </c>
      <c r="F154" s="10">
        <v>5</v>
      </c>
      <c r="G154" s="10">
        <v>10</v>
      </c>
      <c r="H154" s="18">
        <v>7114.7</v>
      </c>
      <c r="I154" s="18">
        <v>6369.7</v>
      </c>
      <c r="J154" s="18">
        <v>5941.3</v>
      </c>
      <c r="K154" s="18">
        <v>306</v>
      </c>
      <c r="L154" s="15" t="s">
        <v>194</v>
      </c>
      <c r="M154" s="18">
        <v>2930062</v>
      </c>
      <c r="N154" s="18">
        <v>0</v>
      </c>
      <c r="O154" s="18">
        <v>0</v>
      </c>
      <c r="P154" s="18">
        <v>0</v>
      </c>
      <c r="Q154" s="18">
        <v>2930062</v>
      </c>
      <c r="R154" s="18">
        <f t="shared" si="2"/>
        <v>460</v>
      </c>
      <c r="S154" s="18"/>
      <c r="T154" s="10" t="s">
        <v>341</v>
      </c>
      <c r="U154" s="98">
        <v>6.53</v>
      </c>
    </row>
    <row r="155" spans="1:21" ht="102" customHeight="1" x14ac:dyDescent="0.2">
      <c r="A155" s="10">
        <v>55</v>
      </c>
      <c r="B155" s="30" t="s">
        <v>257</v>
      </c>
      <c r="C155" s="10">
        <v>1969</v>
      </c>
      <c r="D155" s="10">
        <v>1969</v>
      </c>
      <c r="E155" s="10" t="s">
        <v>59</v>
      </c>
      <c r="F155" s="10">
        <v>5</v>
      </c>
      <c r="G155" s="10">
        <v>4</v>
      </c>
      <c r="H155" s="18">
        <v>3684.8</v>
      </c>
      <c r="I155" s="18">
        <v>3352</v>
      </c>
      <c r="J155" s="18">
        <v>3145.8</v>
      </c>
      <c r="K155" s="18">
        <v>177</v>
      </c>
      <c r="L155" s="15" t="s">
        <v>258</v>
      </c>
      <c r="M155" s="18">
        <v>4391120</v>
      </c>
      <c r="N155" s="18">
        <v>0</v>
      </c>
      <c r="O155" s="18">
        <v>0</v>
      </c>
      <c r="P155" s="18">
        <v>0</v>
      </c>
      <c r="Q155" s="18">
        <v>4391120</v>
      </c>
      <c r="R155" s="18">
        <f t="shared" si="2"/>
        <v>1310</v>
      </c>
      <c r="S155" s="18"/>
      <c r="T155" s="10" t="s">
        <v>341</v>
      </c>
      <c r="U155" s="98">
        <v>6.53</v>
      </c>
    </row>
    <row r="156" spans="1:21" ht="45" x14ac:dyDescent="0.2">
      <c r="A156" s="10">
        <v>56</v>
      </c>
      <c r="B156" s="30" t="s">
        <v>259</v>
      </c>
      <c r="C156" s="10">
        <v>1939</v>
      </c>
      <c r="D156" s="10">
        <v>1939</v>
      </c>
      <c r="E156" s="16" t="s">
        <v>59</v>
      </c>
      <c r="F156" s="10">
        <v>2</v>
      </c>
      <c r="G156" s="10">
        <v>2</v>
      </c>
      <c r="H156" s="18">
        <v>754.89</v>
      </c>
      <c r="I156" s="18">
        <v>665.89</v>
      </c>
      <c r="J156" s="18">
        <v>613.55999999999995</v>
      </c>
      <c r="K156" s="18">
        <v>47</v>
      </c>
      <c r="L156" s="15" t="s">
        <v>119</v>
      </c>
      <c r="M156" s="18">
        <v>412851.8</v>
      </c>
      <c r="N156" s="18">
        <v>0</v>
      </c>
      <c r="O156" s="18">
        <v>0</v>
      </c>
      <c r="P156" s="18">
        <v>0</v>
      </c>
      <c r="Q156" s="18">
        <v>412851.8</v>
      </c>
      <c r="R156" s="18">
        <f t="shared" si="2"/>
        <v>620</v>
      </c>
      <c r="S156" s="18"/>
      <c r="T156" s="10" t="s">
        <v>341</v>
      </c>
      <c r="U156" s="98">
        <v>6.53</v>
      </c>
    </row>
    <row r="157" spans="1:21" ht="45" x14ac:dyDescent="0.2">
      <c r="A157" s="10">
        <v>57</v>
      </c>
      <c r="B157" s="30" t="s">
        <v>260</v>
      </c>
      <c r="C157" s="10">
        <v>1969</v>
      </c>
      <c r="D157" s="10">
        <v>1969</v>
      </c>
      <c r="E157" s="10" t="s">
        <v>4</v>
      </c>
      <c r="F157" s="10" t="s">
        <v>14</v>
      </c>
      <c r="G157" s="10">
        <v>7</v>
      </c>
      <c r="H157" s="18">
        <v>6935.1</v>
      </c>
      <c r="I157" s="18">
        <v>6402.1</v>
      </c>
      <c r="J157" s="18">
        <v>5598.8</v>
      </c>
      <c r="K157" s="18">
        <v>363</v>
      </c>
      <c r="L157" s="15" t="s">
        <v>194</v>
      </c>
      <c r="M157" s="18">
        <v>2944966</v>
      </c>
      <c r="N157" s="18">
        <v>0</v>
      </c>
      <c r="O157" s="18">
        <v>0</v>
      </c>
      <c r="P157" s="18">
        <v>0</v>
      </c>
      <c r="Q157" s="18">
        <v>2944966</v>
      </c>
      <c r="R157" s="18">
        <f t="shared" si="2"/>
        <v>460</v>
      </c>
      <c r="S157" s="18"/>
      <c r="T157" s="10" t="s">
        <v>341</v>
      </c>
      <c r="U157" s="98">
        <v>6.53</v>
      </c>
    </row>
    <row r="158" spans="1:21" ht="30" x14ac:dyDescent="0.2">
      <c r="A158" s="10">
        <v>58</v>
      </c>
      <c r="B158" s="30" t="s">
        <v>261</v>
      </c>
      <c r="C158" s="10">
        <v>1974</v>
      </c>
      <c r="D158" s="10">
        <v>1974</v>
      </c>
      <c r="E158" s="10" t="s">
        <v>59</v>
      </c>
      <c r="F158" s="10">
        <v>5</v>
      </c>
      <c r="G158" s="10">
        <v>1</v>
      </c>
      <c r="H158" s="18">
        <v>5582.96</v>
      </c>
      <c r="I158" s="18">
        <v>3812.96</v>
      </c>
      <c r="J158" s="18">
        <v>3667.17</v>
      </c>
      <c r="K158" s="18">
        <v>301</v>
      </c>
      <c r="L158" s="15" t="s">
        <v>194</v>
      </c>
      <c r="M158" s="18">
        <v>1753961.6</v>
      </c>
      <c r="N158" s="18">
        <v>0</v>
      </c>
      <c r="O158" s="18">
        <v>0</v>
      </c>
      <c r="P158" s="18">
        <v>0</v>
      </c>
      <c r="Q158" s="18">
        <v>1753961.6</v>
      </c>
      <c r="R158" s="18">
        <f t="shared" si="2"/>
        <v>460</v>
      </c>
      <c r="S158" s="18"/>
      <c r="T158" s="10" t="s">
        <v>341</v>
      </c>
      <c r="U158" s="98">
        <v>6.53</v>
      </c>
    </row>
    <row r="159" spans="1:21" ht="60" x14ac:dyDescent="0.2">
      <c r="A159" s="10">
        <v>59</v>
      </c>
      <c r="B159" s="30" t="s">
        <v>364</v>
      </c>
      <c r="C159" s="10">
        <v>1978</v>
      </c>
      <c r="D159" s="10">
        <v>2017</v>
      </c>
      <c r="E159" s="10" t="s">
        <v>4</v>
      </c>
      <c r="F159" s="10">
        <v>9</v>
      </c>
      <c r="G159" s="10">
        <v>2</v>
      </c>
      <c r="H159" s="18">
        <v>4447.5</v>
      </c>
      <c r="I159" s="18">
        <v>3932.5</v>
      </c>
      <c r="J159" s="18">
        <v>3796.5</v>
      </c>
      <c r="K159" s="18">
        <v>229</v>
      </c>
      <c r="L159" s="15" t="s">
        <v>343</v>
      </c>
      <c r="M159" s="18">
        <v>3696550</v>
      </c>
      <c r="N159" s="18">
        <v>0</v>
      </c>
      <c r="O159" s="18">
        <v>0</v>
      </c>
      <c r="P159" s="18">
        <v>0</v>
      </c>
      <c r="Q159" s="18">
        <v>3696550</v>
      </c>
      <c r="R159" s="18">
        <f t="shared" ref="R159:R166" si="3">M159/I159</f>
        <v>940</v>
      </c>
      <c r="S159" s="18"/>
      <c r="T159" s="10" t="s">
        <v>341</v>
      </c>
      <c r="U159" s="98">
        <v>6.53</v>
      </c>
    </row>
    <row r="160" spans="1:21" ht="90" x14ac:dyDescent="0.2">
      <c r="A160" s="10">
        <v>60</v>
      </c>
      <c r="B160" s="30" t="s">
        <v>281</v>
      </c>
      <c r="C160" s="10">
        <v>1979</v>
      </c>
      <c r="D160" s="10">
        <v>1979</v>
      </c>
      <c r="E160" s="10" t="s">
        <v>4</v>
      </c>
      <c r="F160" s="10">
        <v>5</v>
      </c>
      <c r="G160" s="10">
        <v>7</v>
      </c>
      <c r="H160" s="18">
        <v>6050.6</v>
      </c>
      <c r="I160" s="18">
        <v>5426.1</v>
      </c>
      <c r="J160" s="18">
        <v>5108.8</v>
      </c>
      <c r="K160" s="18">
        <v>235</v>
      </c>
      <c r="L160" s="15" t="s">
        <v>219</v>
      </c>
      <c r="M160" s="18">
        <v>7108191</v>
      </c>
      <c r="N160" s="18">
        <v>0</v>
      </c>
      <c r="O160" s="18">
        <v>0</v>
      </c>
      <c r="P160" s="18">
        <v>0</v>
      </c>
      <c r="Q160" s="18">
        <v>7108191</v>
      </c>
      <c r="R160" s="18">
        <f t="shared" si="3"/>
        <v>1310</v>
      </c>
      <c r="S160" s="18"/>
      <c r="T160" s="10" t="s">
        <v>341</v>
      </c>
      <c r="U160" s="98">
        <v>6.53</v>
      </c>
    </row>
    <row r="161" spans="1:21" ht="107.25" customHeight="1" x14ac:dyDescent="0.2">
      <c r="A161" s="10">
        <v>61</v>
      </c>
      <c r="B161" s="30" t="s">
        <v>367</v>
      </c>
      <c r="C161" s="10">
        <v>1987</v>
      </c>
      <c r="D161" s="10">
        <v>1987</v>
      </c>
      <c r="E161" s="10" t="s">
        <v>4</v>
      </c>
      <c r="F161" s="10">
        <v>9</v>
      </c>
      <c r="G161" s="10">
        <v>11</v>
      </c>
      <c r="H161" s="18">
        <v>24500.3</v>
      </c>
      <c r="I161" s="18">
        <v>21133.200000000001</v>
      </c>
      <c r="J161" s="18">
        <v>21133.200000000001</v>
      </c>
      <c r="K161" s="18">
        <v>949</v>
      </c>
      <c r="L161" s="15" t="s">
        <v>388</v>
      </c>
      <c r="M161" s="18">
        <v>23760000</v>
      </c>
      <c r="N161" s="18">
        <v>0</v>
      </c>
      <c r="O161" s="18">
        <v>0</v>
      </c>
      <c r="P161" s="18">
        <v>0</v>
      </c>
      <c r="Q161" s="18">
        <v>23760000</v>
      </c>
      <c r="R161" s="18">
        <f t="shared" si="3"/>
        <v>1124.2973141786383</v>
      </c>
      <c r="S161" s="18"/>
      <c r="T161" s="10" t="s">
        <v>341</v>
      </c>
      <c r="U161" s="98">
        <v>6.53</v>
      </c>
    </row>
    <row r="162" spans="1:21" ht="30" x14ac:dyDescent="0.2">
      <c r="A162" s="10">
        <v>62</v>
      </c>
      <c r="B162" s="30" t="s">
        <v>368</v>
      </c>
      <c r="C162" s="10">
        <v>1968</v>
      </c>
      <c r="D162" s="10">
        <v>1968</v>
      </c>
      <c r="E162" s="10" t="s">
        <v>59</v>
      </c>
      <c r="F162" s="10">
        <v>5</v>
      </c>
      <c r="G162" s="10">
        <v>4</v>
      </c>
      <c r="H162" s="18">
        <v>3124.8</v>
      </c>
      <c r="I162" s="18">
        <v>2821.8</v>
      </c>
      <c r="J162" s="18">
        <v>2821.8</v>
      </c>
      <c r="K162" s="18">
        <v>159</v>
      </c>
      <c r="L162" s="15" t="s">
        <v>50</v>
      </c>
      <c r="M162" s="18">
        <v>2673580</v>
      </c>
      <c r="N162" s="18">
        <v>0</v>
      </c>
      <c r="O162" s="18">
        <v>0</v>
      </c>
      <c r="P162" s="18">
        <v>0</v>
      </c>
      <c r="Q162" s="18">
        <v>2673580</v>
      </c>
      <c r="R162" s="18">
        <f t="shared" si="3"/>
        <v>947.4732440286341</v>
      </c>
      <c r="S162" s="18"/>
      <c r="T162" s="10" t="s">
        <v>341</v>
      </c>
      <c r="U162" s="98">
        <v>6.53</v>
      </c>
    </row>
    <row r="163" spans="1:21" ht="75" x14ac:dyDescent="0.2">
      <c r="A163" s="10">
        <v>63</v>
      </c>
      <c r="B163" s="30" t="s">
        <v>369</v>
      </c>
      <c r="C163" s="10">
        <v>1968</v>
      </c>
      <c r="D163" s="10">
        <v>1968</v>
      </c>
      <c r="E163" s="10" t="s">
        <v>59</v>
      </c>
      <c r="F163" s="10">
        <v>5</v>
      </c>
      <c r="G163" s="10">
        <v>4</v>
      </c>
      <c r="H163" s="18">
        <v>3724.2</v>
      </c>
      <c r="I163" s="18">
        <v>3404.8</v>
      </c>
      <c r="J163" s="18">
        <v>3143.6</v>
      </c>
      <c r="K163" s="18">
        <v>139</v>
      </c>
      <c r="L163" s="15" t="s">
        <v>372</v>
      </c>
      <c r="M163" s="18">
        <v>6308546</v>
      </c>
      <c r="N163" s="18">
        <v>0</v>
      </c>
      <c r="O163" s="18">
        <v>0</v>
      </c>
      <c r="P163" s="18">
        <v>0</v>
      </c>
      <c r="Q163" s="18">
        <v>6308546</v>
      </c>
      <c r="R163" s="18">
        <f t="shared" si="3"/>
        <v>1852.8389332706765</v>
      </c>
      <c r="S163" s="18"/>
      <c r="T163" s="10" t="s">
        <v>341</v>
      </c>
      <c r="U163" s="98">
        <v>6.53</v>
      </c>
    </row>
    <row r="164" spans="1:21" ht="30" x14ac:dyDescent="0.2">
      <c r="A164" s="10">
        <v>64</v>
      </c>
      <c r="B164" s="30" t="s">
        <v>370</v>
      </c>
      <c r="C164" s="10">
        <v>1956</v>
      </c>
      <c r="D164" s="10">
        <v>1956</v>
      </c>
      <c r="E164" s="10" t="s">
        <v>59</v>
      </c>
      <c r="F164" s="10">
        <v>3</v>
      </c>
      <c r="G164" s="10">
        <v>2</v>
      </c>
      <c r="H164" s="18">
        <v>1226</v>
      </c>
      <c r="I164" s="18">
        <v>1076</v>
      </c>
      <c r="J164" s="18">
        <v>912.5</v>
      </c>
      <c r="K164" s="18">
        <v>45</v>
      </c>
      <c r="L164" s="15" t="s">
        <v>374</v>
      </c>
      <c r="M164" s="18">
        <v>1721600</v>
      </c>
      <c r="N164" s="18">
        <v>0</v>
      </c>
      <c r="O164" s="18">
        <v>0</v>
      </c>
      <c r="P164" s="18">
        <v>0</v>
      </c>
      <c r="Q164" s="18">
        <v>1721600</v>
      </c>
      <c r="R164" s="18">
        <f t="shared" si="3"/>
        <v>1600</v>
      </c>
      <c r="S164" s="18"/>
      <c r="T164" s="10" t="s">
        <v>341</v>
      </c>
      <c r="U164" s="98">
        <v>6.53</v>
      </c>
    </row>
    <row r="165" spans="1:21" ht="90" x14ac:dyDescent="0.2">
      <c r="A165" s="10">
        <v>65</v>
      </c>
      <c r="B165" s="30" t="s">
        <v>371</v>
      </c>
      <c r="C165" s="10">
        <v>1962</v>
      </c>
      <c r="D165" s="10">
        <v>1962</v>
      </c>
      <c r="E165" s="10" t="s">
        <v>59</v>
      </c>
      <c r="F165" s="10">
        <v>4</v>
      </c>
      <c r="G165" s="10">
        <v>4</v>
      </c>
      <c r="H165" s="18">
        <v>2772.9</v>
      </c>
      <c r="I165" s="18">
        <v>2492.9</v>
      </c>
      <c r="J165" s="18">
        <v>2297.6</v>
      </c>
      <c r="K165" s="18">
        <v>108</v>
      </c>
      <c r="L165" s="15" t="s">
        <v>373</v>
      </c>
      <c r="M165" s="18">
        <v>5134020</v>
      </c>
      <c r="N165" s="18">
        <v>0</v>
      </c>
      <c r="O165" s="18">
        <v>0</v>
      </c>
      <c r="P165" s="18">
        <v>0</v>
      </c>
      <c r="Q165" s="18">
        <v>5134020</v>
      </c>
      <c r="R165" s="18">
        <f t="shared" si="3"/>
        <v>2059.4568574752298</v>
      </c>
      <c r="S165" s="18"/>
      <c r="T165" s="10" t="s">
        <v>341</v>
      </c>
      <c r="U165" s="98">
        <v>6.53</v>
      </c>
    </row>
    <row r="166" spans="1:21" ht="30" x14ac:dyDescent="0.2">
      <c r="A166" s="10">
        <v>66</v>
      </c>
      <c r="B166" s="30" t="s">
        <v>382</v>
      </c>
      <c r="C166" s="10">
        <v>1965</v>
      </c>
      <c r="D166" s="10">
        <v>2018</v>
      </c>
      <c r="E166" s="10" t="s">
        <v>59</v>
      </c>
      <c r="F166" s="10">
        <v>5</v>
      </c>
      <c r="G166" s="10">
        <v>3</v>
      </c>
      <c r="H166" s="18">
        <v>2700.7</v>
      </c>
      <c r="I166" s="18">
        <v>2523.1</v>
      </c>
      <c r="J166" s="18">
        <v>2523.1</v>
      </c>
      <c r="K166" s="18">
        <v>134</v>
      </c>
      <c r="L166" s="15" t="s">
        <v>381</v>
      </c>
      <c r="M166" s="18">
        <f>Q166</f>
        <v>11808108</v>
      </c>
      <c r="N166" s="18">
        <v>0</v>
      </c>
      <c r="O166" s="18">
        <v>0</v>
      </c>
      <c r="P166" s="18">
        <v>0</v>
      </c>
      <c r="Q166" s="18">
        <v>11808108</v>
      </c>
      <c r="R166" s="18">
        <f t="shared" si="3"/>
        <v>4680</v>
      </c>
      <c r="S166" s="18"/>
      <c r="T166" s="10" t="s">
        <v>341</v>
      </c>
      <c r="U166" s="98">
        <v>6.53</v>
      </c>
    </row>
    <row r="167" spans="1:21" x14ac:dyDescent="0.2">
      <c r="A167" s="10"/>
      <c r="B167" s="122" t="s">
        <v>379</v>
      </c>
      <c r="C167" s="22"/>
      <c r="D167" s="22"/>
      <c r="E167" s="22"/>
      <c r="F167" s="22"/>
      <c r="G167" s="22"/>
      <c r="H167" s="19">
        <f>SUM(H101:H166)</f>
        <v>485409.66999999993</v>
      </c>
      <c r="I167" s="19">
        <f>SUM(I101:I166)</f>
        <v>426994.07</v>
      </c>
      <c r="J167" s="19">
        <f>SUM(J101:J166)</f>
        <v>402964.91999999987</v>
      </c>
      <c r="K167" s="19">
        <f>SUM(K101:K166)</f>
        <v>22114</v>
      </c>
      <c r="L167" s="59"/>
      <c r="M167" s="101">
        <f>SUM(M101:M166)</f>
        <v>785002811.19999993</v>
      </c>
      <c r="N167" s="19">
        <v>0</v>
      </c>
      <c r="O167" s="19" t="s">
        <v>378</v>
      </c>
      <c r="P167" s="19">
        <v>0</v>
      </c>
      <c r="Q167" s="101">
        <f>SUM(Q101:Q166)</f>
        <v>785002811.19999993</v>
      </c>
      <c r="R167" s="101"/>
      <c r="S167" s="101"/>
      <c r="T167" s="10" t="s">
        <v>348</v>
      </c>
      <c r="U167" s="97"/>
    </row>
    <row r="168" spans="1:21" ht="12.75" x14ac:dyDescent="0.2">
      <c r="A168" s="131" t="s">
        <v>353</v>
      </c>
      <c r="B168" s="142"/>
      <c r="C168" s="142"/>
      <c r="D168" s="142"/>
      <c r="E168" s="142"/>
      <c r="F168" s="142"/>
      <c r="G168" s="142"/>
      <c r="H168" s="142"/>
      <c r="I168" s="142"/>
      <c r="J168" s="142"/>
      <c r="K168" s="142"/>
      <c r="L168" s="142"/>
      <c r="M168" s="142"/>
      <c r="N168" s="142"/>
      <c r="O168" s="142"/>
      <c r="P168" s="142"/>
      <c r="Q168" s="142"/>
      <c r="R168" s="142"/>
      <c r="S168" s="142"/>
      <c r="T168" s="142"/>
      <c r="U168" s="142"/>
    </row>
    <row r="169" spans="1:21" ht="120" x14ac:dyDescent="0.2">
      <c r="A169" s="10">
        <v>1</v>
      </c>
      <c r="B169" s="30" t="s">
        <v>262</v>
      </c>
      <c r="C169" s="10">
        <v>1976</v>
      </c>
      <c r="D169" s="10"/>
      <c r="E169" s="15" t="s">
        <v>4</v>
      </c>
      <c r="F169" s="10">
        <v>9</v>
      </c>
      <c r="G169" s="10">
        <v>2</v>
      </c>
      <c r="H169" s="18">
        <v>4478.2</v>
      </c>
      <c r="I169" s="18">
        <v>3954.4</v>
      </c>
      <c r="J169" s="18">
        <v>3435.5</v>
      </c>
      <c r="K169" s="18">
        <v>197</v>
      </c>
      <c r="L169" s="15" t="s">
        <v>263</v>
      </c>
      <c r="M169" s="18">
        <v>11507304</v>
      </c>
      <c r="N169" s="18">
        <v>0</v>
      </c>
      <c r="O169" s="18">
        <v>0</v>
      </c>
      <c r="P169" s="18">
        <v>0</v>
      </c>
      <c r="Q169" s="18">
        <v>11507304</v>
      </c>
      <c r="R169" s="18">
        <f>M169/I169</f>
        <v>2910</v>
      </c>
      <c r="S169" s="18"/>
      <c r="T169" s="10" t="s">
        <v>341</v>
      </c>
      <c r="U169" s="98">
        <v>6.53</v>
      </c>
    </row>
    <row r="170" spans="1:21" ht="30" x14ac:dyDescent="0.2">
      <c r="A170" s="10">
        <v>2</v>
      </c>
      <c r="B170" s="30" t="s">
        <v>264</v>
      </c>
      <c r="C170" s="10">
        <v>1977</v>
      </c>
      <c r="D170" s="10">
        <v>1977</v>
      </c>
      <c r="E170" s="15" t="s">
        <v>59</v>
      </c>
      <c r="F170" s="10">
        <v>5</v>
      </c>
      <c r="G170" s="10">
        <v>4</v>
      </c>
      <c r="H170" s="18">
        <v>4414.3</v>
      </c>
      <c r="I170" s="18">
        <v>4093.1</v>
      </c>
      <c r="J170" s="18">
        <v>4042</v>
      </c>
      <c r="K170" s="18">
        <v>132</v>
      </c>
      <c r="L170" s="15" t="s">
        <v>2</v>
      </c>
      <c r="M170" s="18">
        <v>4465470</v>
      </c>
      <c r="N170" s="18">
        <v>0</v>
      </c>
      <c r="O170" s="18">
        <v>0</v>
      </c>
      <c r="P170" s="18">
        <v>0</v>
      </c>
      <c r="Q170" s="18">
        <v>4465470</v>
      </c>
      <c r="R170" s="18">
        <f t="shared" ref="R170:R226" si="4">M170/I170</f>
        <v>1090.9750555813443</v>
      </c>
      <c r="S170" s="18"/>
      <c r="T170" s="10" t="s">
        <v>341</v>
      </c>
      <c r="U170" s="98">
        <v>6.53</v>
      </c>
    </row>
    <row r="171" spans="1:21" ht="120" x14ac:dyDescent="0.2">
      <c r="A171" s="10">
        <v>3</v>
      </c>
      <c r="B171" s="30" t="s">
        <v>265</v>
      </c>
      <c r="C171" s="10">
        <v>1991</v>
      </c>
      <c r="D171" s="10"/>
      <c r="E171" s="15" t="s">
        <v>77</v>
      </c>
      <c r="F171" s="10">
        <v>9</v>
      </c>
      <c r="G171" s="10">
        <v>2</v>
      </c>
      <c r="H171" s="18">
        <v>5834.56</v>
      </c>
      <c r="I171" s="18">
        <v>4952.5600000000004</v>
      </c>
      <c r="J171" s="18">
        <v>4828.66</v>
      </c>
      <c r="K171" s="18">
        <v>222</v>
      </c>
      <c r="L171" s="15" t="s">
        <v>266</v>
      </c>
      <c r="M171" s="18">
        <v>15650089.600000001</v>
      </c>
      <c r="N171" s="18">
        <v>0</v>
      </c>
      <c r="O171" s="18">
        <v>0</v>
      </c>
      <c r="P171" s="18">
        <v>0</v>
      </c>
      <c r="Q171" s="18">
        <v>15650089.600000001</v>
      </c>
      <c r="R171" s="18">
        <f t="shared" si="4"/>
        <v>3160</v>
      </c>
      <c r="S171" s="18"/>
      <c r="T171" s="10" t="s">
        <v>341</v>
      </c>
      <c r="U171" s="98">
        <v>6.53</v>
      </c>
    </row>
    <row r="172" spans="1:21" ht="90" x14ac:dyDescent="0.2">
      <c r="A172" s="10">
        <v>4</v>
      </c>
      <c r="B172" s="30" t="s">
        <v>267</v>
      </c>
      <c r="C172" s="10">
        <v>1960</v>
      </c>
      <c r="D172" s="10">
        <v>1960</v>
      </c>
      <c r="E172" s="15" t="s">
        <v>59</v>
      </c>
      <c r="F172" s="10">
        <v>3</v>
      </c>
      <c r="G172" s="10">
        <v>2</v>
      </c>
      <c r="H172" s="18">
        <v>767.5</v>
      </c>
      <c r="I172" s="18">
        <v>716.5</v>
      </c>
      <c r="J172" s="18">
        <v>639.9</v>
      </c>
      <c r="K172" s="18">
        <v>44</v>
      </c>
      <c r="L172" s="15" t="s">
        <v>268</v>
      </c>
      <c r="M172" s="18">
        <v>1038925</v>
      </c>
      <c r="N172" s="18">
        <v>0</v>
      </c>
      <c r="O172" s="18">
        <v>0</v>
      </c>
      <c r="P172" s="18">
        <v>0</v>
      </c>
      <c r="Q172" s="18">
        <v>1038925</v>
      </c>
      <c r="R172" s="18">
        <f t="shared" si="4"/>
        <v>1450</v>
      </c>
      <c r="S172" s="18"/>
      <c r="T172" s="10" t="s">
        <v>341</v>
      </c>
      <c r="U172" s="98">
        <v>6.53</v>
      </c>
    </row>
    <row r="173" spans="1:21" ht="105" x14ac:dyDescent="0.2">
      <c r="A173" s="10">
        <v>5</v>
      </c>
      <c r="B173" s="30" t="s">
        <v>269</v>
      </c>
      <c r="C173" s="10">
        <v>1993</v>
      </c>
      <c r="D173" s="10">
        <v>1993</v>
      </c>
      <c r="E173" s="15" t="s">
        <v>59</v>
      </c>
      <c r="F173" s="10">
        <v>10.16</v>
      </c>
      <c r="G173" s="10">
        <v>4</v>
      </c>
      <c r="H173" s="18">
        <v>19641.099999999999</v>
      </c>
      <c r="I173" s="18">
        <v>15294.6</v>
      </c>
      <c r="J173" s="18">
        <v>14887.3</v>
      </c>
      <c r="K173" s="18">
        <v>599</v>
      </c>
      <c r="L173" s="15" t="s">
        <v>270</v>
      </c>
      <c r="M173" s="18">
        <v>48346514</v>
      </c>
      <c r="N173" s="18">
        <v>0</v>
      </c>
      <c r="O173" s="18">
        <v>0</v>
      </c>
      <c r="P173" s="18">
        <v>0</v>
      </c>
      <c r="Q173" s="18">
        <v>48346514</v>
      </c>
      <c r="R173" s="18">
        <f t="shared" si="4"/>
        <v>3161.0185294156108</v>
      </c>
      <c r="S173" s="18"/>
      <c r="T173" s="10" t="s">
        <v>341</v>
      </c>
      <c r="U173" s="98">
        <v>6.53</v>
      </c>
    </row>
    <row r="174" spans="1:21" ht="120" x14ac:dyDescent="0.2">
      <c r="A174" s="10">
        <v>6</v>
      </c>
      <c r="B174" s="30" t="s">
        <v>271</v>
      </c>
      <c r="C174" s="10">
        <v>1968</v>
      </c>
      <c r="D174" s="10">
        <v>1968</v>
      </c>
      <c r="E174" s="15" t="s">
        <v>4</v>
      </c>
      <c r="F174" s="10">
        <v>5</v>
      </c>
      <c r="G174" s="10">
        <v>3</v>
      </c>
      <c r="H174" s="18">
        <v>2796.9</v>
      </c>
      <c r="I174" s="18">
        <v>2586.9</v>
      </c>
      <c r="J174" s="18">
        <v>2332.6</v>
      </c>
      <c r="K174" s="18">
        <v>153</v>
      </c>
      <c r="L174" s="15" t="s">
        <v>272</v>
      </c>
      <c r="M174" s="18">
        <v>7890045</v>
      </c>
      <c r="N174" s="18">
        <v>0</v>
      </c>
      <c r="O174" s="18">
        <v>0</v>
      </c>
      <c r="P174" s="18">
        <v>0</v>
      </c>
      <c r="Q174" s="18">
        <v>7890045</v>
      </c>
      <c r="R174" s="18">
        <f t="shared" si="4"/>
        <v>3050</v>
      </c>
      <c r="S174" s="18"/>
      <c r="T174" s="10" t="s">
        <v>341</v>
      </c>
      <c r="U174" s="98">
        <v>6.53</v>
      </c>
    </row>
    <row r="175" spans="1:21" ht="120" x14ac:dyDescent="0.2">
      <c r="A175" s="10">
        <v>7</v>
      </c>
      <c r="B175" s="30" t="s">
        <v>273</v>
      </c>
      <c r="C175" s="10">
        <v>1968</v>
      </c>
      <c r="D175" s="10">
        <v>1968</v>
      </c>
      <c r="E175" s="15" t="s">
        <v>4</v>
      </c>
      <c r="F175" s="10" t="s">
        <v>14</v>
      </c>
      <c r="G175" s="10">
        <v>4</v>
      </c>
      <c r="H175" s="18">
        <v>4140.6000000000004</v>
      </c>
      <c r="I175" s="18">
        <v>3850.6</v>
      </c>
      <c r="J175" s="18">
        <v>3305.4</v>
      </c>
      <c r="K175" s="18">
        <v>213</v>
      </c>
      <c r="L175" s="15" t="s">
        <v>274</v>
      </c>
      <c r="M175" s="18">
        <v>11744330</v>
      </c>
      <c r="N175" s="18">
        <v>0</v>
      </c>
      <c r="O175" s="18">
        <v>0</v>
      </c>
      <c r="P175" s="18">
        <v>0</v>
      </c>
      <c r="Q175" s="18">
        <v>11744330</v>
      </c>
      <c r="R175" s="18">
        <f t="shared" si="4"/>
        <v>3050</v>
      </c>
      <c r="S175" s="18"/>
      <c r="T175" s="10" t="s">
        <v>341</v>
      </c>
      <c r="U175" s="98">
        <v>6.53</v>
      </c>
    </row>
    <row r="176" spans="1:21" ht="60" x14ac:dyDescent="0.2">
      <c r="A176" s="10">
        <v>8</v>
      </c>
      <c r="B176" s="30" t="s">
        <v>68</v>
      </c>
      <c r="C176" s="10">
        <v>1969</v>
      </c>
      <c r="D176" s="10">
        <v>1969</v>
      </c>
      <c r="E176" s="15" t="s">
        <v>59</v>
      </c>
      <c r="F176" s="10" t="s">
        <v>14</v>
      </c>
      <c r="G176" s="10">
        <v>1</v>
      </c>
      <c r="H176" s="18">
        <v>2246.98</v>
      </c>
      <c r="I176" s="18">
        <v>1967.68</v>
      </c>
      <c r="J176" s="18">
        <v>1797.18</v>
      </c>
      <c r="K176" s="18">
        <v>158</v>
      </c>
      <c r="L176" s="15" t="s">
        <v>155</v>
      </c>
      <c r="M176" s="18">
        <v>3876329.6</v>
      </c>
      <c r="N176" s="18">
        <v>0</v>
      </c>
      <c r="O176" s="18">
        <v>0</v>
      </c>
      <c r="P176" s="18">
        <v>0</v>
      </c>
      <c r="Q176" s="18">
        <v>3876329.6</v>
      </c>
      <c r="R176" s="18">
        <f t="shared" si="4"/>
        <v>1970</v>
      </c>
      <c r="S176" s="18"/>
      <c r="T176" s="10" t="s">
        <v>341</v>
      </c>
      <c r="U176" s="98">
        <v>6.53</v>
      </c>
    </row>
    <row r="177" spans="1:21" ht="120" x14ac:dyDescent="0.2">
      <c r="A177" s="10">
        <v>9</v>
      </c>
      <c r="B177" s="30" t="s">
        <v>275</v>
      </c>
      <c r="C177" s="10">
        <v>1995</v>
      </c>
      <c r="D177" s="10"/>
      <c r="E177" s="15" t="s">
        <v>59</v>
      </c>
      <c r="F177" s="10" t="s">
        <v>276</v>
      </c>
      <c r="G177" s="10">
        <v>9</v>
      </c>
      <c r="H177" s="18">
        <v>22562.9</v>
      </c>
      <c r="I177" s="18">
        <v>20176.53</v>
      </c>
      <c r="J177" s="18">
        <v>17162.8</v>
      </c>
      <c r="K177" s="18">
        <v>804</v>
      </c>
      <c r="L177" s="15" t="s">
        <v>277</v>
      </c>
      <c r="M177" s="18">
        <v>63757108</v>
      </c>
      <c r="N177" s="18">
        <v>0</v>
      </c>
      <c r="O177" s="18">
        <v>0</v>
      </c>
      <c r="P177" s="18">
        <v>0</v>
      </c>
      <c r="Q177" s="18">
        <v>63757108</v>
      </c>
      <c r="R177" s="18">
        <f t="shared" si="4"/>
        <v>3159.9639779486365</v>
      </c>
      <c r="S177" s="18"/>
      <c r="T177" s="10" t="s">
        <v>342</v>
      </c>
      <c r="U177" s="97">
        <v>63757108</v>
      </c>
    </row>
    <row r="178" spans="1:21" ht="60" x14ac:dyDescent="0.2">
      <c r="A178" s="10">
        <v>10</v>
      </c>
      <c r="B178" s="30" t="s">
        <v>278</v>
      </c>
      <c r="C178" s="10">
        <v>1978</v>
      </c>
      <c r="D178" s="10"/>
      <c r="E178" s="15" t="s">
        <v>4</v>
      </c>
      <c r="F178" s="10">
        <v>9</v>
      </c>
      <c r="G178" s="10">
        <v>2</v>
      </c>
      <c r="H178" s="18">
        <v>4407.2</v>
      </c>
      <c r="I178" s="18">
        <v>3881.2</v>
      </c>
      <c r="J178" s="18">
        <v>3652.6</v>
      </c>
      <c r="K178" s="18">
        <v>196</v>
      </c>
      <c r="L178" s="15" t="s">
        <v>344</v>
      </c>
      <c r="M178" s="18">
        <v>8616264</v>
      </c>
      <c r="N178" s="18">
        <v>0</v>
      </c>
      <c r="O178" s="18">
        <v>0</v>
      </c>
      <c r="P178" s="18">
        <v>0</v>
      </c>
      <c r="Q178" s="18">
        <v>8616264</v>
      </c>
      <c r="R178" s="18">
        <f t="shared" si="4"/>
        <v>2220</v>
      </c>
      <c r="S178" s="18"/>
      <c r="T178" s="10" t="s">
        <v>341</v>
      </c>
      <c r="U178" s="98">
        <v>6.53</v>
      </c>
    </row>
    <row r="179" spans="1:21" ht="120" x14ac:dyDescent="0.2">
      <c r="A179" s="10">
        <v>11</v>
      </c>
      <c r="B179" s="30" t="s">
        <v>279</v>
      </c>
      <c r="C179" s="10">
        <v>1977</v>
      </c>
      <c r="D179" s="10"/>
      <c r="E179" s="15" t="s">
        <v>4</v>
      </c>
      <c r="F179" s="10">
        <v>9</v>
      </c>
      <c r="G179" s="10">
        <v>4</v>
      </c>
      <c r="H179" s="18">
        <v>8758.9</v>
      </c>
      <c r="I179" s="18">
        <v>7709.3</v>
      </c>
      <c r="J179" s="18">
        <v>7008.4</v>
      </c>
      <c r="K179" s="18">
        <v>390</v>
      </c>
      <c r="L179" s="15" t="s">
        <v>280</v>
      </c>
      <c r="M179" s="18">
        <v>22434063</v>
      </c>
      <c r="N179" s="18">
        <v>0</v>
      </c>
      <c r="O179" s="18">
        <v>0</v>
      </c>
      <c r="P179" s="18">
        <v>0</v>
      </c>
      <c r="Q179" s="18">
        <v>22434063</v>
      </c>
      <c r="R179" s="18">
        <f t="shared" si="4"/>
        <v>2910</v>
      </c>
      <c r="S179" s="18"/>
      <c r="T179" s="10" t="s">
        <v>341</v>
      </c>
      <c r="U179" s="98">
        <v>6.53</v>
      </c>
    </row>
    <row r="180" spans="1:21" ht="30" x14ac:dyDescent="0.2">
      <c r="A180" s="10">
        <v>12</v>
      </c>
      <c r="B180" s="30" t="s">
        <v>281</v>
      </c>
      <c r="C180" s="10">
        <v>1979</v>
      </c>
      <c r="D180" s="10">
        <v>1979</v>
      </c>
      <c r="E180" s="10" t="s">
        <v>4</v>
      </c>
      <c r="F180" s="10" t="s">
        <v>14</v>
      </c>
      <c r="G180" s="10">
        <v>7</v>
      </c>
      <c r="H180" s="18">
        <v>6050.6</v>
      </c>
      <c r="I180" s="18">
        <v>5426.1</v>
      </c>
      <c r="J180" s="18">
        <v>5108.8</v>
      </c>
      <c r="K180" s="18">
        <v>235</v>
      </c>
      <c r="L180" s="15" t="s">
        <v>145</v>
      </c>
      <c r="M180" s="18">
        <v>8681760</v>
      </c>
      <c r="N180" s="18">
        <v>0</v>
      </c>
      <c r="O180" s="18">
        <v>0</v>
      </c>
      <c r="P180" s="18">
        <v>0</v>
      </c>
      <c r="Q180" s="18">
        <v>8681760</v>
      </c>
      <c r="R180" s="18">
        <f t="shared" si="4"/>
        <v>1600</v>
      </c>
      <c r="S180" s="18"/>
      <c r="T180" s="10" t="s">
        <v>341</v>
      </c>
      <c r="U180" s="98">
        <v>6.53</v>
      </c>
    </row>
    <row r="181" spans="1:21" ht="45" x14ac:dyDescent="0.2">
      <c r="A181" s="10">
        <v>13</v>
      </c>
      <c r="B181" s="30" t="s">
        <v>282</v>
      </c>
      <c r="C181" s="10">
        <v>1969</v>
      </c>
      <c r="D181" s="10">
        <v>1969</v>
      </c>
      <c r="E181" s="10" t="s">
        <v>4</v>
      </c>
      <c r="F181" s="10" t="s">
        <v>14</v>
      </c>
      <c r="G181" s="10">
        <v>6</v>
      </c>
      <c r="H181" s="18">
        <v>6214.79</v>
      </c>
      <c r="I181" s="18">
        <v>5684.99</v>
      </c>
      <c r="J181" s="18">
        <v>5360.67</v>
      </c>
      <c r="K181" s="18">
        <v>314</v>
      </c>
      <c r="L181" s="15" t="s">
        <v>157</v>
      </c>
      <c r="M181" s="18">
        <v>15700424</v>
      </c>
      <c r="N181" s="18">
        <v>0</v>
      </c>
      <c r="O181" s="18">
        <v>0</v>
      </c>
      <c r="P181" s="18">
        <v>0</v>
      </c>
      <c r="Q181" s="18">
        <v>15700424</v>
      </c>
      <c r="R181" s="18">
        <f t="shared" si="4"/>
        <v>2761.7329142179669</v>
      </c>
      <c r="S181" s="18"/>
      <c r="T181" s="10" t="s">
        <v>341</v>
      </c>
      <c r="U181" s="98">
        <v>6.53</v>
      </c>
    </row>
    <row r="182" spans="1:21" ht="75" x14ac:dyDescent="0.2">
      <c r="A182" s="10">
        <v>14</v>
      </c>
      <c r="B182" s="30" t="s">
        <v>283</v>
      </c>
      <c r="C182" s="10">
        <v>1970</v>
      </c>
      <c r="D182" s="10">
        <v>1970</v>
      </c>
      <c r="E182" s="10" t="s">
        <v>4</v>
      </c>
      <c r="F182" s="10" t="s">
        <v>14</v>
      </c>
      <c r="G182" s="10">
        <v>6</v>
      </c>
      <c r="H182" s="18">
        <v>5629.5</v>
      </c>
      <c r="I182" s="18">
        <v>5108.3999999999996</v>
      </c>
      <c r="J182" s="18">
        <v>4668</v>
      </c>
      <c r="K182" s="18">
        <v>273</v>
      </c>
      <c r="L182" s="15" t="s">
        <v>284</v>
      </c>
      <c r="M182" s="18">
        <v>10285582</v>
      </c>
      <c r="N182" s="18">
        <v>0</v>
      </c>
      <c r="O182" s="18">
        <v>0</v>
      </c>
      <c r="P182" s="18">
        <v>0</v>
      </c>
      <c r="Q182" s="18">
        <v>10285582</v>
      </c>
      <c r="R182" s="18">
        <f t="shared" si="4"/>
        <v>2013.4644898598387</v>
      </c>
      <c r="S182" s="18"/>
      <c r="T182" s="10" t="s">
        <v>341</v>
      </c>
      <c r="U182" s="98">
        <v>6.53</v>
      </c>
    </row>
    <row r="183" spans="1:21" ht="60" x14ac:dyDescent="0.2">
      <c r="A183" s="10">
        <v>15</v>
      </c>
      <c r="B183" s="30" t="s">
        <v>26</v>
      </c>
      <c r="C183" s="10">
        <v>1968</v>
      </c>
      <c r="D183" s="10">
        <v>1968</v>
      </c>
      <c r="E183" s="15" t="s">
        <v>59</v>
      </c>
      <c r="F183" s="10">
        <v>5</v>
      </c>
      <c r="G183" s="10">
        <v>4</v>
      </c>
      <c r="H183" s="18">
        <v>3981.4</v>
      </c>
      <c r="I183" s="18">
        <v>3741.4</v>
      </c>
      <c r="J183" s="18">
        <v>3687.1</v>
      </c>
      <c r="K183" s="18">
        <v>148</v>
      </c>
      <c r="L183" s="15" t="s">
        <v>366</v>
      </c>
      <c r="M183" s="18">
        <v>8305908</v>
      </c>
      <c r="N183" s="18">
        <v>0</v>
      </c>
      <c r="O183" s="18">
        <v>0</v>
      </c>
      <c r="P183" s="18">
        <v>0</v>
      </c>
      <c r="Q183" s="18">
        <v>8305908</v>
      </c>
      <c r="R183" s="18">
        <f t="shared" si="4"/>
        <v>2220</v>
      </c>
      <c r="S183" s="18"/>
      <c r="T183" s="10" t="s">
        <v>341</v>
      </c>
      <c r="U183" s="98">
        <v>6.53</v>
      </c>
    </row>
    <row r="184" spans="1:21" ht="45" x14ac:dyDescent="0.2">
      <c r="A184" s="10">
        <v>16</v>
      </c>
      <c r="B184" s="30" t="s">
        <v>285</v>
      </c>
      <c r="C184" s="10">
        <v>1969</v>
      </c>
      <c r="D184" s="10">
        <v>1969</v>
      </c>
      <c r="E184" s="10" t="s">
        <v>59</v>
      </c>
      <c r="F184" s="10" t="s">
        <v>14</v>
      </c>
      <c r="G184" s="10">
        <v>8</v>
      </c>
      <c r="H184" s="18">
        <v>6778.2</v>
      </c>
      <c r="I184" s="18">
        <v>6072.8</v>
      </c>
      <c r="J184" s="18">
        <v>5739.5</v>
      </c>
      <c r="K184" s="18">
        <v>337</v>
      </c>
      <c r="L184" s="15" t="s">
        <v>99</v>
      </c>
      <c r="M184" s="18">
        <v>17765700</v>
      </c>
      <c r="N184" s="18">
        <v>0</v>
      </c>
      <c r="O184" s="18">
        <v>0</v>
      </c>
      <c r="P184" s="18">
        <v>0</v>
      </c>
      <c r="Q184" s="18">
        <v>17765700</v>
      </c>
      <c r="R184" s="18">
        <f t="shared" si="4"/>
        <v>2925.4544855750228</v>
      </c>
      <c r="S184" s="18"/>
      <c r="T184" s="10" t="s">
        <v>342</v>
      </c>
      <c r="U184" s="97">
        <v>17765700</v>
      </c>
    </row>
    <row r="185" spans="1:21" ht="60" x14ac:dyDescent="0.2">
      <c r="A185" s="10">
        <v>17</v>
      </c>
      <c r="B185" s="30" t="s">
        <v>69</v>
      </c>
      <c r="C185" s="10">
        <v>1969</v>
      </c>
      <c r="D185" s="10"/>
      <c r="E185" s="15" t="s">
        <v>59</v>
      </c>
      <c r="F185" s="10">
        <v>5</v>
      </c>
      <c r="G185" s="10">
        <v>3</v>
      </c>
      <c r="H185" s="18">
        <v>2753.7</v>
      </c>
      <c r="I185" s="18">
        <v>2525.6999999999998</v>
      </c>
      <c r="J185" s="18">
        <v>2335</v>
      </c>
      <c r="K185" s="18">
        <v>130</v>
      </c>
      <c r="L185" s="15" t="s">
        <v>286</v>
      </c>
      <c r="M185" s="18">
        <v>2096331</v>
      </c>
      <c r="N185" s="18">
        <v>0</v>
      </c>
      <c r="O185" s="18">
        <v>0</v>
      </c>
      <c r="P185" s="18">
        <v>0</v>
      </c>
      <c r="Q185" s="18">
        <v>2096331</v>
      </c>
      <c r="R185" s="18">
        <f t="shared" si="4"/>
        <v>830.00000000000011</v>
      </c>
      <c r="S185" s="18"/>
      <c r="T185" s="10" t="s">
        <v>341</v>
      </c>
      <c r="U185" s="98">
        <v>6.53</v>
      </c>
    </row>
    <row r="186" spans="1:21" ht="30" x14ac:dyDescent="0.2">
      <c r="A186" s="10">
        <v>18</v>
      </c>
      <c r="B186" s="30" t="s">
        <v>70</v>
      </c>
      <c r="C186" s="10">
        <v>1970</v>
      </c>
      <c r="D186" s="10">
        <v>1970</v>
      </c>
      <c r="E186" s="10" t="s">
        <v>4</v>
      </c>
      <c r="F186" s="10">
        <v>5</v>
      </c>
      <c r="G186" s="10">
        <v>4</v>
      </c>
      <c r="H186" s="18">
        <v>3813</v>
      </c>
      <c r="I186" s="18">
        <v>3499.8</v>
      </c>
      <c r="J186" s="18">
        <v>3126.8</v>
      </c>
      <c r="K186" s="18">
        <v>196</v>
      </c>
      <c r="L186" s="15" t="s">
        <v>119</v>
      </c>
      <c r="M186" s="18">
        <v>2169876</v>
      </c>
      <c r="N186" s="18">
        <v>0</v>
      </c>
      <c r="O186" s="18">
        <v>0</v>
      </c>
      <c r="P186" s="18">
        <v>0</v>
      </c>
      <c r="Q186" s="18">
        <v>2169876</v>
      </c>
      <c r="R186" s="18">
        <f t="shared" si="4"/>
        <v>620</v>
      </c>
      <c r="S186" s="18"/>
      <c r="T186" s="10" t="s">
        <v>341</v>
      </c>
      <c r="U186" s="98">
        <v>6.53</v>
      </c>
    </row>
    <row r="187" spans="1:21" ht="105" x14ac:dyDescent="0.2">
      <c r="A187" s="10">
        <v>19</v>
      </c>
      <c r="B187" s="30" t="s">
        <v>287</v>
      </c>
      <c r="C187" s="10">
        <v>1967</v>
      </c>
      <c r="D187" s="10"/>
      <c r="E187" s="10" t="s">
        <v>4</v>
      </c>
      <c r="F187" s="10">
        <v>5</v>
      </c>
      <c r="G187" s="10">
        <v>6</v>
      </c>
      <c r="H187" s="18">
        <v>6252.9</v>
      </c>
      <c r="I187" s="18">
        <v>5723.1</v>
      </c>
      <c r="J187" s="18">
        <v>5421.8</v>
      </c>
      <c r="K187" s="18">
        <v>303</v>
      </c>
      <c r="L187" s="15" t="s">
        <v>288</v>
      </c>
      <c r="M187" s="18">
        <v>19858155</v>
      </c>
      <c r="N187" s="18">
        <v>0</v>
      </c>
      <c r="O187" s="18">
        <v>0</v>
      </c>
      <c r="P187" s="18">
        <v>0</v>
      </c>
      <c r="Q187" s="18">
        <v>19858155</v>
      </c>
      <c r="R187" s="18">
        <f t="shared" si="4"/>
        <v>3469.8249200608061</v>
      </c>
      <c r="S187" s="18"/>
      <c r="T187" s="10" t="s">
        <v>341</v>
      </c>
      <c r="U187" s="98">
        <v>6.53</v>
      </c>
    </row>
    <row r="188" spans="1:21" ht="30" x14ac:dyDescent="0.2">
      <c r="A188" s="10">
        <v>20</v>
      </c>
      <c r="B188" s="30" t="s">
        <v>289</v>
      </c>
      <c r="C188" s="10">
        <v>1970</v>
      </c>
      <c r="D188" s="10"/>
      <c r="E188" s="10" t="s">
        <v>59</v>
      </c>
      <c r="F188" s="10">
        <v>2</v>
      </c>
      <c r="G188" s="10">
        <v>1</v>
      </c>
      <c r="H188" s="18">
        <v>361.9</v>
      </c>
      <c r="I188" s="18">
        <v>361.9</v>
      </c>
      <c r="J188" s="18">
        <v>361.9</v>
      </c>
      <c r="K188" s="18">
        <v>22</v>
      </c>
      <c r="L188" s="15" t="s">
        <v>2</v>
      </c>
      <c r="M188" s="18">
        <v>1240855</v>
      </c>
      <c r="N188" s="18">
        <v>0</v>
      </c>
      <c r="O188" s="18">
        <v>0</v>
      </c>
      <c r="P188" s="18">
        <v>0</v>
      </c>
      <c r="Q188" s="18">
        <v>1240855</v>
      </c>
      <c r="R188" s="18">
        <f t="shared" si="4"/>
        <v>3428.7234042553196</v>
      </c>
      <c r="S188" s="18"/>
      <c r="T188" s="10" t="s">
        <v>341</v>
      </c>
      <c r="U188" s="98">
        <v>6.53</v>
      </c>
    </row>
    <row r="189" spans="1:21" ht="105" x14ac:dyDescent="0.2">
      <c r="A189" s="10">
        <v>21</v>
      </c>
      <c r="B189" s="30" t="s">
        <v>290</v>
      </c>
      <c r="C189" s="10">
        <v>1968</v>
      </c>
      <c r="D189" s="10">
        <v>1968</v>
      </c>
      <c r="E189" s="10" t="s">
        <v>59</v>
      </c>
      <c r="F189" s="10">
        <v>5</v>
      </c>
      <c r="G189" s="10">
        <v>3</v>
      </c>
      <c r="H189" s="18">
        <v>2764.1</v>
      </c>
      <c r="I189" s="18">
        <v>2539.1</v>
      </c>
      <c r="J189" s="18">
        <v>2486</v>
      </c>
      <c r="K189" s="18">
        <v>128</v>
      </c>
      <c r="L189" s="15" t="s">
        <v>291</v>
      </c>
      <c r="M189" s="18">
        <v>9092163</v>
      </c>
      <c r="N189" s="18">
        <v>0</v>
      </c>
      <c r="O189" s="18">
        <v>0</v>
      </c>
      <c r="P189" s="18">
        <v>0</v>
      </c>
      <c r="Q189" s="18">
        <v>9092163</v>
      </c>
      <c r="R189" s="18">
        <f t="shared" si="4"/>
        <v>3580.8605411366234</v>
      </c>
      <c r="S189" s="18"/>
      <c r="T189" s="10" t="s">
        <v>341</v>
      </c>
      <c r="U189" s="98">
        <v>6.53</v>
      </c>
    </row>
    <row r="190" spans="1:21" ht="150" x14ac:dyDescent="0.2">
      <c r="A190" s="10">
        <v>22</v>
      </c>
      <c r="B190" s="30" t="s">
        <v>292</v>
      </c>
      <c r="C190" s="10">
        <v>1979</v>
      </c>
      <c r="D190" s="10">
        <v>1979</v>
      </c>
      <c r="E190" s="10" t="s">
        <v>59</v>
      </c>
      <c r="F190" s="10" t="s">
        <v>18</v>
      </c>
      <c r="G190" s="10">
        <v>13</v>
      </c>
      <c r="H190" s="18">
        <v>27824.3</v>
      </c>
      <c r="I190" s="18">
        <v>25707.7</v>
      </c>
      <c r="J190" s="18">
        <v>24890.9</v>
      </c>
      <c r="K190" s="18">
        <v>1073</v>
      </c>
      <c r="L190" s="15" t="s">
        <v>400</v>
      </c>
      <c r="M190" s="18">
        <v>56358470</v>
      </c>
      <c r="N190" s="18">
        <v>0</v>
      </c>
      <c r="O190" s="18">
        <v>0</v>
      </c>
      <c r="P190" s="18">
        <v>0</v>
      </c>
      <c r="Q190" s="18">
        <v>56358470</v>
      </c>
      <c r="R190" s="18">
        <f t="shared" si="4"/>
        <v>2192.2797449791306</v>
      </c>
      <c r="S190" s="18"/>
      <c r="T190" s="10" t="s">
        <v>342</v>
      </c>
      <c r="U190" s="97">
        <v>56358470</v>
      </c>
    </row>
    <row r="191" spans="1:21" ht="30" x14ac:dyDescent="0.2">
      <c r="A191" s="10">
        <v>23</v>
      </c>
      <c r="B191" s="30" t="s">
        <v>65</v>
      </c>
      <c r="C191" s="10">
        <v>1980</v>
      </c>
      <c r="D191" s="10"/>
      <c r="E191" s="10" t="s">
        <v>59</v>
      </c>
      <c r="F191" s="10">
        <v>5</v>
      </c>
      <c r="G191" s="10">
        <v>6</v>
      </c>
      <c r="H191" s="18">
        <v>4980.8599999999997</v>
      </c>
      <c r="I191" s="18">
        <v>4482.8599999999997</v>
      </c>
      <c r="J191" s="18">
        <v>3969.52</v>
      </c>
      <c r="K191" s="18">
        <v>224</v>
      </c>
      <c r="L191" s="15" t="s">
        <v>119</v>
      </c>
      <c r="M191" s="18">
        <v>2779373.1999999997</v>
      </c>
      <c r="N191" s="18">
        <v>0</v>
      </c>
      <c r="O191" s="18">
        <v>0</v>
      </c>
      <c r="P191" s="18">
        <v>0</v>
      </c>
      <c r="Q191" s="18">
        <v>2779373.1999999997</v>
      </c>
      <c r="R191" s="18">
        <f t="shared" si="4"/>
        <v>620</v>
      </c>
      <c r="S191" s="18"/>
      <c r="T191" s="10" t="s">
        <v>341</v>
      </c>
      <c r="U191" s="98">
        <v>6.53</v>
      </c>
    </row>
    <row r="192" spans="1:21" ht="30" x14ac:dyDescent="0.2">
      <c r="A192" s="10">
        <v>24</v>
      </c>
      <c r="B192" s="30" t="s">
        <v>293</v>
      </c>
      <c r="C192" s="10">
        <v>1980</v>
      </c>
      <c r="D192" s="10"/>
      <c r="E192" s="10" t="s">
        <v>59</v>
      </c>
      <c r="F192" s="10">
        <v>5</v>
      </c>
      <c r="G192" s="10">
        <v>2</v>
      </c>
      <c r="H192" s="18">
        <v>3848.78</v>
      </c>
      <c r="I192" s="18">
        <v>3652.78</v>
      </c>
      <c r="J192" s="18">
        <v>2905.11</v>
      </c>
      <c r="K192" s="18">
        <v>197</v>
      </c>
      <c r="L192" s="15" t="s">
        <v>119</v>
      </c>
      <c r="M192" s="18">
        <v>2264723.6</v>
      </c>
      <c r="N192" s="18">
        <v>0</v>
      </c>
      <c r="O192" s="18">
        <v>0</v>
      </c>
      <c r="P192" s="18">
        <v>0</v>
      </c>
      <c r="Q192" s="18">
        <v>2264723.6</v>
      </c>
      <c r="R192" s="18">
        <f t="shared" si="4"/>
        <v>620</v>
      </c>
      <c r="S192" s="18"/>
      <c r="T192" s="10" t="s">
        <v>341</v>
      </c>
      <c r="U192" s="98">
        <v>6.53</v>
      </c>
    </row>
    <row r="193" spans="1:21" ht="60" x14ac:dyDescent="0.2">
      <c r="A193" s="10">
        <v>25</v>
      </c>
      <c r="B193" s="30" t="s">
        <v>294</v>
      </c>
      <c r="C193" s="10">
        <v>1979</v>
      </c>
      <c r="D193" s="10"/>
      <c r="E193" s="10" t="s">
        <v>59</v>
      </c>
      <c r="F193" s="10">
        <v>12</v>
      </c>
      <c r="G193" s="10">
        <v>1</v>
      </c>
      <c r="H193" s="18">
        <v>4346</v>
      </c>
      <c r="I193" s="18">
        <v>3675.3</v>
      </c>
      <c r="J193" s="18">
        <v>3361.9</v>
      </c>
      <c r="K193" s="18">
        <v>228</v>
      </c>
      <c r="L193" s="15" t="s">
        <v>295</v>
      </c>
      <c r="M193" s="18">
        <v>8159166</v>
      </c>
      <c r="N193" s="18">
        <v>0</v>
      </c>
      <c r="O193" s="18">
        <v>0</v>
      </c>
      <c r="P193" s="18">
        <v>0</v>
      </c>
      <c r="Q193" s="18">
        <v>8159166</v>
      </c>
      <c r="R193" s="18">
        <f t="shared" si="4"/>
        <v>2220</v>
      </c>
      <c r="S193" s="18"/>
      <c r="T193" s="10" t="s">
        <v>341</v>
      </c>
      <c r="U193" s="98">
        <v>6.53</v>
      </c>
    </row>
    <row r="194" spans="1:21" ht="225" x14ac:dyDescent="0.2">
      <c r="A194" s="10">
        <v>26</v>
      </c>
      <c r="B194" s="30" t="s">
        <v>296</v>
      </c>
      <c r="C194" s="10">
        <v>1994</v>
      </c>
      <c r="D194" s="10"/>
      <c r="E194" s="10" t="s">
        <v>59</v>
      </c>
      <c r="F194" s="10">
        <v>10</v>
      </c>
      <c r="G194" s="10">
        <v>3</v>
      </c>
      <c r="H194" s="18">
        <v>7883.4</v>
      </c>
      <c r="I194" s="18">
        <v>6663.4</v>
      </c>
      <c r="J194" s="18">
        <v>6663.4</v>
      </c>
      <c r="K194" s="18">
        <v>368</v>
      </c>
      <c r="L194" s="15" t="s">
        <v>401</v>
      </c>
      <c r="M194" s="18">
        <v>24289462</v>
      </c>
      <c r="N194" s="18">
        <v>0</v>
      </c>
      <c r="O194" s="18">
        <v>0</v>
      </c>
      <c r="P194" s="18">
        <v>0</v>
      </c>
      <c r="Q194" s="18">
        <v>24289462</v>
      </c>
      <c r="R194" s="18">
        <f t="shared" si="4"/>
        <v>3645.2054506708291</v>
      </c>
      <c r="S194" s="18"/>
      <c r="T194" s="10" t="s">
        <v>342</v>
      </c>
      <c r="U194" s="97">
        <v>24289462</v>
      </c>
    </row>
    <row r="195" spans="1:21" ht="60" x14ac:dyDescent="0.2">
      <c r="A195" s="10">
        <v>27</v>
      </c>
      <c r="B195" s="30" t="s">
        <v>297</v>
      </c>
      <c r="C195" s="10">
        <v>1979</v>
      </c>
      <c r="D195" s="10">
        <v>1979</v>
      </c>
      <c r="E195" s="15" t="s">
        <v>4</v>
      </c>
      <c r="F195" s="10" t="s">
        <v>14</v>
      </c>
      <c r="G195" s="10">
        <v>8</v>
      </c>
      <c r="H195" s="18">
        <v>4751</v>
      </c>
      <c r="I195" s="18">
        <v>4180.6000000000004</v>
      </c>
      <c r="J195" s="18">
        <v>3785.7</v>
      </c>
      <c r="K195" s="18">
        <v>233</v>
      </c>
      <c r="L195" s="15" t="s">
        <v>343</v>
      </c>
      <c r="M195" s="18">
        <v>3929764.0000000005</v>
      </c>
      <c r="N195" s="18">
        <v>0</v>
      </c>
      <c r="O195" s="18">
        <v>0</v>
      </c>
      <c r="P195" s="18">
        <v>0</v>
      </c>
      <c r="Q195" s="18">
        <v>3929764.0000000005</v>
      </c>
      <c r="R195" s="18">
        <f t="shared" si="4"/>
        <v>940</v>
      </c>
      <c r="S195" s="18"/>
      <c r="T195" s="10" t="s">
        <v>341</v>
      </c>
      <c r="U195" s="98">
        <v>6.53</v>
      </c>
    </row>
    <row r="196" spans="1:21" ht="45" x14ac:dyDescent="0.2">
      <c r="A196" s="10">
        <v>28</v>
      </c>
      <c r="B196" s="30" t="s">
        <v>298</v>
      </c>
      <c r="C196" s="10">
        <v>1992</v>
      </c>
      <c r="D196" s="10"/>
      <c r="E196" s="15" t="s">
        <v>4</v>
      </c>
      <c r="F196" s="10">
        <v>10</v>
      </c>
      <c r="G196" s="10">
        <v>6</v>
      </c>
      <c r="H196" s="18">
        <v>14677.1</v>
      </c>
      <c r="I196" s="18">
        <v>12924.8</v>
      </c>
      <c r="J196" s="18">
        <v>12311.7</v>
      </c>
      <c r="K196" s="18">
        <v>640</v>
      </c>
      <c r="L196" s="15" t="s">
        <v>145</v>
      </c>
      <c r="M196" s="18">
        <v>20679680</v>
      </c>
      <c r="N196" s="18">
        <v>0</v>
      </c>
      <c r="O196" s="18">
        <v>0</v>
      </c>
      <c r="P196" s="18">
        <v>0</v>
      </c>
      <c r="Q196" s="18">
        <v>20679680</v>
      </c>
      <c r="R196" s="18">
        <f t="shared" si="4"/>
        <v>1600</v>
      </c>
      <c r="S196" s="18"/>
      <c r="T196" s="10" t="s">
        <v>341</v>
      </c>
      <c r="U196" s="98">
        <v>6.53</v>
      </c>
    </row>
    <row r="197" spans="1:21" ht="105" x14ac:dyDescent="0.2">
      <c r="A197" s="10">
        <v>29</v>
      </c>
      <c r="B197" s="30" t="s">
        <v>299</v>
      </c>
      <c r="C197" s="10">
        <v>1970</v>
      </c>
      <c r="D197" s="10"/>
      <c r="E197" s="15" t="s">
        <v>4</v>
      </c>
      <c r="F197" s="10">
        <v>5</v>
      </c>
      <c r="G197" s="10">
        <v>6</v>
      </c>
      <c r="H197" s="18">
        <v>6062.5</v>
      </c>
      <c r="I197" s="18">
        <v>5531.2</v>
      </c>
      <c r="J197" s="18">
        <v>4982.7</v>
      </c>
      <c r="K197" s="18">
        <v>333</v>
      </c>
      <c r="L197" s="15" t="s">
        <v>300</v>
      </c>
      <c r="M197" s="18">
        <v>19343559</v>
      </c>
      <c r="N197" s="18">
        <v>0</v>
      </c>
      <c r="O197" s="18">
        <v>0</v>
      </c>
      <c r="P197" s="18">
        <v>0</v>
      </c>
      <c r="Q197" s="18">
        <v>19343559</v>
      </c>
      <c r="R197" s="18">
        <f t="shared" si="4"/>
        <v>3497.1722230257451</v>
      </c>
      <c r="S197" s="18"/>
      <c r="T197" s="10" t="s">
        <v>341</v>
      </c>
      <c r="U197" s="98">
        <v>6.53</v>
      </c>
    </row>
    <row r="198" spans="1:21" ht="60" x14ac:dyDescent="0.2">
      <c r="A198" s="10">
        <v>30</v>
      </c>
      <c r="B198" s="30" t="s">
        <v>301</v>
      </c>
      <c r="C198" s="10">
        <v>1970</v>
      </c>
      <c r="D198" s="10"/>
      <c r="E198" s="15" t="s">
        <v>59</v>
      </c>
      <c r="F198" s="10">
        <v>9</v>
      </c>
      <c r="G198" s="10">
        <v>1</v>
      </c>
      <c r="H198" s="18">
        <v>3759.3</v>
      </c>
      <c r="I198" s="18">
        <v>3570.7</v>
      </c>
      <c r="J198" s="18">
        <v>2045</v>
      </c>
      <c r="K198" s="18">
        <v>98</v>
      </c>
      <c r="L198" s="15" t="s">
        <v>302</v>
      </c>
      <c r="M198" s="18">
        <v>5598906</v>
      </c>
      <c r="N198" s="18">
        <v>0</v>
      </c>
      <c r="O198" s="18">
        <v>0</v>
      </c>
      <c r="P198" s="18">
        <v>0</v>
      </c>
      <c r="Q198" s="18">
        <v>5598906</v>
      </c>
      <c r="R198" s="18">
        <f t="shared" si="4"/>
        <v>1568.0135547651721</v>
      </c>
      <c r="S198" s="18"/>
      <c r="T198" s="10" t="s">
        <v>341</v>
      </c>
      <c r="U198" s="98">
        <v>6.53</v>
      </c>
    </row>
    <row r="199" spans="1:21" ht="30" x14ac:dyDescent="0.2">
      <c r="A199" s="10">
        <v>31</v>
      </c>
      <c r="B199" s="30" t="s">
        <v>303</v>
      </c>
      <c r="C199" s="10">
        <v>1979</v>
      </c>
      <c r="D199" s="10"/>
      <c r="E199" s="15" t="s">
        <v>4</v>
      </c>
      <c r="F199" s="10">
        <v>5</v>
      </c>
      <c r="G199" s="10">
        <v>3</v>
      </c>
      <c r="H199" s="18">
        <v>2549.1</v>
      </c>
      <c r="I199" s="18">
        <v>2280.6</v>
      </c>
      <c r="J199" s="18">
        <v>2227.6999999999998</v>
      </c>
      <c r="K199" s="18">
        <v>107</v>
      </c>
      <c r="L199" s="15" t="s">
        <v>119</v>
      </c>
      <c r="M199" s="18">
        <v>1413972</v>
      </c>
      <c r="N199" s="18">
        <v>0</v>
      </c>
      <c r="O199" s="18">
        <v>0</v>
      </c>
      <c r="P199" s="18">
        <v>0</v>
      </c>
      <c r="Q199" s="18">
        <v>1413972</v>
      </c>
      <c r="R199" s="18">
        <f t="shared" si="4"/>
        <v>620</v>
      </c>
      <c r="S199" s="18"/>
      <c r="T199" s="10" t="s">
        <v>341</v>
      </c>
      <c r="U199" s="98">
        <v>6.53</v>
      </c>
    </row>
    <row r="200" spans="1:21" ht="60" x14ac:dyDescent="0.2">
      <c r="A200" s="10">
        <v>32</v>
      </c>
      <c r="B200" s="30" t="s">
        <v>304</v>
      </c>
      <c r="C200" s="10">
        <v>1979</v>
      </c>
      <c r="D200" s="10"/>
      <c r="E200" s="10" t="s">
        <v>4</v>
      </c>
      <c r="F200" s="10">
        <v>5</v>
      </c>
      <c r="G200" s="10">
        <v>9</v>
      </c>
      <c r="H200" s="18">
        <v>7670.81</v>
      </c>
      <c r="I200" s="18">
        <v>6905.81</v>
      </c>
      <c r="J200" s="18">
        <v>6571.84</v>
      </c>
      <c r="K200" s="18">
        <v>337</v>
      </c>
      <c r="L200" s="15" t="s">
        <v>295</v>
      </c>
      <c r="M200" s="18">
        <v>15330898.199999999</v>
      </c>
      <c r="N200" s="18">
        <v>0</v>
      </c>
      <c r="O200" s="18">
        <v>0</v>
      </c>
      <c r="P200" s="18">
        <v>0</v>
      </c>
      <c r="Q200" s="18">
        <v>15330898.199999999</v>
      </c>
      <c r="R200" s="18">
        <f t="shared" si="4"/>
        <v>2219.9999999999995</v>
      </c>
      <c r="S200" s="18"/>
      <c r="T200" s="10" t="s">
        <v>341</v>
      </c>
      <c r="U200" s="98">
        <v>6.53</v>
      </c>
    </row>
    <row r="201" spans="1:21" ht="45" x14ac:dyDescent="0.2">
      <c r="A201" s="10">
        <v>33</v>
      </c>
      <c r="B201" s="30" t="s">
        <v>305</v>
      </c>
      <c r="C201" s="10">
        <v>1966</v>
      </c>
      <c r="D201" s="10"/>
      <c r="E201" s="10" t="s">
        <v>59</v>
      </c>
      <c r="F201" s="10" t="s">
        <v>14</v>
      </c>
      <c r="G201" s="10">
        <v>2</v>
      </c>
      <c r="H201" s="18">
        <v>1762</v>
      </c>
      <c r="I201" s="18">
        <v>1568.3</v>
      </c>
      <c r="J201" s="18">
        <v>1318.7</v>
      </c>
      <c r="K201" s="18">
        <v>107</v>
      </c>
      <c r="L201" s="15" t="s">
        <v>2</v>
      </c>
      <c r="M201" s="18">
        <v>1869329</v>
      </c>
      <c r="N201" s="18">
        <v>0</v>
      </c>
      <c r="O201" s="18">
        <v>0</v>
      </c>
      <c r="P201" s="18">
        <v>0</v>
      </c>
      <c r="Q201" s="18">
        <v>1869329</v>
      </c>
      <c r="R201" s="18">
        <f t="shared" si="4"/>
        <v>1191.9460562392401</v>
      </c>
      <c r="S201" s="18"/>
      <c r="T201" s="10" t="s">
        <v>341</v>
      </c>
      <c r="U201" s="98">
        <v>6.53</v>
      </c>
    </row>
    <row r="202" spans="1:21" ht="45" x14ac:dyDescent="0.2">
      <c r="A202" s="10">
        <v>34</v>
      </c>
      <c r="B202" s="30" t="s">
        <v>260</v>
      </c>
      <c r="C202" s="10">
        <v>1969</v>
      </c>
      <c r="D202" s="10">
        <v>1969</v>
      </c>
      <c r="E202" s="15" t="s">
        <v>4</v>
      </c>
      <c r="F202" s="10" t="s">
        <v>14</v>
      </c>
      <c r="G202" s="10">
        <v>7</v>
      </c>
      <c r="H202" s="18">
        <v>6935.1</v>
      </c>
      <c r="I202" s="18">
        <v>6402.1</v>
      </c>
      <c r="J202" s="18">
        <v>5598.8</v>
      </c>
      <c r="K202" s="18">
        <v>363</v>
      </c>
      <c r="L202" s="15" t="s">
        <v>2</v>
      </c>
      <c r="M202" s="18">
        <v>7473000</v>
      </c>
      <c r="N202" s="18">
        <v>0</v>
      </c>
      <c r="O202" s="18">
        <v>0</v>
      </c>
      <c r="P202" s="18">
        <v>0</v>
      </c>
      <c r="Q202" s="18">
        <v>7473000</v>
      </c>
      <c r="R202" s="18">
        <f t="shared" si="4"/>
        <v>1167.2732384686274</v>
      </c>
      <c r="S202" s="18"/>
      <c r="T202" s="10" t="s">
        <v>341</v>
      </c>
      <c r="U202" s="98">
        <v>6.53</v>
      </c>
    </row>
    <row r="203" spans="1:21" ht="90" x14ac:dyDescent="0.2">
      <c r="A203" s="10">
        <v>35</v>
      </c>
      <c r="B203" s="30" t="s">
        <v>306</v>
      </c>
      <c r="C203" s="10">
        <v>1970</v>
      </c>
      <c r="D203" s="10">
        <v>1970</v>
      </c>
      <c r="E203" s="15" t="s">
        <v>59</v>
      </c>
      <c r="F203" s="10" t="s">
        <v>14</v>
      </c>
      <c r="G203" s="10">
        <v>8</v>
      </c>
      <c r="H203" s="18">
        <v>9663.6</v>
      </c>
      <c r="I203" s="18">
        <v>8946.9</v>
      </c>
      <c r="J203" s="18">
        <v>7735.2</v>
      </c>
      <c r="K203" s="18">
        <v>243</v>
      </c>
      <c r="L203" s="15" t="s">
        <v>268</v>
      </c>
      <c r="M203" s="18">
        <v>12973005</v>
      </c>
      <c r="N203" s="18">
        <v>0</v>
      </c>
      <c r="O203" s="18">
        <v>0</v>
      </c>
      <c r="P203" s="18">
        <v>0</v>
      </c>
      <c r="Q203" s="18">
        <v>12973005</v>
      </c>
      <c r="R203" s="18">
        <f t="shared" si="4"/>
        <v>1450</v>
      </c>
      <c r="S203" s="18"/>
      <c r="T203" s="10" t="s">
        <v>342</v>
      </c>
      <c r="U203" s="97">
        <v>12973005</v>
      </c>
    </row>
    <row r="204" spans="1:21" ht="45" x14ac:dyDescent="0.2">
      <c r="A204" s="10">
        <v>36</v>
      </c>
      <c r="B204" s="30" t="s">
        <v>307</v>
      </c>
      <c r="C204" s="10">
        <v>1970</v>
      </c>
      <c r="D204" s="10"/>
      <c r="E204" s="10" t="s">
        <v>59</v>
      </c>
      <c r="F204" s="10">
        <v>5</v>
      </c>
      <c r="G204" s="10">
        <v>8</v>
      </c>
      <c r="H204" s="18">
        <v>6985.3</v>
      </c>
      <c r="I204" s="18">
        <v>5415.3</v>
      </c>
      <c r="J204" s="18">
        <v>5415.3</v>
      </c>
      <c r="K204" s="18">
        <v>278</v>
      </c>
      <c r="L204" s="15" t="s">
        <v>2</v>
      </c>
      <c r="M204" s="18">
        <v>6759483.5</v>
      </c>
      <c r="N204" s="18">
        <v>0</v>
      </c>
      <c r="O204" s="18">
        <v>0</v>
      </c>
      <c r="P204" s="18">
        <v>0</v>
      </c>
      <c r="Q204" s="18">
        <v>6759483.5</v>
      </c>
      <c r="R204" s="18">
        <f t="shared" si="4"/>
        <v>1248.2195815559617</v>
      </c>
      <c r="S204" s="18"/>
      <c r="T204" s="10" t="s">
        <v>341</v>
      </c>
      <c r="U204" s="98">
        <v>6.53</v>
      </c>
    </row>
    <row r="205" spans="1:21" ht="45" x14ac:dyDescent="0.2">
      <c r="A205" s="10">
        <v>37</v>
      </c>
      <c r="B205" s="30" t="s">
        <v>308</v>
      </c>
      <c r="C205" s="10">
        <v>1970</v>
      </c>
      <c r="D205" s="10"/>
      <c r="E205" s="10" t="s">
        <v>59</v>
      </c>
      <c r="F205" s="10">
        <v>5</v>
      </c>
      <c r="G205" s="10">
        <v>2</v>
      </c>
      <c r="H205" s="18">
        <v>5123.53</v>
      </c>
      <c r="I205" s="18">
        <v>3722.63</v>
      </c>
      <c r="J205" s="18">
        <v>3216.75</v>
      </c>
      <c r="K205" s="18">
        <v>285</v>
      </c>
      <c r="L205" s="15" t="s">
        <v>2</v>
      </c>
      <c r="M205" s="18">
        <v>5410636</v>
      </c>
      <c r="N205" s="18">
        <v>0</v>
      </c>
      <c r="O205" s="18">
        <v>0</v>
      </c>
      <c r="P205" s="18">
        <v>0</v>
      </c>
      <c r="Q205" s="18">
        <v>5410636</v>
      </c>
      <c r="R205" s="18">
        <f t="shared" si="4"/>
        <v>1453.4444733964965</v>
      </c>
      <c r="S205" s="18"/>
      <c r="T205" s="10" t="s">
        <v>341</v>
      </c>
      <c r="U205" s="98">
        <v>6.53</v>
      </c>
    </row>
    <row r="206" spans="1:21" ht="120" x14ac:dyDescent="0.2">
      <c r="A206" s="10">
        <v>38</v>
      </c>
      <c r="B206" s="30" t="s">
        <v>309</v>
      </c>
      <c r="C206" s="10">
        <v>1966</v>
      </c>
      <c r="D206" s="10"/>
      <c r="E206" s="10" t="s">
        <v>59</v>
      </c>
      <c r="F206" s="10">
        <v>2</v>
      </c>
      <c r="G206" s="10">
        <v>2</v>
      </c>
      <c r="H206" s="18">
        <v>388.27</v>
      </c>
      <c r="I206" s="18">
        <v>356.27</v>
      </c>
      <c r="J206" s="18">
        <v>343.83</v>
      </c>
      <c r="K206" s="18">
        <v>11</v>
      </c>
      <c r="L206" s="15" t="s">
        <v>310</v>
      </c>
      <c r="M206" s="18">
        <v>1086623.5</v>
      </c>
      <c r="N206" s="18">
        <v>0</v>
      </c>
      <c r="O206" s="18">
        <v>0</v>
      </c>
      <c r="P206" s="18">
        <v>0</v>
      </c>
      <c r="Q206" s="18">
        <v>1086623.5</v>
      </c>
      <c r="R206" s="18">
        <f t="shared" si="4"/>
        <v>3050</v>
      </c>
      <c r="S206" s="18"/>
      <c r="T206" s="10" t="s">
        <v>341</v>
      </c>
      <c r="U206" s="98">
        <v>6.53</v>
      </c>
    </row>
    <row r="207" spans="1:21" ht="120" x14ac:dyDescent="0.2">
      <c r="A207" s="10">
        <v>39</v>
      </c>
      <c r="B207" s="30" t="s">
        <v>311</v>
      </c>
      <c r="C207" s="10">
        <v>1978</v>
      </c>
      <c r="D207" s="10"/>
      <c r="E207" s="10" t="s">
        <v>4</v>
      </c>
      <c r="F207" s="10">
        <v>9</v>
      </c>
      <c r="G207" s="10">
        <v>5</v>
      </c>
      <c r="H207" s="18">
        <v>11044.1</v>
      </c>
      <c r="I207" s="18">
        <v>9732.1</v>
      </c>
      <c r="J207" s="18">
        <v>8987.2000000000007</v>
      </c>
      <c r="K207" s="18">
        <v>482</v>
      </c>
      <c r="L207" s="15" t="s">
        <v>312</v>
      </c>
      <c r="M207" s="18">
        <v>28320411</v>
      </c>
      <c r="N207" s="18">
        <v>0</v>
      </c>
      <c r="O207" s="18">
        <v>0</v>
      </c>
      <c r="P207" s="18">
        <v>0</v>
      </c>
      <c r="Q207" s="18">
        <v>28320411</v>
      </c>
      <c r="R207" s="18">
        <f t="shared" si="4"/>
        <v>2910</v>
      </c>
      <c r="S207" s="18"/>
      <c r="T207" s="10" t="s">
        <v>341</v>
      </c>
      <c r="U207" s="98">
        <v>6.53</v>
      </c>
    </row>
    <row r="208" spans="1:21" ht="105" x14ac:dyDescent="0.2">
      <c r="A208" s="10">
        <v>40</v>
      </c>
      <c r="B208" s="30" t="s">
        <v>313</v>
      </c>
      <c r="C208" s="10">
        <v>1994</v>
      </c>
      <c r="D208" s="10">
        <v>1994</v>
      </c>
      <c r="E208" s="10" t="s">
        <v>59</v>
      </c>
      <c r="F208" s="10">
        <v>10</v>
      </c>
      <c r="G208" s="10">
        <v>1</v>
      </c>
      <c r="H208" s="18">
        <v>3104.7</v>
      </c>
      <c r="I208" s="18">
        <v>2801.7</v>
      </c>
      <c r="J208" s="18">
        <v>2801.7</v>
      </c>
      <c r="K208" s="18">
        <v>140</v>
      </c>
      <c r="L208" s="15" t="s">
        <v>314</v>
      </c>
      <c r="M208" s="18">
        <v>9238368</v>
      </c>
      <c r="N208" s="18">
        <v>0</v>
      </c>
      <c r="O208" s="18">
        <v>0</v>
      </c>
      <c r="P208" s="18">
        <v>0</v>
      </c>
      <c r="Q208" s="18">
        <v>9238368</v>
      </c>
      <c r="R208" s="18">
        <f t="shared" si="4"/>
        <v>3297.4151408073672</v>
      </c>
      <c r="S208" s="18"/>
      <c r="T208" s="10" t="s">
        <v>341</v>
      </c>
      <c r="U208" s="98">
        <v>6.53</v>
      </c>
    </row>
    <row r="209" spans="1:21" ht="90" x14ac:dyDescent="0.2">
      <c r="A209" s="10">
        <v>41</v>
      </c>
      <c r="B209" s="30" t="s">
        <v>33</v>
      </c>
      <c r="C209" s="10">
        <v>1967</v>
      </c>
      <c r="D209" s="10"/>
      <c r="E209" s="15" t="s">
        <v>59</v>
      </c>
      <c r="F209" s="10" t="s">
        <v>14</v>
      </c>
      <c r="G209" s="10">
        <v>1</v>
      </c>
      <c r="H209" s="18">
        <v>1965.62</v>
      </c>
      <c r="I209" s="18">
        <v>1883.62</v>
      </c>
      <c r="J209" s="18">
        <v>1596.56</v>
      </c>
      <c r="K209" s="18">
        <v>216</v>
      </c>
      <c r="L209" s="15" t="s">
        <v>315</v>
      </c>
      <c r="M209" s="18">
        <v>4577196.5999999996</v>
      </c>
      <c r="N209" s="18">
        <v>0</v>
      </c>
      <c r="O209" s="18">
        <v>0</v>
      </c>
      <c r="P209" s="18">
        <v>0</v>
      </c>
      <c r="Q209" s="18">
        <v>4577196.5999999996</v>
      </c>
      <c r="R209" s="18">
        <f t="shared" si="4"/>
        <v>2430</v>
      </c>
      <c r="S209" s="18"/>
      <c r="T209" s="10" t="s">
        <v>341</v>
      </c>
      <c r="U209" s="98">
        <v>6.53</v>
      </c>
    </row>
    <row r="210" spans="1:21" ht="60" x14ac:dyDescent="0.2">
      <c r="A210" s="10">
        <v>42</v>
      </c>
      <c r="B210" s="30" t="s">
        <v>316</v>
      </c>
      <c r="C210" s="10">
        <v>1966</v>
      </c>
      <c r="D210" s="10">
        <v>1966</v>
      </c>
      <c r="E210" s="10" t="s">
        <v>4</v>
      </c>
      <c r="F210" s="10">
        <v>5</v>
      </c>
      <c r="G210" s="10">
        <v>3</v>
      </c>
      <c r="H210" s="18">
        <v>3084.7</v>
      </c>
      <c r="I210" s="18">
        <v>2876.2</v>
      </c>
      <c r="J210" s="18">
        <v>2407.8000000000002</v>
      </c>
      <c r="K210" s="18">
        <v>170</v>
      </c>
      <c r="L210" s="15" t="s">
        <v>286</v>
      </c>
      <c r="M210" s="18">
        <v>2387246</v>
      </c>
      <c r="N210" s="18">
        <v>0</v>
      </c>
      <c r="O210" s="18">
        <v>0</v>
      </c>
      <c r="P210" s="18">
        <v>0</v>
      </c>
      <c r="Q210" s="18">
        <v>2387246</v>
      </c>
      <c r="R210" s="18">
        <f t="shared" si="4"/>
        <v>830</v>
      </c>
      <c r="S210" s="18"/>
      <c r="T210" s="10" t="s">
        <v>341</v>
      </c>
      <c r="U210" s="98">
        <v>6.53</v>
      </c>
    </row>
    <row r="211" spans="1:21" ht="60" x14ac:dyDescent="0.2">
      <c r="A211" s="10">
        <v>43</v>
      </c>
      <c r="B211" s="30" t="s">
        <v>317</v>
      </c>
      <c r="C211" s="10">
        <v>1966</v>
      </c>
      <c r="D211" s="10">
        <v>1966</v>
      </c>
      <c r="E211" s="10" t="s">
        <v>4</v>
      </c>
      <c r="F211" s="10">
        <v>5</v>
      </c>
      <c r="G211" s="10">
        <v>3</v>
      </c>
      <c r="H211" s="18">
        <v>3046.4</v>
      </c>
      <c r="I211" s="18">
        <v>2839.8</v>
      </c>
      <c r="J211" s="18">
        <v>2539.6</v>
      </c>
      <c r="K211" s="18">
        <v>138</v>
      </c>
      <c r="L211" s="15" t="s">
        <v>133</v>
      </c>
      <c r="M211" s="18">
        <v>2357034</v>
      </c>
      <c r="N211" s="18">
        <v>0</v>
      </c>
      <c r="O211" s="18">
        <v>0</v>
      </c>
      <c r="P211" s="18">
        <v>0</v>
      </c>
      <c r="Q211" s="18">
        <v>2357034</v>
      </c>
      <c r="R211" s="18">
        <f t="shared" si="4"/>
        <v>830</v>
      </c>
      <c r="S211" s="18"/>
      <c r="T211" s="10" t="s">
        <v>341</v>
      </c>
      <c r="U211" s="98">
        <v>6.53</v>
      </c>
    </row>
    <row r="212" spans="1:21" ht="105" x14ac:dyDescent="0.2">
      <c r="A212" s="10">
        <v>44</v>
      </c>
      <c r="B212" s="30" t="s">
        <v>318</v>
      </c>
      <c r="C212" s="10">
        <v>1995</v>
      </c>
      <c r="D212" s="10"/>
      <c r="E212" s="10" t="s">
        <v>59</v>
      </c>
      <c r="F212" s="10">
        <v>10</v>
      </c>
      <c r="G212" s="10">
        <v>2</v>
      </c>
      <c r="H212" s="18">
        <v>5753.8</v>
      </c>
      <c r="I212" s="18">
        <v>4894.6000000000004</v>
      </c>
      <c r="J212" s="18">
        <v>4834.1000000000004</v>
      </c>
      <c r="K212" s="18">
        <v>255</v>
      </c>
      <c r="L212" s="15" t="s">
        <v>319</v>
      </c>
      <c r="M212" s="18">
        <v>16323884</v>
      </c>
      <c r="N212" s="18">
        <v>0</v>
      </c>
      <c r="O212" s="18">
        <v>0</v>
      </c>
      <c r="P212" s="18">
        <v>0</v>
      </c>
      <c r="Q212" s="18">
        <v>16323884</v>
      </c>
      <c r="R212" s="18">
        <f t="shared" si="4"/>
        <v>3335.0802925673188</v>
      </c>
      <c r="S212" s="18"/>
      <c r="T212" s="10" t="s">
        <v>342</v>
      </c>
      <c r="U212" s="97">
        <v>16323884</v>
      </c>
    </row>
    <row r="213" spans="1:21" ht="120" x14ac:dyDescent="0.2">
      <c r="A213" s="10">
        <v>45</v>
      </c>
      <c r="B213" s="30" t="s">
        <v>320</v>
      </c>
      <c r="C213" s="10">
        <v>1977</v>
      </c>
      <c r="D213" s="10"/>
      <c r="E213" s="10" t="s">
        <v>59</v>
      </c>
      <c r="F213" s="10">
        <v>5</v>
      </c>
      <c r="G213" s="10">
        <v>4</v>
      </c>
      <c r="H213" s="18">
        <v>3528.8</v>
      </c>
      <c r="I213" s="18">
        <v>3164.5</v>
      </c>
      <c r="J213" s="18">
        <v>2763.7</v>
      </c>
      <c r="K213" s="18">
        <v>172</v>
      </c>
      <c r="L213" s="15" t="s">
        <v>274</v>
      </c>
      <c r="M213" s="18">
        <v>9651725</v>
      </c>
      <c r="N213" s="18">
        <v>0</v>
      </c>
      <c r="O213" s="18">
        <v>0</v>
      </c>
      <c r="P213" s="18">
        <v>0</v>
      </c>
      <c r="Q213" s="18">
        <v>9651725</v>
      </c>
      <c r="R213" s="18">
        <f t="shared" si="4"/>
        <v>3050</v>
      </c>
      <c r="S213" s="18"/>
      <c r="T213" s="10" t="s">
        <v>341</v>
      </c>
      <c r="U213" s="98">
        <v>6.53</v>
      </c>
    </row>
    <row r="214" spans="1:21" ht="45" x14ac:dyDescent="0.2">
      <c r="A214" s="10">
        <v>46</v>
      </c>
      <c r="B214" s="30" t="s">
        <v>321</v>
      </c>
      <c r="C214" s="10">
        <v>1977</v>
      </c>
      <c r="D214" s="10">
        <v>1977</v>
      </c>
      <c r="E214" s="15" t="s">
        <v>59</v>
      </c>
      <c r="F214" s="10">
        <v>5</v>
      </c>
      <c r="G214" s="10">
        <v>1</v>
      </c>
      <c r="H214" s="18">
        <v>3898.65</v>
      </c>
      <c r="I214" s="18">
        <v>3751.15</v>
      </c>
      <c r="J214" s="18">
        <v>3006.5349999999999</v>
      </c>
      <c r="K214" s="18">
        <v>219</v>
      </c>
      <c r="L214" s="15" t="s">
        <v>322</v>
      </c>
      <c r="M214" s="18">
        <v>6192354.7000000002</v>
      </c>
      <c r="N214" s="18">
        <v>0</v>
      </c>
      <c r="O214" s="18">
        <v>0</v>
      </c>
      <c r="P214" s="18">
        <v>0</v>
      </c>
      <c r="Q214" s="18">
        <v>6192354.7000000002</v>
      </c>
      <c r="R214" s="18">
        <f t="shared" si="4"/>
        <v>1650.7883449075616</v>
      </c>
      <c r="S214" s="18"/>
      <c r="T214" s="10" t="s">
        <v>341</v>
      </c>
      <c r="U214" s="98">
        <v>6.53</v>
      </c>
    </row>
    <row r="215" spans="1:21" ht="120" x14ac:dyDescent="0.2">
      <c r="A215" s="10">
        <v>47</v>
      </c>
      <c r="B215" s="30" t="s">
        <v>323</v>
      </c>
      <c r="C215" s="10">
        <v>1978</v>
      </c>
      <c r="D215" s="10"/>
      <c r="E215" s="15" t="s">
        <v>59</v>
      </c>
      <c r="F215" s="10">
        <v>5</v>
      </c>
      <c r="G215" s="10">
        <v>2</v>
      </c>
      <c r="H215" s="18">
        <v>3646.9</v>
      </c>
      <c r="I215" s="18">
        <v>3216.1</v>
      </c>
      <c r="J215" s="18">
        <v>3091.7</v>
      </c>
      <c r="K215" s="18">
        <v>251</v>
      </c>
      <c r="L215" s="15" t="s">
        <v>127</v>
      </c>
      <c r="M215" s="18">
        <v>9358851</v>
      </c>
      <c r="N215" s="18">
        <v>0</v>
      </c>
      <c r="O215" s="18">
        <v>0</v>
      </c>
      <c r="P215" s="18">
        <v>0</v>
      </c>
      <c r="Q215" s="18">
        <v>9358851</v>
      </c>
      <c r="R215" s="18">
        <f t="shared" si="4"/>
        <v>2910</v>
      </c>
      <c r="S215" s="18"/>
      <c r="T215" s="10" t="s">
        <v>341</v>
      </c>
      <c r="U215" s="98">
        <v>6.53</v>
      </c>
    </row>
    <row r="216" spans="1:21" ht="120" x14ac:dyDescent="0.2">
      <c r="A216" s="10">
        <v>48</v>
      </c>
      <c r="B216" s="30" t="s">
        <v>324</v>
      </c>
      <c r="C216" s="10">
        <v>1978</v>
      </c>
      <c r="D216" s="10"/>
      <c r="E216" s="15" t="s">
        <v>59</v>
      </c>
      <c r="F216" s="10">
        <v>5</v>
      </c>
      <c r="G216" s="10">
        <v>2</v>
      </c>
      <c r="H216" s="18">
        <v>3651.3</v>
      </c>
      <c r="I216" s="18">
        <v>3209.8</v>
      </c>
      <c r="J216" s="18">
        <v>3102.1</v>
      </c>
      <c r="K216" s="18">
        <v>237</v>
      </c>
      <c r="L216" s="15" t="s">
        <v>167</v>
      </c>
      <c r="M216" s="18">
        <v>9340518</v>
      </c>
      <c r="N216" s="18">
        <v>0</v>
      </c>
      <c r="O216" s="18">
        <v>0</v>
      </c>
      <c r="P216" s="18">
        <v>0</v>
      </c>
      <c r="Q216" s="18">
        <v>9340518</v>
      </c>
      <c r="R216" s="18">
        <f t="shared" si="4"/>
        <v>2910</v>
      </c>
      <c r="S216" s="18"/>
      <c r="T216" s="10" t="s">
        <v>341</v>
      </c>
      <c r="U216" s="98">
        <v>6.53</v>
      </c>
    </row>
    <row r="217" spans="1:21" ht="30" x14ac:dyDescent="0.2">
      <c r="A217" s="10">
        <v>49</v>
      </c>
      <c r="B217" s="30" t="s">
        <v>325</v>
      </c>
      <c r="C217" s="10">
        <v>1991</v>
      </c>
      <c r="D217" s="10"/>
      <c r="E217" s="15" t="s">
        <v>4</v>
      </c>
      <c r="F217" s="10" t="s">
        <v>18</v>
      </c>
      <c r="G217" s="10">
        <v>6</v>
      </c>
      <c r="H217" s="18">
        <v>13450.5</v>
      </c>
      <c r="I217" s="18">
        <v>11787.3</v>
      </c>
      <c r="J217" s="18">
        <v>10896.4</v>
      </c>
      <c r="K217" s="18">
        <v>654</v>
      </c>
      <c r="L217" s="15" t="s">
        <v>2</v>
      </c>
      <c r="M217" s="18">
        <v>8239570</v>
      </c>
      <c r="N217" s="18">
        <v>0</v>
      </c>
      <c r="O217" s="18">
        <v>0</v>
      </c>
      <c r="P217" s="18">
        <v>0</v>
      </c>
      <c r="Q217" s="18">
        <v>8239570</v>
      </c>
      <c r="R217" s="18">
        <f t="shared" si="4"/>
        <v>699.02098020751157</v>
      </c>
      <c r="S217" s="18"/>
      <c r="T217" s="10" t="s">
        <v>342</v>
      </c>
      <c r="U217" s="97">
        <v>8239570</v>
      </c>
    </row>
    <row r="218" spans="1:21" ht="107.25" customHeight="1" x14ac:dyDescent="0.2">
      <c r="A218" s="10">
        <v>50</v>
      </c>
      <c r="B218" s="30" t="s">
        <v>326</v>
      </c>
      <c r="C218" s="10">
        <v>1991</v>
      </c>
      <c r="D218" s="10"/>
      <c r="E218" s="15" t="s">
        <v>4</v>
      </c>
      <c r="F218" s="10">
        <v>9</v>
      </c>
      <c r="G218" s="10">
        <v>4</v>
      </c>
      <c r="H218" s="18">
        <v>9017.1</v>
      </c>
      <c r="I218" s="18">
        <v>7771.5</v>
      </c>
      <c r="J218" s="18">
        <v>7538.6</v>
      </c>
      <c r="K218" s="18">
        <v>458</v>
      </c>
      <c r="L218" s="15" t="s">
        <v>388</v>
      </c>
      <c r="M218" s="18">
        <v>8640000</v>
      </c>
      <c r="N218" s="18">
        <v>0</v>
      </c>
      <c r="O218" s="18">
        <v>0</v>
      </c>
      <c r="P218" s="18">
        <v>0</v>
      </c>
      <c r="Q218" s="18">
        <v>8640000</v>
      </c>
      <c r="R218" s="18">
        <f t="shared" si="4"/>
        <v>1111.754487550666</v>
      </c>
      <c r="S218" s="18"/>
      <c r="T218" s="10" t="s">
        <v>342</v>
      </c>
      <c r="U218" s="97">
        <v>8640000</v>
      </c>
    </row>
    <row r="219" spans="1:21" ht="172.5" customHeight="1" x14ac:dyDescent="0.2">
      <c r="A219" s="10">
        <v>51</v>
      </c>
      <c r="B219" s="30" t="s">
        <v>327</v>
      </c>
      <c r="C219" s="10">
        <v>1992</v>
      </c>
      <c r="D219" s="10"/>
      <c r="E219" s="10" t="s">
        <v>4</v>
      </c>
      <c r="F219" s="10">
        <v>10</v>
      </c>
      <c r="G219" s="10">
        <v>4</v>
      </c>
      <c r="H219" s="18">
        <v>9882.4</v>
      </c>
      <c r="I219" s="18">
        <v>8735.4</v>
      </c>
      <c r="J219" s="18">
        <v>8735.4</v>
      </c>
      <c r="K219" s="18">
        <v>456</v>
      </c>
      <c r="L219" s="15" t="s">
        <v>402</v>
      </c>
      <c r="M219" s="18">
        <v>25848738</v>
      </c>
      <c r="N219" s="18">
        <v>0</v>
      </c>
      <c r="O219" s="18">
        <v>0</v>
      </c>
      <c r="P219" s="18">
        <v>0</v>
      </c>
      <c r="Q219" s="18">
        <v>25848738</v>
      </c>
      <c r="R219" s="18">
        <f t="shared" si="4"/>
        <v>2959.078920255512</v>
      </c>
      <c r="S219" s="18"/>
      <c r="T219" s="10" t="s">
        <v>341</v>
      </c>
      <c r="U219" s="98">
        <v>6.53</v>
      </c>
    </row>
    <row r="220" spans="1:21" ht="30" x14ac:dyDescent="0.2">
      <c r="A220" s="10">
        <v>52</v>
      </c>
      <c r="B220" s="30" t="s">
        <v>21</v>
      </c>
      <c r="C220" s="10">
        <v>1977</v>
      </c>
      <c r="D220" s="10"/>
      <c r="E220" s="15" t="s">
        <v>4</v>
      </c>
      <c r="F220" s="10">
        <v>9</v>
      </c>
      <c r="G220" s="10">
        <v>4</v>
      </c>
      <c r="H220" s="18">
        <v>8861</v>
      </c>
      <c r="I220" s="18">
        <v>7813</v>
      </c>
      <c r="J220" s="18">
        <v>6978.04</v>
      </c>
      <c r="K220" s="18">
        <v>437</v>
      </c>
      <c r="L220" s="15" t="s">
        <v>194</v>
      </c>
      <c r="M220" s="18">
        <v>3593980</v>
      </c>
      <c r="N220" s="18">
        <v>0</v>
      </c>
      <c r="O220" s="18">
        <v>0</v>
      </c>
      <c r="P220" s="18">
        <v>0</v>
      </c>
      <c r="Q220" s="18">
        <v>3593980</v>
      </c>
      <c r="R220" s="18">
        <f t="shared" si="4"/>
        <v>460</v>
      </c>
      <c r="S220" s="18"/>
      <c r="T220" s="10" t="s">
        <v>341</v>
      </c>
      <c r="U220" s="98">
        <v>6.53</v>
      </c>
    </row>
    <row r="221" spans="1:21" ht="153.75" customHeight="1" x14ac:dyDescent="0.2">
      <c r="A221" s="10">
        <v>53</v>
      </c>
      <c r="B221" s="30" t="s">
        <v>328</v>
      </c>
      <c r="C221" s="10">
        <v>1976</v>
      </c>
      <c r="D221" s="10"/>
      <c r="E221" s="10" t="s">
        <v>4</v>
      </c>
      <c r="F221" s="10">
        <v>9</v>
      </c>
      <c r="G221" s="10">
        <v>4</v>
      </c>
      <c r="H221" s="18">
        <v>8833.11</v>
      </c>
      <c r="I221" s="18">
        <v>7808.81</v>
      </c>
      <c r="J221" s="18">
        <v>7494.24</v>
      </c>
      <c r="K221" s="18">
        <v>362</v>
      </c>
      <c r="L221" s="15" t="s">
        <v>403</v>
      </c>
      <c r="M221" s="18">
        <v>26539096</v>
      </c>
      <c r="N221" s="18">
        <v>0</v>
      </c>
      <c r="O221" s="18">
        <v>0</v>
      </c>
      <c r="P221" s="18">
        <v>0</v>
      </c>
      <c r="Q221" s="18">
        <v>26539096</v>
      </c>
      <c r="R221" s="18">
        <f t="shared" si="4"/>
        <v>3398.6095192481312</v>
      </c>
      <c r="S221" s="18"/>
      <c r="T221" s="10" t="s">
        <v>341</v>
      </c>
      <c r="U221" s="98">
        <v>6.53</v>
      </c>
    </row>
    <row r="222" spans="1:21" ht="30" x14ac:dyDescent="0.2">
      <c r="A222" s="10">
        <v>54</v>
      </c>
      <c r="B222" s="30" t="s">
        <v>35</v>
      </c>
      <c r="C222" s="10">
        <v>1969</v>
      </c>
      <c r="D222" s="10"/>
      <c r="E222" s="10" t="s">
        <v>59</v>
      </c>
      <c r="F222" s="10">
        <v>5</v>
      </c>
      <c r="G222" s="10">
        <v>3</v>
      </c>
      <c r="H222" s="18">
        <v>3698.98</v>
      </c>
      <c r="I222" s="18">
        <v>3471.98</v>
      </c>
      <c r="J222" s="18">
        <v>3331.66</v>
      </c>
      <c r="K222" s="18">
        <v>230</v>
      </c>
      <c r="L222" s="15" t="s">
        <v>119</v>
      </c>
      <c r="M222" s="18">
        <v>2152627.6</v>
      </c>
      <c r="N222" s="18">
        <v>0</v>
      </c>
      <c r="O222" s="18">
        <v>0</v>
      </c>
      <c r="P222" s="18">
        <v>0</v>
      </c>
      <c r="Q222" s="18">
        <v>2152627.6</v>
      </c>
      <c r="R222" s="18">
        <f t="shared" si="4"/>
        <v>620</v>
      </c>
      <c r="S222" s="18"/>
      <c r="T222" s="10" t="s">
        <v>341</v>
      </c>
      <c r="U222" s="98">
        <v>6.53</v>
      </c>
    </row>
    <row r="223" spans="1:21" ht="108.75" customHeight="1" x14ac:dyDescent="0.2">
      <c r="A223" s="10">
        <v>55</v>
      </c>
      <c r="B223" s="30" t="s">
        <v>329</v>
      </c>
      <c r="C223" s="10">
        <v>1991</v>
      </c>
      <c r="D223" s="10"/>
      <c r="E223" s="10" t="s">
        <v>59</v>
      </c>
      <c r="F223" s="10" t="s">
        <v>18</v>
      </c>
      <c r="G223" s="10">
        <v>6</v>
      </c>
      <c r="H223" s="18">
        <v>15533.5</v>
      </c>
      <c r="I223" s="18">
        <v>14004.5</v>
      </c>
      <c r="J223" s="18">
        <v>13188.6</v>
      </c>
      <c r="K223" s="18">
        <v>598</v>
      </c>
      <c r="L223" s="15" t="s">
        <v>388</v>
      </c>
      <c r="M223" s="18">
        <v>12960000</v>
      </c>
      <c r="N223" s="18">
        <v>0</v>
      </c>
      <c r="O223" s="18">
        <v>0</v>
      </c>
      <c r="P223" s="18">
        <v>0</v>
      </c>
      <c r="Q223" s="18">
        <v>12960000</v>
      </c>
      <c r="R223" s="18">
        <f t="shared" si="4"/>
        <v>925.41683030454499</v>
      </c>
      <c r="S223" s="18"/>
      <c r="T223" s="10" t="s">
        <v>342</v>
      </c>
      <c r="U223" s="97">
        <v>12960000</v>
      </c>
    </row>
    <row r="224" spans="1:21" ht="111" customHeight="1" x14ac:dyDescent="0.2">
      <c r="A224" s="10">
        <v>56</v>
      </c>
      <c r="B224" s="30" t="s">
        <v>330</v>
      </c>
      <c r="C224" s="10">
        <v>1991</v>
      </c>
      <c r="D224" s="10"/>
      <c r="E224" s="15" t="s">
        <v>59</v>
      </c>
      <c r="F224" s="10">
        <v>9</v>
      </c>
      <c r="G224" s="10">
        <v>6</v>
      </c>
      <c r="H224" s="18">
        <v>16354.6</v>
      </c>
      <c r="I224" s="18">
        <v>14658.1</v>
      </c>
      <c r="J224" s="18">
        <v>14147.5</v>
      </c>
      <c r="K224" s="18">
        <v>657</v>
      </c>
      <c r="L224" s="15" t="s">
        <v>388</v>
      </c>
      <c r="M224" s="18">
        <v>12960000</v>
      </c>
      <c r="N224" s="18">
        <v>0</v>
      </c>
      <c r="O224" s="18">
        <v>0</v>
      </c>
      <c r="P224" s="18">
        <v>0</v>
      </c>
      <c r="Q224" s="18">
        <v>12960000</v>
      </c>
      <c r="R224" s="18">
        <f t="shared" si="4"/>
        <v>884.15278924280767</v>
      </c>
      <c r="S224" s="18"/>
      <c r="T224" s="10" t="s">
        <v>342</v>
      </c>
      <c r="U224" s="97">
        <v>12960000</v>
      </c>
    </row>
    <row r="225" spans="1:21" ht="105" x14ac:dyDescent="0.2">
      <c r="A225" s="10">
        <v>57</v>
      </c>
      <c r="B225" s="30" t="s">
        <v>331</v>
      </c>
      <c r="C225" s="10">
        <v>1966</v>
      </c>
      <c r="D225" s="10"/>
      <c r="E225" s="15" t="s">
        <v>59</v>
      </c>
      <c r="F225" s="10" t="s">
        <v>14</v>
      </c>
      <c r="G225" s="10">
        <v>4</v>
      </c>
      <c r="H225" s="18">
        <v>3731.7</v>
      </c>
      <c r="I225" s="18">
        <v>3360.5</v>
      </c>
      <c r="J225" s="18">
        <v>2746.5</v>
      </c>
      <c r="K225" s="18">
        <v>169</v>
      </c>
      <c r="L225" s="15" t="s">
        <v>332</v>
      </c>
      <c r="M225" s="18">
        <v>11808115</v>
      </c>
      <c r="N225" s="18">
        <v>0</v>
      </c>
      <c r="O225" s="18">
        <v>0</v>
      </c>
      <c r="P225" s="18">
        <v>0</v>
      </c>
      <c r="Q225" s="18">
        <v>11808115</v>
      </c>
      <c r="R225" s="18">
        <f t="shared" si="4"/>
        <v>3513.7970540098199</v>
      </c>
      <c r="S225" s="18"/>
      <c r="T225" s="10" t="s">
        <v>341</v>
      </c>
      <c r="U225" s="98">
        <v>6.53</v>
      </c>
    </row>
    <row r="226" spans="1:21" ht="30" x14ac:dyDescent="0.2">
      <c r="A226" s="10">
        <v>58</v>
      </c>
      <c r="B226" s="30" t="s">
        <v>333</v>
      </c>
      <c r="C226" s="10">
        <v>1967</v>
      </c>
      <c r="D226" s="10">
        <v>2011</v>
      </c>
      <c r="E226" s="15" t="s">
        <v>59</v>
      </c>
      <c r="F226" s="10">
        <v>5</v>
      </c>
      <c r="G226" s="10">
        <v>8</v>
      </c>
      <c r="H226" s="18">
        <v>6245.1</v>
      </c>
      <c r="I226" s="18">
        <v>5666.1</v>
      </c>
      <c r="J226" s="18">
        <v>5666.1</v>
      </c>
      <c r="K226" s="18">
        <v>221</v>
      </c>
      <c r="L226" s="15" t="s">
        <v>2</v>
      </c>
      <c r="M226" s="18">
        <v>7707700</v>
      </c>
      <c r="N226" s="18">
        <v>0</v>
      </c>
      <c r="O226" s="18">
        <v>0</v>
      </c>
      <c r="P226" s="18">
        <v>0</v>
      </c>
      <c r="Q226" s="18">
        <v>7707700</v>
      </c>
      <c r="R226" s="18">
        <f t="shared" si="4"/>
        <v>1360.3183847796543</v>
      </c>
      <c r="S226" s="18"/>
      <c r="T226" s="10" t="s">
        <v>342</v>
      </c>
      <c r="U226" s="97">
        <v>7707700</v>
      </c>
    </row>
    <row r="227" spans="1:21" x14ac:dyDescent="0.2">
      <c r="A227" s="10"/>
      <c r="B227" s="37" t="s">
        <v>383</v>
      </c>
      <c r="C227" s="22"/>
      <c r="D227" s="22"/>
      <c r="E227" s="15"/>
      <c r="F227" s="22"/>
      <c r="G227" s="22"/>
      <c r="H227" s="19">
        <f>SUM(H169:H226)</f>
        <v>382193.1399999999</v>
      </c>
      <c r="I227" s="19">
        <f>SUM(I169:I226)</f>
        <v>339300.66999999993</v>
      </c>
      <c r="J227" s="19">
        <f>SUM(J169:J226)</f>
        <v>314585.995</v>
      </c>
      <c r="K227" s="19">
        <f>SUM(K169:K226)</f>
        <v>16841</v>
      </c>
      <c r="L227" s="58"/>
      <c r="M227" s="19">
        <f>SUM(M169:M226)</f>
        <v>708440662.10000002</v>
      </c>
      <c r="N227" s="19">
        <v>0</v>
      </c>
      <c r="O227" s="19">
        <v>0</v>
      </c>
      <c r="P227" s="19">
        <v>0</v>
      </c>
      <c r="Q227" s="19">
        <f>M227</f>
        <v>708440662.10000002</v>
      </c>
      <c r="R227" s="19"/>
      <c r="S227" s="19"/>
      <c r="T227" s="31" t="s">
        <v>348</v>
      </c>
      <c r="U227" s="97"/>
    </row>
    <row r="228" spans="1:21" ht="28.5" x14ac:dyDescent="0.2">
      <c r="A228" s="10"/>
      <c r="B228" s="59" t="s">
        <v>384</v>
      </c>
      <c r="C228" s="87"/>
      <c r="D228" s="87"/>
      <c r="E228" s="87"/>
      <c r="F228" s="87"/>
      <c r="G228" s="87"/>
      <c r="H228" s="19">
        <f>H99+H167+H227</f>
        <v>1291251.45</v>
      </c>
      <c r="I228" s="19">
        <f>I99+I167+I227</f>
        <v>1144807.9499999997</v>
      </c>
      <c r="J228" s="19">
        <f>J99+J167+J227</f>
        <v>1058574.7849999997</v>
      </c>
      <c r="K228" s="19">
        <f>K99+K167+K227</f>
        <v>58596</v>
      </c>
      <c r="L228" s="89"/>
      <c r="M228" s="19">
        <f>M99+M167+M227</f>
        <v>2235966032.0999999</v>
      </c>
      <c r="N228" s="19">
        <v>0</v>
      </c>
      <c r="O228" s="19">
        <v>0</v>
      </c>
      <c r="P228" s="19">
        <v>0</v>
      </c>
      <c r="Q228" s="19">
        <f>Q99+Q167+Q227</f>
        <v>2235966032.0999999</v>
      </c>
      <c r="R228" s="19"/>
      <c r="S228" s="19"/>
      <c r="T228" s="88"/>
      <c r="U228" s="103"/>
    </row>
    <row r="229" spans="1:21" x14ac:dyDescent="0.2">
      <c r="A229" s="82"/>
      <c r="B229" s="83"/>
      <c r="C229" s="83"/>
      <c r="D229" s="83"/>
      <c r="E229" s="84"/>
      <c r="F229" s="83"/>
      <c r="G229" s="83"/>
      <c r="H229" s="85"/>
      <c r="I229" s="85"/>
      <c r="J229" s="85"/>
      <c r="K229" s="85"/>
      <c r="L229" s="83"/>
      <c r="M229" s="85"/>
      <c r="N229" s="90"/>
      <c r="O229" s="90"/>
      <c r="P229" s="90"/>
      <c r="Q229" s="90"/>
      <c r="R229" s="90"/>
      <c r="S229" s="90"/>
      <c r="T229" s="3"/>
      <c r="U229" s="100"/>
    </row>
    <row r="230" spans="1:21" x14ac:dyDescent="0.2">
      <c r="A230" s="63"/>
      <c r="B230" s="86"/>
      <c r="C230" s="86"/>
      <c r="D230" s="86"/>
      <c r="E230" s="74"/>
      <c r="F230" s="86"/>
      <c r="G230" s="86"/>
      <c r="H230" s="90"/>
      <c r="I230" s="90"/>
      <c r="J230" s="90"/>
      <c r="K230" s="90"/>
      <c r="L230" s="86"/>
      <c r="M230" s="90"/>
      <c r="N230" s="90"/>
      <c r="O230" s="90"/>
      <c r="P230" s="90"/>
      <c r="Q230" s="90"/>
      <c r="R230" s="90"/>
      <c r="S230" s="90"/>
      <c r="T230" s="3"/>
      <c r="U230" s="100"/>
    </row>
    <row r="231" spans="1:21" ht="12.75" x14ac:dyDescent="0.2">
      <c r="A231" s="1"/>
      <c r="H231" s="104"/>
      <c r="I231" s="104"/>
      <c r="N231" s="104"/>
      <c r="O231" s="104"/>
      <c r="P231" s="104"/>
      <c r="Q231" s="104"/>
      <c r="R231" s="104"/>
      <c r="S231" s="104"/>
      <c r="U231" s="20"/>
    </row>
    <row r="232" spans="1:21" x14ac:dyDescent="0.2">
      <c r="A232" s="1"/>
      <c r="H232" s="104"/>
      <c r="I232" s="104"/>
      <c r="J232" s="104"/>
      <c r="K232" s="104"/>
      <c r="L232" s="60"/>
      <c r="M232" s="104"/>
    </row>
    <row r="233" spans="1:21" x14ac:dyDescent="0.2">
      <c r="A233" s="1"/>
      <c r="H233" s="104"/>
      <c r="I233" s="104"/>
      <c r="J233" s="104"/>
      <c r="K233" s="104"/>
      <c r="L233" s="60"/>
      <c r="M233" s="104"/>
    </row>
  </sheetData>
  <autoFilter ref="A9:U228">
    <filterColumn colId="2" showButton="0"/>
    <filterColumn colId="8" showButton="0"/>
  </autoFilter>
  <mergeCells count="31">
    <mergeCell ref="R4:S4"/>
    <mergeCell ref="R3:S3"/>
    <mergeCell ref="B5:T5"/>
    <mergeCell ref="E9:E11"/>
    <mergeCell ref="I9:J9"/>
    <mergeCell ref="G9:G11"/>
    <mergeCell ref="J10:J11"/>
    <mergeCell ref="A14:U14"/>
    <mergeCell ref="A100:U100"/>
    <mergeCell ref="A168:U168"/>
    <mergeCell ref="U9:U11"/>
    <mergeCell ref="F9:F11"/>
    <mergeCell ref="I10:I11"/>
    <mergeCell ref="K9:K11"/>
    <mergeCell ref="H9:H11"/>
    <mergeCell ref="Q10:Q11"/>
    <mergeCell ref="L9:L11"/>
    <mergeCell ref="A7:M7"/>
    <mergeCell ref="N10:N11"/>
    <mergeCell ref="B9:B11"/>
    <mergeCell ref="D10:D11"/>
    <mergeCell ref="C10:C11"/>
    <mergeCell ref="B8:T8"/>
    <mergeCell ref="T9:T11"/>
    <mergeCell ref="O10:P10"/>
    <mergeCell ref="M10:M11"/>
    <mergeCell ref="M9:Q9"/>
    <mergeCell ref="R9:R11"/>
    <mergeCell ref="S9:S11"/>
    <mergeCell ref="A9:A11"/>
    <mergeCell ref="C9:D9"/>
  </mergeCells>
  <phoneticPr fontId="0" type="noConversion"/>
  <pageMargins left="0.35433070866141736" right="0.19685039370078741" top="0.98425196850393704" bottom="0.78740157480314965" header="0.51181102362204722" footer="0.51181102362204722"/>
  <pageSetup paperSize="9" scale="44" fitToHeight="0" orientation="landscape" r:id="rId1"/>
  <headerFooter alignWithMargins="0">
    <oddHeader>&amp;C&amp;"Times New Roman,обычный"&amp;12&amp;P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24"/>
  <sheetViews>
    <sheetView tabSelected="1" view="pageBreakPreview" zoomScale="70" zoomScaleNormal="100" zoomScaleSheetLayoutView="70" workbookViewId="0">
      <pane ySplit="8" topLeftCell="A200" activePane="bottomLeft" state="frozen"/>
      <selection pane="bottomLeft" activeCell="W208" sqref="W208"/>
    </sheetView>
  </sheetViews>
  <sheetFormatPr defaultRowHeight="12.75" x14ac:dyDescent="0.2"/>
  <cols>
    <col min="1" max="1" width="3" style="51" customWidth="1"/>
    <col min="2" max="2" width="25" style="47" customWidth="1"/>
    <col min="3" max="3" width="14.42578125" style="48" customWidth="1"/>
    <col min="4" max="4" width="13.7109375" style="48" customWidth="1"/>
    <col min="5" max="5" width="13.5703125" style="48" customWidth="1"/>
    <col min="6" max="6" width="9.28515625" style="49" customWidth="1"/>
    <col min="7" max="7" width="15.42578125" style="75" customWidth="1"/>
    <col min="8" max="8" width="7.85546875" style="54" customWidth="1"/>
    <col min="9" max="9" width="13.140625" style="79" customWidth="1"/>
    <col min="10" max="10" width="9.28515625" style="9" customWidth="1"/>
    <col min="11" max="11" width="16" style="79" customWidth="1"/>
    <col min="12" max="12" width="9.28515625" style="79" customWidth="1"/>
    <col min="13" max="13" width="11.5703125" style="79" customWidth="1"/>
    <col min="14" max="14" width="10.42578125" style="9" customWidth="1"/>
    <col min="15" max="15" width="17.5703125" style="9" customWidth="1"/>
    <col min="16" max="16" width="19.140625" style="25" customWidth="1"/>
    <col min="17" max="16384" width="9.140625" style="9"/>
  </cols>
  <sheetData>
    <row r="1" spans="1:16" ht="19.5" customHeight="1" x14ac:dyDescent="0.2">
      <c r="B1" s="45"/>
      <c r="C1" s="50"/>
      <c r="D1" s="50"/>
      <c r="E1" s="50"/>
      <c r="F1" s="46"/>
      <c r="G1" s="76"/>
      <c r="H1" s="55"/>
      <c r="I1" s="7"/>
      <c r="J1" s="6"/>
      <c r="K1" s="81"/>
      <c r="L1" s="7"/>
      <c r="M1" s="63"/>
      <c r="N1" s="63"/>
      <c r="O1" s="93" t="s">
        <v>411</v>
      </c>
      <c r="P1" s="63"/>
    </row>
    <row r="2" spans="1:16" ht="62.25" customHeight="1" x14ac:dyDescent="0.2">
      <c r="A2" s="145" t="s">
        <v>38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</row>
    <row r="3" spans="1:16" ht="8.25" customHeight="1" x14ac:dyDescent="0.2">
      <c r="B3" s="43"/>
      <c r="C3" s="27"/>
      <c r="D3" s="27"/>
      <c r="E3" s="27"/>
      <c r="F3" s="44"/>
      <c r="G3" s="77"/>
      <c r="H3" s="56"/>
      <c r="I3" s="80"/>
      <c r="J3" s="27"/>
      <c r="K3" s="80"/>
      <c r="L3" s="80"/>
      <c r="M3" s="80"/>
      <c r="N3" s="8"/>
      <c r="O3" s="8"/>
      <c r="P3" s="73"/>
    </row>
    <row r="4" spans="1:16" s="64" customFormat="1" ht="89.25" x14ac:dyDescent="0.2">
      <c r="A4" s="53" t="s">
        <v>39</v>
      </c>
      <c r="B4" s="4" t="s">
        <v>49</v>
      </c>
      <c r="C4" s="5" t="s">
        <v>75</v>
      </c>
      <c r="D4" s="5" t="s">
        <v>73</v>
      </c>
      <c r="E4" s="5" t="s">
        <v>74</v>
      </c>
      <c r="F4" s="146" t="s">
        <v>50</v>
      </c>
      <c r="G4" s="146"/>
      <c r="H4" s="146" t="s">
        <v>27</v>
      </c>
      <c r="I4" s="146"/>
      <c r="J4" s="146" t="s">
        <v>55</v>
      </c>
      <c r="K4" s="146"/>
      <c r="L4" s="146" t="s">
        <v>56</v>
      </c>
      <c r="M4" s="146"/>
      <c r="N4" s="148" t="s">
        <v>57</v>
      </c>
      <c r="O4" s="148"/>
      <c r="P4" s="4" t="s">
        <v>54</v>
      </c>
    </row>
    <row r="5" spans="1:16" s="64" customFormat="1" x14ac:dyDescent="0.2">
      <c r="A5" s="120"/>
      <c r="B5" s="4" t="s">
        <v>51</v>
      </c>
      <c r="C5" s="4" t="s">
        <v>46</v>
      </c>
      <c r="D5" s="4" t="s">
        <v>46</v>
      </c>
      <c r="E5" s="4" t="s">
        <v>46</v>
      </c>
      <c r="F5" s="4" t="s">
        <v>43</v>
      </c>
      <c r="G5" s="24" t="s">
        <v>46</v>
      </c>
      <c r="H5" s="53" t="s">
        <v>48</v>
      </c>
      <c r="I5" s="24" t="s">
        <v>46</v>
      </c>
      <c r="J5" s="4" t="s">
        <v>43</v>
      </c>
      <c r="K5" s="24" t="s">
        <v>46</v>
      </c>
      <c r="L5" s="24" t="s">
        <v>43</v>
      </c>
      <c r="M5" s="24" t="s">
        <v>46</v>
      </c>
      <c r="N5" s="4" t="s">
        <v>52</v>
      </c>
      <c r="O5" s="4" t="s">
        <v>46</v>
      </c>
      <c r="P5" s="71" t="s">
        <v>46</v>
      </c>
    </row>
    <row r="6" spans="1:16" s="64" customFormat="1" x14ac:dyDescent="0.2">
      <c r="A6" s="120">
        <v>1</v>
      </c>
      <c r="B6" s="53">
        <v>2</v>
      </c>
      <c r="C6" s="53">
        <v>3</v>
      </c>
      <c r="D6" s="53">
        <v>4</v>
      </c>
      <c r="E6" s="53">
        <v>5</v>
      </c>
      <c r="F6" s="53">
        <v>6</v>
      </c>
      <c r="G6" s="53">
        <v>7</v>
      </c>
      <c r="H6" s="53">
        <v>8</v>
      </c>
      <c r="I6" s="53">
        <v>9</v>
      </c>
      <c r="J6" s="53">
        <v>10</v>
      </c>
      <c r="K6" s="53">
        <v>11</v>
      </c>
      <c r="L6" s="53">
        <v>12</v>
      </c>
      <c r="M6" s="53">
        <v>13</v>
      </c>
      <c r="N6" s="53">
        <v>14</v>
      </c>
      <c r="O6" s="53">
        <v>15</v>
      </c>
      <c r="P6" s="106">
        <v>16</v>
      </c>
    </row>
    <row r="7" spans="1:16" s="65" customFormat="1" ht="12.75" customHeight="1" x14ac:dyDescent="0.2">
      <c r="A7" s="147" t="s">
        <v>351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</row>
    <row r="8" spans="1:16" s="66" customFormat="1" ht="15" x14ac:dyDescent="0.2">
      <c r="A8" s="149" t="s">
        <v>337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</row>
    <row r="9" spans="1:16" s="64" customFormat="1" ht="38.25" x14ac:dyDescent="0.2">
      <c r="A9" s="4">
        <v>1</v>
      </c>
      <c r="B9" s="36" t="s">
        <v>79</v>
      </c>
      <c r="C9" s="26">
        <v>11075040</v>
      </c>
      <c r="D9" s="95">
        <v>11075040</v>
      </c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</row>
    <row r="10" spans="1:16" s="64" customFormat="1" ht="25.5" x14ac:dyDescent="0.2">
      <c r="A10" s="4">
        <v>2</v>
      </c>
      <c r="B10" s="36" t="s">
        <v>80</v>
      </c>
      <c r="C10" s="26">
        <v>12768302.000000002</v>
      </c>
      <c r="D10" s="95">
        <v>9055302.0000000019</v>
      </c>
      <c r="E10" s="95"/>
      <c r="F10" s="95">
        <v>790</v>
      </c>
      <c r="G10" s="95">
        <v>3713000</v>
      </c>
      <c r="H10" s="95"/>
      <c r="I10" s="95"/>
      <c r="J10" s="95"/>
      <c r="K10" s="95"/>
      <c r="L10" s="95"/>
      <c r="M10" s="95"/>
      <c r="N10" s="95"/>
      <c r="O10" s="95"/>
      <c r="P10" s="95"/>
    </row>
    <row r="11" spans="1:16" s="64" customFormat="1" ht="25.5" x14ac:dyDescent="0.2">
      <c r="A11" s="4">
        <v>3</v>
      </c>
      <c r="B11" s="36" t="s">
        <v>82</v>
      </c>
      <c r="C11" s="26">
        <v>5395600</v>
      </c>
      <c r="D11" s="95">
        <v>0</v>
      </c>
      <c r="E11" s="95"/>
      <c r="F11" s="95">
        <v>1148</v>
      </c>
      <c r="G11" s="95">
        <v>5395600</v>
      </c>
      <c r="H11" s="95"/>
      <c r="I11" s="95"/>
      <c r="J11" s="95"/>
      <c r="K11" s="95"/>
      <c r="L11" s="95"/>
      <c r="M11" s="95"/>
      <c r="N11" s="95"/>
      <c r="O11" s="95"/>
      <c r="P11" s="95"/>
    </row>
    <row r="12" spans="1:16" s="20" customFormat="1" ht="25.5" x14ac:dyDescent="0.2">
      <c r="A12" s="4">
        <v>4</v>
      </c>
      <c r="B12" s="36" t="s">
        <v>84</v>
      </c>
      <c r="C12" s="26">
        <v>9558052</v>
      </c>
      <c r="D12" s="95">
        <v>9558052</v>
      </c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</row>
    <row r="13" spans="1:16" s="20" customFormat="1" ht="25.5" x14ac:dyDescent="0.2">
      <c r="A13" s="4">
        <v>5</v>
      </c>
      <c r="B13" s="36" t="s">
        <v>24</v>
      </c>
      <c r="C13" s="26">
        <v>2806864</v>
      </c>
      <c r="D13" s="95">
        <v>2806864</v>
      </c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</row>
    <row r="14" spans="1:16" s="20" customFormat="1" ht="25.5" x14ac:dyDescent="0.2">
      <c r="A14" s="4">
        <v>6</v>
      </c>
      <c r="B14" s="36" t="s">
        <v>87</v>
      </c>
      <c r="C14" s="26">
        <v>3960160</v>
      </c>
      <c r="D14" s="95">
        <v>3960160</v>
      </c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</row>
    <row r="15" spans="1:16" s="20" customFormat="1" ht="25.5" x14ac:dyDescent="0.2">
      <c r="A15" s="4">
        <v>7</v>
      </c>
      <c r="B15" s="36" t="s">
        <v>89</v>
      </c>
      <c r="C15" s="26">
        <v>2833510.1</v>
      </c>
      <c r="D15" s="95">
        <v>2833510.1</v>
      </c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</row>
    <row r="16" spans="1:16" s="20" customFormat="1" ht="25.5" x14ac:dyDescent="0.2">
      <c r="A16" s="4">
        <v>8</v>
      </c>
      <c r="B16" s="36" t="s">
        <v>91</v>
      </c>
      <c r="C16" s="26">
        <v>11192151</v>
      </c>
      <c r="D16" s="95">
        <v>11192151</v>
      </c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</row>
    <row r="17" spans="1:16" s="20" customFormat="1" ht="25.5" x14ac:dyDescent="0.2">
      <c r="A17" s="4">
        <v>9</v>
      </c>
      <c r="B17" s="36" t="s">
        <v>37</v>
      </c>
      <c r="C17" s="26">
        <v>3750460</v>
      </c>
      <c r="D17" s="95">
        <v>0</v>
      </c>
      <c r="E17" s="95"/>
      <c r="F17" s="95">
        <v>623</v>
      </c>
      <c r="G17" s="95">
        <v>2928100</v>
      </c>
      <c r="H17" s="95"/>
      <c r="I17" s="95"/>
      <c r="J17" s="95">
        <v>623</v>
      </c>
      <c r="K17" s="95">
        <f>1320*623</f>
        <v>822360</v>
      </c>
      <c r="L17" s="95"/>
      <c r="M17" s="95"/>
      <c r="N17" s="95"/>
      <c r="O17" s="95"/>
      <c r="P17" s="95"/>
    </row>
    <row r="18" spans="1:16" s="20" customFormat="1" ht="25.5" x14ac:dyDescent="0.2">
      <c r="A18" s="4">
        <v>10</v>
      </c>
      <c r="B18" s="36" t="s">
        <v>94</v>
      </c>
      <c r="C18" s="26">
        <v>14768568</v>
      </c>
      <c r="D18" s="95">
        <v>14768568</v>
      </c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</row>
    <row r="19" spans="1:16" s="20" customFormat="1" ht="25.5" x14ac:dyDescent="0.2">
      <c r="A19" s="4">
        <v>11</v>
      </c>
      <c r="B19" s="36" t="s">
        <v>8</v>
      </c>
      <c r="C19" s="26">
        <v>9226042</v>
      </c>
      <c r="D19" s="95">
        <v>9226042</v>
      </c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</row>
    <row r="20" spans="1:16" s="20" customFormat="1" ht="25.5" x14ac:dyDescent="0.2">
      <c r="A20" s="4">
        <v>12</v>
      </c>
      <c r="B20" s="36" t="s">
        <v>66</v>
      </c>
      <c r="C20" s="26">
        <v>8034000</v>
      </c>
      <c r="D20" s="95">
        <v>8034000</v>
      </c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</row>
    <row r="21" spans="1:16" s="20" customFormat="1" ht="25.5" x14ac:dyDescent="0.2">
      <c r="A21" s="4">
        <v>13</v>
      </c>
      <c r="B21" s="36" t="s">
        <v>67</v>
      </c>
      <c r="C21" s="26">
        <v>17915850</v>
      </c>
      <c r="D21" s="95">
        <v>12419200</v>
      </c>
      <c r="E21" s="95"/>
      <c r="F21" s="95">
        <v>1169.5</v>
      </c>
      <c r="G21" s="95">
        <v>5496650</v>
      </c>
      <c r="H21" s="95"/>
      <c r="I21" s="95"/>
      <c r="J21" s="95"/>
      <c r="K21" s="95"/>
      <c r="L21" s="95"/>
      <c r="M21" s="95"/>
      <c r="N21" s="95"/>
      <c r="O21" s="95"/>
      <c r="P21" s="95"/>
    </row>
    <row r="22" spans="1:16" s="20" customFormat="1" ht="25.5" x14ac:dyDescent="0.2">
      <c r="A22" s="4">
        <v>14</v>
      </c>
      <c r="B22" s="36" t="s">
        <v>100</v>
      </c>
      <c r="C22" s="26">
        <v>17910526.199999999</v>
      </c>
      <c r="D22" s="95">
        <v>17910526.199999999</v>
      </c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</row>
    <row r="23" spans="1:16" s="20" customFormat="1" ht="25.5" x14ac:dyDescent="0.2">
      <c r="A23" s="4">
        <v>15</v>
      </c>
      <c r="B23" s="36" t="s">
        <v>103</v>
      </c>
      <c r="C23" s="26">
        <v>8830977</v>
      </c>
      <c r="D23" s="95">
        <v>8830977</v>
      </c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</row>
    <row r="24" spans="1:16" s="20" customFormat="1" ht="25.5" x14ac:dyDescent="0.2">
      <c r="A24" s="4">
        <v>16</v>
      </c>
      <c r="B24" s="36" t="s">
        <v>105</v>
      </c>
      <c r="C24" s="26">
        <v>29232233</v>
      </c>
      <c r="D24" s="95">
        <v>29232233</v>
      </c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</row>
    <row r="25" spans="1:16" s="20" customFormat="1" ht="25.5" x14ac:dyDescent="0.2">
      <c r="A25" s="4">
        <v>17</v>
      </c>
      <c r="B25" s="36" t="s">
        <v>108</v>
      </c>
      <c r="C25" s="26">
        <v>17104398</v>
      </c>
      <c r="D25" s="95">
        <v>17104398</v>
      </c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</row>
    <row r="26" spans="1:16" s="67" customFormat="1" ht="25.5" x14ac:dyDescent="0.2">
      <c r="A26" s="4">
        <v>18</v>
      </c>
      <c r="B26" s="36" t="s">
        <v>110</v>
      </c>
      <c r="C26" s="26">
        <v>9085100</v>
      </c>
      <c r="D26" s="95">
        <v>0</v>
      </c>
      <c r="E26" s="95"/>
      <c r="F26" s="95">
        <v>1933</v>
      </c>
      <c r="G26" s="95">
        <v>9085100</v>
      </c>
      <c r="H26" s="95"/>
      <c r="I26" s="95"/>
      <c r="J26" s="95"/>
      <c r="K26" s="95"/>
      <c r="L26" s="95"/>
      <c r="M26" s="95"/>
      <c r="N26" s="95"/>
      <c r="O26" s="95"/>
      <c r="P26" s="95"/>
    </row>
    <row r="27" spans="1:16" s="20" customFormat="1" ht="25.5" x14ac:dyDescent="0.2">
      <c r="A27" s="4">
        <v>19</v>
      </c>
      <c r="B27" s="36" t="s">
        <v>111</v>
      </c>
      <c r="C27" s="26">
        <v>4243630</v>
      </c>
      <c r="D27" s="95">
        <v>0</v>
      </c>
      <c r="E27" s="95"/>
      <c r="F27" s="95">
        <v>902.9</v>
      </c>
      <c r="G27" s="95">
        <v>4243630</v>
      </c>
      <c r="H27" s="95"/>
      <c r="I27" s="95"/>
      <c r="J27" s="95"/>
      <c r="K27" s="95"/>
      <c r="L27" s="95"/>
      <c r="M27" s="95"/>
      <c r="N27" s="95"/>
      <c r="O27" s="95"/>
      <c r="P27" s="95"/>
    </row>
    <row r="28" spans="1:16" s="67" customFormat="1" ht="25.5" x14ac:dyDescent="0.2">
      <c r="A28" s="4">
        <v>20</v>
      </c>
      <c r="B28" s="36" t="s">
        <v>112</v>
      </c>
      <c r="C28" s="26">
        <v>2448470</v>
      </c>
      <c r="D28" s="95">
        <v>2448470</v>
      </c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</row>
    <row r="29" spans="1:16" s="67" customFormat="1" ht="25.5" x14ac:dyDescent="0.2">
      <c r="A29" s="4">
        <v>21</v>
      </c>
      <c r="B29" s="36" t="s">
        <v>63</v>
      </c>
      <c r="C29" s="26">
        <v>3819970</v>
      </c>
      <c r="D29" s="95">
        <v>0</v>
      </c>
      <c r="E29" s="95"/>
      <c r="F29" s="95">
        <v>902</v>
      </c>
      <c r="G29" s="95">
        <v>3819970</v>
      </c>
      <c r="H29" s="95"/>
      <c r="I29" s="95"/>
      <c r="J29" s="95"/>
      <c r="K29" s="95"/>
      <c r="L29" s="95"/>
      <c r="M29" s="95"/>
      <c r="N29" s="95"/>
      <c r="O29" s="95"/>
      <c r="P29" s="95"/>
    </row>
    <row r="30" spans="1:16" s="67" customFormat="1" ht="25.5" x14ac:dyDescent="0.2">
      <c r="A30" s="4">
        <v>22</v>
      </c>
      <c r="B30" s="36" t="s">
        <v>7</v>
      </c>
      <c r="C30" s="26">
        <v>5675464.7999999998</v>
      </c>
      <c r="D30" s="95">
        <v>5675464.7999999998</v>
      </c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</row>
    <row r="31" spans="1:16" s="67" customFormat="1" ht="25.5" x14ac:dyDescent="0.2">
      <c r="A31" s="4">
        <v>23</v>
      </c>
      <c r="B31" s="36" t="s">
        <v>116</v>
      </c>
      <c r="C31" s="26">
        <v>6886840.3000000007</v>
      </c>
      <c r="D31" s="95">
        <v>6886840.3000000007</v>
      </c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</row>
    <row r="32" spans="1:16" s="67" customFormat="1" ht="25.5" x14ac:dyDescent="0.2">
      <c r="A32" s="4">
        <v>24</v>
      </c>
      <c r="B32" s="36" t="s">
        <v>118</v>
      </c>
      <c r="C32" s="26">
        <v>2540512</v>
      </c>
      <c r="D32" s="95">
        <v>2540512</v>
      </c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</row>
    <row r="33" spans="1:16" s="67" customFormat="1" ht="25.5" x14ac:dyDescent="0.2">
      <c r="A33" s="4">
        <v>25</v>
      </c>
      <c r="B33" s="36" t="s">
        <v>120</v>
      </c>
      <c r="C33" s="26">
        <v>12559268.999999998</v>
      </c>
      <c r="D33" s="95">
        <v>12559268.999999998</v>
      </c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</row>
    <row r="34" spans="1:16" s="67" customFormat="1" ht="25.5" x14ac:dyDescent="0.2">
      <c r="A34" s="4">
        <v>26</v>
      </c>
      <c r="B34" s="36" t="s">
        <v>76</v>
      </c>
      <c r="C34" s="26">
        <v>2433190</v>
      </c>
      <c r="D34" s="95">
        <v>2433190</v>
      </c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</row>
    <row r="35" spans="1:16" s="67" customFormat="1" ht="25.5" x14ac:dyDescent="0.2">
      <c r="A35" s="4">
        <v>27</v>
      </c>
      <c r="B35" s="36" t="s">
        <v>122</v>
      </c>
      <c r="C35" s="26">
        <v>13308141.300000001</v>
      </c>
      <c r="D35" s="95">
        <v>13308141.300000001</v>
      </c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</row>
    <row r="36" spans="1:16" s="67" customFormat="1" ht="25.5" x14ac:dyDescent="0.2">
      <c r="A36" s="4">
        <v>28</v>
      </c>
      <c r="B36" s="36" t="s">
        <v>124</v>
      </c>
      <c r="C36" s="26">
        <v>12924474</v>
      </c>
      <c r="D36" s="95">
        <v>12924474</v>
      </c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</row>
    <row r="37" spans="1:16" s="67" customFormat="1" ht="25.5" x14ac:dyDescent="0.2">
      <c r="A37" s="4">
        <v>29</v>
      </c>
      <c r="B37" s="36" t="s">
        <v>125</v>
      </c>
      <c r="C37" s="26">
        <v>10819671</v>
      </c>
      <c r="D37" s="95">
        <v>10819671</v>
      </c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</row>
    <row r="38" spans="1:16" s="67" customFormat="1" ht="25.5" x14ac:dyDescent="0.2">
      <c r="A38" s="4">
        <v>30</v>
      </c>
      <c r="B38" s="36" t="s">
        <v>126</v>
      </c>
      <c r="C38" s="26">
        <v>10682319</v>
      </c>
      <c r="D38" s="95">
        <v>10682319</v>
      </c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</row>
    <row r="39" spans="1:16" s="67" customFormat="1" ht="25.5" x14ac:dyDescent="0.2">
      <c r="A39" s="4">
        <v>31</v>
      </c>
      <c r="B39" s="36" t="s">
        <v>128</v>
      </c>
      <c r="C39" s="26">
        <v>20167656</v>
      </c>
      <c r="D39" s="95">
        <v>14552046</v>
      </c>
      <c r="E39" s="95"/>
      <c r="F39" s="95">
        <v>1326</v>
      </c>
      <c r="G39" s="95">
        <v>5615610</v>
      </c>
      <c r="H39" s="95"/>
      <c r="I39" s="95"/>
      <c r="J39" s="95"/>
      <c r="K39" s="95"/>
      <c r="L39" s="95"/>
      <c r="M39" s="95"/>
      <c r="N39" s="95"/>
      <c r="O39" s="95"/>
      <c r="P39" s="95"/>
    </row>
    <row r="40" spans="1:16" s="67" customFormat="1" ht="25.5" x14ac:dyDescent="0.2">
      <c r="A40" s="4">
        <v>32</v>
      </c>
      <c r="B40" s="36" t="s">
        <v>130</v>
      </c>
      <c r="C40" s="26">
        <v>16116160</v>
      </c>
      <c r="D40" s="95">
        <v>12343940</v>
      </c>
      <c r="E40" s="95"/>
      <c r="F40" s="95">
        <v>802.6</v>
      </c>
      <c r="G40" s="95">
        <v>3772220</v>
      </c>
      <c r="H40" s="95"/>
      <c r="I40" s="95"/>
      <c r="J40" s="95"/>
      <c r="K40" s="95"/>
      <c r="L40" s="95"/>
      <c r="M40" s="95"/>
      <c r="N40" s="95"/>
      <c r="O40" s="95"/>
      <c r="P40" s="95"/>
    </row>
    <row r="41" spans="1:16" s="67" customFormat="1" ht="25.5" x14ac:dyDescent="0.2">
      <c r="A41" s="4">
        <v>33</v>
      </c>
      <c r="B41" s="36" t="s">
        <v>132</v>
      </c>
      <c r="C41" s="26">
        <v>2746968</v>
      </c>
      <c r="D41" s="95">
        <v>2746968</v>
      </c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</row>
    <row r="42" spans="1:16" s="67" customFormat="1" ht="25.5" x14ac:dyDescent="0.2">
      <c r="A42" s="4">
        <v>34</v>
      </c>
      <c r="B42" s="36" t="s">
        <v>134</v>
      </c>
      <c r="C42" s="26">
        <v>7994311.2000000002</v>
      </c>
      <c r="D42" s="95">
        <v>7994311.2000000002</v>
      </c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</row>
    <row r="43" spans="1:16" s="67" customFormat="1" ht="25.5" x14ac:dyDescent="0.2">
      <c r="A43" s="4">
        <v>35</v>
      </c>
      <c r="B43" s="36" t="s">
        <v>136</v>
      </c>
      <c r="C43" s="26">
        <v>10712515</v>
      </c>
      <c r="D43" s="95">
        <v>10712515</v>
      </c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</row>
    <row r="44" spans="1:16" s="67" customFormat="1" ht="25.5" x14ac:dyDescent="0.2">
      <c r="A44" s="4">
        <v>36</v>
      </c>
      <c r="B44" s="36" t="s">
        <v>138</v>
      </c>
      <c r="C44" s="26">
        <v>1972220</v>
      </c>
      <c r="D44" s="95">
        <v>1972220</v>
      </c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</row>
    <row r="45" spans="1:16" s="67" customFormat="1" ht="25.5" x14ac:dyDescent="0.2">
      <c r="A45" s="4">
        <v>37</v>
      </c>
      <c r="B45" s="36" t="s">
        <v>139</v>
      </c>
      <c r="C45" s="26">
        <v>23430156</v>
      </c>
      <c r="D45" s="95">
        <v>23430156</v>
      </c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</row>
    <row r="46" spans="1:16" s="67" customFormat="1" ht="25.5" x14ac:dyDescent="0.2">
      <c r="A46" s="4">
        <v>38</v>
      </c>
      <c r="B46" s="36" t="s">
        <v>141</v>
      </c>
      <c r="C46" s="26">
        <v>5836175</v>
      </c>
      <c r="D46" s="95">
        <v>1601175</v>
      </c>
      <c r="E46" s="95"/>
      <c r="F46" s="95">
        <v>1000</v>
      </c>
      <c r="G46" s="95">
        <v>4235000</v>
      </c>
      <c r="H46" s="95"/>
      <c r="I46" s="95"/>
      <c r="J46" s="95"/>
      <c r="K46" s="95"/>
      <c r="L46" s="95"/>
      <c r="M46" s="95"/>
      <c r="N46" s="95"/>
      <c r="O46" s="95"/>
      <c r="P46" s="95"/>
    </row>
    <row r="47" spans="1:16" s="67" customFormat="1" ht="25.5" x14ac:dyDescent="0.2">
      <c r="A47" s="4">
        <v>39</v>
      </c>
      <c r="B47" s="36" t="s">
        <v>144</v>
      </c>
      <c r="C47" s="26">
        <v>7393439.9999999991</v>
      </c>
      <c r="D47" s="95">
        <v>7393439.9999999991</v>
      </c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</row>
    <row r="48" spans="1:16" s="67" customFormat="1" ht="25.5" x14ac:dyDescent="0.2">
      <c r="A48" s="4">
        <v>40</v>
      </c>
      <c r="B48" s="36" t="s">
        <v>146</v>
      </c>
      <c r="C48" s="26">
        <v>7941120</v>
      </c>
      <c r="D48" s="95">
        <v>0</v>
      </c>
      <c r="E48" s="95"/>
      <c r="F48" s="95">
        <v>1689.9</v>
      </c>
      <c r="G48" s="95">
        <v>7941120</v>
      </c>
      <c r="H48" s="95"/>
      <c r="I48" s="95"/>
      <c r="J48" s="95"/>
      <c r="K48" s="95"/>
      <c r="L48" s="95"/>
      <c r="M48" s="95"/>
      <c r="N48" s="95"/>
      <c r="O48" s="95"/>
      <c r="P48" s="95"/>
    </row>
    <row r="49" spans="1:16" s="67" customFormat="1" ht="25.5" x14ac:dyDescent="0.2">
      <c r="A49" s="4">
        <v>41</v>
      </c>
      <c r="B49" s="36" t="s">
        <v>147</v>
      </c>
      <c r="C49" s="26">
        <v>3508434</v>
      </c>
      <c r="D49" s="95">
        <v>3508434</v>
      </c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</row>
    <row r="50" spans="1:16" s="67" customFormat="1" ht="25.5" x14ac:dyDescent="0.2">
      <c r="A50" s="4">
        <v>42</v>
      </c>
      <c r="B50" s="36" t="s">
        <v>148</v>
      </c>
      <c r="C50" s="26">
        <v>3540024</v>
      </c>
      <c r="D50" s="95">
        <v>3540024</v>
      </c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</row>
    <row r="51" spans="1:16" s="67" customFormat="1" ht="25.5" x14ac:dyDescent="0.2">
      <c r="A51" s="4">
        <v>43</v>
      </c>
      <c r="B51" s="36" t="s">
        <v>22</v>
      </c>
      <c r="C51" s="26">
        <v>2858667</v>
      </c>
      <c r="D51" s="95">
        <v>2858667</v>
      </c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</row>
    <row r="52" spans="1:16" s="67" customFormat="1" ht="25.5" x14ac:dyDescent="0.2">
      <c r="A52" s="4">
        <v>44</v>
      </c>
      <c r="B52" s="36" t="s">
        <v>151</v>
      </c>
      <c r="C52" s="26">
        <v>16579879</v>
      </c>
      <c r="D52" s="95">
        <v>11527849</v>
      </c>
      <c r="E52" s="95"/>
      <c r="F52" s="95">
        <v>1074.9000000000001</v>
      </c>
      <c r="G52" s="95">
        <v>5052030</v>
      </c>
      <c r="H52" s="95"/>
      <c r="I52" s="95"/>
      <c r="J52" s="95"/>
      <c r="K52" s="95"/>
      <c r="L52" s="95"/>
      <c r="M52" s="95"/>
      <c r="N52" s="95"/>
      <c r="O52" s="95"/>
      <c r="P52" s="95"/>
    </row>
    <row r="53" spans="1:16" s="67" customFormat="1" ht="25.5" x14ac:dyDescent="0.2">
      <c r="A53" s="4">
        <v>45</v>
      </c>
      <c r="B53" s="36" t="s">
        <v>153</v>
      </c>
      <c r="C53" s="26">
        <v>2107287</v>
      </c>
      <c r="D53" s="95">
        <v>2107287</v>
      </c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</row>
    <row r="54" spans="1:16" s="67" customFormat="1" ht="25.5" x14ac:dyDescent="0.2">
      <c r="A54" s="4">
        <v>46</v>
      </c>
      <c r="B54" s="36" t="s">
        <v>71</v>
      </c>
      <c r="C54" s="26">
        <v>11785970</v>
      </c>
      <c r="D54" s="95">
        <v>11785970</v>
      </c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</row>
    <row r="55" spans="1:16" s="67" customFormat="1" ht="25.5" x14ac:dyDescent="0.2">
      <c r="A55" s="4">
        <v>47</v>
      </c>
      <c r="B55" s="36" t="s">
        <v>72</v>
      </c>
      <c r="C55" s="26">
        <v>8523796</v>
      </c>
      <c r="D55" s="95">
        <v>8523796</v>
      </c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</row>
    <row r="56" spans="1:16" s="67" customFormat="1" ht="25.5" x14ac:dyDescent="0.2">
      <c r="A56" s="4">
        <v>48</v>
      </c>
      <c r="B56" s="36" t="s">
        <v>156</v>
      </c>
      <c r="C56" s="26">
        <v>5878300</v>
      </c>
      <c r="D56" s="95">
        <v>2541120</v>
      </c>
      <c r="E56" s="95"/>
      <c r="F56" s="95">
        <v>788</v>
      </c>
      <c r="G56" s="95">
        <v>3337180</v>
      </c>
      <c r="H56" s="95"/>
      <c r="I56" s="95"/>
      <c r="J56" s="95"/>
      <c r="K56" s="95"/>
      <c r="L56" s="95"/>
      <c r="M56" s="95"/>
      <c r="N56" s="95"/>
      <c r="O56" s="95"/>
      <c r="P56" s="95"/>
    </row>
    <row r="57" spans="1:16" s="67" customFormat="1" ht="25.5" x14ac:dyDescent="0.2">
      <c r="A57" s="4">
        <v>49</v>
      </c>
      <c r="B57" s="36" t="s">
        <v>158</v>
      </c>
      <c r="C57" s="26">
        <v>11689788</v>
      </c>
      <c r="D57" s="95">
        <v>11689788</v>
      </c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</row>
    <row r="58" spans="1:16" s="67" customFormat="1" ht="25.5" x14ac:dyDescent="0.2">
      <c r="A58" s="4">
        <v>50</v>
      </c>
      <c r="B58" s="36" t="s">
        <v>23</v>
      </c>
      <c r="C58" s="26">
        <v>8515016.8000000007</v>
      </c>
      <c r="D58" s="95">
        <v>2529290</v>
      </c>
      <c r="E58" s="95"/>
      <c r="F58" s="95">
        <v>1065.0999999999999</v>
      </c>
      <c r="G58" s="95">
        <v>5005970</v>
      </c>
      <c r="H58" s="95"/>
      <c r="I58" s="95"/>
      <c r="J58" s="95">
        <v>742.24</v>
      </c>
      <c r="K58" s="95">
        <f>1320*742.24</f>
        <v>979756.8</v>
      </c>
      <c r="L58" s="95"/>
      <c r="M58" s="95"/>
      <c r="N58" s="95"/>
      <c r="O58" s="95"/>
      <c r="P58" s="95"/>
    </row>
    <row r="59" spans="1:16" s="67" customFormat="1" ht="25.5" x14ac:dyDescent="0.2">
      <c r="A59" s="4">
        <v>51</v>
      </c>
      <c r="B59" s="36" t="s">
        <v>406</v>
      </c>
      <c r="C59" s="26">
        <v>1082830</v>
      </c>
      <c r="D59" s="95">
        <v>1082830</v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</row>
    <row r="60" spans="1:16" s="67" customFormat="1" ht="25.5" x14ac:dyDescent="0.2">
      <c r="A60" s="4">
        <v>52</v>
      </c>
      <c r="B60" s="36" t="s">
        <v>407</v>
      </c>
      <c r="C60" s="26">
        <v>3888729</v>
      </c>
      <c r="D60" s="95">
        <v>3888729</v>
      </c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</row>
    <row r="61" spans="1:16" s="67" customFormat="1" ht="25.5" x14ac:dyDescent="0.2">
      <c r="A61" s="4">
        <v>53</v>
      </c>
      <c r="B61" s="36" t="s">
        <v>162</v>
      </c>
      <c r="C61" s="26">
        <v>11123709.399999999</v>
      </c>
      <c r="D61" s="95">
        <v>11123709.399999999</v>
      </c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</row>
    <row r="62" spans="1:16" s="67" customFormat="1" ht="25.5" x14ac:dyDescent="0.2">
      <c r="A62" s="4">
        <v>54</v>
      </c>
      <c r="B62" s="36" t="s">
        <v>164</v>
      </c>
      <c r="C62" s="26">
        <v>9348724.1999999993</v>
      </c>
      <c r="D62" s="95">
        <v>9348724.1999999993</v>
      </c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</row>
    <row r="63" spans="1:16" s="67" customFormat="1" ht="25.5" x14ac:dyDescent="0.2">
      <c r="A63" s="4">
        <v>55</v>
      </c>
      <c r="B63" s="36" t="s">
        <v>166</v>
      </c>
      <c r="C63" s="26">
        <v>8949181.2000000011</v>
      </c>
      <c r="D63" s="95">
        <v>8949181.2000000011</v>
      </c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</row>
    <row r="64" spans="1:16" s="67" customFormat="1" ht="25.5" x14ac:dyDescent="0.2">
      <c r="A64" s="4">
        <v>56</v>
      </c>
      <c r="B64" s="36" t="s">
        <v>168</v>
      </c>
      <c r="C64" s="26">
        <v>16837318.200000003</v>
      </c>
      <c r="D64" s="95">
        <v>16837318.200000003</v>
      </c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</row>
    <row r="65" spans="1:16" s="67" customFormat="1" ht="25.5" x14ac:dyDescent="0.2">
      <c r="A65" s="4">
        <v>57</v>
      </c>
      <c r="B65" s="36" t="s">
        <v>169</v>
      </c>
      <c r="C65" s="26">
        <v>6703476</v>
      </c>
      <c r="D65" s="95">
        <v>6703476</v>
      </c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</row>
    <row r="66" spans="1:16" s="67" customFormat="1" ht="25.5" x14ac:dyDescent="0.2">
      <c r="A66" s="4">
        <v>58</v>
      </c>
      <c r="B66" s="36" t="s">
        <v>171</v>
      </c>
      <c r="C66" s="26">
        <v>11597805</v>
      </c>
      <c r="D66" s="95">
        <v>11597805</v>
      </c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</row>
    <row r="67" spans="1:16" s="67" customFormat="1" ht="25.5" x14ac:dyDescent="0.2">
      <c r="A67" s="4">
        <v>59</v>
      </c>
      <c r="B67" s="36" t="s">
        <v>173</v>
      </c>
      <c r="C67" s="26">
        <v>11845675</v>
      </c>
      <c r="D67" s="95">
        <v>11845675</v>
      </c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</row>
    <row r="68" spans="1:16" s="67" customFormat="1" ht="25.5" x14ac:dyDescent="0.2">
      <c r="A68" s="4">
        <v>60</v>
      </c>
      <c r="B68" s="36" t="s">
        <v>175</v>
      </c>
      <c r="C68" s="26">
        <v>6923100</v>
      </c>
      <c r="D68" s="95">
        <v>0</v>
      </c>
      <c r="E68" s="95"/>
      <c r="F68" s="95">
        <v>1473</v>
      </c>
      <c r="G68" s="95">
        <v>6923100</v>
      </c>
      <c r="H68" s="95"/>
      <c r="I68" s="95"/>
      <c r="J68" s="95"/>
      <c r="K68" s="95"/>
      <c r="L68" s="95"/>
      <c r="M68" s="95"/>
      <c r="N68" s="95"/>
      <c r="O68" s="95"/>
      <c r="P68" s="95"/>
    </row>
    <row r="69" spans="1:16" s="67" customFormat="1" ht="25.5" x14ac:dyDescent="0.2">
      <c r="A69" s="4">
        <v>61</v>
      </c>
      <c r="B69" s="36" t="s">
        <v>6</v>
      </c>
      <c r="C69" s="26">
        <v>31879097.399999999</v>
      </c>
      <c r="D69" s="95">
        <v>31879097.399999999</v>
      </c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</row>
    <row r="70" spans="1:16" s="67" customFormat="1" ht="25.5" x14ac:dyDescent="0.2">
      <c r="A70" s="4">
        <v>62</v>
      </c>
      <c r="B70" s="36" t="s">
        <v>176</v>
      </c>
      <c r="C70" s="26">
        <v>14752274.100000001</v>
      </c>
      <c r="D70" s="95">
        <v>14752274.100000001</v>
      </c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</row>
    <row r="71" spans="1:16" s="67" customFormat="1" ht="25.5" x14ac:dyDescent="0.2">
      <c r="A71" s="4">
        <v>63</v>
      </c>
      <c r="B71" s="36" t="s">
        <v>178</v>
      </c>
      <c r="C71" s="26">
        <v>7105560</v>
      </c>
      <c r="D71" s="95">
        <v>0</v>
      </c>
      <c r="E71" s="95"/>
      <c r="F71" s="95">
        <v>1174.8</v>
      </c>
      <c r="G71" s="95">
        <v>5521560</v>
      </c>
      <c r="H71" s="95"/>
      <c r="I71" s="95"/>
      <c r="J71" s="95">
        <v>1200</v>
      </c>
      <c r="K71" s="95">
        <f>1320*1200</f>
        <v>1584000</v>
      </c>
      <c r="L71" s="95"/>
      <c r="M71" s="95"/>
      <c r="N71" s="95"/>
      <c r="O71" s="95"/>
      <c r="P71" s="95"/>
    </row>
    <row r="72" spans="1:16" s="67" customFormat="1" ht="25.5" x14ac:dyDescent="0.2">
      <c r="A72" s="4">
        <v>64</v>
      </c>
      <c r="B72" s="36" t="s">
        <v>180</v>
      </c>
      <c r="C72" s="26">
        <v>3243809</v>
      </c>
      <c r="D72" s="95">
        <v>3243809</v>
      </c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</row>
    <row r="73" spans="1:16" s="67" customFormat="1" ht="25.5" x14ac:dyDescent="0.2">
      <c r="A73" s="4">
        <v>65</v>
      </c>
      <c r="B73" s="36" t="s">
        <v>181</v>
      </c>
      <c r="C73" s="26">
        <v>13069840</v>
      </c>
      <c r="D73" s="95">
        <v>7411039.9999999991</v>
      </c>
      <c r="E73" s="95"/>
      <c r="F73" s="95">
        <v>1204</v>
      </c>
      <c r="G73" s="95">
        <v>5658800</v>
      </c>
      <c r="H73" s="95"/>
      <c r="I73" s="95"/>
      <c r="J73" s="95"/>
      <c r="K73" s="95"/>
      <c r="L73" s="95"/>
      <c r="M73" s="95"/>
      <c r="N73" s="95"/>
      <c r="O73" s="95"/>
      <c r="P73" s="95"/>
    </row>
    <row r="74" spans="1:16" s="64" customFormat="1" ht="25.5" x14ac:dyDescent="0.2">
      <c r="A74" s="4">
        <v>66</v>
      </c>
      <c r="B74" s="36" t="s">
        <v>182</v>
      </c>
      <c r="C74" s="26">
        <v>1644487.2000000002</v>
      </c>
      <c r="D74" s="95">
        <v>1644487.2000000002</v>
      </c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</row>
    <row r="75" spans="1:16" s="64" customFormat="1" ht="25.5" x14ac:dyDescent="0.2">
      <c r="A75" s="4">
        <v>67</v>
      </c>
      <c r="B75" s="36" t="s">
        <v>184</v>
      </c>
      <c r="C75" s="26">
        <v>8688387</v>
      </c>
      <c r="D75" s="95">
        <v>8688387</v>
      </c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</row>
    <row r="76" spans="1:16" s="64" customFormat="1" ht="25.5" x14ac:dyDescent="0.2">
      <c r="A76" s="4">
        <v>68</v>
      </c>
      <c r="B76" s="36" t="s">
        <v>185</v>
      </c>
      <c r="C76" s="26">
        <v>17602881</v>
      </c>
      <c r="D76" s="95">
        <v>17602881</v>
      </c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</row>
    <row r="77" spans="1:16" s="64" customFormat="1" ht="25.5" x14ac:dyDescent="0.2">
      <c r="A77" s="4">
        <v>69</v>
      </c>
      <c r="B77" s="36" t="s">
        <v>186</v>
      </c>
      <c r="C77" s="26">
        <v>4798720</v>
      </c>
      <c r="D77" s="95">
        <v>4798720</v>
      </c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</row>
    <row r="78" spans="1:16" s="64" customFormat="1" ht="25.5" x14ac:dyDescent="0.2">
      <c r="A78" s="4">
        <v>70</v>
      </c>
      <c r="B78" s="36" t="s">
        <v>187</v>
      </c>
      <c r="C78" s="26">
        <v>4768960</v>
      </c>
      <c r="D78" s="95">
        <v>4768960</v>
      </c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</row>
    <row r="79" spans="1:16" s="64" customFormat="1" ht="25.5" x14ac:dyDescent="0.2">
      <c r="A79" s="4">
        <v>71</v>
      </c>
      <c r="B79" s="36" t="s">
        <v>34</v>
      </c>
      <c r="C79" s="26">
        <v>1853304</v>
      </c>
      <c r="D79" s="95">
        <v>1853304</v>
      </c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</row>
    <row r="80" spans="1:16" s="64" customFormat="1" ht="25.5" x14ac:dyDescent="0.2">
      <c r="A80" s="4">
        <v>72</v>
      </c>
      <c r="B80" s="36" t="s">
        <v>188</v>
      </c>
      <c r="C80" s="26">
        <v>2806616</v>
      </c>
      <c r="D80" s="95">
        <v>2806616</v>
      </c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</row>
    <row r="81" spans="1:16" s="64" customFormat="1" ht="25.5" x14ac:dyDescent="0.2">
      <c r="A81" s="4">
        <v>73</v>
      </c>
      <c r="B81" s="36" t="s">
        <v>189</v>
      </c>
      <c r="C81" s="26">
        <v>13699082.4</v>
      </c>
      <c r="D81" s="95">
        <v>13699082.4</v>
      </c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</row>
    <row r="82" spans="1:16" s="64" customFormat="1" ht="25.5" x14ac:dyDescent="0.2">
      <c r="A82" s="4">
        <v>74</v>
      </c>
      <c r="B82" s="36" t="s">
        <v>190</v>
      </c>
      <c r="C82" s="26">
        <v>863379</v>
      </c>
      <c r="D82" s="95">
        <v>863379</v>
      </c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</row>
    <row r="83" spans="1:16" s="64" customFormat="1" ht="25.5" x14ac:dyDescent="0.2">
      <c r="A83" s="4">
        <v>75</v>
      </c>
      <c r="B83" s="36" t="s">
        <v>191</v>
      </c>
      <c r="C83" s="26">
        <v>9643856</v>
      </c>
      <c r="D83" s="95">
        <v>9643856</v>
      </c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</row>
    <row r="84" spans="1:16" s="64" customFormat="1" ht="25.5" x14ac:dyDescent="0.2">
      <c r="A84" s="4">
        <v>76</v>
      </c>
      <c r="B84" s="36" t="s">
        <v>192</v>
      </c>
      <c r="C84" s="26">
        <v>9464960</v>
      </c>
      <c r="D84" s="95">
        <v>9464960</v>
      </c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</row>
    <row r="85" spans="1:16" s="64" customFormat="1" ht="25.5" x14ac:dyDescent="0.2">
      <c r="A85" s="4">
        <v>77</v>
      </c>
      <c r="B85" s="36" t="s">
        <v>193</v>
      </c>
      <c r="C85" s="26">
        <v>1972342</v>
      </c>
      <c r="D85" s="95">
        <v>1972342</v>
      </c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</row>
    <row r="86" spans="1:16" s="64" customFormat="1" ht="25.5" x14ac:dyDescent="0.2">
      <c r="A86" s="4">
        <v>78</v>
      </c>
      <c r="B86" s="68" t="s">
        <v>334</v>
      </c>
      <c r="C86" s="26">
        <v>300294</v>
      </c>
      <c r="D86" s="95">
        <v>300294</v>
      </c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</row>
    <row r="87" spans="1:16" s="64" customFormat="1" ht="25.5" x14ac:dyDescent="0.2">
      <c r="A87" s="4">
        <v>79</v>
      </c>
      <c r="B87" s="68" t="s">
        <v>335</v>
      </c>
      <c r="C87" s="26">
        <v>7524116.0000000009</v>
      </c>
      <c r="D87" s="95">
        <v>7524116.0000000009</v>
      </c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</row>
    <row r="88" spans="1:16" s="64" customFormat="1" ht="25.5" x14ac:dyDescent="0.2">
      <c r="A88" s="4">
        <v>80</v>
      </c>
      <c r="B88" s="68" t="s">
        <v>345</v>
      </c>
      <c r="C88" s="26">
        <v>6480000</v>
      </c>
      <c r="D88" s="95">
        <v>0</v>
      </c>
      <c r="E88" s="95"/>
      <c r="F88" s="95"/>
      <c r="G88" s="95"/>
      <c r="H88" s="95">
        <v>3</v>
      </c>
      <c r="I88" s="95">
        <v>6480000</v>
      </c>
      <c r="J88" s="95"/>
      <c r="K88" s="95"/>
      <c r="L88" s="95"/>
      <c r="M88" s="95"/>
      <c r="N88" s="95"/>
      <c r="O88" s="95"/>
      <c r="P88" s="95"/>
    </row>
    <row r="89" spans="1:16" s="64" customFormat="1" ht="25.5" x14ac:dyDescent="0.2">
      <c r="A89" s="4">
        <v>81</v>
      </c>
      <c r="B89" s="68" t="s">
        <v>346</v>
      </c>
      <c r="C89" s="26">
        <v>4320000</v>
      </c>
      <c r="D89" s="95">
        <v>0</v>
      </c>
      <c r="E89" s="95"/>
      <c r="F89" s="95"/>
      <c r="G89" s="95"/>
      <c r="H89" s="95">
        <v>2</v>
      </c>
      <c r="I89" s="95">
        <v>4320000</v>
      </c>
      <c r="J89" s="95"/>
      <c r="K89" s="95"/>
      <c r="L89" s="95"/>
      <c r="M89" s="95"/>
      <c r="N89" s="95"/>
      <c r="O89" s="95"/>
      <c r="P89" s="95"/>
    </row>
    <row r="90" spans="1:16" s="52" customFormat="1" ht="25.5" x14ac:dyDescent="0.2">
      <c r="A90" s="4">
        <v>82</v>
      </c>
      <c r="B90" s="68" t="s">
        <v>347</v>
      </c>
      <c r="C90" s="26">
        <v>4065278</v>
      </c>
      <c r="D90" s="95">
        <v>4065278</v>
      </c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</row>
    <row r="91" spans="1:16" s="64" customFormat="1" ht="25.5" x14ac:dyDescent="0.2">
      <c r="A91" s="4">
        <v>83</v>
      </c>
      <c r="B91" s="68" t="s">
        <v>349</v>
      </c>
      <c r="C91" s="26">
        <v>2196572</v>
      </c>
      <c r="D91" s="95">
        <v>0</v>
      </c>
      <c r="E91" s="95"/>
      <c r="F91" s="95"/>
      <c r="G91" s="95"/>
      <c r="H91" s="95"/>
      <c r="I91" s="95"/>
      <c r="J91" s="95"/>
      <c r="K91" s="95"/>
      <c r="L91" s="95">
        <v>1672</v>
      </c>
      <c r="M91" s="95">
        <v>2196572</v>
      </c>
      <c r="N91" s="95"/>
      <c r="O91" s="95"/>
      <c r="P91" s="95"/>
    </row>
    <row r="92" spans="1:16" s="64" customFormat="1" ht="25.5" x14ac:dyDescent="0.2">
      <c r="A92" s="4">
        <v>84</v>
      </c>
      <c r="B92" s="68" t="s">
        <v>408</v>
      </c>
      <c r="C92" s="26">
        <v>18390528</v>
      </c>
      <c r="D92" s="95">
        <v>0</v>
      </c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>
        <v>18390528</v>
      </c>
      <c r="P92" s="95"/>
    </row>
    <row r="93" spans="1:16" s="64" customFormat="1" x14ac:dyDescent="0.2">
      <c r="A93" s="4"/>
      <c r="B93" s="42" t="s">
        <v>409</v>
      </c>
      <c r="C93" s="107">
        <f>SUM(C9:C92)</f>
        <v>742522558.80000007</v>
      </c>
      <c r="D93" s="108">
        <f>SUM(D9:D92)</f>
        <v>620004701.99999988</v>
      </c>
      <c r="E93" s="108"/>
      <c r="F93" s="108">
        <f t="shared" ref="F93:M93" si="0">SUM(F9:F91)</f>
        <v>19066.7</v>
      </c>
      <c r="G93" s="108">
        <f t="shared" si="0"/>
        <v>87744640</v>
      </c>
      <c r="H93" s="108">
        <f t="shared" si="0"/>
        <v>5</v>
      </c>
      <c r="I93" s="108">
        <f t="shared" si="0"/>
        <v>10800000</v>
      </c>
      <c r="J93" s="108">
        <f t="shared" si="0"/>
        <v>2565.2399999999998</v>
      </c>
      <c r="K93" s="108">
        <f t="shared" si="0"/>
        <v>3386116.8</v>
      </c>
      <c r="L93" s="108">
        <f t="shared" si="0"/>
        <v>1672</v>
      </c>
      <c r="M93" s="108">
        <f t="shared" si="0"/>
        <v>2196572</v>
      </c>
      <c r="N93" s="95"/>
      <c r="O93" s="108">
        <f>O92</f>
        <v>18390528</v>
      </c>
      <c r="P93" s="95"/>
    </row>
    <row r="94" spans="1:16" s="1" customFormat="1" x14ac:dyDescent="0.2">
      <c r="A94" s="150" t="s">
        <v>352</v>
      </c>
      <c r="B94" s="150"/>
      <c r="C94" s="150"/>
      <c r="D94" s="150"/>
      <c r="E94" s="150"/>
      <c r="F94" s="150"/>
      <c r="G94" s="150"/>
      <c r="H94" s="150"/>
      <c r="I94" s="150"/>
      <c r="J94" s="150"/>
      <c r="K94" s="150"/>
      <c r="L94" s="150"/>
      <c r="M94" s="150"/>
      <c r="N94" s="150"/>
      <c r="O94" s="150"/>
      <c r="P94" s="150"/>
    </row>
    <row r="95" spans="1:16" s="1" customFormat="1" x14ac:dyDescent="0.2">
      <c r="A95" s="149" t="s">
        <v>337</v>
      </c>
      <c r="B95" s="149"/>
      <c r="C95" s="149"/>
      <c r="D95" s="149"/>
      <c r="E95" s="149"/>
      <c r="F95" s="149"/>
      <c r="G95" s="149"/>
      <c r="H95" s="149"/>
      <c r="I95" s="149"/>
      <c r="J95" s="149"/>
      <c r="K95" s="149"/>
      <c r="L95" s="149"/>
      <c r="M95" s="149"/>
      <c r="N95" s="149"/>
      <c r="O95" s="149"/>
      <c r="P95" s="149"/>
    </row>
    <row r="96" spans="1:16" s="64" customFormat="1" ht="25.5" x14ac:dyDescent="0.2">
      <c r="A96" s="4">
        <v>1</v>
      </c>
      <c r="B96" s="35" t="s">
        <v>195</v>
      </c>
      <c r="C96" s="26">
        <v>27854229</v>
      </c>
      <c r="D96" s="95">
        <v>27854229</v>
      </c>
      <c r="E96" s="26"/>
      <c r="F96" s="26"/>
      <c r="G96" s="26"/>
      <c r="H96" s="26"/>
      <c r="I96" s="26"/>
      <c r="J96" s="26"/>
      <c r="K96" s="102"/>
      <c r="L96" s="102">
        <f>SUM(M152)</f>
        <v>0</v>
      </c>
      <c r="M96" s="26"/>
      <c r="N96" s="26"/>
      <c r="O96" s="26"/>
      <c r="P96" s="26"/>
    </row>
    <row r="97" spans="1:16" s="64" customFormat="1" ht="25.5" x14ac:dyDescent="0.2">
      <c r="A97" s="4">
        <v>2</v>
      </c>
      <c r="B97" s="35" t="s">
        <v>197</v>
      </c>
      <c r="C97" s="26">
        <v>17280000</v>
      </c>
      <c r="D97" s="95">
        <v>0</v>
      </c>
      <c r="E97" s="26"/>
      <c r="F97" s="26"/>
      <c r="G97" s="26"/>
      <c r="H97" s="26">
        <v>8</v>
      </c>
      <c r="I97" s="26">
        <v>17280000</v>
      </c>
      <c r="J97" s="26"/>
      <c r="K97" s="102"/>
      <c r="L97" s="102"/>
      <c r="M97" s="26"/>
      <c r="N97" s="26"/>
      <c r="O97" s="26"/>
      <c r="P97" s="26"/>
    </row>
    <row r="98" spans="1:16" s="64" customFormat="1" ht="25.5" x14ac:dyDescent="0.2">
      <c r="A98" s="4">
        <v>3</v>
      </c>
      <c r="B98" s="35" t="s">
        <v>198</v>
      </c>
      <c r="C98" s="26">
        <v>8640000</v>
      </c>
      <c r="D98" s="95">
        <v>0</v>
      </c>
      <c r="E98" s="26"/>
      <c r="F98" s="26"/>
      <c r="G98" s="26"/>
      <c r="H98" s="26">
        <v>4</v>
      </c>
      <c r="I98" s="26">
        <v>8640000</v>
      </c>
      <c r="J98" s="26"/>
      <c r="K98" s="102"/>
      <c r="L98" s="102"/>
      <c r="M98" s="26"/>
      <c r="N98" s="26"/>
      <c r="O98" s="26"/>
      <c r="P98" s="26"/>
    </row>
    <row r="99" spans="1:16" s="64" customFormat="1" ht="25.5" x14ac:dyDescent="0.2">
      <c r="A99" s="4">
        <v>4</v>
      </c>
      <c r="B99" s="35" t="s">
        <v>199</v>
      </c>
      <c r="C99" s="26">
        <v>18503602</v>
      </c>
      <c r="D99" s="95">
        <v>12023602</v>
      </c>
      <c r="E99" s="26"/>
      <c r="F99" s="26"/>
      <c r="G99" s="26"/>
      <c r="H99" s="26">
        <v>3</v>
      </c>
      <c r="I99" s="26">
        <v>6480000</v>
      </c>
      <c r="J99" s="26"/>
      <c r="K99" s="102"/>
      <c r="L99" s="102"/>
      <c r="M99" s="26"/>
      <c r="N99" s="26"/>
      <c r="O99" s="26"/>
      <c r="P99" s="26"/>
    </row>
    <row r="100" spans="1:16" s="64" customFormat="1" ht="25.5" x14ac:dyDescent="0.2">
      <c r="A100" s="4">
        <v>5</v>
      </c>
      <c r="B100" s="35" t="s">
        <v>200</v>
      </c>
      <c r="C100" s="26">
        <v>4456294</v>
      </c>
      <c r="D100" s="95">
        <v>2296294</v>
      </c>
      <c r="E100" s="26"/>
      <c r="F100" s="26"/>
      <c r="G100" s="26"/>
      <c r="H100" s="26">
        <v>1</v>
      </c>
      <c r="I100" s="26">
        <v>2160000</v>
      </c>
      <c r="J100" s="26"/>
      <c r="K100" s="102"/>
      <c r="L100" s="102"/>
      <c r="M100" s="26"/>
      <c r="N100" s="26"/>
      <c r="O100" s="26"/>
      <c r="P100" s="26"/>
    </row>
    <row r="101" spans="1:16" s="64" customFormat="1" ht="25.5" x14ac:dyDescent="0.2">
      <c r="A101" s="4">
        <v>6</v>
      </c>
      <c r="B101" s="35" t="s">
        <v>201</v>
      </c>
      <c r="C101" s="26">
        <v>37431200</v>
      </c>
      <c r="D101" s="95">
        <v>24471200</v>
      </c>
      <c r="E101" s="26"/>
      <c r="F101" s="26"/>
      <c r="G101" s="26"/>
      <c r="H101" s="26">
        <v>6</v>
      </c>
      <c r="I101" s="26">
        <v>12960000</v>
      </c>
      <c r="J101" s="26"/>
      <c r="K101" s="102"/>
      <c r="L101" s="102"/>
      <c r="M101" s="26"/>
      <c r="N101" s="26"/>
      <c r="O101" s="26"/>
      <c r="P101" s="26"/>
    </row>
    <row r="102" spans="1:16" s="64" customFormat="1" ht="25.5" x14ac:dyDescent="0.2">
      <c r="A102" s="4">
        <v>7</v>
      </c>
      <c r="B102" s="35" t="s">
        <v>202</v>
      </c>
      <c r="C102" s="26">
        <v>21354200</v>
      </c>
      <c r="D102" s="95">
        <v>0</v>
      </c>
      <c r="E102" s="26"/>
      <c r="F102" s="26">
        <v>1786</v>
      </c>
      <c r="G102" s="26">
        <v>8394200</v>
      </c>
      <c r="H102" s="26">
        <v>6</v>
      </c>
      <c r="I102" s="26">
        <v>12960000</v>
      </c>
      <c r="J102" s="26"/>
      <c r="K102" s="102"/>
      <c r="L102" s="102"/>
      <c r="M102" s="26"/>
      <c r="N102" s="26"/>
      <c r="O102" s="26"/>
      <c r="P102" s="26"/>
    </row>
    <row r="103" spans="1:16" s="64" customFormat="1" ht="25.5" x14ac:dyDescent="0.2">
      <c r="A103" s="4">
        <v>8</v>
      </c>
      <c r="B103" s="35" t="s">
        <v>203</v>
      </c>
      <c r="C103" s="26">
        <v>2160000</v>
      </c>
      <c r="D103" s="95">
        <v>0</v>
      </c>
      <c r="E103" s="26"/>
      <c r="F103" s="26"/>
      <c r="G103" s="26"/>
      <c r="H103" s="26">
        <v>1</v>
      </c>
      <c r="I103" s="26">
        <v>2160000</v>
      </c>
      <c r="J103" s="26"/>
      <c r="K103" s="102"/>
      <c r="L103" s="102"/>
      <c r="M103" s="26"/>
      <c r="N103" s="26"/>
      <c r="O103" s="26"/>
      <c r="P103" s="26"/>
    </row>
    <row r="104" spans="1:16" s="64" customFormat="1" ht="25.5" x14ac:dyDescent="0.2">
      <c r="A104" s="4">
        <v>9</v>
      </c>
      <c r="B104" s="35" t="s">
        <v>204</v>
      </c>
      <c r="C104" s="26">
        <v>4320000</v>
      </c>
      <c r="D104" s="95">
        <v>0</v>
      </c>
      <c r="E104" s="26"/>
      <c r="F104" s="26"/>
      <c r="G104" s="26"/>
      <c r="H104" s="26">
        <v>2</v>
      </c>
      <c r="I104" s="26">
        <v>4320000</v>
      </c>
      <c r="J104" s="26"/>
      <c r="K104" s="102"/>
      <c r="L104" s="102"/>
      <c r="M104" s="26"/>
      <c r="N104" s="26"/>
      <c r="O104" s="26"/>
      <c r="P104" s="26"/>
    </row>
    <row r="105" spans="1:16" s="64" customFormat="1" ht="25.5" x14ac:dyDescent="0.2">
      <c r="A105" s="4">
        <v>10</v>
      </c>
      <c r="B105" s="35" t="s">
        <v>205</v>
      </c>
      <c r="C105" s="26">
        <v>1514970</v>
      </c>
      <c r="D105" s="95">
        <v>1514970</v>
      </c>
      <c r="E105" s="26"/>
      <c r="F105" s="26"/>
      <c r="G105" s="26"/>
      <c r="H105" s="26"/>
      <c r="I105" s="26"/>
      <c r="J105" s="26"/>
      <c r="K105" s="102"/>
      <c r="L105" s="102"/>
      <c r="M105" s="26"/>
      <c r="N105" s="26"/>
      <c r="O105" s="26"/>
      <c r="P105" s="26"/>
    </row>
    <row r="106" spans="1:16" s="64" customFormat="1" ht="25.5" x14ac:dyDescent="0.2">
      <c r="A106" s="4">
        <v>11</v>
      </c>
      <c r="B106" s="35" t="s">
        <v>206</v>
      </c>
      <c r="C106" s="26">
        <v>7350000</v>
      </c>
      <c r="D106" s="95">
        <v>0</v>
      </c>
      <c r="E106" s="26"/>
      <c r="F106" s="26"/>
      <c r="G106" s="26"/>
      <c r="H106" s="26">
        <v>2</v>
      </c>
      <c r="I106" s="26">
        <v>7350000</v>
      </c>
      <c r="J106" s="26"/>
      <c r="K106" s="102"/>
      <c r="L106" s="102"/>
      <c r="M106" s="26"/>
      <c r="N106" s="26"/>
      <c r="O106" s="26"/>
      <c r="P106" s="26"/>
    </row>
    <row r="107" spans="1:16" s="64" customFormat="1" ht="25.5" x14ac:dyDescent="0.2">
      <c r="A107" s="4">
        <v>12</v>
      </c>
      <c r="B107" s="35" t="s">
        <v>207</v>
      </c>
      <c r="C107" s="26">
        <v>17108000</v>
      </c>
      <c r="D107" s="95">
        <v>0</v>
      </c>
      <c r="E107" s="26"/>
      <c r="F107" s="26">
        <v>3640</v>
      </c>
      <c r="G107" s="26">
        <v>17108000</v>
      </c>
      <c r="H107" s="26"/>
      <c r="I107" s="26"/>
      <c r="J107" s="26"/>
      <c r="K107" s="102"/>
      <c r="L107" s="102"/>
      <c r="M107" s="26"/>
      <c r="N107" s="26"/>
      <c r="O107" s="26"/>
      <c r="P107" s="26"/>
    </row>
    <row r="108" spans="1:16" s="64" customFormat="1" ht="25.5" x14ac:dyDescent="0.2">
      <c r="A108" s="4">
        <v>13</v>
      </c>
      <c r="B108" s="35" t="s">
        <v>208</v>
      </c>
      <c r="C108" s="26">
        <v>7836563</v>
      </c>
      <c r="D108" s="95">
        <v>7836563</v>
      </c>
      <c r="E108" s="26"/>
      <c r="F108" s="26"/>
      <c r="G108" s="26"/>
      <c r="H108" s="26"/>
      <c r="I108" s="26"/>
      <c r="J108" s="26"/>
      <c r="K108" s="102"/>
      <c r="L108" s="102"/>
      <c r="M108" s="26"/>
      <c r="N108" s="26"/>
      <c r="O108" s="26"/>
      <c r="P108" s="26"/>
    </row>
    <row r="109" spans="1:16" s="64" customFormat="1" ht="25.5" x14ac:dyDescent="0.2">
      <c r="A109" s="4">
        <v>14</v>
      </c>
      <c r="B109" s="35" t="s">
        <v>210</v>
      </c>
      <c r="C109" s="26">
        <v>4378990</v>
      </c>
      <c r="D109" s="95">
        <v>0</v>
      </c>
      <c r="E109" s="26"/>
      <c r="F109" s="26">
        <v>1034</v>
      </c>
      <c r="G109" s="26">
        <v>4378990</v>
      </c>
      <c r="H109" s="26"/>
      <c r="I109" s="26"/>
      <c r="J109" s="26"/>
      <c r="K109" s="102"/>
      <c r="L109" s="102"/>
      <c r="M109" s="26"/>
      <c r="N109" s="26"/>
      <c r="O109" s="26"/>
      <c r="P109" s="26"/>
    </row>
    <row r="110" spans="1:16" s="64" customFormat="1" ht="25.5" x14ac:dyDescent="0.2">
      <c r="A110" s="4">
        <v>15</v>
      </c>
      <c r="B110" s="35" t="s">
        <v>211</v>
      </c>
      <c r="C110" s="26">
        <v>6480000</v>
      </c>
      <c r="D110" s="95">
        <v>0</v>
      </c>
      <c r="E110" s="26"/>
      <c r="F110" s="26"/>
      <c r="G110" s="26"/>
      <c r="H110" s="26">
        <v>3</v>
      </c>
      <c r="I110" s="26">
        <v>6480000</v>
      </c>
      <c r="J110" s="26"/>
      <c r="K110" s="102"/>
      <c r="L110" s="102"/>
      <c r="M110" s="26"/>
      <c r="N110" s="26"/>
      <c r="O110" s="26"/>
      <c r="P110" s="26"/>
    </row>
    <row r="111" spans="1:16" s="64" customFormat="1" ht="25.5" x14ac:dyDescent="0.2">
      <c r="A111" s="4">
        <v>16</v>
      </c>
      <c r="B111" s="35" t="s">
        <v>212</v>
      </c>
      <c r="C111" s="26">
        <v>15120000</v>
      </c>
      <c r="D111" s="95">
        <v>0</v>
      </c>
      <c r="E111" s="26"/>
      <c r="F111" s="26"/>
      <c r="G111" s="26"/>
      <c r="H111" s="26">
        <v>7</v>
      </c>
      <c r="I111" s="26">
        <v>15120000</v>
      </c>
      <c r="J111" s="26"/>
      <c r="K111" s="102"/>
      <c r="L111" s="102"/>
      <c r="M111" s="26"/>
      <c r="N111" s="26"/>
      <c r="O111" s="26"/>
      <c r="P111" s="26"/>
    </row>
    <row r="112" spans="1:16" s="64" customFormat="1" ht="25.5" x14ac:dyDescent="0.2">
      <c r="A112" s="4">
        <v>17</v>
      </c>
      <c r="B112" s="35" t="s">
        <v>213</v>
      </c>
      <c r="C112" s="26">
        <v>12960000</v>
      </c>
      <c r="D112" s="95">
        <v>0</v>
      </c>
      <c r="E112" s="26"/>
      <c r="F112" s="26"/>
      <c r="G112" s="26"/>
      <c r="H112" s="26">
        <v>6</v>
      </c>
      <c r="I112" s="26">
        <v>12960000</v>
      </c>
      <c r="J112" s="26"/>
      <c r="K112" s="102"/>
      <c r="L112" s="102"/>
      <c r="M112" s="26"/>
      <c r="N112" s="26"/>
      <c r="O112" s="26"/>
      <c r="P112" s="26"/>
    </row>
    <row r="113" spans="1:16" s="64" customFormat="1" ht="25.5" x14ac:dyDescent="0.2">
      <c r="A113" s="4">
        <v>18</v>
      </c>
      <c r="B113" s="35" t="s">
        <v>214</v>
      </c>
      <c r="C113" s="26">
        <v>20195896</v>
      </c>
      <c r="D113" s="95">
        <v>7235896</v>
      </c>
      <c r="E113" s="26"/>
      <c r="F113" s="26"/>
      <c r="G113" s="26"/>
      <c r="H113" s="26">
        <v>6</v>
      </c>
      <c r="I113" s="26">
        <v>12960000</v>
      </c>
      <c r="J113" s="26"/>
      <c r="K113" s="102"/>
      <c r="L113" s="102"/>
      <c r="M113" s="26"/>
      <c r="N113" s="26"/>
      <c r="O113" s="26"/>
      <c r="P113" s="26"/>
    </row>
    <row r="114" spans="1:16" s="64" customFormat="1" ht="25.5" x14ac:dyDescent="0.2">
      <c r="A114" s="4">
        <v>19</v>
      </c>
      <c r="B114" s="35" t="s">
        <v>215</v>
      </c>
      <c r="C114" s="26">
        <v>6480000</v>
      </c>
      <c r="D114" s="95">
        <v>0</v>
      </c>
      <c r="E114" s="26"/>
      <c r="F114" s="26"/>
      <c r="G114" s="26"/>
      <c r="H114" s="26">
        <v>3</v>
      </c>
      <c r="I114" s="26">
        <v>6480000</v>
      </c>
      <c r="J114" s="26"/>
      <c r="K114" s="102"/>
      <c r="L114" s="102"/>
      <c r="M114" s="26"/>
      <c r="N114" s="26"/>
      <c r="O114" s="26"/>
      <c r="P114" s="26"/>
    </row>
    <row r="115" spans="1:16" s="64" customFormat="1" ht="25.5" x14ac:dyDescent="0.2">
      <c r="A115" s="4">
        <v>20</v>
      </c>
      <c r="B115" s="35" t="s">
        <v>216</v>
      </c>
      <c r="C115" s="26">
        <v>7610055</v>
      </c>
      <c r="D115" s="95">
        <v>7610055</v>
      </c>
      <c r="E115" s="26"/>
      <c r="F115" s="26"/>
      <c r="G115" s="26"/>
      <c r="H115" s="26"/>
      <c r="I115" s="26"/>
      <c r="J115" s="26"/>
      <c r="K115" s="102"/>
      <c r="L115" s="102"/>
      <c r="M115" s="26"/>
      <c r="N115" s="26"/>
      <c r="O115" s="26"/>
      <c r="P115" s="26"/>
    </row>
    <row r="116" spans="1:16" s="64" customFormat="1" ht="25.5" x14ac:dyDescent="0.2">
      <c r="A116" s="4">
        <v>21</v>
      </c>
      <c r="B116" s="35" t="s">
        <v>218</v>
      </c>
      <c r="C116" s="26">
        <v>10639034</v>
      </c>
      <c r="D116" s="95">
        <v>10639034</v>
      </c>
      <c r="E116" s="26"/>
      <c r="F116" s="26"/>
      <c r="G116" s="26"/>
      <c r="H116" s="26"/>
      <c r="I116" s="26"/>
      <c r="J116" s="26"/>
      <c r="K116" s="102"/>
      <c r="L116" s="102"/>
      <c r="M116" s="26"/>
      <c r="N116" s="26"/>
      <c r="O116" s="26"/>
      <c r="P116" s="26"/>
    </row>
    <row r="117" spans="1:16" s="64" customFormat="1" ht="25.5" x14ac:dyDescent="0.2">
      <c r="A117" s="4">
        <v>22</v>
      </c>
      <c r="B117" s="35" t="s">
        <v>220</v>
      </c>
      <c r="C117" s="26">
        <f>D117+G117</f>
        <v>8314866</v>
      </c>
      <c r="D117" s="95">
        <v>2835136</v>
      </c>
      <c r="E117" s="26"/>
      <c r="F117" s="26">
        <v>1165.9000000000001</v>
      </c>
      <c r="G117" s="26">
        <v>5479730</v>
      </c>
      <c r="H117" s="26"/>
      <c r="I117" s="26"/>
      <c r="J117" s="26"/>
      <c r="K117" s="102"/>
      <c r="L117" s="102"/>
      <c r="M117" s="26"/>
      <c r="N117" s="26"/>
      <c r="O117" s="26"/>
      <c r="P117" s="26"/>
    </row>
    <row r="118" spans="1:16" s="64" customFormat="1" ht="25.5" x14ac:dyDescent="0.2">
      <c r="A118" s="4">
        <v>23</v>
      </c>
      <c r="B118" s="35" t="s">
        <v>221</v>
      </c>
      <c r="C118" s="26">
        <v>111144</v>
      </c>
      <c r="D118" s="95">
        <v>0</v>
      </c>
      <c r="E118" s="26"/>
      <c r="F118" s="26"/>
      <c r="G118" s="26"/>
      <c r="H118" s="26"/>
      <c r="I118" s="26"/>
      <c r="J118" s="26">
        <v>84.2</v>
      </c>
      <c r="K118" s="109">
        <f>1320*84.2</f>
        <v>111144</v>
      </c>
      <c r="L118" s="109"/>
      <c r="M118" s="26"/>
      <c r="N118" s="26"/>
      <c r="O118" s="26"/>
      <c r="P118" s="26"/>
    </row>
    <row r="119" spans="1:16" s="64" customFormat="1" ht="25.5" x14ac:dyDescent="0.2">
      <c r="A119" s="4">
        <v>24</v>
      </c>
      <c r="B119" s="35" t="s">
        <v>223</v>
      </c>
      <c r="C119" s="26">
        <v>245644</v>
      </c>
      <c r="D119" s="95">
        <v>245644</v>
      </c>
      <c r="E119" s="26"/>
      <c r="F119" s="26"/>
      <c r="G119" s="26"/>
      <c r="H119" s="26"/>
      <c r="I119" s="26"/>
      <c r="J119" s="26"/>
      <c r="K119" s="102"/>
      <c r="L119" s="102"/>
      <c r="M119" s="26"/>
      <c r="N119" s="26"/>
      <c r="O119" s="26"/>
      <c r="P119" s="26"/>
    </row>
    <row r="120" spans="1:16" s="64" customFormat="1" ht="25.5" x14ac:dyDescent="0.2">
      <c r="A120" s="4">
        <v>25</v>
      </c>
      <c r="B120" s="35" t="s">
        <v>224</v>
      </c>
      <c r="C120" s="26">
        <v>4501805</v>
      </c>
      <c r="D120" s="95">
        <v>0</v>
      </c>
      <c r="E120" s="26"/>
      <c r="F120" s="26">
        <v>1063</v>
      </c>
      <c r="G120" s="26">
        <v>4501805</v>
      </c>
      <c r="H120" s="26"/>
      <c r="I120" s="26"/>
      <c r="J120" s="26"/>
      <c r="K120" s="102"/>
      <c r="L120" s="102"/>
      <c r="M120" s="26"/>
      <c r="N120" s="26"/>
      <c r="O120" s="26"/>
      <c r="P120" s="26"/>
    </row>
    <row r="121" spans="1:16" s="64" customFormat="1" ht="25.5" x14ac:dyDescent="0.2">
      <c r="A121" s="4">
        <v>26</v>
      </c>
      <c r="B121" s="35" t="s">
        <v>225</v>
      </c>
      <c r="C121" s="26">
        <v>10710400</v>
      </c>
      <c r="D121" s="95">
        <v>6331410</v>
      </c>
      <c r="E121" s="26"/>
      <c r="F121" s="26">
        <v>1034</v>
      </c>
      <c r="G121" s="26">
        <v>4378990</v>
      </c>
      <c r="H121" s="26"/>
      <c r="I121" s="26"/>
      <c r="J121" s="26"/>
      <c r="K121" s="102"/>
      <c r="L121" s="102"/>
      <c r="M121" s="26"/>
      <c r="N121" s="26"/>
      <c r="O121" s="26"/>
      <c r="P121" s="26"/>
    </row>
    <row r="122" spans="1:16" s="64" customFormat="1" ht="25.5" x14ac:dyDescent="0.2">
      <c r="A122" s="4">
        <v>27</v>
      </c>
      <c r="B122" s="35" t="s">
        <v>227</v>
      </c>
      <c r="C122" s="26">
        <v>2160000</v>
      </c>
      <c r="D122" s="95">
        <v>0</v>
      </c>
      <c r="E122" s="26"/>
      <c r="F122" s="26"/>
      <c r="G122" s="26"/>
      <c r="H122" s="26">
        <v>1</v>
      </c>
      <c r="I122" s="26">
        <v>2160000</v>
      </c>
      <c r="J122" s="26"/>
      <c r="K122" s="102"/>
      <c r="L122" s="102"/>
      <c r="M122" s="26"/>
      <c r="N122" s="26"/>
      <c r="O122" s="26"/>
      <c r="P122" s="26"/>
    </row>
    <row r="123" spans="1:16" s="64" customFormat="1" ht="25.5" x14ac:dyDescent="0.2">
      <c r="A123" s="4">
        <v>28</v>
      </c>
      <c r="B123" s="35" t="s">
        <v>228</v>
      </c>
      <c r="C123" s="26">
        <v>17282650</v>
      </c>
      <c r="D123" s="95">
        <v>6492720</v>
      </c>
      <c r="E123" s="26"/>
      <c r="F123" s="26"/>
      <c r="G123" s="26">
        <v>3439930</v>
      </c>
      <c r="H123" s="26">
        <v>2</v>
      </c>
      <c r="I123" s="26">
        <v>7350000</v>
      </c>
      <c r="J123" s="26"/>
      <c r="K123" s="102"/>
      <c r="L123" s="102"/>
      <c r="M123" s="26"/>
      <c r="N123" s="26"/>
      <c r="O123" s="26"/>
      <c r="P123" s="26"/>
    </row>
    <row r="124" spans="1:16" s="64" customFormat="1" ht="25.5" x14ac:dyDescent="0.2">
      <c r="A124" s="4">
        <v>29</v>
      </c>
      <c r="B124" s="35" t="s">
        <v>229</v>
      </c>
      <c r="C124" s="26">
        <v>16685494</v>
      </c>
      <c r="D124" s="95">
        <v>10245204</v>
      </c>
      <c r="E124" s="26"/>
      <c r="F124" s="26">
        <v>910.7</v>
      </c>
      <c r="G124" s="26">
        <v>4280290</v>
      </c>
      <c r="H124" s="26">
        <v>1</v>
      </c>
      <c r="I124" s="26">
        <v>2160000</v>
      </c>
      <c r="J124" s="26"/>
      <c r="K124" s="102"/>
      <c r="L124" s="102"/>
      <c r="M124" s="26"/>
      <c r="N124" s="26"/>
      <c r="O124" s="26"/>
      <c r="P124" s="26"/>
    </row>
    <row r="125" spans="1:16" s="64" customFormat="1" ht="25.5" x14ac:dyDescent="0.2">
      <c r="A125" s="4">
        <v>30</v>
      </c>
      <c r="B125" s="35" t="s">
        <v>230</v>
      </c>
      <c r="C125" s="26">
        <v>17654518</v>
      </c>
      <c r="D125" s="95">
        <v>10342848</v>
      </c>
      <c r="E125" s="26"/>
      <c r="F125" s="26">
        <v>1096.0999999999999</v>
      </c>
      <c r="G125" s="26">
        <v>5151670</v>
      </c>
      <c r="H125" s="26">
        <v>1</v>
      </c>
      <c r="I125" s="26">
        <v>2160000</v>
      </c>
      <c r="J125" s="26"/>
      <c r="K125" s="102"/>
      <c r="L125" s="102"/>
      <c r="M125" s="26"/>
      <c r="N125" s="26"/>
      <c r="O125" s="26"/>
      <c r="P125" s="26"/>
    </row>
    <row r="126" spans="1:16" s="64" customFormat="1" ht="25.5" x14ac:dyDescent="0.2">
      <c r="A126" s="4">
        <v>31</v>
      </c>
      <c r="B126" s="35" t="s">
        <v>231</v>
      </c>
      <c r="C126" s="26">
        <v>2160000</v>
      </c>
      <c r="D126" s="95">
        <v>0</v>
      </c>
      <c r="E126" s="26"/>
      <c r="F126" s="26"/>
      <c r="G126" s="26"/>
      <c r="H126" s="26">
        <v>1</v>
      </c>
      <c r="I126" s="26">
        <v>2160000</v>
      </c>
      <c r="J126" s="26"/>
      <c r="K126" s="102"/>
      <c r="L126" s="102"/>
      <c r="M126" s="26"/>
      <c r="N126" s="26"/>
      <c r="O126" s="26"/>
      <c r="P126" s="26"/>
    </row>
    <row r="127" spans="1:16" s="64" customFormat="1" ht="25.5" x14ac:dyDescent="0.2">
      <c r="A127" s="4">
        <v>32</v>
      </c>
      <c r="B127" s="35" t="s">
        <v>232</v>
      </c>
      <c r="C127" s="26">
        <v>2160000</v>
      </c>
      <c r="D127" s="95">
        <v>0</v>
      </c>
      <c r="E127" s="26"/>
      <c r="F127" s="26"/>
      <c r="G127" s="26"/>
      <c r="H127" s="26">
        <v>1</v>
      </c>
      <c r="I127" s="26">
        <v>2160000</v>
      </c>
      <c r="J127" s="26"/>
      <c r="K127" s="102"/>
      <c r="L127" s="102"/>
      <c r="M127" s="26"/>
      <c r="N127" s="26"/>
      <c r="O127" s="26"/>
      <c r="P127" s="26"/>
    </row>
    <row r="128" spans="1:16" s="64" customFormat="1" ht="25.5" x14ac:dyDescent="0.2">
      <c r="A128" s="4">
        <v>33</v>
      </c>
      <c r="B128" s="35" t="s">
        <v>233</v>
      </c>
      <c r="C128" s="26">
        <v>12088829</v>
      </c>
      <c r="D128" s="95">
        <v>7768829</v>
      </c>
      <c r="E128" s="26"/>
      <c r="F128" s="26"/>
      <c r="G128" s="26"/>
      <c r="H128" s="26">
        <v>2</v>
      </c>
      <c r="I128" s="26">
        <v>4320000</v>
      </c>
      <c r="J128" s="26"/>
      <c r="K128" s="102"/>
      <c r="L128" s="102"/>
      <c r="M128" s="26"/>
      <c r="N128" s="26"/>
      <c r="O128" s="26"/>
      <c r="P128" s="26"/>
    </row>
    <row r="129" spans="1:16" s="64" customFormat="1" ht="25.5" x14ac:dyDescent="0.2">
      <c r="A129" s="4">
        <v>34</v>
      </c>
      <c r="B129" s="35" t="s">
        <v>234</v>
      </c>
      <c r="C129" s="26">
        <v>12143119</v>
      </c>
      <c r="D129" s="95">
        <v>7282499</v>
      </c>
      <c r="E129" s="26"/>
      <c r="F129" s="26"/>
      <c r="G129" s="26">
        <v>2700620</v>
      </c>
      <c r="H129" s="26">
        <v>1</v>
      </c>
      <c r="I129" s="26">
        <v>2160000</v>
      </c>
      <c r="J129" s="26"/>
      <c r="K129" s="102"/>
      <c r="L129" s="102"/>
      <c r="M129" s="26"/>
      <c r="N129" s="26"/>
      <c r="O129" s="26"/>
      <c r="P129" s="26"/>
    </row>
    <row r="130" spans="1:16" s="64" customFormat="1" ht="25.5" x14ac:dyDescent="0.2">
      <c r="A130" s="4">
        <v>35</v>
      </c>
      <c r="B130" s="35" t="s">
        <v>235</v>
      </c>
      <c r="C130" s="26">
        <v>17767750</v>
      </c>
      <c r="D130" s="95">
        <v>0</v>
      </c>
      <c r="E130" s="26"/>
      <c r="F130" s="26">
        <v>1482.5</v>
      </c>
      <c r="G130" s="26">
        <v>6967750</v>
      </c>
      <c r="H130" s="26">
        <v>5</v>
      </c>
      <c r="I130" s="26">
        <v>10800000</v>
      </c>
      <c r="J130" s="26"/>
      <c r="K130" s="102"/>
      <c r="L130" s="102"/>
      <c r="M130" s="26"/>
      <c r="N130" s="26"/>
      <c r="O130" s="26"/>
      <c r="P130" s="26"/>
    </row>
    <row r="131" spans="1:16" s="64" customFormat="1" ht="25.5" x14ac:dyDescent="0.2">
      <c r="A131" s="4">
        <v>36</v>
      </c>
      <c r="B131" s="35" t="s">
        <v>236</v>
      </c>
      <c r="C131" s="26">
        <v>62833302</v>
      </c>
      <c r="D131" s="95">
        <v>62833302</v>
      </c>
      <c r="E131" s="26"/>
      <c r="F131" s="26"/>
      <c r="G131" s="26"/>
      <c r="H131" s="26"/>
      <c r="I131" s="26"/>
      <c r="J131" s="26"/>
      <c r="K131" s="102"/>
      <c r="L131" s="102"/>
      <c r="M131" s="26"/>
      <c r="N131" s="26"/>
      <c r="O131" s="26"/>
      <c r="P131" s="26"/>
    </row>
    <row r="132" spans="1:16" s="64" customFormat="1" ht="25.5" x14ac:dyDescent="0.2">
      <c r="A132" s="4">
        <v>37</v>
      </c>
      <c r="B132" s="35" t="s">
        <v>237</v>
      </c>
      <c r="C132" s="26">
        <v>27457596</v>
      </c>
      <c r="D132" s="95">
        <v>27457596</v>
      </c>
      <c r="E132" s="26"/>
      <c r="F132" s="26"/>
      <c r="G132" s="26"/>
      <c r="H132" s="26"/>
      <c r="I132" s="26"/>
      <c r="J132" s="26"/>
      <c r="K132" s="102"/>
      <c r="L132" s="102"/>
      <c r="M132" s="26"/>
      <c r="N132" s="26"/>
      <c r="O132" s="26"/>
      <c r="P132" s="26"/>
    </row>
    <row r="133" spans="1:16" s="64" customFormat="1" ht="25.5" x14ac:dyDescent="0.2">
      <c r="A133" s="4">
        <v>38</v>
      </c>
      <c r="B133" s="35" t="s">
        <v>238</v>
      </c>
      <c r="C133" s="26">
        <v>2426231.5</v>
      </c>
      <c r="D133" s="95">
        <v>0</v>
      </c>
      <c r="E133" s="26"/>
      <c r="F133" s="26">
        <v>572.9</v>
      </c>
      <c r="G133" s="26">
        <v>2426231.5</v>
      </c>
      <c r="H133" s="26"/>
      <c r="I133" s="26"/>
      <c r="J133" s="26"/>
      <c r="K133" s="102"/>
      <c r="L133" s="102"/>
      <c r="M133" s="26"/>
      <c r="N133" s="26"/>
      <c r="O133" s="26"/>
      <c r="P133" s="26"/>
    </row>
    <row r="134" spans="1:16" s="64" customFormat="1" ht="25.5" x14ac:dyDescent="0.2">
      <c r="A134" s="4">
        <v>39</v>
      </c>
      <c r="B134" s="35" t="s">
        <v>239</v>
      </c>
      <c r="C134" s="26">
        <v>10188789.800000001</v>
      </c>
      <c r="D134" s="95">
        <v>5111024.8</v>
      </c>
      <c r="E134" s="26"/>
      <c r="F134" s="26">
        <v>1199</v>
      </c>
      <c r="G134" s="26">
        <v>5077765</v>
      </c>
      <c r="H134" s="26"/>
      <c r="I134" s="26"/>
      <c r="J134" s="26"/>
      <c r="K134" s="102"/>
      <c r="L134" s="102"/>
      <c r="M134" s="26"/>
      <c r="N134" s="26"/>
      <c r="O134" s="26"/>
      <c r="P134" s="26"/>
    </row>
    <row r="135" spans="1:16" s="64" customFormat="1" ht="25.5" x14ac:dyDescent="0.2">
      <c r="A135" s="4">
        <v>40</v>
      </c>
      <c r="B135" s="35" t="s">
        <v>25</v>
      </c>
      <c r="C135" s="26">
        <v>8222880</v>
      </c>
      <c r="D135" s="95">
        <v>8222880</v>
      </c>
      <c r="E135" s="26"/>
      <c r="F135" s="26"/>
      <c r="G135" s="26"/>
      <c r="H135" s="26"/>
      <c r="I135" s="26"/>
      <c r="J135" s="26"/>
      <c r="K135" s="102"/>
      <c r="L135" s="102"/>
      <c r="M135" s="26"/>
      <c r="N135" s="26"/>
      <c r="O135" s="26"/>
      <c r="P135" s="26"/>
    </row>
    <row r="136" spans="1:16" s="64" customFormat="1" ht="25.5" x14ac:dyDescent="0.2">
      <c r="A136" s="4">
        <v>41</v>
      </c>
      <c r="B136" s="35" t="s">
        <v>240</v>
      </c>
      <c r="C136" s="26">
        <v>10800000</v>
      </c>
      <c r="D136" s="95">
        <v>0</v>
      </c>
      <c r="E136" s="26"/>
      <c r="F136" s="26"/>
      <c r="G136" s="26"/>
      <c r="H136" s="26">
        <v>5</v>
      </c>
      <c r="I136" s="26">
        <v>10800000</v>
      </c>
      <c r="J136" s="26"/>
      <c r="K136" s="102"/>
      <c r="L136" s="102"/>
      <c r="M136" s="26"/>
      <c r="N136" s="26"/>
      <c r="O136" s="26"/>
      <c r="P136" s="26"/>
    </row>
    <row r="137" spans="1:16" s="64" customFormat="1" ht="25.5" x14ac:dyDescent="0.2">
      <c r="A137" s="4">
        <v>42</v>
      </c>
      <c r="B137" s="35" t="s">
        <v>241</v>
      </c>
      <c r="C137" s="26">
        <v>14824325.700000001</v>
      </c>
      <c r="D137" s="95">
        <v>14824325.700000001</v>
      </c>
      <c r="E137" s="26"/>
      <c r="F137" s="26"/>
      <c r="G137" s="26"/>
      <c r="H137" s="26"/>
      <c r="I137" s="26"/>
      <c r="J137" s="26"/>
      <c r="K137" s="102"/>
      <c r="L137" s="102"/>
      <c r="M137" s="26"/>
      <c r="N137" s="26"/>
      <c r="O137" s="26"/>
      <c r="P137" s="26"/>
    </row>
    <row r="138" spans="1:16" s="64" customFormat="1" ht="25.5" x14ac:dyDescent="0.2">
      <c r="A138" s="4">
        <v>43</v>
      </c>
      <c r="B138" s="35" t="s">
        <v>243</v>
      </c>
      <c r="C138" s="26">
        <v>1133624</v>
      </c>
      <c r="D138" s="95">
        <v>1133624</v>
      </c>
      <c r="E138" s="26"/>
      <c r="F138" s="26"/>
      <c r="G138" s="26"/>
      <c r="H138" s="26"/>
      <c r="I138" s="26"/>
      <c r="J138" s="26"/>
      <c r="K138" s="102"/>
      <c r="L138" s="102"/>
      <c r="M138" s="26"/>
      <c r="N138" s="26"/>
      <c r="O138" s="26"/>
      <c r="P138" s="26"/>
    </row>
    <row r="139" spans="1:16" s="64" customFormat="1" ht="25.5" x14ac:dyDescent="0.2">
      <c r="A139" s="4">
        <v>44</v>
      </c>
      <c r="B139" s="35" t="s">
        <v>244</v>
      </c>
      <c r="C139" s="26">
        <v>7132437.7999999998</v>
      </c>
      <c r="D139" s="95">
        <v>2812437.8</v>
      </c>
      <c r="E139" s="26"/>
      <c r="F139" s="26"/>
      <c r="G139" s="26"/>
      <c r="H139" s="26">
        <v>2</v>
      </c>
      <c r="I139" s="26">
        <v>4320000</v>
      </c>
      <c r="J139" s="26"/>
      <c r="K139" s="102"/>
      <c r="L139" s="102"/>
      <c r="M139" s="26"/>
      <c r="N139" s="26"/>
      <c r="O139" s="26"/>
      <c r="P139" s="26"/>
    </row>
    <row r="140" spans="1:16" s="64" customFormat="1" ht="25.5" x14ac:dyDescent="0.2">
      <c r="A140" s="4">
        <v>45</v>
      </c>
      <c r="B140" s="35" t="s">
        <v>245</v>
      </c>
      <c r="C140" s="26">
        <v>16959142</v>
      </c>
      <c r="D140" s="95">
        <v>6159142</v>
      </c>
      <c r="E140" s="26"/>
      <c r="F140" s="26"/>
      <c r="G140" s="26"/>
      <c r="H140" s="26">
        <v>5</v>
      </c>
      <c r="I140" s="26">
        <v>10800000</v>
      </c>
      <c r="J140" s="26"/>
      <c r="K140" s="102"/>
      <c r="L140" s="102"/>
      <c r="M140" s="26"/>
      <c r="N140" s="26"/>
      <c r="O140" s="26"/>
      <c r="P140" s="26"/>
    </row>
    <row r="141" spans="1:16" s="64" customFormat="1" ht="25.5" x14ac:dyDescent="0.2">
      <c r="A141" s="4">
        <v>46</v>
      </c>
      <c r="B141" s="35" t="s">
        <v>246</v>
      </c>
      <c r="C141" s="26">
        <v>31589130</v>
      </c>
      <c r="D141" s="95">
        <v>15076160</v>
      </c>
      <c r="E141" s="26"/>
      <c r="F141" s="26">
        <v>1675.1</v>
      </c>
      <c r="G141" s="26">
        <v>7872970</v>
      </c>
      <c r="H141" s="26">
        <v>4</v>
      </c>
      <c r="I141" s="26">
        <v>8640000</v>
      </c>
      <c r="J141" s="26"/>
      <c r="K141" s="102"/>
      <c r="L141" s="102"/>
      <c r="M141" s="26"/>
      <c r="N141" s="26"/>
      <c r="O141" s="26"/>
      <c r="P141" s="26"/>
    </row>
    <row r="142" spans="1:16" s="64" customFormat="1" ht="25.5" x14ac:dyDescent="0.2">
      <c r="A142" s="4">
        <v>47</v>
      </c>
      <c r="B142" s="35" t="s">
        <v>247</v>
      </c>
      <c r="C142" s="26">
        <v>5012310</v>
      </c>
      <c r="D142" s="95">
        <v>2852310</v>
      </c>
      <c r="E142" s="26"/>
      <c r="F142" s="26"/>
      <c r="G142" s="26"/>
      <c r="H142" s="26">
        <v>1</v>
      </c>
      <c r="I142" s="26">
        <v>2160000</v>
      </c>
      <c r="J142" s="26"/>
      <c r="K142" s="102"/>
      <c r="L142" s="102"/>
      <c r="M142" s="26"/>
      <c r="N142" s="26"/>
      <c r="O142" s="26"/>
      <c r="P142" s="26"/>
    </row>
    <row r="143" spans="1:16" s="64" customFormat="1" ht="25.5" x14ac:dyDescent="0.2">
      <c r="A143" s="4">
        <v>48</v>
      </c>
      <c r="B143" s="35" t="s">
        <v>248</v>
      </c>
      <c r="C143" s="26">
        <v>5194714</v>
      </c>
      <c r="D143" s="95">
        <v>3034714</v>
      </c>
      <c r="E143" s="26"/>
      <c r="F143" s="26"/>
      <c r="G143" s="26"/>
      <c r="H143" s="26">
        <v>1</v>
      </c>
      <c r="I143" s="26">
        <v>2160000</v>
      </c>
      <c r="J143" s="26"/>
      <c r="K143" s="102"/>
      <c r="L143" s="102"/>
      <c r="M143" s="26"/>
      <c r="N143" s="26"/>
      <c r="O143" s="26"/>
      <c r="P143" s="26"/>
    </row>
    <row r="144" spans="1:16" s="64" customFormat="1" ht="25.5" x14ac:dyDescent="0.2">
      <c r="A144" s="4">
        <v>49</v>
      </c>
      <c r="B144" s="35" t="s">
        <v>249</v>
      </c>
      <c r="C144" s="26">
        <v>17280000</v>
      </c>
      <c r="D144" s="95">
        <v>0</v>
      </c>
      <c r="E144" s="26"/>
      <c r="F144" s="26"/>
      <c r="G144" s="26"/>
      <c r="H144" s="26">
        <v>8</v>
      </c>
      <c r="I144" s="26">
        <v>17280000</v>
      </c>
      <c r="J144" s="26"/>
      <c r="K144" s="102"/>
      <c r="L144" s="102"/>
      <c r="M144" s="26"/>
      <c r="N144" s="26"/>
      <c r="O144" s="26"/>
      <c r="P144" s="26"/>
    </row>
    <row r="145" spans="1:16" s="64" customFormat="1" ht="25.5" x14ac:dyDescent="0.2">
      <c r="A145" s="4">
        <v>50</v>
      </c>
      <c r="B145" s="35" t="s">
        <v>250</v>
      </c>
      <c r="C145" s="26">
        <v>10800000</v>
      </c>
      <c r="D145" s="95">
        <v>0</v>
      </c>
      <c r="E145" s="26"/>
      <c r="F145" s="26"/>
      <c r="G145" s="26"/>
      <c r="H145" s="26">
        <v>5</v>
      </c>
      <c r="I145" s="26">
        <v>10800000</v>
      </c>
      <c r="J145" s="26"/>
      <c r="K145" s="102"/>
      <c r="L145" s="102"/>
      <c r="M145" s="26"/>
      <c r="N145" s="26"/>
      <c r="O145" s="26"/>
      <c r="P145" s="26"/>
    </row>
    <row r="146" spans="1:16" s="64" customFormat="1" ht="25.5" x14ac:dyDescent="0.2">
      <c r="A146" s="4">
        <v>51</v>
      </c>
      <c r="B146" s="35" t="s">
        <v>251</v>
      </c>
      <c r="C146" s="26">
        <v>76945079</v>
      </c>
      <c r="D146" s="95">
        <v>39718049</v>
      </c>
      <c r="E146" s="26"/>
      <c r="F146" s="26"/>
      <c r="G146" s="26">
        <v>15627030</v>
      </c>
      <c r="H146" s="110">
        <v>10</v>
      </c>
      <c r="I146" s="26">
        <v>21600000</v>
      </c>
      <c r="J146" s="26"/>
      <c r="K146" s="102"/>
      <c r="L146" s="102"/>
      <c r="M146" s="26"/>
      <c r="N146" s="26"/>
      <c r="O146" s="26"/>
      <c r="P146" s="26"/>
    </row>
    <row r="147" spans="1:16" s="64" customFormat="1" ht="25.5" x14ac:dyDescent="0.2">
      <c r="A147" s="4">
        <v>52</v>
      </c>
      <c r="B147" s="35" t="s">
        <v>252</v>
      </c>
      <c r="C147" s="26">
        <v>7831485</v>
      </c>
      <c r="D147" s="95">
        <v>7831485</v>
      </c>
      <c r="E147" s="26"/>
      <c r="F147" s="26"/>
      <c r="G147" s="26"/>
      <c r="H147" s="26"/>
      <c r="I147" s="26"/>
      <c r="J147" s="26"/>
      <c r="K147" s="102"/>
      <c r="L147" s="102"/>
      <c r="M147" s="26"/>
      <c r="N147" s="26"/>
      <c r="O147" s="26"/>
      <c r="P147" s="26"/>
    </row>
    <row r="148" spans="1:16" s="64" customFormat="1" ht="25.5" x14ac:dyDescent="0.2">
      <c r="A148" s="4">
        <v>53</v>
      </c>
      <c r="B148" s="35" t="s">
        <v>254</v>
      </c>
      <c r="C148" s="26">
        <v>10068956</v>
      </c>
      <c r="D148" s="95">
        <v>3977756.0000000005</v>
      </c>
      <c r="E148" s="26"/>
      <c r="F148" s="26">
        <v>1296</v>
      </c>
      <c r="G148" s="26">
        <v>6091200</v>
      </c>
      <c r="H148" s="26"/>
      <c r="I148" s="26"/>
      <c r="J148" s="26"/>
      <c r="K148" s="102"/>
      <c r="L148" s="102"/>
      <c r="M148" s="26"/>
      <c r="N148" s="26"/>
      <c r="O148" s="26"/>
      <c r="P148" s="26"/>
    </row>
    <row r="149" spans="1:16" s="64" customFormat="1" ht="25.5" x14ac:dyDescent="0.2">
      <c r="A149" s="4">
        <v>54</v>
      </c>
      <c r="B149" s="35" t="s">
        <v>256</v>
      </c>
      <c r="C149" s="26">
        <v>2930062</v>
      </c>
      <c r="D149" s="95">
        <v>2930062</v>
      </c>
      <c r="E149" s="26"/>
      <c r="F149" s="26"/>
      <c r="G149" s="26"/>
      <c r="H149" s="26"/>
      <c r="I149" s="26"/>
      <c r="J149" s="26"/>
      <c r="K149" s="102"/>
      <c r="L149" s="102"/>
      <c r="M149" s="26"/>
      <c r="N149" s="26"/>
      <c r="O149" s="26"/>
      <c r="P149" s="26"/>
    </row>
    <row r="150" spans="1:16" s="64" customFormat="1" ht="25.5" x14ac:dyDescent="0.2">
      <c r="A150" s="4">
        <v>55</v>
      </c>
      <c r="B150" s="35" t="s">
        <v>257</v>
      </c>
      <c r="C150" s="26">
        <v>4391120</v>
      </c>
      <c r="D150" s="95">
        <v>4391120</v>
      </c>
      <c r="E150" s="26"/>
      <c r="F150" s="26"/>
      <c r="G150" s="26"/>
      <c r="H150" s="26"/>
      <c r="I150" s="26"/>
      <c r="J150" s="26"/>
      <c r="K150" s="102"/>
      <c r="L150" s="102"/>
      <c r="M150" s="26"/>
      <c r="N150" s="26"/>
      <c r="O150" s="26"/>
      <c r="P150" s="26"/>
    </row>
    <row r="151" spans="1:16" s="64" customFormat="1" ht="38.25" x14ac:dyDescent="0.2">
      <c r="A151" s="4">
        <v>56</v>
      </c>
      <c r="B151" s="35" t="s">
        <v>259</v>
      </c>
      <c r="C151" s="26">
        <v>412851.8</v>
      </c>
      <c r="D151" s="95">
        <v>412851.8</v>
      </c>
      <c r="E151" s="26"/>
      <c r="F151" s="26"/>
      <c r="G151" s="26"/>
      <c r="H151" s="26"/>
      <c r="I151" s="26"/>
      <c r="J151" s="26"/>
      <c r="K151" s="102"/>
      <c r="L151" s="102"/>
      <c r="M151" s="26"/>
      <c r="N151" s="26"/>
      <c r="O151" s="26"/>
      <c r="P151" s="26"/>
    </row>
    <row r="152" spans="1:16" s="64" customFormat="1" ht="25.5" x14ac:dyDescent="0.2">
      <c r="A152" s="4">
        <v>57</v>
      </c>
      <c r="B152" s="35" t="s">
        <v>260</v>
      </c>
      <c r="C152" s="26">
        <v>2944966</v>
      </c>
      <c r="D152" s="95">
        <v>2944966</v>
      </c>
      <c r="E152" s="26"/>
      <c r="F152" s="26"/>
      <c r="G152" s="26"/>
      <c r="H152" s="26"/>
      <c r="I152" s="26"/>
      <c r="J152" s="26"/>
      <c r="K152" s="102"/>
      <c r="L152" s="102"/>
      <c r="M152" s="26"/>
      <c r="N152" s="26"/>
      <c r="O152" s="26"/>
      <c r="P152" s="26"/>
    </row>
    <row r="153" spans="1:16" s="64" customFormat="1" ht="25.5" x14ac:dyDescent="0.2">
      <c r="A153" s="4">
        <v>58</v>
      </c>
      <c r="B153" s="35" t="s">
        <v>261</v>
      </c>
      <c r="C153" s="26">
        <v>1753961.6</v>
      </c>
      <c r="D153" s="95">
        <v>1753961.6</v>
      </c>
      <c r="E153" s="26"/>
      <c r="F153" s="26"/>
      <c r="G153" s="26"/>
      <c r="H153" s="26"/>
      <c r="I153" s="26"/>
      <c r="J153" s="26"/>
      <c r="K153" s="102"/>
      <c r="L153" s="102"/>
      <c r="M153" s="26"/>
      <c r="N153" s="26"/>
      <c r="O153" s="26"/>
      <c r="P153" s="26"/>
    </row>
    <row r="154" spans="1:16" s="64" customFormat="1" ht="25.5" x14ac:dyDescent="0.2">
      <c r="A154" s="4">
        <v>59</v>
      </c>
      <c r="B154" s="35" t="s">
        <v>363</v>
      </c>
      <c r="C154" s="26">
        <f>D154</f>
        <v>3696550</v>
      </c>
      <c r="D154" s="95">
        <v>3696550</v>
      </c>
      <c r="E154" s="26"/>
      <c r="F154" s="26"/>
      <c r="G154" s="26"/>
      <c r="H154" s="26"/>
      <c r="I154" s="26"/>
      <c r="J154" s="26"/>
      <c r="K154" s="102"/>
      <c r="L154" s="102"/>
      <c r="M154" s="26"/>
      <c r="N154" s="26"/>
      <c r="O154" s="26"/>
      <c r="P154" s="26"/>
    </row>
    <row r="155" spans="1:16" s="64" customFormat="1" ht="25.5" x14ac:dyDescent="0.2">
      <c r="A155" s="4">
        <v>60</v>
      </c>
      <c r="B155" s="35" t="s">
        <v>281</v>
      </c>
      <c r="C155" s="26">
        <f>D155</f>
        <v>7108191</v>
      </c>
      <c r="D155" s="95">
        <v>7108191</v>
      </c>
      <c r="E155" s="26"/>
      <c r="F155" s="26"/>
      <c r="G155" s="26"/>
      <c r="H155" s="26"/>
      <c r="I155" s="26"/>
      <c r="J155" s="26"/>
      <c r="K155" s="102"/>
      <c r="L155" s="102"/>
      <c r="M155" s="26"/>
      <c r="N155" s="26"/>
      <c r="O155" s="26"/>
      <c r="P155" s="26"/>
    </row>
    <row r="156" spans="1:16" s="64" customFormat="1" ht="30" customHeight="1" x14ac:dyDescent="0.2">
      <c r="A156" s="4">
        <v>61</v>
      </c>
      <c r="B156" s="35" t="s">
        <v>367</v>
      </c>
      <c r="C156" s="26">
        <v>23760000</v>
      </c>
      <c r="D156" s="95"/>
      <c r="E156" s="26"/>
      <c r="F156" s="26"/>
      <c r="G156" s="26"/>
      <c r="H156" s="26">
        <v>11</v>
      </c>
      <c r="I156" s="26">
        <v>23760000</v>
      </c>
      <c r="J156" s="26"/>
      <c r="K156" s="102"/>
      <c r="L156" s="102"/>
      <c r="M156" s="26"/>
      <c r="N156" s="26"/>
      <c r="O156" s="26"/>
      <c r="P156" s="26"/>
    </row>
    <row r="157" spans="1:16" s="64" customFormat="1" ht="22.5" customHeight="1" x14ac:dyDescent="0.2">
      <c r="A157" s="4">
        <v>62</v>
      </c>
      <c r="B157" s="35" t="s">
        <v>368</v>
      </c>
      <c r="C157" s="26">
        <v>2673580</v>
      </c>
      <c r="D157" s="95"/>
      <c r="E157" s="26"/>
      <c r="F157" s="26">
        <v>791</v>
      </c>
      <c r="G157" s="26">
        <v>2673580</v>
      </c>
      <c r="H157" s="26"/>
      <c r="I157" s="26"/>
      <c r="J157" s="26"/>
      <c r="K157" s="102"/>
      <c r="L157" s="102"/>
      <c r="M157" s="26"/>
      <c r="N157" s="26"/>
      <c r="O157" s="26"/>
      <c r="P157" s="26"/>
    </row>
    <row r="158" spans="1:16" s="64" customFormat="1" ht="39.75" customHeight="1" x14ac:dyDescent="0.2">
      <c r="A158" s="4">
        <v>63</v>
      </c>
      <c r="B158" s="35" t="s">
        <v>375</v>
      </c>
      <c r="C158" s="26">
        <v>6308546</v>
      </c>
      <c r="D158" s="95">
        <v>2827146</v>
      </c>
      <c r="E158" s="26"/>
      <c r="F158" s="26">
        <v>1030</v>
      </c>
      <c r="G158" s="26">
        <v>3481400</v>
      </c>
      <c r="H158" s="26"/>
      <c r="I158" s="26"/>
      <c r="J158" s="26"/>
      <c r="K158" s="102"/>
      <c r="L158" s="102"/>
      <c r="M158" s="26"/>
      <c r="N158" s="26"/>
      <c r="O158" s="26"/>
      <c r="P158" s="26"/>
    </row>
    <row r="159" spans="1:16" s="64" customFormat="1" ht="29.25" customHeight="1" x14ac:dyDescent="0.2">
      <c r="A159" s="4">
        <v>64</v>
      </c>
      <c r="B159" s="35" t="s">
        <v>376</v>
      </c>
      <c r="C159" s="26">
        <v>1721600</v>
      </c>
      <c r="D159" s="95">
        <v>1721600</v>
      </c>
      <c r="E159" s="26"/>
      <c r="F159" s="26"/>
      <c r="G159" s="26"/>
      <c r="H159" s="26"/>
      <c r="I159" s="26"/>
      <c r="J159" s="26"/>
      <c r="K159" s="102"/>
      <c r="L159" s="102"/>
      <c r="M159" s="26"/>
      <c r="N159" s="26"/>
      <c r="O159" s="26"/>
      <c r="P159" s="26"/>
    </row>
    <row r="160" spans="1:16" s="64" customFormat="1" ht="28.5" customHeight="1" x14ac:dyDescent="0.2">
      <c r="A160" s="4">
        <v>65</v>
      </c>
      <c r="B160" s="35" t="s">
        <v>377</v>
      </c>
      <c r="C160" s="26">
        <v>5134020</v>
      </c>
      <c r="D160" s="95">
        <v>2068360</v>
      </c>
      <c r="E160" s="26"/>
      <c r="F160" s="26">
        <v>907</v>
      </c>
      <c r="G160" s="26">
        <v>3065660</v>
      </c>
      <c r="H160" s="26"/>
      <c r="I160" s="26"/>
      <c r="J160" s="26"/>
      <c r="K160" s="102"/>
      <c r="L160" s="102"/>
      <c r="M160" s="26"/>
      <c r="N160" s="26"/>
      <c r="O160" s="26"/>
      <c r="P160" s="26"/>
    </row>
    <row r="161" spans="1:16" s="64" customFormat="1" ht="28.5" customHeight="1" x14ac:dyDescent="0.2">
      <c r="A161" s="4">
        <v>66</v>
      </c>
      <c r="B161" s="35" t="s">
        <v>380</v>
      </c>
      <c r="C161" s="26">
        <v>11808108</v>
      </c>
      <c r="D161" s="95"/>
      <c r="E161" s="26"/>
      <c r="F161" s="26"/>
      <c r="G161" s="26"/>
      <c r="H161" s="26"/>
      <c r="I161" s="26"/>
      <c r="J161" s="26"/>
      <c r="K161" s="102"/>
      <c r="L161" s="102"/>
      <c r="M161" s="26"/>
      <c r="N161" s="26">
        <v>2523.1</v>
      </c>
      <c r="O161" s="26">
        <v>11808108</v>
      </c>
      <c r="P161" s="26"/>
    </row>
    <row r="162" spans="1:16" s="64" customFormat="1" x14ac:dyDescent="0.2">
      <c r="A162" s="4"/>
      <c r="B162" s="69" t="s">
        <v>379</v>
      </c>
      <c r="C162" s="107">
        <f>SUM(C96:C161)</f>
        <v>785002811.19999993</v>
      </c>
      <c r="D162" s="107">
        <f>SUM(D96:D161)</f>
        <v>383925747.70000005</v>
      </c>
      <c r="E162" s="111"/>
      <c r="F162" s="112">
        <f t="shared" ref="F162:K162" si="1">SUM(F96:F161)</f>
        <v>20683.2</v>
      </c>
      <c r="G162" s="112">
        <f t="shared" si="1"/>
        <v>113097811.5</v>
      </c>
      <c r="H162" s="112">
        <f t="shared" si="1"/>
        <v>125</v>
      </c>
      <c r="I162" s="112">
        <f t="shared" si="1"/>
        <v>276060000</v>
      </c>
      <c r="J162" s="113">
        <f t="shared" si="1"/>
        <v>84.2</v>
      </c>
      <c r="K162" s="114">
        <f t="shared" si="1"/>
        <v>111144</v>
      </c>
      <c r="L162" s="102">
        <f>SUM(L96:L160)</f>
        <v>0</v>
      </c>
      <c r="M162" s="112"/>
      <c r="N162" s="112">
        <f>SUM(N161)</f>
        <v>2523.1</v>
      </c>
      <c r="O162" s="112">
        <f>SUM(O161)</f>
        <v>11808108</v>
      </c>
      <c r="P162" s="112"/>
    </row>
    <row r="163" spans="1:16" s="1" customFormat="1" ht="12" customHeight="1" x14ac:dyDescent="0.2">
      <c r="A163" s="150" t="s">
        <v>353</v>
      </c>
      <c r="B163" s="150"/>
      <c r="C163" s="150"/>
      <c r="D163" s="150"/>
      <c r="E163" s="150"/>
      <c r="F163" s="150"/>
      <c r="G163" s="150"/>
      <c r="H163" s="150"/>
      <c r="I163" s="150"/>
      <c r="J163" s="150"/>
      <c r="K163" s="150"/>
      <c r="L163" s="150"/>
      <c r="M163" s="150"/>
      <c r="N163" s="150"/>
      <c r="O163" s="150"/>
      <c r="P163" s="150"/>
    </row>
    <row r="164" spans="1:16" s="1" customFormat="1" ht="12.75" customHeight="1" x14ac:dyDescent="0.2">
      <c r="A164" s="149" t="s">
        <v>337</v>
      </c>
      <c r="B164" s="149"/>
      <c r="C164" s="149"/>
      <c r="D164" s="149"/>
      <c r="E164" s="149"/>
      <c r="F164" s="149"/>
      <c r="G164" s="149"/>
      <c r="H164" s="149"/>
      <c r="I164" s="149"/>
      <c r="J164" s="149"/>
      <c r="K164" s="149"/>
      <c r="L164" s="149"/>
      <c r="M164" s="149"/>
      <c r="N164" s="149"/>
      <c r="O164" s="149"/>
      <c r="P164" s="149"/>
    </row>
    <row r="165" spans="1:16" customFormat="1" ht="25.5" x14ac:dyDescent="0.2">
      <c r="A165" s="4">
        <v>1</v>
      </c>
      <c r="B165" s="35" t="s">
        <v>262</v>
      </c>
      <c r="C165" s="26">
        <v>11507304</v>
      </c>
      <c r="D165" s="95">
        <v>11507304</v>
      </c>
      <c r="E165" s="26"/>
      <c r="F165" s="26"/>
      <c r="G165" s="26"/>
      <c r="H165" s="26"/>
      <c r="I165" s="26"/>
      <c r="J165" s="26"/>
      <c r="K165" s="102"/>
      <c r="L165" s="102"/>
      <c r="M165" s="26"/>
      <c r="N165" s="26"/>
      <c r="O165" s="26"/>
      <c r="P165" s="26"/>
    </row>
    <row r="166" spans="1:16" customFormat="1" ht="25.5" x14ac:dyDescent="0.2">
      <c r="A166" s="4">
        <v>2</v>
      </c>
      <c r="B166" s="35" t="s">
        <v>264</v>
      </c>
      <c r="C166" s="26">
        <v>4465470</v>
      </c>
      <c r="D166" s="95">
        <v>0</v>
      </c>
      <c r="E166" s="26"/>
      <c r="F166" s="26">
        <v>950.1</v>
      </c>
      <c r="G166" s="115">
        <v>4465470</v>
      </c>
      <c r="H166" s="115"/>
      <c r="I166" s="26"/>
      <c r="J166" s="26"/>
      <c r="K166" s="102"/>
      <c r="L166" s="102"/>
      <c r="M166" s="26"/>
      <c r="N166" s="26"/>
      <c r="O166" s="26"/>
      <c r="P166" s="26"/>
    </row>
    <row r="167" spans="1:16" customFormat="1" ht="25.5" x14ac:dyDescent="0.2">
      <c r="A167" s="4">
        <v>3</v>
      </c>
      <c r="B167" s="35" t="s">
        <v>265</v>
      </c>
      <c r="C167" s="26">
        <v>15650089.600000001</v>
      </c>
      <c r="D167" s="95">
        <v>15650089.600000001</v>
      </c>
      <c r="E167" s="26"/>
      <c r="F167" s="26"/>
      <c r="G167" s="26"/>
      <c r="H167" s="26"/>
      <c r="I167" s="26"/>
      <c r="J167" s="26"/>
      <c r="K167" s="102"/>
      <c r="L167" s="102"/>
      <c r="M167" s="26"/>
      <c r="N167" s="26"/>
      <c r="O167" s="26"/>
      <c r="P167" s="26"/>
    </row>
    <row r="168" spans="1:16" customFormat="1" ht="25.5" x14ac:dyDescent="0.2">
      <c r="A168" s="4">
        <v>4</v>
      </c>
      <c r="B168" s="35" t="s">
        <v>267</v>
      </c>
      <c r="C168" s="26">
        <v>1038925</v>
      </c>
      <c r="D168" s="95">
        <v>1038925</v>
      </c>
      <c r="E168" s="26"/>
      <c r="F168" s="26"/>
      <c r="G168" s="26"/>
      <c r="H168" s="26"/>
      <c r="I168" s="26"/>
      <c r="J168" s="26"/>
      <c r="K168" s="102"/>
      <c r="L168" s="102"/>
      <c r="M168" s="26"/>
      <c r="N168" s="26"/>
      <c r="O168" s="26"/>
      <c r="P168" s="26"/>
    </row>
    <row r="169" spans="1:16" customFormat="1" ht="25.5" x14ac:dyDescent="0.2">
      <c r="A169" s="4">
        <v>5</v>
      </c>
      <c r="B169" s="35" t="s">
        <v>269</v>
      </c>
      <c r="C169" s="26">
        <v>48346514</v>
      </c>
      <c r="D169" s="95">
        <v>38848284</v>
      </c>
      <c r="E169" s="26"/>
      <c r="F169" s="26">
        <v>2020.9</v>
      </c>
      <c r="G169" s="115">
        <v>9498230</v>
      </c>
      <c r="H169" s="115"/>
      <c r="I169" s="26"/>
      <c r="J169" s="26"/>
      <c r="K169" s="102"/>
      <c r="L169" s="102"/>
      <c r="M169" s="26"/>
      <c r="N169" s="26"/>
      <c r="O169" s="26"/>
      <c r="P169" s="26"/>
    </row>
    <row r="170" spans="1:16" customFormat="1" ht="25.5" x14ac:dyDescent="0.2">
      <c r="A170" s="4">
        <v>6</v>
      </c>
      <c r="B170" s="35" t="s">
        <v>271</v>
      </c>
      <c r="C170" s="26">
        <v>7890045</v>
      </c>
      <c r="D170" s="95">
        <v>7890045</v>
      </c>
      <c r="E170" s="26"/>
      <c r="F170" s="26"/>
      <c r="G170" s="26"/>
      <c r="H170" s="26"/>
      <c r="I170" s="26"/>
      <c r="J170" s="26"/>
      <c r="K170" s="102"/>
      <c r="L170" s="102"/>
      <c r="M170" s="26"/>
      <c r="N170" s="26"/>
      <c r="O170" s="26"/>
      <c r="P170" s="26"/>
    </row>
    <row r="171" spans="1:16" customFormat="1" ht="25.5" x14ac:dyDescent="0.2">
      <c r="A171" s="4">
        <v>7</v>
      </c>
      <c r="B171" s="35" t="s">
        <v>273</v>
      </c>
      <c r="C171" s="26">
        <v>11744330</v>
      </c>
      <c r="D171" s="95">
        <v>11744330</v>
      </c>
      <c r="E171" s="26"/>
      <c r="F171" s="26"/>
      <c r="G171" s="26"/>
      <c r="H171" s="26"/>
      <c r="I171" s="26"/>
      <c r="J171" s="26"/>
      <c r="K171" s="102"/>
      <c r="L171" s="102"/>
      <c r="M171" s="26"/>
      <c r="N171" s="26"/>
      <c r="O171" s="26"/>
      <c r="P171" s="26"/>
    </row>
    <row r="172" spans="1:16" customFormat="1" ht="25.5" x14ac:dyDescent="0.2">
      <c r="A172" s="4">
        <v>8</v>
      </c>
      <c r="B172" s="35" t="s">
        <v>68</v>
      </c>
      <c r="C172" s="26">
        <v>3876329.6</v>
      </c>
      <c r="D172" s="95">
        <v>3876329.6</v>
      </c>
      <c r="E172" s="26"/>
      <c r="F172" s="26"/>
      <c r="G172" s="26"/>
      <c r="H172" s="26"/>
      <c r="I172" s="26"/>
      <c r="J172" s="26"/>
      <c r="K172" s="102"/>
      <c r="L172" s="102"/>
      <c r="M172" s="26"/>
      <c r="N172" s="26"/>
      <c r="O172" s="26"/>
      <c r="P172" s="26"/>
    </row>
    <row r="173" spans="1:16" customFormat="1" ht="25.5" x14ac:dyDescent="0.2">
      <c r="A173" s="4">
        <v>9</v>
      </c>
      <c r="B173" s="35" t="s">
        <v>275</v>
      </c>
      <c r="C173" s="26">
        <v>63757108</v>
      </c>
      <c r="D173" s="95">
        <v>63757108</v>
      </c>
      <c r="E173" s="26"/>
      <c r="F173" s="26"/>
      <c r="G173" s="26"/>
      <c r="H173" s="26"/>
      <c r="I173" s="26"/>
      <c r="J173" s="26"/>
      <c r="K173" s="102"/>
      <c r="L173" s="102"/>
      <c r="M173" s="26"/>
      <c r="N173" s="26"/>
      <c r="O173" s="26"/>
      <c r="P173" s="26"/>
    </row>
    <row r="174" spans="1:16" customFormat="1" ht="25.5" x14ac:dyDescent="0.2">
      <c r="A174" s="4">
        <v>10</v>
      </c>
      <c r="B174" s="35" t="s">
        <v>278</v>
      </c>
      <c r="C174" s="26">
        <v>8616264</v>
      </c>
      <c r="D174" s="95">
        <v>8616264</v>
      </c>
      <c r="E174" s="26"/>
      <c r="F174" s="26"/>
      <c r="G174" s="26"/>
      <c r="H174" s="26"/>
      <c r="I174" s="26"/>
      <c r="J174" s="26"/>
      <c r="K174" s="102"/>
      <c r="L174" s="102"/>
      <c r="M174" s="26"/>
      <c r="N174" s="26"/>
      <c r="O174" s="26"/>
      <c r="P174" s="26"/>
    </row>
    <row r="175" spans="1:16" customFormat="1" ht="25.5" x14ac:dyDescent="0.2">
      <c r="A175" s="4">
        <v>11</v>
      </c>
      <c r="B175" s="35" t="s">
        <v>279</v>
      </c>
      <c r="C175" s="26">
        <v>22434063</v>
      </c>
      <c r="D175" s="95">
        <v>22434063</v>
      </c>
      <c r="E175" s="26"/>
      <c r="F175" s="26"/>
      <c r="G175" s="26"/>
      <c r="H175" s="26"/>
      <c r="I175" s="26"/>
      <c r="J175" s="26"/>
      <c r="K175" s="102"/>
      <c r="L175" s="102"/>
      <c r="M175" s="26"/>
      <c r="N175" s="26"/>
      <c r="O175" s="26"/>
      <c r="P175" s="26"/>
    </row>
    <row r="176" spans="1:16" customFormat="1" ht="25.5" x14ac:dyDescent="0.2">
      <c r="A176" s="4">
        <v>12</v>
      </c>
      <c r="B176" s="35" t="s">
        <v>281</v>
      </c>
      <c r="C176" s="26">
        <f>D176</f>
        <v>8681760</v>
      </c>
      <c r="D176" s="95">
        <v>8681760</v>
      </c>
      <c r="E176" s="26"/>
      <c r="F176" s="26"/>
      <c r="G176" s="26"/>
      <c r="H176" s="26"/>
      <c r="I176" s="26"/>
      <c r="J176" s="26"/>
      <c r="K176" s="102"/>
      <c r="L176" s="102"/>
      <c r="M176" s="26"/>
      <c r="N176" s="26"/>
      <c r="O176" s="26"/>
      <c r="P176" s="26"/>
    </row>
    <row r="177" spans="1:16" customFormat="1" ht="25.5" x14ac:dyDescent="0.2">
      <c r="A177" s="4">
        <v>13</v>
      </c>
      <c r="B177" s="35" t="s">
        <v>282</v>
      </c>
      <c r="C177" s="26">
        <v>15700424</v>
      </c>
      <c r="D177" s="95">
        <v>9095984</v>
      </c>
      <c r="E177" s="26"/>
      <c r="F177" s="116">
        <v>1405.2</v>
      </c>
      <c r="G177" s="115">
        <v>6604440</v>
      </c>
      <c r="H177" s="115"/>
      <c r="I177" s="26"/>
      <c r="J177" s="26"/>
      <c r="K177" s="102"/>
      <c r="L177" s="102"/>
      <c r="M177" s="26"/>
      <c r="N177" s="26"/>
      <c r="O177" s="26"/>
      <c r="P177" s="26"/>
    </row>
    <row r="178" spans="1:16" customFormat="1" ht="25.5" x14ac:dyDescent="0.2">
      <c r="A178" s="4">
        <v>14</v>
      </c>
      <c r="B178" s="35" t="s">
        <v>283</v>
      </c>
      <c r="C178" s="26">
        <v>10285582</v>
      </c>
      <c r="D178" s="95">
        <v>4239972</v>
      </c>
      <c r="E178" s="26"/>
      <c r="F178" s="116">
        <v>1286.2</v>
      </c>
      <c r="G178" s="115">
        <v>6045610</v>
      </c>
      <c r="H178" s="115"/>
      <c r="I178" s="26"/>
      <c r="J178" s="26"/>
      <c r="K178" s="102"/>
      <c r="L178" s="102"/>
      <c r="M178" s="26"/>
      <c r="N178" s="26"/>
      <c r="O178" s="26"/>
      <c r="P178" s="26"/>
    </row>
    <row r="179" spans="1:16" customFormat="1" ht="25.5" x14ac:dyDescent="0.2">
      <c r="A179" s="4">
        <v>15</v>
      </c>
      <c r="B179" s="35" t="s">
        <v>26</v>
      </c>
      <c r="C179" s="26">
        <v>8305908</v>
      </c>
      <c r="D179" s="95">
        <v>8305908</v>
      </c>
      <c r="E179" s="26"/>
      <c r="F179" s="116"/>
      <c r="G179" s="115"/>
      <c r="H179" s="115"/>
      <c r="I179" s="26"/>
      <c r="J179" s="26"/>
      <c r="K179" s="102"/>
      <c r="L179" s="102"/>
      <c r="M179" s="26"/>
      <c r="N179" s="26"/>
      <c r="O179" s="26"/>
      <c r="P179" s="26"/>
    </row>
    <row r="180" spans="1:16" customFormat="1" ht="25.5" x14ac:dyDescent="0.2">
      <c r="A180" s="4">
        <v>16</v>
      </c>
      <c r="B180" s="35" t="s">
        <v>285</v>
      </c>
      <c r="C180" s="26">
        <v>17765700</v>
      </c>
      <c r="D180" s="95">
        <v>9716480</v>
      </c>
      <c r="E180" s="26"/>
      <c r="F180" s="116">
        <v>1712.6</v>
      </c>
      <c r="G180" s="115">
        <v>8049220</v>
      </c>
      <c r="H180" s="115"/>
      <c r="I180" s="26"/>
      <c r="J180" s="26"/>
      <c r="K180" s="102"/>
      <c r="L180" s="102"/>
      <c r="M180" s="26"/>
      <c r="N180" s="26"/>
      <c r="O180" s="26"/>
      <c r="P180" s="26"/>
    </row>
    <row r="181" spans="1:16" customFormat="1" ht="25.5" x14ac:dyDescent="0.2">
      <c r="A181" s="4">
        <v>17</v>
      </c>
      <c r="B181" s="35" t="s">
        <v>69</v>
      </c>
      <c r="C181" s="26">
        <v>2096331</v>
      </c>
      <c r="D181" s="95">
        <v>2096331</v>
      </c>
      <c r="E181" s="26"/>
      <c r="F181" s="26"/>
      <c r="G181" s="26"/>
      <c r="H181" s="26"/>
      <c r="I181" s="26"/>
      <c r="J181" s="26"/>
      <c r="K181" s="102"/>
      <c r="L181" s="102"/>
      <c r="M181" s="26"/>
      <c r="N181" s="26"/>
      <c r="O181" s="26"/>
      <c r="P181" s="26"/>
    </row>
    <row r="182" spans="1:16" customFormat="1" ht="25.5" x14ac:dyDescent="0.2">
      <c r="A182" s="4">
        <v>18</v>
      </c>
      <c r="B182" s="35" t="s">
        <v>70</v>
      </c>
      <c r="C182" s="26">
        <v>2169876</v>
      </c>
      <c r="D182" s="95">
        <v>2169876</v>
      </c>
      <c r="E182" s="26"/>
      <c r="F182" s="26"/>
      <c r="G182" s="26"/>
      <c r="H182" s="26"/>
      <c r="I182" s="26"/>
      <c r="J182" s="26"/>
      <c r="K182" s="102"/>
      <c r="L182" s="102"/>
      <c r="M182" s="26"/>
      <c r="N182" s="26"/>
      <c r="O182" s="26"/>
      <c r="P182" s="26"/>
    </row>
    <row r="183" spans="1:16" customFormat="1" ht="25.5" x14ac:dyDescent="0.2">
      <c r="A183" s="4">
        <v>19</v>
      </c>
      <c r="B183" s="35" t="s">
        <v>287</v>
      </c>
      <c r="C183" s="26">
        <v>19858155</v>
      </c>
      <c r="D183" s="95">
        <v>13907133</v>
      </c>
      <c r="E183" s="26"/>
      <c r="F183" s="116">
        <v>1405.2</v>
      </c>
      <c r="G183" s="115">
        <v>5951022</v>
      </c>
      <c r="H183" s="115"/>
      <c r="I183" s="26"/>
      <c r="J183" s="26"/>
      <c r="K183" s="102"/>
      <c r="L183" s="102"/>
      <c r="M183" s="26"/>
      <c r="N183" s="26"/>
      <c r="O183" s="26"/>
      <c r="P183" s="26"/>
    </row>
    <row r="184" spans="1:16" customFormat="1" ht="25.5" x14ac:dyDescent="0.2">
      <c r="A184" s="4">
        <v>20</v>
      </c>
      <c r="B184" s="35" t="s">
        <v>289</v>
      </c>
      <c r="C184" s="26">
        <v>1240855</v>
      </c>
      <c r="D184" s="95">
        <v>0</v>
      </c>
      <c r="E184" s="26"/>
      <c r="F184" s="116">
        <v>293</v>
      </c>
      <c r="G184" s="115">
        <v>1240855</v>
      </c>
      <c r="H184" s="115"/>
      <c r="I184" s="26"/>
      <c r="J184" s="26"/>
      <c r="K184" s="102"/>
      <c r="L184" s="102"/>
      <c r="M184" s="26"/>
      <c r="N184" s="26"/>
      <c r="O184" s="26"/>
      <c r="P184" s="26"/>
    </row>
    <row r="185" spans="1:16" customFormat="1" ht="25.5" x14ac:dyDescent="0.2">
      <c r="A185" s="4">
        <v>21</v>
      </c>
      <c r="B185" s="35" t="s">
        <v>290</v>
      </c>
      <c r="C185" s="26">
        <v>9092163</v>
      </c>
      <c r="D185" s="95">
        <v>6170013</v>
      </c>
      <c r="E185" s="26"/>
      <c r="F185" s="116">
        <v>690</v>
      </c>
      <c r="G185" s="115">
        <v>2922150</v>
      </c>
      <c r="H185" s="115"/>
      <c r="I185" s="26"/>
      <c r="J185" s="26"/>
      <c r="K185" s="102"/>
      <c r="L185" s="102"/>
      <c r="M185" s="26"/>
      <c r="N185" s="26"/>
      <c r="O185" s="26"/>
      <c r="P185" s="26"/>
    </row>
    <row r="186" spans="1:16" customFormat="1" ht="25.5" x14ac:dyDescent="0.2">
      <c r="A186" s="4">
        <v>22</v>
      </c>
      <c r="B186" s="35" t="s">
        <v>292</v>
      </c>
      <c r="C186" s="26">
        <v>56358470</v>
      </c>
      <c r="D186" s="95">
        <v>28278470</v>
      </c>
      <c r="E186" s="26"/>
      <c r="F186" s="26"/>
      <c r="G186" s="26"/>
      <c r="H186" s="116">
        <v>13</v>
      </c>
      <c r="I186" s="26">
        <v>28080000</v>
      </c>
      <c r="J186" s="26"/>
      <c r="K186" s="102"/>
      <c r="L186" s="102"/>
      <c r="M186" s="26"/>
      <c r="N186" s="26"/>
      <c r="O186" s="26"/>
      <c r="P186" s="26"/>
    </row>
    <row r="187" spans="1:16" customFormat="1" ht="25.5" x14ac:dyDescent="0.2">
      <c r="A187" s="4">
        <v>23</v>
      </c>
      <c r="B187" s="35" t="s">
        <v>65</v>
      </c>
      <c r="C187" s="26">
        <v>2779373.1999999997</v>
      </c>
      <c r="D187" s="95">
        <v>2779373.1999999997</v>
      </c>
      <c r="E187" s="26"/>
      <c r="F187" s="26"/>
      <c r="G187" s="26"/>
      <c r="H187" s="26"/>
      <c r="I187" s="26"/>
      <c r="J187" s="26"/>
      <c r="K187" s="102"/>
      <c r="L187" s="102"/>
      <c r="M187" s="26"/>
      <c r="N187" s="26"/>
      <c r="O187" s="26"/>
      <c r="P187" s="26"/>
    </row>
    <row r="188" spans="1:16" customFormat="1" ht="25.5" x14ac:dyDescent="0.2">
      <c r="A188" s="4">
        <v>24</v>
      </c>
      <c r="B188" s="35" t="s">
        <v>293</v>
      </c>
      <c r="C188" s="26">
        <v>2264723.6</v>
      </c>
      <c r="D188" s="95">
        <v>2264723.6</v>
      </c>
      <c r="E188" s="26"/>
      <c r="F188" s="26"/>
      <c r="G188" s="26"/>
      <c r="H188" s="26"/>
      <c r="I188" s="26"/>
      <c r="J188" s="26"/>
      <c r="K188" s="102"/>
      <c r="L188" s="102"/>
      <c r="M188" s="26"/>
      <c r="N188" s="26"/>
      <c r="O188" s="26"/>
      <c r="P188" s="26"/>
    </row>
    <row r="189" spans="1:16" customFormat="1" ht="25.5" x14ac:dyDescent="0.2">
      <c r="A189" s="4">
        <v>25</v>
      </c>
      <c r="B189" s="35" t="s">
        <v>294</v>
      </c>
      <c r="C189" s="26">
        <v>8159166</v>
      </c>
      <c r="D189" s="95">
        <v>8159166</v>
      </c>
      <c r="E189" s="26"/>
      <c r="F189" s="26"/>
      <c r="G189" s="26"/>
      <c r="H189" s="26"/>
      <c r="I189" s="26"/>
      <c r="J189" s="26"/>
      <c r="K189" s="102"/>
      <c r="L189" s="102"/>
      <c r="M189" s="26"/>
      <c r="N189" s="26"/>
      <c r="O189" s="26"/>
      <c r="P189" s="26"/>
    </row>
    <row r="190" spans="1:16" customFormat="1" ht="25.5" x14ac:dyDescent="0.2">
      <c r="A190" s="4">
        <v>26</v>
      </c>
      <c r="B190" s="35" t="s">
        <v>296</v>
      </c>
      <c r="C190" s="26">
        <v>24289462</v>
      </c>
      <c r="D190" s="95">
        <v>12860362</v>
      </c>
      <c r="E190" s="26"/>
      <c r="F190" s="116">
        <v>1053</v>
      </c>
      <c r="G190" s="115">
        <v>4949100</v>
      </c>
      <c r="H190" s="116">
        <v>3</v>
      </c>
      <c r="I190" s="26">
        <v>6480000</v>
      </c>
      <c r="J190" s="26"/>
      <c r="K190" s="102"/>
      <c r="L190" s="102"/>
      <c r="M190" s="26"/>
      <c r="N190" s="26"/>
      <c r="O190" s="26"/>
      <c r="P190" s="26"/>
    </row>
    <row r="191" spans="1:16" customFormat="1" ht="25.5" x14ac:dyDescent="0.2">
      <c r="A191" s="4">
        <v>27</v>
      </c>
      <c r="B191" s="35" t="s">
        <v>297</v>
      </c>
      <c r="C191" s="26">
        <v>3929764.0000000005</v>
      </c>
      <c r="D191" s="95">
        <v>3929764.0000000005</v>
      </c>
      <c r="E191" s="26"/>
      <c r="F191" s="26"/>
      <c r="G191" s="26"/>
      <c r="H191" s="26"/>
      <c r="I191" s="26"/>
      <c r="J191" s="26"/>
      <c r="K191" s="102"/>
      <c r="L191" s="102"/>
      <c r="M191" s="26"/>
      <c r="N191" s="26"/>
      <c r="O191" s="26"/>
      <c r="P191" s="26"/>
    </row>
    <row r="192" spans="1:16" customFormat="1" ht="25.5" x14ac:dyDescent="0.2">
      <c r="A192" s="4">
        <v>28</v>
      </c>
      <c r="B192" s="35" t="s">
        <v>298</v>
      </c>
      <c r="C192" s="26">
        <v>20679680</v>
      </c>
      <c r="D192" s="95">
        <v>20679680</v>
      </c>
      <c r="E192" s="26"/>
      <c r="F192" s="26"/>
      <c r="G192" s="26"/>
      <c r="H192" s="26"/>
      <c r="I192" s="26"/>
      <c r="J192" s="26"/>
      <c r="K192" s="102"/>
      <c r="L192" s="102"/>
      <c r="M192" s="26"/>
      <c r="N192" s="26"/>
      <c r="O192" s="26"/>
      <c r="P192" s="26"/>
    </row>
    <row r="193" spans="1:16" customFormat="1" ht="25.5" x14ac:dyDescent="0.2">
      <c r="A193" s="4">
        <v>29</v>
      </c>
      <c r="B193" s="35" t="s">
        <v>299</v>
      </c>
      <c r="C193" s="26">
        <v>19343559</v>
      </c>
      <c r="D193" s="95">
        <v>13440816</v>
      </c>
      <c r="E193" s="26"/>
      <c r="F193" s="116">
        <v>1393.8</v>
      </c>
      <c r="G193" s="26">
        <v>5902743</v>
      </c>
      <c r="H193" s="26"/>
      <c r="I193" s="26"/>
      <c r="J193" s="26"/>
      <c r="K193" s="102"/>
      <c r="L193" s="102"/>
      <c r="M193" s="26"/>
      <c r="N193" s="26"/>
      <c r="O193" s="26"/>
      <c r="P193" s="26"/>
    </row>
    <row r="194" spans="1:16" customFormat="1" ht="25.5" x14ac:dyDescent="0.2">
      <c r="A194" s="4">
        <v>30</v>
      </c>
      <c r="B194" s="35" t="s">
        <v>301</v>
      </c>
      <c r="C194" s="26">
        <v>5598906</v>
      </c>
      <c r="D194" s="95">
        <v>2213834</v>
      </c>
      <c r="E194" s="26"/>
      <c r="F194" s="116">
        <v>608</v>
      </c>
      <c r="G194" s="26">
        <v>2857600</v>
      </c>
      <c r="H194" s="26"/>
      <c r="I194" s="26"/>
      <c r="J194" s="26">
        <v>399.6</v>
      </c>
      <c r="K194" s="117">
        <f>1320*399.6</f>
        <v>527472</v>
      </c>
      <c r="L194" s="117"/>
      <c r="M194" s="26"/>
      <c r="N194" s="26"/>
      <c r="O194" s="26"/>
      <c r="P194" s="26"/>
    </row>
    <row r="195" spans="1:16" customFormat="1" ht="25.5" x14ac:dyDescent="0.2">
      <c r="A195" s="4">
        <v>31</v>
      </c>
      <c r="B195" s="35" t="s">
        <v>303</v>
      </c>
      <c r="C195" s="26">
        <v>1413972</v>
      </c>
      <c r="D195" s="95">
        <v>1413972</v>
      </c>
      <c r="E195" s="26"/>
      <c r="F195" s="26"/>
      <c r="G195" s="26"/>
      <c r="H195" s="26"/>
      <c r="I195" s="26"/>
      <c r="J195" s="26"/>
      <c r="K195" s="102"/>
      <c r="L195" s="102"/>
      <c r="M195" s="26"/>
      <c r="N195" s="26"/>
      <c r="O195" s="26"/>
      <c r="P195" s="26"/>
    </row>
    <row r="196" spans="1:16" customFormat="1" ht="25.5" x14ac:dyDescent="0.2">
      <c r="A196" s="4">
        <v>32</v>
      </c>
      <c r="B196" s="35" t="s">
        <v>304</v>
      </c>
      <c r="C196" s="26">
        <v>15330898.199999999</v>
      </c>
      <c r="D196" s="95">
        <v>15330898.199999999</v>
      </c>
      <c r="E196" s="26"/>
      <c r="F196" s="26"/>
      <c r="G196" s="26"/>
      <c r="H196" s="26"/>
      <c r="I196" s="26"/>
      <c r="J196" s="26"/>
      <c r="K196" s="102"/>
      <c r="L196" s="102"/>
      <c r="M196" s="26"/>
      <c r="N196" s="26"/>
      <c r="O196" s="26"/>
      <c r="P196" s="26"/>
    </row>
    <row r="197" spans="1:16" customFormat="1" ht="38.25" x14ac:dyDescent="0.2">
      <c r="A197" s="4">
        <v>33</v>
      </c>
      <c r="B197" s="35" t="s">
        <v>305</v>
      </c>
      <c r="C197" s="26">
        <v>1869329</v>
      </c>
      <c r="D197" s="95">
        <v>0</v>
      </c>
      <c r="E197" s="26"/>
      <c r="F197" s="116">
        <v>441.4</v>
      </c>
      <c r="G197" s="26">
        <v>1869329</v>
      </c>
      <c r="H197" s="26"/>
      <c r="I197" s="26"/>
      <c r="J197" s="26"/>
      <c r="K197" s="102"/>
      <c r="L197" s="102"/>
      <c r="M197" s="26"/>
      <c r="N197" s="26"/>
      <c r="O197" s="26"/>
      <c r="P197" s="26"/>
    </row>
    <row r="198" spans="1:16" customFormat="1" ht="25.5" x14ac:dyDescent="0.2">
      <c r="A198" s="4">
        <v>34</v>
      </c>
      <c r="B198" s="35" t="s">
        <v>260</v>
      </c>
      <c r="C198" s="26">
        <v>7473000</v>
      </c>
      <c r="D198" s="95">
        <v>0</v>
      </c>
      <c r="E198" s="26"/>
      <c r="F198" s="116">
        <v>1590</v>
      </c>
      <c r="G198" s="26">
        <v>7473000</v>
      </c>
      <c r="H198" s="26"/>
      <c r="I198" s="26"/>
      <c r="J198" s="26"/>
      <c r="K198" s="102"/>
      <c r="L198" s="102"/>
      <c r="M198" s="26"/>
      <c r="N198" s="26"/>
      <c r="O198" s="26"/>
      <c r="P198" s="26"/>
    </row>
    <row r="199" spans="1:16" customFormat="1" ht="25.5" x14ac:dyDescent="0.2">
      <c r="A199" s="4">
        <v>35</v>
      </c>
      <c r="B199" s="35" t="s">
        <v>306</v>
      </c>
      <c r="C199" s="26">
        <v>12973005</v>
      </c>
      <c r="D199" s="95">
        <v>12973005</v>
      </c>
      <c r="E199" s="26"/>
      <c r="F199" s="26"/>
      <c r="G199" s="26"/>
      <c r="H199" s="26"/>
      <c r="I199" s="26"/>
      <c r="J199" s="26"/>
      <c r="K199" s="102"/>
      <c r="L199" s="102"/>
      <c r="M199" s="26"/>
      <c r="N199" s="26"/>
      <c r="O199" s="26"/>
      <c r="P199" s="26"/>
    </row>
    <row r="200" spans="1:16" customFormat="1" ht="25.5" x14ac:dyDescent="0.2">
      <c r="A200" s="4">
        <v>36</v>
      </c>
      <c r="B200" s="35" t="s">
        <v>307</v>
      </c>
      <c r="C200" s="26">
        <v>6759483.5</v>
      </c>
      <c r="D200" s="95">
        <v>0</v>
      </c>
      <c r="E200" s="26"/>
      <c r="F200" s="116">
        <v>1596.1</v>
      </c>
      <c r="G200" s="26">
        <v>6759483.5</v>
      </c>
      <c r="H200" s="26"/>
      <c r="I200" s="26"/>
      <c r="J200" s="26"/>
      <c r="K200" s="102"/>
      <c r="L200" s="102"/>
      <c r="M200" s="26"/>
      <c r="N200" s="26"/>
      <c r="O200" s="26"/>
      <c r="P200" s="26"/>
    </row>
    <row r="201" spans="1:16" customFormat="1" ht="25.5" x14ac:dyDescent="0.2">
      <c r="A201" s="4">
        <v>37</v>
      </c>
      <c r="B201" s="35" t="s">
        <v>308</v>
      </c>
      <c r="C201" s="26">
        <v>5410636</v>
      </c>
      <c r="D201" s="95">
        <v>0</v>
      </c>
      <c r="E201" s="26"/>
      <c r="F201" s="116">
        <v>1277.5999999999999</v>
      </c>
      <c r="G201" s="26">
        <v>5410636</v>
      </c>
      <c r="H201" s="26"/>
      <c r="I201" s="26"/>
      <c r="J201" s="26"/>
      <c r="K201" s="102"/>
      <c r="L201" s="102"/>
      <c r="M201" s="26"/>
      <c r="N201" s="26"/>
      <c r="O201" s="26"/>
      <c r="P201" s="26"/>
    </row>
    <row r="202" spans="1:16" customFormat="1" ht="25.5" x14ac:dyDescent="0.2">
      <c r="A202" s="4">
        <v>38</v>
      </c>
      <c r="B202" s="35" t="s">
        <v>309</v>
      </c>
      <c r="C202" s="26">
        <v>1086623.5</v>
      </c>
      <c r="D202" s="95">
        <v>1086623.5</v>
      </c>
      <c r="E202" s="26"/>
      <c r="F202" s="26"/>
      <c r="G202" s="26"/>
      <c r="H202" s="26"/>
      <c r="I202" s="26"/>
      <c r="J202" s="26"/>
      <c r="K202" s="102"/>
      <c r="L202" s="102"/>
      <c r="M202" s="26"/>
      <c r="N202" s="26"/>
      <c r="O202" s="26"/>
      <c r="P202" s="26"/>
    </row>
    <row r="203" spans="1:16" customFormat="1" ht="25.5" x14ac:dyDescent="0.2">
      <c r="A203" s="4">
        <v>39</v>
      </c>
      <c r="B203" s="35" t="s">
        <v>311</v>
      </c>
      <c r="C203" s="26">
        <v>28320411</v>
      </c>
      <c r="D203" s="95">
        <v>28320411</v>
      </c>
      <c r="E203" s="26"/>
      <c r="F203" s="26"/>
      <c r="G203" s="26"/>
      <c r="H203" s="26"/>
      <c r="I203" s="26"/>
      <c r="J203" s="26"/>
      <c r="K203" s="102"/>
      <c r="L203" s="102"/>
      <c r="M203" s="26"/>
      <c r="N203" s="26"/>
      <c r="O203" s="26"/>
      <c r="P203" s="26"/>
    </row>
    <row r="204" spans="1:16" customFormat="1" ht="25.5" x14ac:dyDescent="0.2">
      <c r="A204" s="4">
        <v>40</v>
      </c>
      <c r="B204" s="35" t="s">
        <v>313</v>
      </c>
      <c r="C204" s="26">
        <v>9238368</v>
      </c>
      <c r="D204" s="95">
        <v>7116318</v>
      </c>
      <c r="E204" s="26"/>
      <c r="F204" s="26">
        <v>451.5</v>
      </c>
      <c r="G204" s="26">
        <v>2122050</v>
      </c>
      <c r="H204" s="26"/>
      <c r="I204" s="26"/>
      <c r="J204" s="26"/>
      <c r="K204" s="102"/>
      <c r="L204" s="102"/>
      <c r="M204" s="26"/>
      <c r="N204" s="26"/>
      <c r="O204" s="26"/>
      <c r="P204" s="26"/>
    </row>
    <row r="205" spans="1:16" customFormat="1" ht="25.5" x14ac:dyDescent="0.2">
      <c r="A205" s="4">
        <v>41</v>
      </c>
      <c r="B205" s="35" t="s">
        <v>33</v>
      </c>
      <c r="C205" s="26">
        <v>4577196.5999999996</v>
      </c>
      <c r="D205" s="95">
        <v>4577196.5999999996</v>
      </c>
      <c r="E205" s="26"/>
      <c r="F205" s="26"/>
      <c r="G205" s="26"/>
      <c r="H205" s="26"/>
      <c r="I205" s="26"/>
      <c r="J205" s="26"/>
      <c r="K205" s="102"/>
      <c r="L205" s="102"/>
      <c r="M205" s="26"/>
      <c r="N205" s="26"/>
      <c r="O205" s="26"/>
      <c r="P205" s="26"/>
    </row>
    <row r="206" spans="1:16" customFormat="1" ht="25.5" x14ac:dyDescent="0.2">
      <c r="A206" s="4">
        <v>42</v>
      </c>
      <c r="B206" s="35" t="s">
        <v>316</v>
      </c>
      <c r="C206" s="26">
        <v>2387246</v>
      </c>
      <c r="D206" s="95">
        <v>2387246</v>
      </c>
      <c r="E206" s="26"/>
      <c r="F206" s="26"/>
      <c r="G206" s="26"/>
      <c r="H206" s="26"/>
      <c r="I206" s="26"/>
      <c r="J206" s="26"/>
      <c r="K206" s="102"/>
      <c r="L206" s="102"/>
      <c r="M206" s="26"/>
      <c r="N206" s="26"/>
      <c r="O206" s="26"/>
      <c r="P206" s="26"/>
    </row>
    <row r="207" spans="1:16" customFormat="1" ht="25.5" x14ac:dyDescent="0.2">
      <c r="A207" s="4">
        <v>43</v>
      </c>
      <c r="B207" s="35" t="s">
        <v>317</v>
      </c>
      <c r="C207" s="26">
        <v>2357034</v>
      </c>
      <c r="D207" s="95">
        <v>2357034</v>
      </c>
      <c r="E207" s="26"/>
      <c r="F207" s="26"/>
      <c r="G207" s="26"/>
      <c r="H207" s="26"/>
      <c r="I207" s="26"/>
      <c r="J207" s="26"/>
      <c r="K207" s="102"/>
      <c r="L207" s="102"/>
      <c r="M207" s="26"/>
      <c r="N207" s="26"/>
      <c r="O207" s="26"/>
      <c r="P207" s="26"/>
    </row>
    <row r="208" spans="1:16" customFormat="1" ht="25.5" x14ac:dyDescent="0.2">
      <c r="A208" s="4">
        <v>44</v>
      </c>
      <c r="B208" s="35" t="s">
        <v>318</v>
      </c>
      <c r="C208" s="26">
        <v>16323884</v>
      </c>
      <c r="D208" s="95">
        <v>12432284</v>
      </c>
      <c r="E208" s="26"/>
      <c r="F208" s="26">
        <v>828</v>
      </c>
      <c r="G208" s="26">
        <v>3891600</v>
      </c>
      <c r="H208" s="26"/>
      <c r="I208" s="26"/>
      <c r="J208" s="26"/>
      <c r="K208" s="102"/>
      <c r="L208" s="102"/>
      <c r="M208" s="26"/>
      <c r="N208" s="26"/>
      <c r="O208" s="26"/>
      <c r="P208" s="26"/>
    </row>
    <row r="209" spans="1:16" customFormat="1" ht="25.5" x14ac:dyDescent="0.2">
      <c r="A209" s="4">
        <v>45</v>
      </c>
      <c r="B209" s="35" t="s">
        <v>320</v>
      </c>
      <c r="C209" s="26">
        <v>9651725</v>
      </c>
      <c r="D209" s="95">
        <v>9651725</v>
      </c>
      <c r="E209" s="26"/>
      <c r="F209" s="26"/>
      <c r="G209" s="26"/>
      <c r="H209" s="26"/>
      <c r="I209" s="26"/>
      <c r="J209" s="26"/>
      <c r="K209" s="102"/>
      <c r="L209" s="102"/>
      <c r="M209" s="26"/>
      <c r="N209" s="26"/>
      <c r="O209" s="26"/>
      <c r="P209" s="26"/>
    </row>
    <row r="210" spans="1:16" customFormat="1" ht="25.5" x14ac:dyDescent="0.2">
      <c r="A210" s="4">
        <v>46</v>
      </c>
      <c r="B210" s="35" t="s">
        <v>321</v>
      </c>
      <c r="C210" s="26">
        <v>6192354.7000000002</v>
      </c>
      <c r="D210" s="95">
        <v>0</v>
      </c>
      <c r="E210" s="26"/>
      <c r="F210" s="26">
        <v>1136</v>
      </c>
      <c r="G210" s="26">
        <v>5339200</v>
      </c>
      <c r="H210" s="26"/>
      <c r="I210" s="26"/>
      <c r="J210" s="26">
        <v>825.9</v>
      </c>
      <c r="K210" s="118">
        <f>825.9*1033</f>
        <v>853154.7</v>
      </c>
      <c r="L210" s="118"/>
      <c r="M210" s="26"/>
      <c r="N210" s="26"/>
      <c r="O210" s="26"/>
      <c r="P210" s="26"/>
    </row>
    <row r="211" spans="1:16" customFormat="1" ht="25.5" x14ac:dyDescent="0.2">
      <c r="A211" s="4">
        <v>47</v>
      </c>
      <c r="B211" s="35" t="s">
        <v>323</v>
      </c>
      <c r="C211" s="26">
        <v>9358851</v>
      </c>
      <c r="D211" s="95">
        <v>9358851</v>
      </c>
      <c r="E211" s="26"/>
      <c r="F211" s="26"/>
      <c r="G211" s="26"/>
      <c r="H211" s="26"/>
      <c r="I211" s="26"/>
      <c r="J211" s="26"/>
      <c r="K211" s="102"/>
      <c r="L211" s="102"/>
      <c r="M211" s="26"/>
      <c r="N211" s="26"/>
      <c r="O211" s="26"/>
      <c r="P211" s="26"/>
    </row>
    <row r="212" spans="1:16" customFormat="1" ht="25.5" x14ac:dyDescent="0.2">
      <c r="A212" s="4">
        <v>48</v>
      </c>
      <c r="B212" s="35" t="s">
        <v>324</v>
      </c>
      <c r="C212" s="26">
        <v>9340518</v>
      </c>
      <c r="D212" s="95">
        <v>9340518</v>
      </c>
      <c r="E212" s="26"/>
      <c r="F212" s="26"/>
      <c r="G212" s="26"/>
      <c r="H212" s="26"/>
      <c r="I212" s="26"/>
      <c r="J212" s="26"/>
      <c r="K212" s="102"/>
      <c r="L212" s="102"/>
      <c r="M212" s="26"/>
      <c r="N212" s="26"/>
      <c r="O212" s="26"/>
      <c r="P212" s="26"/>
    </row>
    <row r="213" spans="1:16" customFormat="1" ht="25.5" x14ac:dyDescent="0.2">
      <c r="A213" s="4">
        <v>49</v>
      </c>
      <c r="B213" s="35" t="s">
        <v>325</v>
      </c>
      <c r="C213" s="26">
        <v>8239570</v>
      </c>
      <c r="D213" s="95">
        <v>0</v>
      </c>
      <c r="E213" s="26"/>
      <c r="F213" s="26">
        <v>1753.1</v>
      </c>
      <c r="G213" s="26">
        <v>8239570</v>
      </c>
      <c r="H213" s="26"/>
      <c r="I213" s="26"/>
      <c r="J213" s="26"/>
      <c r="K213" s="102"/>
      <c r="L213" s="102"/>
      <c r="M213" s="26"/>
      <c r="N213" s="26"/>
      <c r="O213" s="26"/>
      <c r="P213" s="26"/>
    </row>
    <row r="214" spans="1:16" customFormat="1" ht="25.5" x14ac:dyDescent="0.2">
      <c r="A214" s="4">
        <v>50</v>
      </c>
      <c r="B214" s="35" t="s">
        <v>326</v>
      </c>
      <c r="C214" s="26">
        <v>8640000</v>
      </c>
      <c r="D214" s="95">
        <v>0</v>
      </c>
      <c r="E214" s="26"/>
      <c r="F214" s="26"/>
      <c r="G214" s="26"/>
      <c r="H214" s="26">
        <v>4</v>
      </c>
      <c r="I214" s="26">
        <v>8640000</v>
      </c>
      <c r="J214" s="26"/>
      <c r="K214" s="102"/>
      <c r="L214" s="102"/>
      <c r="M214" s="26"/>
      <c r="N214" s="26"/>
      <c r="O214" s="26"/>
      <c r="P214" s="26"/>
    </row>
    <row r="215" spans="1:16" customFormat="1" ht="25.5" x14ac:dyDescent="0.2">
      <c r="A215" s="4">
        <v>51</v>
      </c>
      <c r="B215" s="35" t="s">
        <v>327</v>
      </c>
      <c r="C215" s="26">
        <v>25848738</v>
      </c>
      <c r="D215" s="95">
        <v>17208738</v>
      </c>
      <c r="E215" s="26"/>
      <c r="F215" s="26"/>
      <c r="G215" s="26"/>
      <c r="H215" s="26">
        <v>4</v>
      </c>
      <c r="I215" s="26">
        <v>8640000</v>
      </c>
      <c r="J215" s="26"/>
      <c r="K215" s="102"/>
      <c r="L215" s="102"/>
      <c r="M215" s="26"/>
      <c r="N215" s="26"/>
      <c r="O215" s="26"/>
      <c r="P215" s="26"/>
    </row>
    <row r="216" spans="1:16" customFormat="1" ht="25.5" x14ac:dyDescent="0.2">
      <c r="A216" s="4">
        <v>52</v>
      </c>
      <c r="B216" s="35" t="s">
        <v>21</v>
      </c>
      <c r="C216" s="26">
        <v>3593980</v>
      </c>
      <c r="D216" s="95">
        <v>3593980</v>
      </c>
      <c r="E216" s="26"/>
      <c r="F216" s="26"/>
      <c r="G216" s="26"/>
      <c r="H216" s="26"/>
      <c r="I216" s="26"/>
      <c r="J216" s="26"/>
      <c r="K216" s="102"/>
      <c r="L216" s="102"/>
      <c r="M216" s="26"/>
      <c r="N216" s="26"/>
      <c r="O216" s="26"/>
      <c r="P216" s="26"/>
    </row>
    <row r="217" spans="1:16" customFormat="1" ht="25.5" x14ac:dyDescent="0.2">
      <c r="A217" s="4">
        <v>53</v>
      </c>
      <c r="B217" s="35" t="s">
        <v>328</v>
      </c>
      <c r="C217" s="26">
        <v>26539096</v>
      </c>
      <c r="D217" s="95">
        <v>12494096</v>
      </c>
      <c r="E217" s="26"/>
      <c r="F217" s="26">
        <v>1150</v>
      </c>
      <c r="G217" s="26">
        <v>5405000</v>
      </c>
      <c r="H217" s="26">
        <v>4</v>
      </c>
      <c r="I217" s="26">
        <v>8640000</v>
      </c>
      <c r="J217" s="26"/>
      <c r="K217" s="102"/>
      <c r="L217" s="102"/>
      <c r="M217" s="26"/>
      <c r="N217" s="26"/>
      <c r="O217" s="26"/>
      <c r="P217" s="26"/>
    </row>
    <row r="218" spans="1:16" customFormat="1" ht="25.5" x14ac:dyDescent="0.2">
      <c r="A218" s="4">
        <v>54</v>
      </c>
      <c r="B218" s="35" t="s">
        <v>35</v>
      </c>
      <c r="C218" s="26">
        <v>2152627.6</v>
      </c>
      <c r="D218" s="95">
        <v>2152627.6</v>
      </c>
      <c r="E218" s="26"/>
      <c r="F218" s="26"/>
      <c r="G218" s="26"/>
      <c r="H218" s="26"/>
      <c r="I218" s="26"/>
      <c r="J218" s="26"/>
      <c r="K218" s="102"/>
      <c r="L218" s="102"/>
      <c r="M218" s="26"/>
      <c r="N218" s="26"/>
      <c r="O218" s="26"/>
      <c r="P218" s="26"/>
    </row>
    <row r="219" spans="1:16" customFormat="1" ht="25.5" x14ac:dyDescent="0.2">
      <c r="A219" s="4">
        <v>55</v>
      </c>
      <c r="B219" s="35" t="s">
        <v>329</v>
      </c>
      <c r="C219" s="26">
        <v>12960000</v>
      </c>
      <c r="D219" s="95">
        <v>0</v>
      </c>
      <c r="E219" s="26"/>
      <c r="F219" s="26"/>
      <c r="G219" s="26"/>
      <c r="H219" s="26">
        <v>6</v>
      </c>
      <c r="I219" s="26">
        <v>12960000</v>
      </c>
      <c r="J219" s="26"/>
      <c r="K219" s="102"/>
      <c r="L219" s="102"/>
      <c r="M219" s="26"/>
      <c r="N219" s="26"/>
      <c r="O219" s="26"/>
      <c r="P219" s="26"/>
    </row>
    <row r="220" spans="1:16" customFormat="1" ht="25.5" x14ac:dyDescent="0.2">
      <c r="A220" s="4">
        <v>56</v>
      </c>
      <c r="B220" s="35" t="s">
        <v>330</v>
      </c>
      <c r="C220" s="26">
        <v>12960000</v>
      </c>
      <c r="D220" s="95">
        <v>0</v>
      </c>
      <c r="E220" s="26"/>
      <c r="F220" s="26"/>
      <c r="G220" s="26"/>
      <c r="H220" s="26">
        <v>6</v>
      </c>
      <c r="I220" s="26">
        <v>12960000</v>
      </c>
      <c r="J220" s="26"/>
      <c r="K220" s="102"/>
      <c r="L220" s="102"/>
      <c r="M220" s="26"/>
      <c r="N220" s="26"/>
      <c r="O220" s="26"/>
      <c r="P220" s="26"/>
    </row>
    <row r="221" spans="1:16" customFormat="1" ht="25.5" x14ac:dyDescent="0.2">
      <c r="A221" s="4">
        <v>57</v>
      </c>
      <c r="B221" s="35" t="s">
        <v>331</v>
      </c>
      <c r="C221" s="26">
        <v>11808115</v>
      </c>
      <c r="D221" s="95">
        <v>8166015</v>
      </c>
      <c r="E221" s="26"/>
      <c r="F221" s="116">
        <v>860</v>
      </c>
      <c r="G221" s="26">
        <v>3642100</v>
      </c>
      <c r="H221" s="26"/>
      <c r="I221" s="26"/>
      <c r="J221" s="26"/>
      <c r="K221" s="102"/>
      <c r="L221" s="102"/>
      <c r="M221" s="26"/>
      <c r="N221" s="26"/>
      <c r="O221" s="26"/>
      <c r="P221" s="26"/>
    </row>
    <row r="222" spans="1:16" customFormat="1" ht="25.5" x14ac:dyDescent="0.2">
      <c r="A222" s="4">
        <v>58</v>
      </c>
      <c r="B222" s="35" t="s">
        <v>333</v>
      </c>
      <c r="C222" s="26">
        <v>7707700</v>
      </c>
      <c r="D222" s="95">
        <v>0</v>
      </c>
      <c r="E222" s="26"/>
      <c r="F222" s="116">
        <v>1820</v>
      </c>
      <c r="G222" s="26">
        <v>7707700</v>
      </c>
      <c r="H222" s="26"/>
      <c r="I222" s="26"/>
      <c r="J222" s="26"/>
      <c r="K222" s="102"/>
      <c r="L222" s="102"/>
      <c r="M222" s="26"/>
      <c r="N222" s="26"/>
      <c r="O222" s="26"/>
      <c r="P222" s="26"/>
    </row>
    <row r="223" spans="1:16" customFormat="1" x14ac:dyDescent="0.2">
      <c r="A223" s="4"/>
      <c r="B223" s="42" t="s">
        <v>383</v>
      </c>
      <c r="C223" s="111">
        <f>SUM(C165:C222)</f>
        <v>708440662.10000002</v>
      </c>
      <c r="D223" s="111">
        <f>SUM(D165:D222)</f>
        <v>504313926.90000004</v>
      </c>
      <c r="E223" s="111"/>
      <c r="F223" s="111">
        <f>SUM(F166:F222)</f>
        <v>25721.699999999997</v>
      </c>
      <c r="G223" s="111">
        <f>SUM(G166:G222)</f>
        <v>116346108.5</v>
      </c>
      <c r="H223" s="111">
        <f>SUM(H186:H222)</f>
        <v>40</v>
      </c>
      <c r="I223" s="111">
        <f>SUM(I186:I222)</f>
        <v>86400000</v>
      </c>
      <c r="J223" s="111">
        <f>SUM(J194:J222)</f>
        <v>1225.5</v>
      </c>
      <c r="K223" s="119">
        <f>SUM(K194:K222)</f>
        <v>1380626.7</v>
      </c>
      <c r="L223" s="102"/>
      <c r="M223" s="111"/>
      <c r="N223" s="111"/>
      <c r="O223" s="111"/>
      <c r="P223" s="111"/>
    </row>
    <row r="224" spans="1:16" customFormat="1" ht="16.5" customHeight="1" x14ac:dyDescent="0.2">
      <c r="D224" s="70"/>
      <c r="G224" s="78"/>
      <c r="I224" s="78"/>
      <c r="K224" s="78"/>
      <c r="L224" s="78"/>
      <c r="M224" s="78"/>
      <c r="P224" s="72"/>
    </row>
  </sheetData>
  <mergeCells count="12">
    <mergeCell ref="A95:P95"/>
    <mergeCell ref="A163:P163"/>
    <mergeCell ref="A164:P164"/>
    <mergeCell ref="A8:P8"/>
    <mergeCell ref="A94:P94"/>
    <mergeCell ref="A2:P2"/>
    <mergeCell ref="F4:G4"/>
    <mergeCell ref="H4:I4"/>
    <mergeCell ref="J4:K4"/>
    <mergeCell ref="A7:P7"/>
    <mergeCell ref="L4:M4"/>
    <mergeCell ref="N4:O4"/>
  </mergeCells>
  <phoneticPr fontId="0" type="noConversion"/>
  <hyperlinks>
    <hyperlink ref="K17" r:id="rId1" tooltip="Перейти к управляющей организации" display="http://www.jkh.cap.ru/page/orgs/org/1198"/>
    <hyperlink ref="K58" r:id="rId2" tooltip="Перейти к управляющей организации" display="http://www.jkh.cap.ru/page/orgs/org/16"/>
  </hyperlinks>
  <pageMargins left="0.39370078740157483" right="0.39370078740157483" top="0.98425196850393704" bottom="0.59055118110236227" header="0.51181102362204722" footer="0.51181102362204722"/>
  <pageSetup paperSize="9" scale="68" fitToHeight="0" orientation="landscape" useFirstPageNumber="1" r:id="rId3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перечень</vt:lpstr>
      <vt:lpstr>реестр</vt:lpstr>
      <vt:lpstr>перечень!Заголовки_для_печати</vt:lpstr>
      <vt:lpstr>реестр!Заголовки_для_печати</vt:lpstr>
      <vt:lpstr>перечень!Область_печати</vt:lpstr>
      <vt:lpstr>реестр!Область_печати</vt:lpstr>
    </vt:vector>
  </TitlesOfParts>
  <Company>MoBIL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gcheb_gkh6</cp:lastModifiedBy>
  <cp:lastPrinted>2020-11-18T11:35:14Z</cp:lastPrinted>
  <dcterms:created xsi:type="dcterms:W3CDTF">2010-12-03T14:19:19Z</dcterms:created>
  <dcterms:modified xsi:type="dcterms:W3CDTF">2020-11-18T11:35:16Z</dcterms:modified>
</cp:coreProperties>
</file>