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34" i="1"/>
  <c r="E34" i="1" l="1"/>
  <c r="D34" i="1"/>
  <c r="G34" i="1"/>
  <c r="H34" i="1" s="1"/>
  <c r="F34" i="1"/>
  <c r="E11" i="1" l="1"/>
  <c r="G15" i="1"/>
  <c r="E15" i="1"/>
  <c r="E14" i="1"/>
  <c r="G13" i="1"/>
  <c r="E13" i="1"/>
  <c r="E12" i="1"/>
  <c r="E10" i="1"/>
  <c r="E9" i="1"/>
  <c r="E8" i="1"/>
  <c r="E7" i="1"/>
  <c r="G16" i="1" l="1"/>
  <c r="C42" i="1" l="1"/>
  <c r="G42" i="1" l="1"/>
  <c r="H42" i="1" s="1"/>
  <c r="F42" i="1"/>
  <c r="E42" i="1"/>
  <c r="F16" i="1" l="1"/>
  <c r="E16" i="1" l="1"/>
  <c r="F43" i="1"/>
  <c r="E43" i="1" l="1"/>
  <c r="G43" i="1"/>
  <c r="D16" i="1"/>
  <c r="H16" i="1" s="1"/>
  <c r="D43" i="1" l="1"/>
  <c r="C16" i="1" l="1"/>
  <c r="C43" i="1" s="1"/>
</calcChain>
</file>

<file path=xl/sharedStrings.xml><?xml version="1.0" encoding="utf-8"?>
<sst xmlns="http://schemas.openxmlformats.org/spreadsheetml/2006/main" count="95" uniqueCount="59">
  <si>
    <t>№</t>
  </si>
  <si>
    <t>Наименование учреждения</t>
  </si>
  <si>
    <t>Количество педагогических работников по штату</t>
  </si>
  <si>
    <t>ФОТ, рублей</t>
  </si>
  <si>
    <t>Достижение показателей</t>
  </si>
  <si>
    <t>Выявленные нарушения</t>
  </si>
  <si>
    <t>Всего</t>
  </si>
  <si>
    <t>Директор</t>
  </si>
  <si>
    <t>Количество</t>
  </si>
  <si>
    <t>Сумма , рублей</t>
  </si>
  <si>
    <t>Общеобразовательные учреждения</t>
  </si>
  <si>
    <t>Дошкольные образовательные учреждения</t>
  </si>
  <si>
    <t>Итого</t>
  </si>
  <si>
    <t>Учреждения дополнительного образования</t>
  </si>
  <si>
    <t>МБУ ДО "Дом детского творчества" г. Канаш</t>
  </si>
  <si>
    <t>МБНОУ "Центр психолого-педагогической, медицинской и социальной помощи"Азамат" г. Канаш</t>
  </si>
  <si>
    <t>МБУ ДО "Детская музыкальная школа им. М.Д. Михайлова" г. Канаш</t>
  </si>
  <si>
    <t>МБУ ДО "ДХШ" г. Канаш</t>
  </si>
  <si>
    <t>МБУ ДО "ДЮСШ им. В.П. Воронкова" г. Канаш</t>
  </si>
  <si>
    <t>Итого по городу*</t>
  </si>
  <si>
    <t>*Справочно указать размер средней заработной платы по Чувашской Республике в экономике и критерии соотношения средней заработной платы в образовательных учреждениях и средней заработной платы по Чувашской Республике</t>
  </si>
  <si>
    <t>МБДОУ "Детский сад № 1" г. Канаш</t>
  </si>
  <si>
    <t>МБДОУ "Детский сад № 2" г. Канаш</t>
  </si>
  <si>
    <t>МБДОУ "Детский сад № 5" г. Канаш</t>
  </si>
  <si>
    <t>МБДОУ "Детский сад № 7" г. Канаш</t>
  </si>
  <si>
    <t>МБДОУ "Детский сад № 8" г. Канаш</t>
  </si>
  <si>
    <t>МБДОУ "Детский сад № 9" г. Канаш</t>
  </si>
  <si>
    <t>МБДОУ "Детский сад № 11" г. Канаш</t>
  </si>
  <si>
    <t>МБДОУ "Детский сад № 12" г. Канаш</t>
  </si>
  <si>
    <t>МБДОУ "Детский сад № 13" г. Канаш</t>
  </si>
  <si>
    <t>МБДОУ "Детский сад № 14" г. Канаш</t>
  </si>
  <si>
    <t>МБДОУ "Детский сад № 15" г. Канаш</t>
  </si>
  <si>
    <t>МБДОУ "Детский сад № 16" г. Канаш</t>
  </si>
  <si>
    <t>МБДОУ "Детский сад № 17" г. Канаш</t>
  </si>
  <si>
    <t>МБДОУ "Детский сад № 18" г. Канаш</t>
  </si>
  <si>
    <t>МБДОУ "Детский сад № 19" г. Канаш</t>
  </si>
  <si>
    <t>МБОУ "СОШ № 1" г. Канаш</t>
  </si>
  <si>
    <t>МБОУ "СОШ № 5" г. Канаш</t>
  </si>
  <si>
    <t>МБОУ "СОШ № 6" г. Канаш</t>
  </si>
  <si>
    <t>МБОУ "СОШ № 7" г. Канаш</t>
  </si>
  <si>
    <t>МБОУ "СОШ № 8" г. Канаш</t>
  </si>
  <si>
    <t>МБОУ "СОШ № 9" г. Канаш</t>
  </si>
  <si>
    <t>МБОУ "СОШ № 10" г. Канаш</t>
  </si>
  <si>
    <t>МАОУ "СОШ № 3" г. Канаш</t>
  </si>
  <si>
    <t>МАОУ "Лицей государственной службы и управления" г. Канаш</t>
  </si>
  <si>
    <t>МБОУ "СОШ № 11 им. И. А. Кабалина" г. Канаш</t>
  </si>
  <si>
    <t>Приложение к требованию КСО от  11.06.2019. № 6</t>
  </si>
  <si>
    <t>АУ ДО "ДЮСШ" Локомотив" г. Канаш</t>
  </si>
  <si>
    <t>Т.В. Михайлова</t>
  </si>
  <si>
    <t>Зам,директора</t>
  </si>
  <si>
    <t>И.В. Константинова</t>
  </si>
  <si>
    <t>Количество педагогических работников по факту (без внешних совместителей)</t>
  </si>
  <si>
    <t>Педагогические работники (без внешних совместителей)</t>
  </si>
  <si>
    <t>МАДОУ "Детский сад № 20 "Василек" г. Канаш</t>
  </si>
  <si>
    <t>29118,55*</t>
  </si>
  <si>
    <t>25051,3*</t>
  </si>
  <si>
    <t>По ЗП за Iкв 2020г</t>
  </si>
  <si>
    <t>Утвержденный показатель на I кв 2020 г</t>
  </si>
  <si>
    <t>Инспектор КСО г. Канаш                               А.В. Кондратьев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</si>
</sst>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5" xfId="0" applyFill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3" fontId="0" fillId="0" borderId="1" xfId="0" applyNumberFormat="1" applyBorder="1"/>
    <xf numFmtId="3" fontId="0" fillId="0" borderId="5" xfId="0" applyNumberFormat="1" applyBorder="1"/>
    <xf numFmtId="3" fontId="1" fillId="0" borderId="8" xfId="0" applyNumberFormat="1" applyFont="1" applyBorder="1"/>
    <xf numFmtId="2" fontId="1" fillId="0" borderId="8" xfId="0" applyNumberFormat="1" applyFont="1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0" xfId="0" applyFill="1" applyBorder="1"/>
    <xf numFmtId="3" fontId="0" fillId="0" borderId="1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topLeftCell="A22" zoomScale="96" zoomScaleNormal="100" zoomScaleSheetLayoutView="96" workbookViewId="0">
      <selection activeCell="G42" sqref="G42"/>
    </sheetView>
  </sheetViews>
  <sheetFormatPr defaultRowHeight="15" x14ac:dyDescent="0.25"/>
  <cols>
    <col min="1" max="1" width="8.28515625" customWidth="1"/>
    <col min="2" max="2" width="35.5703125" customWidth="1"/>
    <col min="3" max="3" width="19.5703125" customWidth="1"/>
    <col min="4" max="4" width="20.5703125" customWidth="1"/>
    <col min="5" max="5" width="14.5703125" customWidth="1"/>
    <col min="6" max="6" width="14.85546875" customWidth="1"/>
    <col min="7" max="7" width="19.85546875" customWidth="1"/>
    <col min="8" max="9" width="15.42578125" customWidth="1"/>
    <col min="10" max="10" width="13.28515625" customWidth="1"/>
    <col min="11" max="11" width="15.85546875" customWidth="1"/>
  </cols>
  <sheetData>
    <row r="1" spans="1:11" x14ac:dyDescent="0.25">
      <c r="E1" t="s">
        <v>46</v>
      </c>
    </row>
    <row r="2" spans="1:11" x14ac:dyDescent="0.25">
      <c r="B2" t="s">
        <v>56</v>
      </c>
    </row>
    <row r="3" spans="1:11" ht="81.75" customHeight="1" x14ac:dyDescent="0.25">
      <c r="A3" s="1" t="s">
        <v>0</v>
      </c>
      <c r="B3" s="1" t="s">
        <v>1</v>
      </c>
      <c r="C3" s="2" t="s">
        <v>2</v>
      </c>
      <c r="D3" s="2" t="s">
        <v>51</v>
      </c>
      <c r="E3" s="25" t="s">
        <v>3</v>
      </c>
      <c r="F3" s="26"/>
      <c r="G3" s="27"/>
      <c r="H3" s="29" t="s">
        <v>4</v>
      </c>
      <c r="I3" s="31" t="s">
        <v>57</v>
      </c>
      <c r="J3" s="25" t="s">
        <v>5</v>
      </c>
      <c r="K3" s="27"/>
    </row>
    <row r="4" spans="1:11" ht="60.75" thickBot="1" x14ac:dyDescent="0.3">
      <c r="A4" s="1"/>
      <c r="B4" s="1"/>
      <c r="C4" s="1"/>
      <c r="D4" s="1"/>
      <c r="E4" s="1" t="s">
        <v>6</v>
      </c>
      <c r="F4" s="1" t="s">
        <v>7</v>
      </c>
      <c r="G4" s="2" t="s">
        <v>52</v>
      </c>
      <c r="H4" s="30"/>
      <c r="I4" s="32"/>
      <c r="J4" s="1" t="s">
        <v>8</v>
      </c>
      <c r="K4" s="1" t="s">
        <v>9</v>
      </c>
    </row>
    <row r="5" spans="1:11" ht="30.75" thickBot="1" x14ac:dyDescent="0.3">
      <c r="A5" s="1"/>
      <c r="B5" s="3" t="s">
        <v>10</v>
      </c>
      <c r="C5" s="1"/>
      <c r="D5" s="1"/>
      <c r="E5" s="1"/>
      <c r="F5" s="1"/>
      <c r="G5" s="1"/>
      <c r="H5" s="1"/>
      <c r="I5" s="11"/>
      <c r="J5" s="1"/>
      <c r="K5" s="1"/>
    </row>
    <row r="6" spans="1:11" ht="15.75" thickBot="1" x14ac:dyDescent="0.3">
      <c r="A6" s="1">
        <v>1</v>
      </c>
      <c r="B6" s="1" t="s">
        <v>36</v>
      </c>
      <c r="C6" s="1">
        <v>40.51</v>
      </c>
      <c r="D6" s="1">
        <v>22</v>
      </c>
      <c r="E6" s="1">
        <v>2877000</v>
      </c>
      <c r="F6" s="1">
        <v>133400</v>
      </c>
      <c r="G6" s="1">
        <v>1802000</v>
      </c>
      <c r="H6" s="1">
        <v>27303</v>
      </c>
      <c r="I6" s="11" t="s">
        <v>54</v>
      </c>
      <c r="J6" s="1"/>
      <c r="K6" s="1"/>
    </row>
    <row r="7" spans="1:11" ht="15.75" thickBot="1" x14ac:dyDescent="0.3">
      <c r="A7" s="1">
        <v>2</v>
      </c>
      <c r="B7" s="1" t="s">
        <v>43</v>
      </c>
      <c r="C7" s="1">
        <v>76.89</v>
      </c>
      <c r="D7" s="1">
        <v>40.799999999999997</v>
      </c>
      <c r="E7" s="1">
        <f>5916600+87300</f>
        <v>6003900</v>
      </c>
      <c r="F7" s="1">
        <v>149600</v>
      </c>
      <c r="G7" s="1">
        <v>4002600</v>
      </c>
      <c r="H7" s="1">
        <v>32700.98</v>
      </c>
      <c r="I7" s="11" t="s">
        <v>54</v>
      </c>
      <c r="J7" s="1"/>
      <c r="K7" s="1"/>
    </row>
    <row r="8" spans="1:11" ht="30.75" thickBot="1" x14ac:dyDescent="0.3">
      <c r="A8" s="1">
        <v>3</v>
      </c>
      <c r="B8" s="2" t="s">
        <v>44</v>
      </c>
      <c r="C8" s="1">
        <v>28.44</v>
      </c>
      <c r="D8" s="1">
        <v>18</v>
      </c>
      <c r="E8" s="1">
        <f>2176800+44300</f>
        <v>2221100</v>
      </c>
      <c r="F8" s="1">
        <v>144300</v>
      </c>
      <c r="G8" s="1">
        <v>1441200</v>
      </c>
      <c r="H8" s="1">
        <v>26688.89</v>
      </c>
      <c r="I8" s="11" t="s">
        <v>54</v>
      </c>
      <c r="J8" s="1"/>
      <c r="K8" s="1"/>
    </row>
    <row r="9" spans="1:11" ht="15.75" thickBot="1" x14ac:dyDescent="0.3">
      <c r="A9" s="1">
        <v>4</v>
      </c>
      <c r="B9" s="1" t="s">
        <v>37</v>
      </c>
      <c r="C9" s="1">
        <v>58.92</v>
      </c>
      <c r="D9" s="1">
        <v>38</v>
      </c>
      <c r="E9" s="1">
        <f>4268100+36900</f>
        <v>4305000</v>
      </c>
      <c r="F9" s="1">
        <v>149700</v>
      </c>
      <c r="G9" s="1">
        <v>3087700</v>
      </c>
      <c r="H9" s="1">
        <v>27085.1</v>
      </c>
      <c r="I9" s="11" t="s">
        <v>54</v>
      </c>
      <c r="J9" s="1"/>
      <c r="K9" s="1"/>
    </row>
    <row r="10" spans="1:11" ht="15.75" thickBot="1" x14ac:dyDescent="0.3">
      <c r="A10" s="1">
        <v>5</v>
      </c>
      <c r="B10" s="1" t="s">
        <v>38</v>
      </c>
      <c r="C10" s="1">
        <v>83.08</v>
      </c>
      <c r="D10" s="1">
        <v>49</v>
      </c>
      <c r="E10" s="1">
        <f>5939700+64600</f>
        <v>6004300</v>
      </c>
      <c r="F10" s="1">
        <v>150300</v>
      </c>
      <c r="G10" s="1">
        <v>4289800</v>
      </c>
      <c r="H10" s="1">
        <v>29182.31</v>
      </c>
      <c r="I10" s="11" t="s">
        <v>54</v>
      </c>
      <c r="J10" s="1"/>
      <c r="K10" s="1"/>
    </row>
    <row r="11" spans="1:11" ht="15.75" thickBot="1" x14ac:dyDescent="0.3">
      <c r="A11" s="1">
        <v>6</v>
      </c>
      <c r="B11" s="1" t="s">
        <v>39</v>
      </c>
      <c r="C11" s="1">
        <v>73.42</v>
      </c>
      <c r="D11" s="1">
        <v>43</v>
      </c>
      <c r="E11" s="1">
        <f>5262600+134500</f>
        <v>5397100</v>
      </c>
      <c r="F11" s="1">
        <v>152400</v>
      </c>
      <c r="G11" s="1">
        <v>3898500</v>
      </c>
      <c r="H11" s="1">
        <v>30220.93</v>
      </c>
      <c r="I11" s="11" t="s">
        <v>54</v>
      </c>
      <c r="J11" s="1"/>
      <c r="K11" s="1"/>
    </row>
    <row r="12" spans="1:11" ht="15.75" thickBot="1" x14ac:dyDescent="0.3">
      <c r="A12" s="1">
        <v>7</v>
      </c>
      <c r="B12" s="1" t="s">
        <v>40</v>
      </c>
      <c r="C12" s="1">
        <v>42.11</v>
      </c>
      <c r="D12" s="1">
        <v>27.6</v>
      </c>
      <c r="E12" s="1">
        <f>3141400+37200</f>
        <v>3178600</v>
      </c>
      <c r="F12" s="1">
        <v>155400</v>
      </c>
      <c r="G12" s="1">
        <v>2201700</v>
      </c>
      <c r="H12" s="1">
        <v>26590.58</v>
      </c>
      <c r="I12" s="11" t="s">
        <v>54</v>
      </c>
      <c r="J12" s="1"/>
      <c r="K12" s="1"/>
    </row>
    <row r="13" spans="1:11" ht="15.75" thickBot="1" x14ac:dyDescent="0.3">
      <c r="A13" s="1">
        <v>8</v>
      </c>
      <c r="B13" s="1" t="s">
        <v>41</v>
      </c>
      <c r="C13" s="1">
        <v>28.16</v>
      </c>
      <c r="D13" s="1">
        <v>15.3</v>
      </c>
      <c r="E13" s="1">
        <f>2243100+24700</f>
        <v>2267800</v>
      </c>
      <c r="F13" s="1">
        <v>153100</v>
      </c>
      <c r="G13" s="1">
        <f>1606900</f>
        <v>1606900</v>
      </c>
      <c r="H13" s="1">
        <v>35008.71</v>
      </c>
      <c r="I13" s="11" t="s">
        <v>54</v>
      </c>
      <c r="J13" s="1"/>
      <c r="K13" s="1"/>
    </row>
    <row r="14" spans="1:11" ht="15.75" thickBot="1" x14ac:dyDescent="0.3">
      <c r="A14" s="1">
        <v>9</v>
      </c>
      <c r="B14" s="1" t="s">
        <v>42</v>
      </c>
      <c r="C14" s="1">
        <v>45.08</v>
      </c>
      <c r="D14" s="1">
        <v>27.9</v>
      </c>
      <c r="E14" s="1">
        <f>2947900+160700</f>
        <v>3108600</v>
      </c>
      <c r="F14" s="1">
        <v>111400</v>
      </c>
      <c r="G14" s="1">
        <v>2257000</v>
      </c>
      <c r="H14" s="1">
        <v>26965.35</v>
      </c>
      <c r="I14" s="11" t="s">
        <v>54</v>
      </c>
      <c r="J14" s="1"/>
      <c r="K14" s="1"/>
    </row>
    <row r="15" spans="1:11" ht="30.75" thickBot="1" x14ac:dyDescent="0.3">
      <c r="A15" s="5">
        <v>10</v>
      </c>
      <c r="B15" s="6" t="s">
        <v>45</v>
      </c>
      <c r="C15" s="5">
        <v>60.94</v>
      </c>
      <c r="D15" s="5">
        <v>35</v>
      </c>
      <c r="E15" s="5">
        <f>4105800+18600</f>
        <v>4124400</v>
      </c>
      <c r="F15" s="5">
        <v>164700</v>
      </c>
      <c r="G15" s="5">
        <f>3069400</f>
        <v>3069400</v>
      </c>
      <c r="H15" s="5">
        <v>29232.38</v>
      </c>
      <c r="I15" s="11" t="s">
        <v>54</v>
      </c>
      <c r="J15" s="5"/>
      <c r="K15" s="5"/>
    </row>
    <row r="16" spans="1:11" s="4" customFormat="1" ht="15.75" thickBot="1" x14ac:dyDescent="0.3">
      <c r="A16" s="9" t="s">
        <v>12</v>
      </c>
      <c r="B16" s="10"/>
      <c r="C16" s="10">
        <f>SUM(C6:C15)</f>
        <v>537.54999999999995</v>
      </c>
      <c r="D16" s="10">
        <f>SUM(D6:D15)</f>
        <v>316.60000000000002</v>
      </c>
      <c r="E16" s="10">
        <f t="shared" ref="E16:F16" si="0">SUM(E6:E15)</f>
        <v>39487800</v>
      </c>
      <c r="F16" s="10">
        <f t="shared" si="0"/>
        <v>1464300</v>
      </c>
      <c r="G16" s="10">
        <f>SUM(G6:G15)</f>
        <v>27656800</v>
      </c>
      <c r="H16" s="18">
        <f>G16/D16/3</f>
        <v>29118.551273952409</v>
      </c>
      <c r="I16" s="11" t="s">
        <v>54</v>
      </c>
      <c r="J16" s="10"/>
      <c r="K16" s="11"/>
    </row>
    <row r="17" spans="1:11" ht="30.75" thickBot="1" x14ac:dyDescent="0.3">
      <c r="A17" s="7"/>
      <c r="B17" s="8" t="s">
        <v>11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ht="15.75" thickBot="1" x14ac:dyDescent="0.3">
      <c r="A18" s="1">
        <v>1</v>
      </c>
      <c r="B18" s="1" t="s">
        <v>21</v>
      </c>
      <c r="C18" s="1">
        <v>9.5</v>
      </c>
      <c r="D18" s="1">
        <v>8</v>
      </c>
      <c r="E18" s="15">
        <v>1104000</v>
      </c>
      <c r="F18" s="15">
        <v>89100</v>
      </c>
      <c r="G18" s="15">
        <v>433200</v>
      </c>
      <c r="H18" s="1">
        <v>18050</v>
      </c>
      <c r="I18" s="11" t="s">
        <v>55</v>
      </c>
      <c r="J18" s="1"/>
      <c r="K18" s="1"/>
    </row>
    <row r="19" spans="1:11" ht="15.75" thickBot="1" x14ac:dyDescent="0.3">
      <c r="A19" s="1">
        <v>2</v>
      </c>
      <c r="B19" s="1" t="s">
        <v>22</v>
      </c>
      <c r="C19" s="1">
        <v>13.4</v>
      </c>
      <c r="D19" s="1">
        <v>10.8</v>
      </c>
      <c r="E19" s="15">
        <v>1622100</v>
      </c>
      <c r="F19" s="15">
        <v>106000</v>
      </c>
      <c r="G19" s="15">
        <v>899500</v>
      </c>
      <c r="H19" s="1">
        <v>27762.35</v>
      </c>
      <c r="I19" s="11" t="s">
        <v>55</v>
      </c>
      <c r="J19" s="1"/>
      <c r="K19" s="1"/>
    </row>
    <row r="20" spans="1:11" ht="15.75" thickBot="1" x14ac:dyDescent="0.3">
      <c r="A20" s="1">
        <v>3</v>
      </c>
      <c r="B20" s="1" t="s">
        <v>23</v>
      </c>
      <c r="C20" s="1">
        <v>17.600000000000001</v>
      </c>
      <c r="D20" s="1">
        <v>14</v>
      </c>
      <c r="E20" s="15">
        <v>1823400</v>
      </c>
      <c r="F20" s="15">
        <v>102900</v>
      </c>
      <c r="G20" s="15">
        <v>982600</v>
      </c>
      <c r="H20" s="1">
        <v>23395.24</v>
      </c>
      <c r="I20" s="11" t="s">
        <v>55</v>
      </c>
      <c r="J20" s="1"/>
      <c r="K20" s="1"/>
    </row>
    <row r="21" spans="1:11" ht="15.75" thickBot="1" x14ac:dyDescent="0.3">
      <c r="A21" s="1">
        <v>4</v>
      </c>
      <c r="B21" s="1" t="s">
        <v>24</v>
      </c>
      <c r="C21" s="1">
        <v>11.8</v>
      </c>
      <c r="D21" s="1">
        <v>9</v>
      </c>
      <c r="E21" s="15">
        <v>1389200</v>
      </c>
      <c r="F21" s="15">
        <v>99000</v>
      </c>
      <c r="G21" s="15">
        <v>635600</v>
      </c>
      <c r="H21" s="1">
        <v>23540.74</v>
      </c>
      <c r="I21" s="11" t="s">
        <v>55</v>
      </c>
      <c r="J21" s="1"/>
      <c r="K21" s="1"/>
    </row>
    <row r="22" spans="1:11" ht="15.75" thickBot="1" x14ac:dyDescent="0.3">
      <c r="A22" s="1">
        <v>5</v>
      </c>
      <c r="B22" s="1" t="s">
        <v>25</v>
      </c>
      <c r="C22" s="1">
        <v>23.5</v>
      </c>
      <c r="D22" s="1">
        <v>22</v>
      </c>
      <c r="E22" s="15">
        <v>2840100</v>
      </c>
      <c r="F22" s="15">
        <v>105300</v>
      </c>
      <c r="G22" s="15">
        <v>1642500</v>
      </c>
      <c r="H22" s="1">
        <v>24886.36</v>
      </c>
      <c r="I22" s="11" t="s">
        <v>55</v>
      </c>
      <c r="J22" s="1"/>
      <c r="K22" s="1"/>
    </row>
    <row r="23" spans="1:11" ht="15.75" thickBot="1" x14ac:dyDescent="0.3">
      <c r="A23" s="1">
        <v>6</v>
      </c>
      <c r="B23" s="1" t="s">
        <v>26</v>
      </c>
      <c r="C23" s="1">
        <v>22.5</v>
      </c>
      <c r="D23" s="1">
        <v>18.600000000000001</v>
      </c>
      <c r="E23" s="15">
        <v>2790100</v>
      </c>
      <c r="F23" s="15">
        <v>103300</v>
      </c>
      <c r="G23" s="15">
        <v>1648800</v>
      </c>
      <c r="H23" s="1">
        <v>29548.39</v>
      </c>
      <c r="I23" s="11" t="s">
        <v>55</v>
      </c>
      <c r="J23" s="1"/>
      <c r="K23" s="1"/>
    </row>
    <row r="24" spans="1:11" ht="15.75" thickBot="1" x14ac:dyDescent="0.3">
      <c r="A24" s="1">
        <v>7</v>
      </c>
      <c r="B24" s="1" t="s">
        <v>27</v>
      </c>
      <c r="C24" s="1">
        <v>25.1</v>
      </c>
      <c r="D24" s="1">
        <v>20</v>
      </c>
      <c r="E24" s="15">
        <v>3163000</v>
      </c>
      <c r="F24" s="15">
        <v>107400</v>
      </c>
      <c r="G24" s="15">
        <v>1893500</v>
      </c>
      <c r="H24" s="1">
        <v>31558.33</v>
      </c>
      <c r="I24" s="11" t="s">
        <v>55</v>
      </c>
      <c r="J24" s="1"/>
      <c r="K24" s="1"/>
    </row>
    <row r="25" spans="1:11" ht="15.75" thickBot="1" x14ac:dyDescent="0.3">
      <c r="A25" s="1">
        <v>8</v>
      </c>
      <c r="B25" s="1" t="s">
        <v>28</v>
      </c>
      <c r="C25" s="1">
        <v>18</v>
      </c>
      <c r="D25" s="1">
        <v>12</v>
      </c>
      <c r="E25" s="15">
        <v>1546300</v>
      </c>
      <c r="F25" s="15">
        <v>51400</v>
      </c>
      <c r="G25" s="15">
        <v>760100</v>
      </c>
      <c r="H25" s="1">
        <v>21113.39</v>
      </c>
      <c r="I25" s="11" t="s">
        <v>55</v>
      </c>
      <c r="J25" s="1"/>
      <c r="K25" s="1"/>
    </row>
    <row r="26" spans="1:11" ht="15.75" thickBot="1" x14ac:dyDescent="0.3">
      <c r="A26" s="1">
        <v>9</v>
      </c>
      <c r="B26" s="1" t="s">
        <v>29</v>
      </c>
      <c r="C26" s="1">
        <v>21.8</v>
      </c>
      <c r="D26" s="1">
        <v>16.7</v>
      </c>
      <c r="E26" s="15">
        <v>2397600</v>
      </c>
      <c r="F26" s="15">
        <v>104100</v>
      </c>
      <c r="G26" s="15">
        <v>1400500</v>
      </c>
      <c r="H26" s="1">
        <v>27954.09</v>
      </c>
      <c r="I26" s="11" t="s">
        <v>55</v>
      </c>
      <c r="J26" s="1"/>
      <c r="K26" s="1"/>
    </row>
    <row r="27" spans="1:11" ht="15.75" thickBot="1" x14ac:dyDescent="0.3">
      <c r="A27" s="1">
        <v>10</v>
      </c>
      <c r="B27" s="1" t="s">
        <v>30</v>
      </c>
      <c r="C27" s="1">
        <v>11.8</v>
      </c>
      <c r="D27" s="1">
        <v>9</v>
      </c>
      <c r="E27" s="15">
        <v>1360500</v>
      </c>
      <c r="F27" s="15">
        <v>97800</v>
      </c>
      <c r="G27" s="15">
        <v>659400</v>
      </c>
      <c r="H27" s="1">
        <v>24422.22</v>
      </c>
      <c r="I27" s="11" t="s">
        <v>55</v>
      </c>
      <c r="J27" s="1"/>
      <c r="K27" s="1"/>
    </row>
    <row r="28" spans="1:11" ht="15.75" thickBot="1" x14ac:dyDescent="0.3">
      <c r="A28" s="1">
        <v>11</v>
      </c>
      <c r="B28" s="1" t="s">
        <v>31</v>
      </c>
      <c r="C28" s="1">
        <v>7.6</v>
      </c>
      <c r="D28" s="1">
        <v>5.8</v>
      </c>
      <c r="E28" s="15">
        <v>926100</v>
      </c>
      <c r="F28" s="15">
        <v>84100</v>
      </c>
      <c r="G28" s="15">
        <v>398600</v>
      </c>
      <c r="H28" s="1">
        <v>22908.04</v>
      </c>
      <c r="I28" s="11" t="s">
        <v>55</v>
      </c>
      <c r="J28" s="1"/>
      <c r="K28" s="1"/>
    </row>
    <row r="29" spans="1:11" ht="15.75" thickBot="1" x14ac:dyDescent="0.3">
      <c r="A29" s="1">
        <v>12</v>
      </c>
      <c r="B29" s="1" t="s">
        <v>32</v>
      </c>
      <c r="C29" s="1">
        <v>31.7</v>
      </c>
      <c r="D29" s="1">
        <v>27.6</v>
      </c>
      <c r="E29" s="15">
        <v>3287100</v>
      </c>
      <c r="F29" s="15">
        <v>91500</v>
      </c>
      <c r="G29" s="15">
        <v>1994300</v>
      </c>
      <c r="H29" s="1">
        <v>24085.35</v>
      </c>
      <c r="I29" s="11" t="s">
        <v>55</v>
      </c>
      <c r="J29" s="1"/>
      <c r="K29" s="1"/>
    </row>
    <row r="30" spans="1:11" ht="15.75" thickBot="1" x14ac:dyDescent="0.3">
      <c r="A30" s="1">
        <v>13</v>
      </c>
      <c r="B30" s="1" t="s">
        <v>33</v>
      </c>
      <c r="C30" s="1">
        <v>11.8</v>
      </c>
      <c r="D30" s="1">
        <v>7.8</v>
      </c>
      <c r="E30" s="15">
        <v>1345100</v>
      </c>
      <c r="F30" s="15">
        <v>98300</v>
      </c>
      <c r="G30" s="15">
        <v>542500</v>
      </c>
      <c r="H30" s="1">
        <v>23183.759999999998</v>
      </c>
      <c r="I30" s="11" t="s">
        <v>55</v>
      </c>
      <c r="J30" s="1"/>
      <c r="K30" s="1"/>
    </row>
    <row r="31" spans="1:11" ht="15.75" thickBot="1" x14ac:dyDescent="0.3">
      <c r="A31" s="1">
        <v>14</v>
      </c>
      <c r="B31" s="1" t="s">
        <v>34</v>
      </c>
      <c r="C31" s="1">
        <v>11.8</v>
      </c>
      <c r="D31" s="1">
        <v>9</v>
      </c>
      <c r="E31" s="15">
        <v>1501600</v>
      </c>
      <c r="F31" s="15">
        <v>108300</v>
      </c>
      <c r="G31" s="15">
        <v>721500</v>
      </c>
      <c r="H31" s="1">
        <v>26722.22</v>
      </c>
      <c r="I31" s="11" t="s">
        <v>55</v>
      </c>
      <c r="J31" s="1"/>
      <c r="K31" s="1"/>
    </row>
    <row r="32" spans="1:11" ht="15.75" thickBot="1" x14ac:dyDescent="0.3">
      <c r="A32" s="12">
        <v>15</v>
      </c>
      <c r="B32" s="5" t="s">
        <v>35</v>
      </c>
      <c r="C32" s="5">
        <v>39</v>
      </c>
      <c r="D32" s="5">
        <v>34.799999999999997</v>
      </c>
      <c r="E32" s="16">
        <v>3771600</v>
      </c>
      <c r="F32" s="16">
        <v>118000</v>
      </c>
      <c r="G32" s="16">
        <v>2249100</v>
      </c>
      <c r="H32" s="5">
        <v>21543.1</v>
      </c>
      <c r="I32" s="11" t="s">
        <v>55</v>
      </c>
      <c r="J32" s="5"/>
      <c r="K32" s="5"/>
    </row>
    <row r="33" spans="1:11" ht="15.75" thickBot="1" x14ac:dyDescent="0.3">
      <c r="A33" s="23">
        <v>16</v>
      </c>
      <c r="B33" s="5" t="s">
        <v>53</v>
      </c>
      <c r="C33" s="21">
        <v>7.25</v>
      </c>
      <c r="D33" s="21">
        <v>4.7</v>
      </c>
      <c r="E33" s="24">
        <v>845200</v>
      </c>
      <c r="F33" s="24">
        <v>126800</v>
      </c>
      <c r="G33" s="24">
        <v>182400</v>
      </c>
      <c r="H33" s="21">
        <v>12936.17</v>
      </c>
      <c r="I33" s="11" t="s">
        <v>55</v>
      </c>
      <c r="J33" s="21"/>
      <c r="K33" s="22"/>
    </row>
    <row r="34" spans="1:11" s="4" customFormat="1" ht="15.75" thickBot="1" x14ac:dyDescent="0.3">
      <c r="A34" s="9" t="s">
        <v>12</v>
      </c>
      <c r="B34" s="10"/>
      <c r="C34" s="10">
        <f>SUM(C18:C33)</f>
        <v>284.15000000000003</v>
      </c>
      <c r="D34" s="10">
        <f>SUM(D18:D33)</f>
        <v>229.8</v>
      </c>
      <c r="E34" s="17">
        <f>SUM(E18:E33)</f>
        <v>31713000</v>
      </c>
      <c r="F34" s="17">
        <f>SUM(F18:F33)</f>
        <v>1593300</v>
      </c>
      <c r="G34" s="17">
        <f>SUM(G18:G33)</f>
        <v>17044100</v>
      </c>
      <c r="H34" s="18">
        <f>G34/D34/3</f>
        <v>24723.092544241368</v>
      </c>
      <c r="I34" s="11" t="s">
        <v>55</v>
      </c>
      <c r="J34" s="10"/>
      <c r="K34" s="11"/>
    </row>
    <row r="35" spans="1:11" ht="30.75" thickBot="1" x14ac:dyDescent="0.3">
      <c r="A35" s="7"/>
      <c r="B35" s="8" t="s">
        <v>13</v>
      </c>
      <c r="C35" s="7"/>
      <c r="D35" s="7"/>
      <c r="E35" s="7"/>
      <c r="F35" s="7"/>
      <c r="G35" s="7"/>
      <c r="H35" s="7"/>
      <c r="I35" s="7"/>
      <c r="J35" s="7"/>
      <c r="K35" s="7"/>
    </row>
    <row r="36" spans="1:11" ht="30.75" thickBot="1" x14ac:dyDescent="0.3">
      <c r="A36" s="1">
        <v>1</v>
      </c>
      <c r="B36" s="2" t="s">
        <v>14</v>
      </c>
      <c r="C36" s="1">
        <v>51.2</v>
      </c>
      <c r="D36" s="1">
        <v>25</v>
      </c>
      <c r="E36" s="1">
        <v>2761700</v>
      </c>
      <c r="F36" s="1">
        <v>108500</v>
      </c>
      <c r="G36" s="1">
        <v>1963000</v>
      </c>
      <c r="H36" s="1">
        <v>26173.33</v>
      </c>
      <c r="I36" s="11" t="s">
        <v>54</v>
      </c>
      <c r="J36" s="1"/>
      <c r="K36" s="1"/>
    </row>
    <row r="37" spans="1:11" ht="60.75" thickBot="1" x14ac:dyDescent="0.3">
      <c r="A37" s="1">
        <v>2</v>
      </c>
      <c r="B37" s="2" t="s">
        <v>15</v>
      </c>
      <c r="C37" s="1">
        <v>8.5</v>
      </c>
      <c r="D37" s="1">
        <v>6</v>
      </c>
      <c r="E37" s="1">
        <v>630200</v>
      </c>
      <c r="F37" s="1">
        <v>88500</v>
      </c>
      <c r="G37" s="1">
        <v>451000</v>
      </c>
      <c r="H37" s="1">
        <v>25055.55</v>
      </c>
      <c r="I37" s="11" t="s">
        <v>54</v>
      </c>
      <c r="J37" s="1"/>
      <c r="K37" s="1"/>
    </row>
    <row r="38" spans="1:11" ht="30.75" thickBot="1" x14ac:dyDescent="0.3">
      <c r="A38" s="1">
        <v>3</v>
      </c>
      <c r="B38" s="2" t="s">
        <v>16</v>
      </c>
      <c r="C38" s="1">
        <v>43.23</v>
      </c>
      <c r="D38" s="1">
        <v>18</v>
      </c>
      <c r="E38" s="1">
        <v>1993800</v>
      </c>
      <c r="F38" s="1">
        <v>159400</v>
      </c>
      <c r="G38" s="1">
        <v>1435100</v>
      </c>
      <c r="H38" s="1">
        <v>26575.919999999998</v>
      </c>
      <c r="I38" s="11" t="s">
        <v>54</v>
      </c>
      <c r="J38" s="1"/>
      <c r="K38" s="1"/>
    </row>
    <row r="39" spans="1:11" ht="15.75" thickBot="1" x14ac:dyDescent="0.3">
      <c r="A39" s="1">
        <v>4</v>
      </c>
      <c r="B39" s="2" t="s">
        <v>17</v>
      </c>
      <c r="C39" s="1">
        <v>6.5</v>
      </c>
      <c r="D39" s="1">
        <v>6</v>
      </c>
      <c r="E39" s="1">
        <v>720300</v>
      </c>
      <c r="F39" s="1">
        <v>75300</v>
      </c>
      <c r="G39" s="1">
        <v>524400</v>
      </c>
      <c r="H39" s="1">
        <v>29133.33</v>
      </c>
      <c r="I39" s="11" t="s">
        <v>54</v>
      </c>
      <c r="J39" s="1"/>
      <c r="K39" s="1"/>
    </row>
    <row r="40" spans="1:11" ht="30.75" thickBot="1" x14ac:dyDescent="0.3">
      <c r="A40" s="1">
        <v>5</v>
      </c>
      <c r="B40" s="2" t="s">
        <v>18</v>
      </c>
      <c r="C40" s="1">
        <v>26.5</v>
      </c>
      <c r="D40" s="1">
        <v>14</v>
      </c>
      <c r="E40" s="1">
        <v>1402200</v>
      </c>
      <c r="F40" s="1">
        <v>88300</v>
      </c>
      <c r="G40" s="1">
        <v>1182000</v>
      </c>
      <c r="H40" s="1">
        <v>28142.86</v>
      </c>
      <c r="I40" s="11" t="s">
        <v>54</v>
      </c>
      <c r="J40" s="1"/>
      <c r="K40" s="1"/>
    </row>
    <row r="41" spans="1:11" ht="15.75" thickBot="1" x14ac:dyDescent="0.3">
      <c r="A41" s="19">
        <v>6</v>
      </c>
      <c r="B41" s="20" t="s">
        <v>47</v>
      </c>
      <c r="C41" s="21">
        <v>12.5</v>
      </c>
      <c r="D41" s="21">
        <v>6</v>
      </c>
      <c r="E41" s="21">
        <v>1602300</v>
      </c>
      <c r="F41" s="21">
        <v>129600</v>
      </c>
      <c r="G41" s="21">
        <v>503800</v>
      </c>
      <c r="H41" s="21">
        <v>27988.89</v>
      </c>
      <c r="I41" s="11" t="s">
        <v>54</v>
      </c>
      <c r="J41" s="21"/>
      <c r="K41" s="22"/>
    </row>
    <row r="42" spans="1:11" s="4" customFormat="1" ht="15.75" thickBot="1" x14ac:dyDescent="0.3">
      <c r="A42" s="9" t="s">
        <v>12</v>
      </c>
      <c r="B42" s="13"/>
      <c r="C42" s="10">
        <f>SUM(C36:C41)</f>
        <v>148.43</v>
      </c>
      <c r="D42" s="10">
        <f>SUM(D36:D41)</f>
        <v>75</v>
      </c>
      <c r="E42" s="10">
        <f>SUM(E36:E41)</f>
        <v>9110500</v>
      </c>
      <c r="F42" s="10">
        <f>SUM(F36:F41)</f>
        <v>649600</v>
      </c>
      <c r="G42" s="10">
        <f>SUM(G36:G41)</f>
        <v>6059300</v>
      </c>
      <c r="H42" s="18">
        <f>G42/D42/3</f>
        <v>26930.222222222223</v>
      </c>
      <c r="I42" s="11" t="s">
        <v>54</v>
      </c>
      <c r="J42" s="10"/>
      <c r="K42" s="11"/>
    </row>
    <row r="43" spans="1:11" s="4" customFormat="1" ht="60.75" thickBot="1" x14ac:dyDescent="0.3">
      <c r="A43" s="14" t="s">
        <v>19</v>
      </c>
      <c r="B43" s="10"/>
      <c r="C43" s="10">
        <f>C16+C34+C42</f>
        <v>970.13000000000011</v>
      </c>
      <c r="D43" s="10">
        <f>D16+D34+D42</f>
        <v>621.40000000000009</v>
      </c>
      <c r="E43" s="10">
        <f>E16+E34+E42</f>
        <v>80311300</v>
      </c>
      <c r="F43" s="10">
        <f>F16+F34+F42</f>
        <v>3707200</v>
      </c>
      <c r="G43" s="10">
        <f>G16+G34+G42</f>
        <v>50760200</v>
      </c>
      <c r="H43" s="10"/>
      <c r="I43" s="10"/>
      <c r="J43" s="10"/>
      <c r="K43" s="11"/>
    </row>
    <row r="45" spans="1:11" ht="36.75" customHeight="1" x14ac:dyDescent="0.25">
      <c r="A45" s="28" t="s">
        <v>20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7" spans="1:11" x14ac:dyDescent="0.25">
      <c r="B47" t="s">
        <v>7</v>
      </c>
      <c r="D47" t="s">
        <v>48</v>
      </c>
      <c r="F47" t="s">
        <v>58</v>
      </c>
    </row>
    <row r="48" spans="1:11" ht="13.5" customHeight="1" x14ac:dyDescent="0.25">
      <c r="B48" t="s">
        <v>49</v>
      </c>
      <c r="D48" t="s">
        <v>50</v>
      </c>
    </row>
  </sheetData>
  <mergeCells count="5">
    <mergeCell ref="E3:G3"/>
    <mergeCell ref="J3:K3"/>
    <mergeCell ref="A45:K45"/>
    <mergeCell ref="I3:I4"/>
    <mergeCell ref="H3:H4"/>
  </mergeCells>
  <pageMargins left="0.70866141732283472" right="0.70866141732283472" top="0.35433070866141736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2020-04-14T06:20:29Z</dcterms:modified>
</cp:coreProperties>
</file>