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60" yWindow="135" windowWidth="19320" windowHeight="11640" firstSheet="3" activeTab="3"/>
  </bookViews>
  <sheets>
    <sheet name="клим апр" sheetId="18" r:id="rId1"/>
    <sheet name="айбеч апр" sheetId="17" r:id="rId2"/>
    <sheet name="абак апр" sheetId="16" r:id="rId3"/>
    <sheet name="ч тим апр" sheetId="15" r:id="rId4"/>
    <sheet name="андр пар" sheetId="7" r:id="rId5"/>
    <sheet name="берез апр" sheetId="8" r:id="rId6"/>
    <sheet name="буин апр" sheetId="9" r:id="rId7"/>
    <sheet name="кир апр" sheetId="10" r:id="rId8"/>
    <sheet name="карм апр" sheetId="11" r:id="rId9"/>
    <sheet name="чураш апр" sheetId="12" r:id="rId10"/>
    <sheet name="хорм апр" sheetId="13" r:id="rId11"/>
    <sheet name="ширт апр" sheetId="14" r:id="rId12"/>
  </sheets>
  <definedNames>
    <definedName name="_xlnm.Print_Area" localSheetId="2">'абак апр'!$A$1:$BJ$138</definedName>
    <definedName name="_xlnm.Print_Area" localSheetId="1">'айбеч апр'!$A$1:$BJ$136</definedName>
    <definedName name="_xlnm.Print_Area" localSheetId="4">'андр пар'!$A$1:$BJ$167</definedName>
    <definedName name="_xlnm.Print_Area" localSheetId="5">'берез апр'!$A$1:$BJ$163</definedName>
    <definedName name="_xlnm.Print_Area" localSheetId="6">'буин апр'!$A$1:$BJ$171</definedName>
    <definedName name="_xlnm.Print_Area" localSheetId="8">'карм апр'!$A$1:$BJ$166</definedName>
    <definedName name="_xlnm.Print_Area" localSheetId="7">'кир апр'!$A$1:$BJ$160</definedName>
    <definedName name="_xlnm.Print_Area" localSheetId="0">'клим апр'!$A$1:$BJ$144</definedName>
    <definedName name="_xlnm.Print_Area" localSheetId="10">'хорм апр'!$A$1:$BJ$170</definedName>
    <definedName name="_xlnm.Print_Area" localSheetId="3">'ч тим апр'!$A$1:$BJ$135</definedName>
    <definedName name="_xlnm.Print_Area" localSheetId="9">'чураш апр'!$A$1:$BJ$166</definedName>
    <definedName name="_xlnm.Print_Area" localSheetId="11">'ширт апр'!$A$1:$BJ$162</definedName>
  </definedNames>
  <calcPr calcId="114210"/>
</workbook>
</file>

<file path=xl/calcChain.xml><?xml version="1.0" encoding="utf-8"?>
<calcChain xmlns="http://schemas.openxmlformats.org/spreadsheetml/2006/main">
  <c r="AQ30" i="14"/>
  <c r="AQ56"/>
  <c r="AQ81"/>
  <c r="AU66" i="11"/>
  <c r="AQ66"/>
  <c r="AS66"/>
  <c r="AQ109"/>
  <c r="AU99" i="10"/>
  <c r="AR99"/>
  <c r="AS99"/>
  <c r="AT99"/>
  <c r="AQ99"/>
  <c r="AQ62"/>
  <c r="AQ22"/>
  <c r="AQ51"/>
  <c r="AS58"/>
  <c r="AS51"/>
  <c r="AQ57"/>
  <c r="AQ88" i="9"/>
  <c r="AQ113"/>
  <c r="AQ114"/>
  <c r="AQ115"/>
  <c r="AQ116"/>
  <c r="AU110"/>
  <c r="AU107"/>
  <c r="AU83"/>
  <c r="AU79"/>
  <c r="AU68"/>
  <c r="AQ68"/>
  <c r="AQ43"/>
  <c r="AQ39"/>
  <c r="AQ22"/>
  <c r="AU34"/>
  <c r="AQ34"/>
  <c r="AR22"/>
  <c r="AS22"/>
  <c r="AT22"/>
  <c r="AU39"/>
  <c r="AU25"/>
  <c r="AU22"/>
  <c r="AQ33"/>
  <c r="AQ25"/>
  <c r="AQ66"/>
  <c r="AQ65"/>
  <c r="AQ67"/>
  <c r="AQ54"/>
  <c r="AU25" i="8"/>
  <c r="AQ55" i="7"/>
  <c r="AU55"/>
  <c r="AQ60"/>
  <c r="AQ111"/>
  <c r="AQ113"/>
  <c r="AZ80" i="17"/>
  <c r="AZ71"/>
  <c r="AZ102"/>
  <c r="AZ93"/>
  <c r="AZ88"/>
  <c r="AZ22"/>
  <c r="AZ32"/>
  <c r="AZ20"/>
  <c r="AZ51"/>
  <c r="AZ44"/>
  <c r="AZ19"/>
  <c r="AZ18"/>
  <c r="AZ132"/>
  <c r="BA71"/>
  <c r="BA102"/>
  <c r="BA93"/>
  <c r="BA88"/>
  <c r="BA20"/>
  <c r="BA44"/>
  <c r="BA19"/>
  <c r="BA18"/>
  <c r="BA132"/>
  <c r="AH95" i="14"/>
  <c r="AG95"/>
  <c r="AU76"/>
  <c r="AU72"/>
  <c r="AU61"/>
  <c r="AQ94"/>
  <c r="AH94"/>
  <c r="AG94"/>
  <c r="BJ25"/>
  <c r="BJ30"/>
  <c r="BJ33"/>
  <c r="BJ49"/>
  <c r="BJ22"/>
  <c r="BJ76"/>
  <c r="BJ72"/>
  <c r="BJ61"/>
  <c r="BJ21"/>
  <c r="BJ104"/>
  <c r="BJ115"/>
  <c r="BJ101"/>
  <c r="BJ150"/>
  <c r="BJ149"/>
  <c r="BJ147"/>
  <c r="BJ20"/>
  <c r="BJ158"/>
  <c r="BI25"/>
  <c r="BI30"/>
  <c r="BI33"/>
  <c r="BI49"/>
  <c r="BI22"/>
  <c r="BI76"/>
  <c r="BI72"/>
  <c r="BI61"/>
  <c r="BI21"/>
  <c r="BI101"/>
  <c r="BI133"/>
  <c r="BI132"/>
  <c r="BI150"/>
  <c r="BI149"/>
  <c r="BI147"/>
  <c r="BI20"/>
  <c r="BI158"/>
  <c r="BH25"/>
  <c r="BH30"/>
  <c r="BH33"/>
  <c r="BH49"/>
  <c r="BH22"/>
  <c r="BH76"/>
  <c r="BH72"/>
  <c r="BH61"/>
  <c r="BH21"/>
  <c r="BH101"/>
  <c r="BH133"/>
  <c r="BH132"/>
  <c r="BH150"/>
  <c r="BH149"/>
  <c r="BH147"/>
  <c r="BH20"/>
  <c r="BH158"/>
  <c r="BG25"/>
  <c r="BG30"/>
  <c r="BG33"/>
  <c r="BG49"/>
  <c r="BG22"/>
  <c r="BG76"/>
  <c r="BG72"/>
  <c r="BG61"/>
  <c r="BG21"/>
  <c r="BG101"/>
  <c r="BG136"/>
  <c r="BG133"/>
  <c r="BG132"/>
  <c r="BG150"/>
  <c r="BG149"/>
  <c r="BG147"/>
  <c r="BG20"/>
  <c r="BG158"/>
  <c r="BF25"/>
  <c r="BF30"/>
  <c r="BF33"/>
  <c r="BF47"/>
  <c r="BF50"/>
  <c r="BF51"/>
  <c r="BF52"/>
  <c r="BF56"/>
  <c r="BF49"/>
  <c r="BF58"/>
  <c r="BF59"/>
  <c r="BF60"/>
  <c r="BF22"/>
  <c r="BF61"/>
  <c r="BF21"/>
  <c r="BF101"/>
  <c r="BF117"/>
  <c r="BF132"/>
  <c r="BF148"/>
  <c r="BF149"/>
  <c r="BF153"/>
  <c r="BF147"/>
  <c r="BF157"/>
  <c r="BF20"/>
  <c r="BF158"/>
  <c r="BF156"/>
  <c r="BF155"/>
  <c r="BF154"/>
  <c r="BF152"/>
  <c r="BF151"/>
  <c r="BF150"/>
  <c r="BF146"/>
  <c r="BF145"/>
  <c r="BF144"/>
  <c r="BF143"/>
  <c r="BF142"/>
  <c r="BF141"/>
  <c r="BF140"/>
  <c r="BF139"/>
  <c r="BF138"/>
  <c r="BF137"/>
  <c r="BF136"/>
  <c r="BF135"/>
  <c r="BF134"/>
  <c r="BF133"/>
  <c r="BF131"/>
  <c r="BF130"/>
  <c r="BF129"/>
  <c r="BF128"/>
  <c r="BF127"/>
  <c r="BF126"/>
  <c r="BF125"/>
  <c r="BF124"/>
  <c r="BF123"/>
  <c r="BF122"/>
  <c r="BF121"/>
  <c r="BF120"/>
  <c r="BF119"/>
  <c r="BF118"/>
  <c r="BF116"/>
  <c r="BI115"/>
  <c r="BH115"/>
  <c r="BG115"/>
  <c r="BF110"/>
  <c r="BF111"/>
  <c r="BF113"/>
  <c r="BF114"/>
  <c r="BF115"/>
  <c r="BJ109"/>
  <c r="BF109"/>
  <c r="BF108"/>
  <c r="BF107"/>
  <c r="BF106"/>
  <c r="BF105"/>
  <c r="BF104"/>
  <c r="BF103"/>
  <c r="BF102"/>
  <c r="BF100"/>
  <c r="BF99"/>
  <c r="BF98"/>
  <c r="BF97"/>
  <c r="BF96"/>
  <c r="BF93"/>
  <c r="BF92"/>
  <c r="BF90"/>
  <c r="BF89"/>
  <c r="BF88"/>
  <c r="BF87"/>
  <c r="BJ86"/>
  <c r="BF86"/>
  <c r="BF85"/>
  <c r="BF84"/>
  <c r="BF83"/>
  <c r="BF82"/>
  <c r="BF81"/>
  <c r="BF80"/>
  <c r="BF78"/>
  <c r="BF77"/>
  <c r="BF76"/>
  <c r="BF75"/>
  <c r="BF74"/>
  <c r="BF73"/>
  <c r="BF72"/>
  <c r="BF71"/>
  <c r="BF70"/>
  <c r="BF69"/>
  <c r="BF68"/>
  <c r="BF67"/>
  <c r="BF66"/>
  <c r="BF65"/>
  <c r="BF64"/>
  <c r="BF63"/>
  <c r="BF62"/>
  <c r="BJ57"/>
  <c r="BF57"/>
  <c r="BF53"/>
  <c r="BF48"/>
  <c r="BJ46"/>
  <c r="BF46"/>
  <c r="BF45"/>
  <c r="BF44"/>
  <c r="BF43"/>
  <c r="BF42"/>
  <c r="BF41"/>
  <c r="BF40"/>
  <c r="BF39"/>
  <c r="BF38"/>
  <c r="BF37"/>
  <c r="BF36"/>
  <c r="BF35"/>
  <c r="BF34"/>
  <c r="BF32"/>
  <c r="BF31"/>
  <c r="BF29"/>
  <c r="BF28"/>
  <c r="BF27"/>
  <c r="BF26"/>
  <c r="AU78" i="13"/>
  <c r="AU67"/>
  <c r="AO67"/>
  <c r="AG67"/>
  <c r="AQ98"/>
  <c r="AH98"/>
  <c r="AG98"/>
  <c r="AH67" i="12"/>
  <c r="AG67"/>
  <c r="AO22"/>
  <c r="AO67"/>
  <c r="AU78"/>
  <c r="AU67"/>
  <c r="AP67"/>
  <c r="AH97"/>
  <c r="AG97"/>
  <c r="AH96"/>
  <c r="AG96"/>
  <c r="AH95"/>
  <c r="AG95"/>
  <c r="BJ25"/>
  <c r="BJ34"/>
  <c r="BJ37"/>
  <c r="BJ55"/>
  <c r="BJ22"/>
  <c r="BJ78"/>
  <c r="BJ67"/>
  <c r="BJ21"/>
  <c r="BJ106"/>
  <c r="BJ118"/>
  <c r="BJ103"/>
  <c r="BJ153"/>
  <c r="BJ152"/>
  <c r="BJ150"/>
  <c r="BJ20"/>
  <c r="BJ161"/>
  <c r="BI25"/>
  <c r="BI34"/>
  <c r="BI37"/>
  <c r="BI55"/>
  <c r="BI22"/>
  <c r="BI78"/>
  <c r="BI67"/>
  <c r="BI21"/>
  <c r="BI103"/>
  <c r="BI136"/>
  <c r="BI135"/>
  <c r="BI153"/>
  <c r="BI152"/>
  <c r="BI150"/>
  <c r="BI20"/>
  <c r="BI161"/>
  <c r="BH25"/>
  <c r="BH34"/>
  <c r="BH37"/>
  <c r="BH55"/>
  <c r="BH22"/>
  <c r="BH78"/>
  <c r="BH67"/>
  <c r="BH21"/>
  <c r="BH103"/>
  <c r="BH136"/>
  <c r="BH135"/>
  <c r="BH153"/>
  <c r="BH152"/>
  <c r="BH150"/>
  <c r="BH20"/>
  <c r="BH161"/>
  <c r="BG25"/>
  <c r="BG34"/>
  <c r="BG37"/>
  <c r="BG55"/>
  <c r="BG22"/>
  <c r="BG78"/>
  <c r="BG67"/>
  <c r="BG21"/>
  <c r="BG103"/>
  <c r="BG139"/>
  <c r="BG136"/>
  <c r="BG135"/>
  <c r="BG153"/>
  <c r="BG152"/>
  <c r="BG150"/>
  <c r="BG20"/>
  <c r="BG161"/>
  <c r="BF25"/>
  <c r="BF34"/>
  <c r="BF37"/>
  <c r="BF51"/>
  <c r="BF56"/>
  <c r="BF59"/>
  <c r="BF62"/>
  <c r="BF57"/>
  <c r="BF55"/>
  <c r="BF64"/>
  <c r="BF65"/>
  <c r="BF66"/>
  <c r="BF33"/>
  <c r="BF22"/>
  <c r="BF70"/>
  <c r="BF79"/>
  <c r="BF80"/>
  <c r="BF81"/>
  <c r="BF84"/>
  <c r="BF82"/>
  <c r="BF83"/>
  <c r="BF85"/>
  <c r="BF86"/>
  <c r="BF78"/>
  <c r="BF93"/>
  <c r="BF94"/>
  <c r="BF73"/>
  <c r="BF74"/>
  <c r="BF91"/>
  <c r="BF98"/>
  <c r="BF67"/>
  <c r="BF21"/>
  <c r="BF103"/>
  <c r="BF120"/>
  <c r="BF135"/>
  <c r="BF150"/>
  <c r="BF160"/>
  <c r="BF20"/>
  <c r="BF161"/>
  <c r="BF159"/>
  <c r="BF158"/>
  <c r="BF157"/>
  <c r="BF156"/>
  <c r="BF155"/>
  <c r="BF154"/>
  <c r="BF153"/>
  <c r="BF152"/>
  <c r="BF151"/>
  <c r="BF149"/>
  <c r="BF148"/>
  <c r="BF147"/>
  <c r="BF146"/>
  <c r="BF145"/>
  <c r="BF144"/>
  <c r="BF143"/>
  <c r="BH142"/>
  <c r="BF142"/>
  <c r="BF140"/>
  <c r="BF139"/>
  <c r="BF138"/>
  <c r="BF137"/>
  <c r="BF136"/>
  <c r="BF134"/>
  <c r="BF133"/>
  <c r="BF132"/>
  <c r="BF131"/>
  <c r="BF130"/>
  <c r="BF129"/>
  <c r="BF128"/>
  <c r="BF127"/>
  <c r="BF126"/>
  <c r="BF125"/>
  <c r="BF124"/>
  <c r="BF123"/>
  <c r="BF122"/>
  <c r="BF121"/>
  <c r="BF119"/>
  <c r="BI118"/>
  <c r="BH118"/>
  <c r="BG118"/>
  <c r="BF114"/>
  <c r="BF115"/>
  <c r="BF116"/>
  <c r="BF117"/>
  <c r="BF118"/>
  <c r="BJ113"/>
  <c r="BF113"/>
  <c r="BF112"/>
  <c r="BF111"/>
  <c r="BF109"/>
  <c r="BF108"/>
  <c r="BF106"/>
  <c r="BF105"/>
  <c r="BF104"/>
  <c r="BF102"/>
  <c r="BF101"/>
  <c r="BF100"/>
  <c r="BF99"/>
  <c r="BF95"/>
  <c r="BF90"/>
  <c r="BF89"/>
  <c r="BF88"/>
  <c r="BJ87"/>
  <c r="BF87"/>
  <c r="BF77"/>
  <c r="BF76"/>
  <c r="BF75"/>
  <c r="BF72"/>
  <c r="BF71"/>
  <c r="BF69"/>
  <c r="BF68"/>
  <c r="BJ63"/>
  <c r="BF63"/>
  <c r="BF54"/>
  <c r="BJ50"/>
  <c r="BF50"/>
  <c r="BF49"/>
  <c r="BF48"/>
  <c r="BF47"/>
  <c r="BF46"/>
  <c r="BF45"/>
  <c r="BF44"/>
  <c r="BF43"/>
  <c r="BF42"/>
  <c r="BF41"/>
  <c r="BF40"/>
  <c r="BF39"/>
  <c r="BF38"/>
  <c r="BF36"/>
  <c r="BF35"/>
  <c r="BF32"/>
  <c r="BF31"/>
  <c r="BF30"/>
  <c r="BF27"/>
  <c r="AU81" i="11"/>
  <c r="AU77"/>
  <c r="AQ96"/>
  <c r="AH96"/>
  <c r="AG96"/>
  <c r="BJ25"/>
  <c r="BJ32"/>
  <c r="BJ37"/>
  <c r="BJ54"/>
  <c r="BJ22"/>
  <c r="BJ81"/>
  <c r="BJ77"/>
  <c r="BJ66"/>
  <c r="BJ21"/>
  <c r="BJ106"/>
  <c r="BJ118"/>
  <c r="BJ103"/>
  <c r="BJ153"/>
  <c r="BJ152"/>
  <c r="BJ150"/>
  <c r="BJ20"/>
  <c r="BJ161"/>
  <c r="BI25"/>
  <c r="BI32"/>
  <c r="BI37"/>
  <c r="BI54"/>
  <c r="BI22"/>
  <c r="BI81"/>
  <c r="BI77"/>
  <c r="BI66"/>
  <c r="BI21"/>
  <c r="BI103"/>
  <c r="BI136"/>
  <c r="BI135"/>
  <c r="BI153"/>
  <c r="BI152"/>
  <c r="BI150"/>
  <c r="BI20"/>
  <c r="BI161"/>
  <c r="BH25"/>
  <c r="BH32"/>
  <c r="BH37"/>
  <c r="BH54"/>
  <c r="BH22"/>
  <c r="BH81"/>
  <c r="BH77"/>
  <c r="BH66"/>
  <c r="BH21"/>
  <c r="BH103"/>
  <c r="BH136"/>
  <c r="BH135"/>
  <c r="BH153"/>
  <c r="BH152"/>
  <c r="BH150"/>
  <c r="BH20"/>
  <c r="BH161"/>
  <c r="BG25"/>
  <c r="BG32"/>
  <c r="BG37"/>
  <c r="BG54"/>
  <c r="BG22"/>
  <c r="BG81"/>
  <c r="BG77"/>
  <c r="BG66"/>
  <c r="BG21"/>
  <c r="BG103"/>
  <c r="BG139"/>
  <c r="BG136"/>
  <c r="BG135"/>
  <c r="BG153"/>
  <c r="BG152"/>
  <c r="BG150"/>
  <c r="BG20"/>
  <c r="BG161"/>
  <c r="BF25"/>
  <c r="BF35"/>
  <c r="BF36"/>
  <c r="BF33"/>
  <c r="BF34"/>
  <c r="BF32"/>
  <c r="BF38"/>
  <c r="BF39"/>
  <c r="BF40"/>
  <c r="BF41"/>
  <c r="BF43"/>
  <c r="BF44"/>
  <c r="BF45"/>
  <c r="BF46"/>
  <c r="BF47"/>
  <c r="BF48"/>
  <c r="BF49"/>
  <c r="BF50"/>
  <c r="BF42"/>
  <c r="BF37"/>
  <c r="BF52"/>
  <c r="BF55"/>
  <c r="BF59"/>
  <c r="BF61"/>
  <c r="BF56"/>
  <c r="BF57"/>
  <c r="BF54"/>
  <c r="BF63"/>
  <c r="BF64"/>
  <c r="BF65"/>
  <c r="BF22"/>
  <c r="BF66"/>
  <c r="BF21"/>
  <c r="BF103"/>
  <c r="BF120"/>
  <c r="BF135"/>
  <c r="BF150"/>
  <c r="BF160"/>
  <c r="BF20"/>
  <c r="BF161"/>
  <c r="BF159"/>
  <c r="BF158"/>
  <c r="BF157"/>
  <c r="BF156"/>
  <c r="BF155"/>
  <c r="BF154"/>
  <c r="BF153"/>
  <c r="BF152"/>
  <c r="BF151"/>
  <c r="BF149"/>
  <c r="BF148"/>
  <c r="BF147"/>
  <c r="BF146"/>
  <c r="BF145"/>
  <c r="BF144"/>
  <c r="BF143"/>
  <c r="BF142"/>
  <c r="BF141"/>
  <c r="BF140"/>
  <c r="BF139"/>
  <c r="BF138"/>
  <c r="BF137"/>
  <c r="BF136"/>
  <c r="BF134"/>
  <c r="BF133"/>
  <c r="BF132"/>
  <c r="BF131"/>
  <c r="BF130"/>
  <c r="BF129"/>
  <c r="BF128"/>
  <c r="BF127"/>
  <c r="BF126"/>
  <c r="BF125"/>
  <c r="BF124"/>
  <c r="BF123"/>
  <c r="BF122"/>
  <c r="BF121"/>
  <c r="BF119"/>
  <c r="BI118"/>
  <c r="BH118"/>
  <c r="BG118"/>
  <c r="BF114"/>
  <c r="BF115"/>
  <c r="BF116"/>
  <c r="BF117"/>
  <c r="BF118"/>
  <c r="BJ113"/>
  <c r="BF113"/>
  <c r="BF112"/>
  <c r="BF111"/>
  <c r="BF109"/>
  <c r="BF108"/>
  <c r="BF106"/>
  <c r="BF105"/>
  <c r="BF104"/>
  <c r="BF102"/>
  <c r="BF101"/>
  <c r="BF100"/>
  <c r="BF99"/>
  <c r="BF98"/>
  <c r="BF96"/>
  <c r="BF95"/>
  <c r="BF94"/>
  <c r="BF93"/>
  <c r="BF92"/>
  <c r="BF91"/>
  <c r="BF90"/>
  <c r="BF89"/>
  <c r="BJ88"/>
  <c r="BF88"/>
  <c r="BF87"/>
  <c r="BF86"/>
  <c r="BF85"/>
  <c r="BF84"/>
  <c r="BF83"/>
  <c r="BF82"/>
  <c r="BF81"/>
  <c r="BF80"/>
  <c r="BF79"/>
  <c r="BF78"/>
  <c r="BF77"/>
  <c r="BF76"/>
  <c r="BF75"/>
  <c r="BF74"/>
  <c r="BF73"/>
  <c r="BF72"/>
  <c r="BF71"/>
  <c r="BF70"/>
  <c r="BF69"/>
  <c r="BF68"/>
  <c r="BF67"/>
  <c r="BJ62"/>
  <c r="BF62"/>
  <c r="BF53"/>
  <c r="BJ51"/>
  <c r="BF51"/>
  <c r="BF30"/>
  <c r="BF28"/>
  <c r="BF27"/>
  <c r="BF26"/>
  <c r="AP22" i="10"/>
  <c r="AH30"/>
  <c r="AG30"/>
  <c r="AH95"/>
  <c r="AG95"/>
  <c r="BJ25"/>
  <c r="BJ31"/>
  <c r="BJ34"/>
  <c r="BJ51"/>
  <c r="BJ22"/>
  <c r="BJ77"/>
  <c r="BJ73"/>
  <c r="BJ62"/>
  <c r="BJ21"/>
  <c r="BJ101"/>
  <c r="BJ113"/>
  <c r="BJ99"/>
  <c r="BJ147"/>
  <c r="BJ146"/>
  <c r="BJ144"/>
  <c r="BJ20"/>
  <c r="BJ155"/>
  <c r="BI25"/>
  <c r="BI31"/>
  <c r="BI34"/>
  <c r="BI51"/>
  <c r="BI22"/>
  <c r="BI77"/>
  <c r="BI73"/>
  <c r="BI62"/>
  <c r="BI21"/>
  <c r="BI101"/>
  <c r="BI99"/>
  <c r="BI130"/>
  <c r="BI129"/>
  <c r="BI147"/>
  <c r="BI146"/>
  <c r="BI144"/>
  <c r="BI20"/>
  <c r="BI155"/>
  <c r="BH25"/>
  <c r="BH31"/>
  <c r="BH34"/>
  <c r="BH51"/>
  <c r="BH22"/>
  <c r="BH77"/>
  <c r="BH73"/>
  <c r="BH62"/>
  <c r="BH21"/>
  <c r="BH101"/>
  <c r="BH99"/>
  <c r="BH130"/>
  <c r="BH129"/>
  <c r="BH147"/>
  <c r="BH146"/>
  <c r="BH144"/>
  <c r="BH20"/>
  <c r="BH155"/>
  <c r="BG25"/>
  <c r="BG31"/>
  <c r="BG34"/>
  <c r="BG51"/>
  <c r="BG22"/>
  <c r="BG77"/>
  <c r="BG73"/>
  <c r="BG62"/>
  <c r="BG21"/>
  <c r="BG101"/>
  <c r="BG99"/>
  <c r="BG133"/>
  <c r="BG130"/>
  <c r="BG129"/>
  <c r="BG147"/>
  <c r="BG146"/>
  <c r="BG144"/>
  <c r="BG20"/>
  <c r="BG155"/>
  <c r="BF26"/>
  <c r="BF27"/>
  <c r="BF28"/>
  <c r="BF29"/>
  <c r="BF25"/>
  <c r="BF31"/>
  <c r="BF35"/>
  <c r="BF36"/>
  <c r="BF37"/>
  <c r="BF38"/>
  <c r="BF40"/>
  <c r="BF41"/>
  <c r="BF42"/>
  <c r="BF43"/>
  <c r="BF44"/>
  <c r="BF45"/>
  <c r="BF46"/>
  <c r="BF47"/>
  <c r="BF39"/>
  <c r="BF34"/>
  <c r="BF49"/>
  <c r="BF52"/>
  <c r="BF55"/>
  <c r="BF56"/>
  <c r="BF53"/>
  <c r="BF51"/>
  <c r="BF59"/>
  <c r="BF60"/>
  <c r="BF61"/>
  <c r="BF22"/>
  <c r="BF62"/>
  <c r="BF21"/>
  <c r="BF99"/>
  <c r="BF116"/>
  <c r="BF129"/>
  <c r="BF144"/>
  <c r="BF154"/>
  <c r="BF20"/>
  <c r="BF155"/>
  <c r="BF153"/>
  <c r="BF152"/>
  <c r="BF151"/>
  <c r="BF150"/>
  <c r="BF149"/>
  <c r="BF148"/>
  <c r="BF147"/>
  <c r="BF146"/>
  <c r="BF145"/>
  <c r="BF143"/>
  <c r="BF142"/>
  <c r="BF141"/>
  <c r="BF140"/>
  <c r="BF139"/>
  <c r="BF138"/>
  <c r="BF137"/>
  <c r="BF136"/>
  <c r="BF135"/>
  <c r="BF134"/>
  <c r="BF133"/>
  <c r="BF132"/>
  <c r="BF131"/>
  <c r="BF130"/>
  <c r="BF128"/>
  <c r="BF127"/>
  <c r="BF126"/>
  <c r="BF125"/>
  <c r="BF124"/>
  <c r="BF123"/>
  <c r="BF122"/>
  <c r="BF121"/>
  <c r="BF120"/>
  <c r="BF119"/>
  <c r="BF118"/>
  <c r="BF117"/>
  <c r="BF115"/>
  <c r="BI113"/>
  <c r="BH113"/>
  <c r="BG113"/>
  <c r="BF109"/>
  <c r="BF110"/>
  <c r="BF111"/>
  <c r="BF112"/>
  <c r="BF113"/>
  <c r="BJ108"/>
  <c r="BF108"/>
  <c r="BF107"/>
  <c r="BF106"/>
  <c r="BF104"/>
  <c r="BF103"/>
  <c r="BF101"/>
  <c r="BF100"/>
  <c r="BF98"/>
  <c r="BF97"/>
  <c r="BF96"/>
  <c r="BF94"/>
  <c r="BF93"/>
  <c r="BF92"/>
  <c r="BF90"/>
  <c r="BF89"/>
  <c r="BF88"/>
  <c r="BF87"/>
  <c r="BJ86"/>
  <c r="BF86"/>
  <c r="BF85"/>
  <c r="BF84"/>
  <c r="BF83"/>
  <c r="BF82"/>
  <c r="BF81"/>
  <c r="BF80"/>
  <c r="BF79"/>
  <c r="BF78"/>
  <c r="BF77"/>
  <c r="BF76"/>
  <c r="BF75"/>
  <c r="BF74"/>
  <c r="BF73"/>
  <c r="BF72"/>
  <c r="BF71"/>
  <c r="BF69"/>
  <c r="BF68"/>
  <c r="BF67"/>
  <c r="BF66"/>
  <c r="BF65"/>
  <c r="BF64"/>
  <c r="BF63"/>
  <c r="BJ58"/>
  <c r="BF58"/>
  <c r="BF50"/>
  <c r="BF48"/>
  <c r="BF33"/>
  <c r="BF32"/>
  <c r="BF30"/>
  <c r="AO25" i="9"/>
  <c r="AO22"/>
  <c r="AO21"/>
  <c r="AO68"/>
  <c r="BF33"/>
  <c r="BA33"/>
  <c r="AV33"/>
  <c r="AH33"/>
  <c r="AG33"/>
  <c r="AQ100"/>
  <c r="AH100"/>
  <c r="AG100"/>
  <c r="BJ25"/>
  <c r="BJ34"/>
  <c r="BJ39"/>
  <c r="BJ56"/>
  <c r="BJ22"/>
  <c r="BJ83"/>
  <c r="BJ79"/>
  <c r="BJ68"/>
  <c r="BJ21"/>
  <c r="BJ110"/>
  <c r="BJ124"/>
  <c r="BJ107"/>
  <c r="BJ159"/>
  <c r="BJ158"/>
  <c r="BJ156"/>
  <c r="BJ20"/>
  <c r="BJ167"/>
  <c r="BI25"/>
  <c r="BI34"/>
  <c r="BI39"/>
  <c r="BI56"/>
  <c r="BI22"/>
  <c r="BI83"/>
  <c r="BI79"/>
  <c r="BI68"/>
  <c r="BI21"/>
  <c r="BI110"/>
  <c r="BI107"/>
  <c r="BI142"/>
  <c r="BI141"/>
  <c r="BI159"/>
  <c r="BI158"/>
  <c r="BI156"/>
  <c r="BI20"/>
  <c r="BI167"/>
  <c r="BH25"/>
  <c r="BH34"/>
  <c r="BH39"/>
  <c r="BH56"/>
  <c r="BH22"/>
  <c r="BH83"/>
  <c r="BH79"/>
  <c r="BH68"/>
  <c r="BH21"/>
  <c r="BH110"/>
  <c r="BH107"/>
  <c r="BH142"/>
  <c r="BH141"/>
  <c r="BH159"/>
  <c r="BH158"/>
  <c r="BH156"/>
  <c r="BH20"/>
  <c r="BH167"/>
  <c r="BG25"/>
  <c r="BG34"/>
  <c r="BG39"/>
  <c r="BG56"/>
  <c r="BG22"/>
  <c r="BG83"/>
  <c r="BG79"/>
  <c r="BG68"/>
  <c r="BG21"/>
  <c r="BG110"/>
  <c r="BG107"/>
  <c r="BG145"/>
  <c r="BG142"/>
  <c r="BG141"/>
  <c r="BG159"/>
  <c r="BG158"/>
  <c r="BG156"/>
  <c r="BG20"/>
  <c r="BG167"/>
  <c r="BF26"/>
  <c r="BF27"/>
  <c r="BF28"/>
  <c r="BF32"/>
  <c r="BF25"/>
  <c r="BF34"/>
  <c r="BF40"/>
  <c r="BF41"/>
  <c r="BF42"/>
  <c r="BF44"/>
  <c r="BF45"/>
  <c r="BF46"/>
  <c r="BF47"/>
  <c r="BF48"/>
  <c r="BF49"/>
  <c r="BF50"/>
  <c r="BF51"/>
  <c r="BF52"/>
  <c r="BF43"/>
  <c r="BF39"/>
  <c r="BF54"/>
  <c r="BF57"/>
  <c r="BF60"/>
  <c r="BF61"/>
  <c r="BF58"/>
  <c r="BF56"/>
  <c r="BF65"/>
  <c r="BF66"/>
  <c r="BF67"/>
  <c r="BF22"/>
  <c r="BF68"/>
  <c r="BF21"/>
  <c r="BF107"/>
  <c r="BF126"/>
  <c r="BF141"/>
  <c r="BF156"/>
  <c r="BF166"/>
  <c r="BF20"/>
  <c r="BF167"/>
  <c r="BF165"/>
  <c r="BF164"/>
  <c r="BF163"/>
  <c r="BF162"/>
  <c r="BF161"/>
  <c r="BF160"/>
  <c r="BF159"/>
  <c r="BF158"/>
  <c r="BF157"/>
  <c r="BF155"/>
  <c r="BF154"/>
  <c r="BF153"/>
  <c r="BF152"/>
  <c r="BF151"/>
  <c r="BF150"/>
  <c r="BF149"/>
  <c r="BF148"/>
  <c r="BF147"/>
  <c r="BF146"/>
  <c r="BF145"/>
  <c r="BF144"/>
  <c r="BF143"/>
  <c r="BF142"/>
  <c r="BF140"/>
  <c r="BF139"/>
  <c r="BF138"/>
  <c r="BF137"/>
  <c r="BF136"/>
  <c r="BF135"/>
  <c r="BF134"/>
  <c r="BF133"/>
  <c r="BF132"/>
  <c r="BF131"/>
  <c r="BF130"/>
  <c r="BF129"/>
  <c r="BF128"/>
  <c r="BF127"/>
  <c r="BF125"/>
  <c r="BI124"/>
  <c r="BH124"/>
  <c r="BG124"/>
  <c r="BF118"/>
  <c r="BF119"/>
  <c r="BF121"/>
  <c r="BF123"/>
  <c r="BF124"/>
  <c r="BJ117"/>
  <c r="BF117"/>
  <c r="BF116"/>
  <c r="BF115"/>
  <c r="BF113"/>
  <c r="BF112"/>
  <c r="BF110"/>
  <c r="BF109"/>
  <c r="BF108"/>
  <c r="BF106"/>
  <c r="BF105"/>
  <c r="BF104"/>
  <c r="BF103"/>
  <c r="BF102"/>
  <c r="BF99"/>
  <c r="BF98"/>
  <c r="BF97"/>
  <c r="BF96"/>
  <c r="BF95"/>
  <c r="BF94"/>
  <c r="BF93"/>
  <c r="BJ92"/>
  <c r="BF92"/>
  <c r="BF91"/>
  <c r="BF90"/>
  <c r="BF89"/>
  <c r="BF88"/>
  <c r="BF87"/>
  <c r="BF86"/>
  <c r="BF85"/>
  <c r="BF84"/>
  <c r="BF83"/>
  <c r="BF82"/>
  <c r="BF81"/>
  <c r="BF80"/>
  <c r="BF79"/>
  <c r="BF78"/>
  <c r="BF77"/>
  <c r="BF76"/>
  <c r="BF75"/>
  <c r="BF74"/>
  <c r="BF73"/>
  <c r="BF72"/>
  <c r="BF71"/>
  <c r="BF70"/>
  <c r="BF69"/>
  <c r="BJ64"/>
  <c r="BF64"/>
  <c r="BJ55"/>
  <c r="BI55"/>
  <c r="BH55"/>
  <c r="BG55"/>
  <c r="BF55"/>
  <c r="BJ53"/>
  <c r="BF53"/>
  <c r="BF38"/>
  <c r="BF30"/>
  <c r="BF29"/>
  <c r="BJ25" i="8"/>
  <c r="BJ30"/>
  <c r="BJ33"/>
  <c r="BJ50"/>
  <c r="BJ22"/>
  <c r="BJ76"/>
  <c r="BJ72"/>
  <c r="BJ61"/>
  <c r="BJ21"/>
  <c r="BJ103"/>
  <c r="BJ116"/>
  <c r="BJ100"/>
  <c r="BJ151"/>
  <c r="BJ150"/>
  <c r="BJ148"/>
  <c r="BJ20"/>
  <c r="BJ159"/>
  <c r="BI25"/>
  <c r="BI30"/>
  <c r="BI33"/>
  <c r="BI50"/>
  <c r="BI22"/>
  <c r="BI76"/>
  <c r="BI72"/>
  <c r="BI61"/>
  <c r="BI21"/>
  <c r="BI103"/>
  <c r="BI100"/>
  <c r="BI134"/>
  <c r="BI133"/>
  <c r="BI151"/>
  <c r="BI150"/>
  <c r="BI148"/>
  <c r="BI20"/>
  <c r="BI159"/>
  <c r="BH25"/>
  <c r="BH30"/>
  <c r="BH33"/>
  <c r="BH50"/>
  <c r="BH22"/>
  <c r="BH76"/>
  <c r="BH72"/>
  <c r="BH61"/>
  <c r="BH21"/>
  <c r="BH103"/>
  <c r="BH100"/>
  <c r="BH134"/>
  <c r="BH133"/>
  <c r="BH151"/>
  <c r="BH150"/>
  <c r="BH148"/>
  <c r="BH20"/>
  <c r="BH159"/>
  <c r="BG25"/>
  <c r="BG30"/>
  <c r="BG33"/>
  <c r="BG50"/>
  <c r="BG22"/>
  <c r="BG76"/>
  <c r="BG72"/>
  <c r="BG61"/>
  <c r="BG21"/>
  <c r="BG103"/>
  <c r="BG100"/>
  <c r="BG137"/>
  <c r="BG134"/>
  <c r="BG133"/>
  <c r="BG151"/>
  <c r="BG150"/>
  <c r="BG148"/>
  <c r="BG20"/>
  <c r="BG159"/>
  <c r="BF25"/>
  <c r="BF30"/>
  <c r="BF34"/>
  <c r="BF35"/>
  <c r="BF36"/>
  <c r="BF37"/>
  <c r="BF38"/>
  <c r="BF39"/>
  <c r="BF40"/>
  <c r="BF41"/>
  <c r="BF42"/>
  <c r="BF43"/>
  <c r="BF44"/>
  <c r="BF45"/>
  <c r="BF46"/>
  <c r="BF33"/>
  <c r="BF48"/>
  <c r="BF51"/>
  <c r="BF54"/>
  <c r="BF55"/>
  <c r="BF52"/>
  <c r="BF50"/>
  <c r="BF58"/>
  <c r="BF59"/>
  <c r="BF60"/>
  <c r="BF26"/>
  <c r="BF27"/>
  <c r="BF22"/>
  <c r="BF61"/>
  <c r="BF21"/>
  <c r="BF100"/>
  <c r="BF118"/>
  <c r="BF133"/>
  <c r="BF149"/>
  <c r="BF151"/>
  <c r="BF155"/>
  <c r="BF154"/>
  <c r="BF150"/>
  <c r="BF148"/>
  <c r="BF158"/>
  <c r="BF20"/>
  <c r="BF159"/>
  <c r="BF157"/>
  <c r="BF156"/>
  <c r="BF153"/>
  <c r="BF147"/>
  <c r="BF146"/>
  <c r="BF145"/>
  <c r="BF144"/>
  <c r="BF143"/>
  <c r="BF142"/>
  <c r="BF141"/>
  <c r="BF140"/>
  <c r="BF139"/>
  <c r="BF138"/>
  <c r="BF137"/>
  <c r="BF136"/>
  <c r="BF135"/>
  <c r="BF134"/>
  <c r="BF132"/>
  <c r="BF131"/>
  <c r="BF130"/>
  <c r="BF129"/>
  <c r="BF128"/>
  <c r="BF127"/>
  <c r="BF126"/>
  <c r="BF125"/>
  <c r="BF124"/>
  <c r="BF123"/>
  <c r="BF122"/>
  <c r="BF121"/>
  <c r="BF120"/>
  <c r="BF119"/>
  <c r="BF117"/>
  <c r="BI116"/>
  <c r="BH116"/>
  <c r="BG116"/>
  <c r="BF111"/>
  <c r="BF112"/>
  <c r="BF114"/>
  <c r="BF116"/>
  <c r="BJ110"/>
  <c r="BF110"/>
  <c r="BF109"/>
  <c r="BF108"/>
  <c r="BF106"/>
  <c r="BF105"/>
  <c r="BF103"/>
  <c r="BF102"/>
  <c r="BF101"/>
  <c r="BF99"/>
  <c r="BF98"/>
  <c r="BF97"/>
  <c r="BF96"/>
  <c r="BF95"/>
  <c r="BF92"/>
  <c r="BF91"/>
  <c r="BF90"/>
  <c r="BF89"/>
  <c r="BF88"/>
  <c r="BF87"/>
  <c r="BF86"/>
  <c r="BF85"/>
  <c r="BF84"/>
  <c r="BJ83"/>
  <c r="BF83"/>
  <c r="BF82"/>
  <c r="BF81"/>
  <c r="BF80"/>
  <c r="BF79"/>
  <c r="BF78"/>
  <c r="BF77"/>
  <c r="BF76"/>
  <c r="BF75"/>
  <c r="BF74"/>
  <c r="BF73"/>
  <c r="BF72"/>
  <c r="BF71"/>
  <c r="BF70"/>
  <c r="BF69"/>
  <c r="BF68"/>
  <c r="BF67"/>
  <c r="BF66"/>
  <c r="BF65"/>
  <c r="BF64"/>
  <c r="BF63"/>
  <c r="BF62"/>
  <c r="BJ57"/>
  <c r="BF57"/>
  <c r="BF49"/>
  <c r="BJ47"/>
  <c r="BF47"/>
  <c r="BF32"/>
  <c r="BF31"/>
  <c r="BF29"/>
  <c r="BF28"/>
  <c r="AU76"/>
  <c r="AU72"/>
  <c r="AU61"/>
  <c r="AO76"/>
  <c r="AO72"/>
  <c r="AO61"/>
  <c r="AQ93"/>
  <c r="AH93"/>
  <c r="AG93"/>
  <c r="AU81" i="7"/>
  <c r="AU77"/>
  <c r="AU66"/>
  <c r="AQ100"/>
  <c r="AP66"/>
  <c r="AO66"/>
  <c r="AI66"/>
  <c r="AK66"/>
  <c r="AM66"/>
  <c r="AG66"/>
  <c r="AH98"/>
  <c r="AG98"/>
  <c r="AG41" i="15"/>
  <c r="AP61"/>
  <c r="AO61"/>
  <c r="BJ22" i="16"/>
  <c r="BJ27"/>
  <c r="BJ29"/>
  <c r="BJ32"/>
  <c r="BJ33"/>
  <c r="BJ34"/>
  <c r="BJ39"/>
  <c r="BJ40"/>
  <c r="BJ38"/>
  <c r="BJ26"/>
  <c r="BJ31"/>
  <c r="BJ35"/>
  <c r="BJ20"/>
  <c r="BJ46"/>
  <c r="BJ48"/>
  <c r="BJ56"/>
  <c r="BJ57"/>
  <c r="BJ58"/>
  <c r="BJ60"/>
  <c r="BJ61"/>
  <c r="BJ47"/>
  <c r="BJ55"/>
  <c r="BJ59"/>
  <c r="BJ49"/>
  <c r="BJ52"/>
  <c r="BJ50"/>
  <c r="BJ51"/>
  <c r="BJ53"/>
  <c r="BJ54"/>
  <c r="BJ41"/>
  <c r="BJ67"/>
  <c r="BJ19"/>
  <c r="BJ73"/>
  <c r="BJ74"/>
  <c r="BJ80"/>
  <c r="BJ86"/>
  <c r="BJ75"/>
  <c r="BJ76"/>
  <c r="BJ82"/>
  <c r="BJ85"/>
  <c r="BJ83"/>
  <c r="BJ84"/>
  <c r="BJ71"/>
  <c r="BJ88"/>
  <c r="BJ92"/>
  <c r="BJ96"/>
  <c r="BJ87"/>
  <c r="BJ101"/>
  <c r="BJ111"/>
  <c r="BJ100"/>
  <c r="BJ115"/>
  <c r="BJ126"/>
  <c r="BJ127"/>
  <c r="BJ123"/>
  <c r="BJ128"/>
  <c r="BJ122"/>
  <c r="BJ120"/>
  <c r="BJ18"/>
  <c r="BJ133"/>
  <c r="BI20"/>
  <c r="BI41"/>
  <c r="BI67"/>
  <c r="BI19"/>
  <c r="BI71"/>
  <c r="BI88"/>
  <c r="BI92"/>
  <c r="BI96"/>
  <c r="BI87"/>
  <c r="BI101"/>
  <c r="BI111"/>
  <c r="BI100"/>
  <c r="BI115"/>
  <c r="BI123"/>
  <c r="BI128"/>
  <c r="BI122"/>
  <c r="BI120"/>
  <c r="BI18"/>
  <c r="BI133"/>
  <c r="BH20"/>
  <c r="BH41"/>
  <c r="BH67"/>
  <c r="BH19"/>
  <c r="BH71"/>
  <c r="BH88"/>
  <c r="BH92"/>
  <c r="BH96"/>
  <c r="BH87"/>
  <c r="BH101"/>
  <c r="BH111"/>
  <c r="BH100"/>
  <c r="BH115"/>
  <c r="BH123"/>
  <c r="BH128"/>
  <c r="BH122"/>
  <c r="BH120"/>
  <c r="BH18"/>
  <c r="BH133"/>
  <c r="BG20"/>
  <c r="BG41"/>
  <c r="BG67"/>
  <c r="BG19"/>
  <c r="BG71"/>
  <c r="BG88"/>
  <c r="BG92"/>
  <c r="BG96"/>
  <c r="BG87"/>
  <c r="BG101"/>
  <c r="BG111"/>
  <c r="BG100"/>
  <c r="BG115"/>
  <c r="BG123"/>
  <c r="BG128"/>
  <c r="BG122"/>
  <c r="BG120"/>
  <c r="BG18"/>
  <c r="BG133"/>
  <c r="BF20"/>
  <c r="BF41"/>
  <c r="BF67"/>
  <c r="BF19"/>
  <c r="BF71"/>
  <c r="BF88"/>
  <c r="BF92"/>
  <c r="BF96"/>
  <c r="BF87"/>
  <c r="BF101"/>
  <c r="BF111"/>
  <c r="BF100"/>
  <c r="BF115"/>
  <c r="BF123"/>
  <c r="BF128"/>
  <c r="BF122"/>
  <c r="BF120"/>
  <c r="BF18"/>
  <c r="BF133"/>
  <c r="AR20"/>
  <c r="AS20"/>
  <c r="AT20"/>
  <c r="AU40"/>
  <c r="AU35"/>
  <c r="AU36"/>
  <c r="AU38"/>
  <c r="AU31"/>
  <c r="AU30"/>
  <c r="AU28"/>
  <c r="AU29"/>
  <c r="AU26"/>
  <c r="AU20"/>
  <c r="AQ20"/>
  <c r="AH20"/>
  <c r="AI20"/>
  <c r="AJ20"/>
  <c r="AK20"/>
  <c r="AL20"/>
  <c r="AM20"/>
  <c r="AN20"/>
  <c r="AO40"/>
  <c r="AO20"/>
  <c r="AP20"/>
  <c r="AG20"/>
  <c r="AR41"/>
  <c r="AS41"/>
  <c r="AT41"/>
  <c r="AU56"/>
  <c r="AU61"/>
  <c r="AU54"/>
  <c r="AU55"/>
  <c r="AU64"/>
  <c r="AU41"/>
  <c r="AQ41"/>
  <c r="AH41"/>
  <c r="AI41"/>
  <c r="AJ41"/>
  <c r="AK41"/>
  <c r="AL41"/>
  <c r="AM41"/>
  <c r="AN41"/>
  <c r="AO56"/>
  <c r="AO61"/>
  <c r="AO41"/>
  <c r="AP41"/>
  <c r="AG41"/>
  <c r="AG20" i="17"/>
  <c r="AG44"/>
  <c r="AG67"/>
  <c r="AG19"/>
  <c r="AH20"/>
  <c r="AI20"/>
  <c r="AJ20"/>
  <c r="AK20"/>
  <c r="AL20"/>
  <c r="AM20"/>
  <c r="AN20"/>
  <c r="AO22"/>
  <c r="AO26"/>
  <c r="AO28"/>
  <c r="AO34"/>
  <c r="AO36"/>
  <c r="AO37"/>
  <c r="AO41"/>
  <c r="AO32"/>
  <c r="AO29"/>
  <c r="AO31"/>
  <c r="AO39"/>
  <c r="AO33"/>
  <c r="AO30"/>
  <c r="AO38"/>
  <c r="AO40"/>
  <c r="AO25"/>
  <c r="AO42"/>
  <c r="AO43"/>
  <c r="AO27"/>
  <c r="AO35"/>
  <c r="AO20"/>
  <c r="AP28"/>
  <c r="AP32"/>
  <c r="AP29"/>
  <c r="AP31"/>
  <c r="AP33"/>
  <c r="AP30"/>
  <c r="AP25"/>
  <c r="AP27"/>
  <c r="AP20"/>
  <c r="AH44"/>
  <c r="AI44"/>
  <c r="AJ44"/>
  <c r="AK44"/>
  <c r="AL44"/>
  <c r="AM44"/>
  <c r="AN44"/>
  <c r="AO47"/>
  <c r="AO48"/>
  <c r="AO49"/>
  <c r="AO51"/>
  <c r="AO58"/>
  <c r="AO61"/>
  <c r="AO62"/>
  <c r="AO63"/>
  <c r="AO59"/>
  <c r="AO52"/>
  <c r="AO55"/>
  <c r="AO65"/>
  <c r="AO66"/>
  <c r="AO44"/>
  <c r="AP48"/>
  <c r="AP63"/>
  <c r="AP52"/>
  <c r="AP55"/>
  <c r="AP65"/>
  <c r="AP66"/>
  <c r="AP44"/>
  <c r="BJ22" i="18"/>
  <c r="BJ28"/>
  <c r="BJ30"/>
  <c r="BJ37"/>
  <c r="BJ38"/>
  <c r="BJ42"/>
  <c r="BJ45"/>
  <c r="BJ46"/>
  <c r="BJ44"/>
  <c r="BJ23"/>
  <c r="BJ39"/>
  <c r="BJ31"/>
  <c r="BJ35"/>
  <c r="BJ20"/>
  <c r="BJ53"/>
  <c r="BJ54"/>
  <c r="BJ55"/>
  <c r="BJ62"/>
  <c r="BJ63"/>
  <c r="BJ66"/>
  <c r="BJ65"/>
  <c r="BJ67"/>
  <c r="BJ68"/>
  <c r="BJ64"/>
  <c r="BJ56"/>
  <c r="BJ59"/>
  <c r="BJ57"/>
  <c r="BJ58"/>
  <c r="BJ60"/>
  <c r="BJ61"/>
  <c r="BJ47"/>
  <c r="BJ73"/>
  <c r="BJ19"/>
  <c r="BJ79"/>
  <c r="BJ80"/>
  <c r="BJ94"/>
  <c r="BJ87"/>
  <c r="BJ81"/>
  <c r="BJ83"/>
  <c r="BJ89"/>
  <c r="BJ93"/>
  <c r="BJ91"/>
  <c r="BJ92"/>
  <c r="BJ77"/>
  <c r="BJ96"/>
  <c r="BJ100"/>
  <c r="BJ104"/>
  <c r="BJ95"/>
  <c r="BJ109"/>
  <c r="BJ119"/>
  <c r="BJ117"/>
  <c r="BJ118"/>
  <c r="BJ115"/>
  <c r="BJ108"/>
  <c r="BJ133"/>
  <c r="BJ134"/>
  <c r="BJ130"/>
  <c r="BJ135"/>
  <c r="BJ129"/>
  <c r="BJ127"/>
  <c r="BJ123"/>
  <c r="BJ18"/>
  <c r="BJ140"/>
  <c r="BI20"/>
  <c r="BI47"/>
  <c r="BI73"/>
  <c r="BI19"/>
  <c r="BI77"/>
  <c r="BI96"/>
  <c r="BI100"/>
  <c r="BI104"/>
  <c r="BI95"/>
  <c r="BI109"/>
  <c r="BI115"/>
  <c r="BI119"/>
  <c r="BI108"/>
  <c r="BI130"/>
  <c r="BI135"/>
  <c r="BI129"/>
  <c r="BI127"/>
  <c r="BI123"/>
  <c r="BI18"/>
  <c r="BI140"/>
  <c r="BH20"/>
  <c r="BH47"/>
  <c r="BH73"/>
  <c r="BH19"/>
  <c r="BH77"/>
  <c r="BH96"/>
  <c r="BH100"/>
  <c r="BH104"/>
  <c r="BH95"/>
  <c r="BH109"/>
  <c r="BH115"/>
  <c r="BH119"/>
  <c r="BH108"/>
  <c r="BH130"/>
  <c r="BH135"/>
  <c r="BH129"/>
  <c r="BH127"/>
  <c r="BH123"/>
  <c r="BH18"/>
  <c r="BH140"/>
  <c r="BG20"/>
  <c r="BG47"/>
  <c r="BG73"/>
  <c r="BG19"/>
  <c r="BG77"/>
  <c r="BG96"/>
  <c r="BG100"/>
  <c r="BG104"/>
  <c r="BG95"/>
  <c r="BG109"/>
  <c r="BG115"/>
  <c r="BG119"/>
  <c r="BG108"/>
  <c r="BG130"/>
  <c r="BG135"/>
  <c r="BG129"/>
  <c r="BG127"/>
  <c r="BG123"/>
  <c r="BG18"/>
  <c r="BG140"/>
  <c r="BF20"/>
  <c r="BF47"/>
  <c r="BF73"/>
  <c r="BF19"/>
  <c r="BF77"/>
  <c r="BF96"/>
  <c r="BF100"/>
  <c r="BF104"/>
  <c r="BF95"/>
  <c r="BF112"/>
  <c r="BF109"/>
  <c r="BF118"/>
  <c r="BF115"/>
  <c r="BF119"/>
  <c r="BF108"/>
  <c r="BF130"/>
  <c r="BF135"/>
  <c r="BF129"/>
  <c r="BF127"/>
  <c r="BF123"/>
  <c r="BF18"/>
  <c r="BF140"/>
  <c r="BJ116"/>
  <c r="BJ34"/>
  <c r="BJ33"/>
  <c r="BJ32"/>
  <c r="BJ27"/>
  <c r="AU22"/>
  <c r="AU28"/>
  <c r="AU30"/>
  <c r="AU37"/>
  <c r="AU38"/>
  <c r="AU42"/>
  <c r="AU45"/>
  <c r="AU46"/>
  <c r="AU44"/>
  <c r="AU23"/>
  <c r="AU39"/>
  <c r="AU31"/>
  <c r="AU35"/>
  <c r="AU40"/>
  <c r="AU29"/>
  <c r="AU34"/>
  <c r="AU20"/>
  <c r="AR47"/>
  <c r="AS47"/>
  <c r="AT47"/>
  <c r="AU52"/>
  <c r="AU53"/>
  <c r="AU54"/>
  <c r="AU55"/>
  <c r="AU62"/>
  <c r="AU63"/>
  <c r="AU66"/>
  <c r="AU65"/>
  <c r="AU67"/>
  <c r="AU68"/>
  <c r="AU69"/>
  <c r="AU64"/>
  <c r="AU56"/>
  <c r="AU59"/>
  <c r="AU57"/>
  <c r="AU58"/>
  <c r="AU60"/>
  <c r="AU61"/>
  <c r="AU71"/>
  <c r="AU47"/>
  <c r="AQ47"/>
  <c r="AR20"/>
  <c r="AS20"/>
  <c r="AT20"/>
  <c r="AQ20"/>
  <c r="AH20"/>
  <c r="AI20"/>
  <c r="AJ20"/>
  <c r="AK20"/>
  <c r="AL20"/>
  <c r="AM20"/>
  <c r="AN20"/>
  <c r="AO28"/>
  <c r="AO30"/>
  <c r="AO37"/>
  <c r="AO38"/>
  <c r="AO42"/>
  <c r="AO45"/>
  <c r="AO46"/>
  <c r="AO44"/>
  <c r="AO23"/>
  <c r="AO39"/>
  <c r="AO31"/>
  <c r="AO40"/>
  <c r="AO41"/>
  <c r="AO29"/>
  <c r="AO32"/>
  <c r="AO33"/>
  <c r="AO34"/>
  <c r="AO43"/>
  <c r="AO35"/>
  <c r="AO24"/>
  <c r="AO20"/>
  <c r="AP30"/>
  <c r="AP37"/>
  <c r="AP38"/>
  <c r="AP42"/>
  <c r="AP45"/>
  <c r="AP23"/>
  <c r="AP39"/>
  <c r="AP31"/>
  <c r="AP40"/>
  <c r="AP41"/>
  <c r="AP29"/>
  <c r="AP32"/>
  <c r="AP33"/>
  <c r="AP34"/>
  <c r="AP43"/>
  <c r="AP35"/>
  <c r="AP24"/>
  <c r="AP20"/>
  <c r="AG20"/>
  <c r="AG47"/>
  <c r="AG73"/>
  <c r="AG19"/>
  <c r="AG77"/>
  <c r="AG96"/>
  <c r="AG100"/>
  <c r="AG104"/>
  <c r="AG95"/>
  <c r="AG112"/>
  <c r="AG113"/>
  <c r="AG109"/>
  <c r="AG115"/>
  <c r="AG119"/>
  <c r="AG108"/>
  <c r="AG130"/>
  <c r="AG135"/>
  <c r="AG129"/>
  <c r="AG127"/>
  <c r="AG123"/>
  <c r="AG18"/>
  <c r="AH47"/>
  <c r="AI47"/>
  <c r="AJ47"/>
  <c r="AK47"/>
  <c r="AL47"/>
  <c r="AM47"/>
  <c r="AN47"/>
  <c r="AO49"/>
  <c r="AO50"/>
  <c r="AO52"/>
  <c r="AO53"/>
  <c r="AO54"/>
  <c r="AO55"/>
  <c r="AO62"/>
  <c r="AO63"/>
  <c r="AO66"/>
  <c r="AO65"/>
  <c r="AO67"/>
  <c r="AO68"/>
  <c r="AO64"/>
  <c r="AO56"/>
  <c r="AO59"/>
  <c r="AO70"/>
  <c r="AO71"/>
  <c r="AO72"/>
  <c r="AO47"/>
  <c r="AP50"/>
  <c r="AP52"/>
  <c r="AP53"/>
  <c r="AP54"/>
  <c r="AP55"/>
  <c r="AP67"/>
  <c r="AP68"/>
  <c r="AP56"/>
  <c r="AP59"/>
  <c r="AP70"/>
  <c r="AP71"/>
  <c r="AP72"/>
  <c r="AP47"/>
  <c r="AV47"/>
  <c r="AW47"/>
  <c r="AX47"/>
  <c r="AY47"/>
  <c r="AZ53"/>
  <c r="AZ54"/>
  <c r="AZ55"/>
  <c r="AZ62"/>
  <c r="AZ63"/>
  <c r="AZ66"/>
  <c r="AZ65"/>
  <c r="AZ67"/>
  <c r="AZ68"/>
  <c r="AZ64"/>
  <c r="AZ56"/>
  <c r="AZ59"/>
  <c r="AZ57"/>
  <c r="AZ58"/>
  <c r="AZ60"/>
  <c r="AZ61"/>
  <c r="AZ47"/>
  <c r="BA47"/>
  <c r="BB47"/>
  <c r="BC47"/>
  <c r="BD47"/>
  <c r="BE53"/>
  <c r="BE54"/>
  <c r="BE55"/>
  <c r="BE62"/>
  <c r="BE63"/>
  <c r="BE66"/>
  <c r="BE65"/>
  <c r="BE67"/>
  <c r="BE68"/>
  <c r="BE64"/>
  <c r="BE56"/>
  <c r="BE59"/>
  <c r="BE57"/>
  <c r="BE58"/>
  <c r="BE60"/>
  <c r="BE61"/>
  <c r="BE47"/>
  <c r="AH20" i="15"/>
  <c r="AH41"/>
  <c r="AH19"/>
  <c r="AH67"/>
  <c r="AH101"/>
  <c r="AH102"/>
  <c r="AH98"/>
  <c r="AH97"/>
  <c r="AH119"/>
  <c r="AH118"/>
  <c r="AH116"/>
  <c r="AH18"/>
  <c r="AH129"/>
  <c r="AP30"/>
  <c r="AP31"/>
  <c r="AP32"/>
  <c r="AP33"/>
  <c r="AP34"/>
  <c r="AP35"/>
  <c r="AP36"/>
  <c r="AP37"/>
  <c r="AP38"/>
  <c r="AP39"/>
  <c r="AP29"/>
  <c r="AP25"/>
  <c r="AP24"/>
  <c r="AL41"/>
  <c r="AP55"/>
  <c r="AP49"/>
  <c r="AP52"/>
  <c r="AP41"/>
  <c r="AP50"/>
  <c r="AP51"/>
  <c r="AP53"/>
  <c r="AP54"/>
  <c r="AL67"/>
  <c r="AP71"/>
  <c r="AP72"/>
  <c r="AP73"/>
  <c r="AP77"/>
  <c r="AP78"/>
  <c r="AP83"/>
  <c r="AP79"/>
  <c r="AP82"/>
  <c r="AP80"/>
  <c r="AP81"/>
  <c r="AP70"/>
  <c r="AP67"/>
  <c r="AP123"/>
  <c r="AP119"/>
  <c r="AP118"/>
  <c r="AP116"/>
  <c r="AJ20"/>
  <c r="AJ19"/>
  <c r="AJ98"/>
  <c r="AJ97"/>
  <c r="AJ18"/>
  <c r="AJ129"/>
  <c r="AL19"/>
  <c r="AL18"/>
  <c r="AL129"/>
  <c r="AP20"/>
  <c r="AP19"/>
  <c r="AP84"/>
  <c r="AP98"/>
  <c r="AP97"/>
  <c r="AP18"/>
  <c r="AP129"/>
  <c r="AO122"/>
  <c r="AO123"/>
  <c r="AO119"/>
  <c r="AO124"/>
  <c r="AO118"/>
  <c r="AO116"/>
  <c r="AO108"/>
  <c r="AO104"/>
  <c r="AO102"/>
  <c r="AO101"/>
  <c r="AO99"/>
  <c r="AO100"/>
  <c r="AP85"/>
  <c r="AP86"/>
  <c r="AP87"/>
  <c r="AP88"/>
  <c r="AP89"/>
  <c r="AR41"/>
  <c r="AS41"/>
  <c r="AT41"/>
  <c r="AU46"/>
  <c r="AU47"/>
  <c r="AU48"/>
  <c r="AU55"/>
  <c r="AU56"/>
  <c r="AU58"/>
  <c r="AU59"/>
  <c r="AU60"/>
  <c r="AU57"/>
  <c r="AU50"/>
  <c r="AU51"/>
  <c r="AU53"/>
  <c r="AU54"/>
  <c r="AU61"/>
  <c r="AU41"/>
  <c r="AQ41"/>
  <c r="AQ101"/>
  <c r="AU79"/>
  <c r="BJ22"/>
  <c r="BJ27"/>
  <c r="BJ28"/>
  <c r="BJ30"/>
  <c r="BJ33"/>
  <c r="BJ34"/>
  <c r="BJ35"/>
  <c r="BJ36"/>
  <c r="BJ37"/>
  <c r="BJ40"/>
  <c r="BJ31"/>
  <c r="BJ32"/>
  <c r="BJ38"/>
  <c r="BJ26"/>
  <c r="BJ20"/>
  <c r="BJ46"/>
  <c r="BJ47"/>
  <c r="BJ48"/>
  <c r="BJ55"/>
  <c r="BJ56"/>
  <c r="BJ58"/>
  <c r="BJ59"/>
  <c r="BJ57"/>
  <c r="BJ50"/>
  <c r="BJ51"/>
  <c r="BJ53"/>
  <c r="BJ54"/>
  <c r="BJ41"/>
  <c r="BJ63"/>
  <c r="BJ19"/>
  <c r="BJ69"/>
  <c r="BJ71"/>
  <c r="BJ72"/>
  <c r="BJ73"/>
  <c r="BJ77"/>
  <c r="BJ83"/>
  <c r="BJ79"/>
  <c r="BJ82"/>
  <c r="BJ80"/>
  <c r="BJ81"/>
  <c r="BJ67"/>
  <c r="BJ85"/>
  <c r="BJ89"/>
  <c r="BJ93"/>
  <c r="BJ84"/>
  <c r="BJ98"/>
  <c r="BJ108"/>
  <c r="BJ104"/>
  <c r="BJ97"/>
  <c r="BJ122"/>
  <c r="BJ123"/>
  <c r="BJ119"/>
  <c r="BJ124"/>
  <c r="BJ118"/>
  <c r="BJ116"/>
  <c r="BJ112"/>
  <c r="BJ18"/>
  <c r="BJ129"/>
  <c r="BI20"/>
  <c r="BI41"/>
  <c r="BI63"/>
  <c r="BI19"/>
  <c r="BI67"/>
  <c r="BI85"/>
  <c r="BI89"/>
  <c r="BI93"/>
  <c r="BI84"/>
  <c r="BI98"/>
  <c r="BI108"/>
  <c r="BI104"/>
  <c r="BI97"/>
  <c r="BI119"/>
  <c r="BI124"/>
  <c r="BI118"/>
  <c r="BI116"/>
  <c r="BI112"/>
  <c r="BI18"/>
  <c r="BI129"/>
  <c r="BH20"/>
  <c r="BH41"/>
  <c r="BH63"/>
  <c r="BH19"/>
  <c r="BH67"/>
  <c r="BH85"/>
  <c r="BH89"/>
  <c r="BH93"/>
  <c r="BH84"/>
  <c r="BH98"/>
  <c r="BH108"/>
  <c r="BH104"/>
  <c r="BH97"/>
  <c r="BH119"/>
  <c r="BH124"/>
  <c r="BH118"/>
  <c r="BH116"/>
  <c r="BH112"/>
  <c r="BH18"/>
  <c r="BH129"/>
  <c r="BG20"/>
  <c r="BG41"/>
  <c r="BG63"/>
  <c r="BG19"/>
  <c r="BG67"/>
  <c r="BG85"/>
  <c r="BG89"/>
  <c r="BG93"/>
  <c r="BG84"/>
  <c r="BG98"/>
  <c r="BG108"/>
  <c r="BG104"/>
  <c r="BG97"/>
  <c r="BG119"/>
  <c r="BG124"/>
  <c r="BG118"/>
  <c r="BG116"/>
  <c r="BG112"/>
  <c r="BG18"/>
  <c r="BG129"/>
  <c r="BF20"/>
  <c r="BF41"/>
  <c r="BF63"/>
  <c r="BF19"/>
  <c r="BF67"/>
  <c r="BF85"/>
  <c r="BF89"/>
  <c r="BF93"/>
  <c r="BF84"/>
  <c r="BF98"/>
  <c r="BF108"/>
  <c r="BF107"/>
  <c r="BF104"/>
  <c r="BF97"/>
  <c r="BF119"/>
  <c r="BF124"/>
  <c r="BF118"/>
  <c r="BF116"/>
  <c r="BF112"/>
  <c r="BF18"/>
  <c r="BF129"/>
  <c r="BJ52"/>
  <c r="BJ49"/>
  <c r="BJ39"/>
  <c r="BJ29"/>
  <c r="BJ23"/>
  <c r="AR25" i="9"/>
  <c r="AS25"/>
  <c r="AT25"/>
  <c r="AQ32"/>
  <c r="AQ59"/>
  <c r="AQ104" i="16"/>
  <c r="AP108" i="13"/>
  <c r="AP122"/>
  <c r="AP105"/>
  <c r="AJ108"/>
  <c r="AJ105"/>
  <c r="AH105"/>
  <c r="AP25"/>
  <c r="AH25"/>
  <c r="AP32"/>
  <c r="AH32"/>
  <c r="AP37"/>
  <c r="AH37"/>
  <c r="AH52"/>
  <c r="AL55"/>
  <c r="AP55"/>
  <c r="AH55"/>
  <c r="AH53"/>
  <c r="AH22"/>
  <c r="AL78"/>
  <c r="AL67"/>
  <c r="AP78"/>
  <c r="AP67"/>
  <c r="AH67"/>
  <c r="AH21"/>
  <c r="AJ143"/>
  <c r="AJ140"/>
  <c r="AJ139"/>
  <c r="AH139"/>
  <c r="AP157"/>
  <c r="AP156"/>
  <c r="AP154"/>
  <c r="AH154"/>
  <c r="AH20"/>
  <c r="AH165"/>
  <c r="AP22"/>
  <c r="AP21"/>
  <c r="AP20"/>
  <c r="AP165"/>
  <c r="AL22"/>
  <c r="AL21"/>
  <c r="AL20"/>
  <c r="AL165"/>
  <c r="AJ20"/>
  <c r="AJ165"/>
  <c r="AH51"/>
  <c r="AH78"/>
  <c r="AH58"/>
  <c r="AH59"/>
  <c r="AH57"/>
  <c r="AP63"/>
  <c r="AL63"/>
  <c r="AH63"/>
  <c r="AH30"/>
  <c r="AH31"/>
  <c r="AH84"/>
  <c r="AH85"/>
  <c r="AH86"/>
  <c r="AH87"/>
  <c r="AH88"/>
  <c r="AH89"/>
  <c r="AH90"/>
  <c r="AH91"/>
  <c r="AH92"/>
  <c r="AH83"/>
  <c r="AH75"/>
  <c r="AH34"/>
  <c r="AH33"/>
  <c r="AH156"/>
  <c r="AH157"/>
  <c r="AH160"/>
  <c r="AH145"/>
  <c r="AH144"/>
  <c r="AH143"/>
  <c r="AH140"/>
  <c r="AH117"/>
  <c r="AH118"/>
  <c r="AH119"/>
  <c r="AH120"/>
  <c r="AH121"/>
  <c r="AH122"/>
  <c r="AH116"/>
  <c r="AP115"/>
  <c r="AJ106"/>
  <c r="AJ107"/>
  <c r="AI108"/>
  <c r="AH106"/>
  <c r="AH107"/>
  <c r="AH108"/>
  <c r="AH109"/>
  <c r="AH110"/>
  <c r="AH111"/>
  <c r="AH112"/>
  <c r="AH113"/>
  <c r="AH114"/>
  <c r="AH115"/>
  <c r="AR32"/>
  <c r="AR37"/>
  <c r="AR55"/>
  <c r="AR22"/>
  <c r="AS37"/>
  <c r="AS32"/>
  <c r="AS55"/>
  <c r="AS22"/>
  <c r="AT32"/>
  <c r="AT37"/>
  <c r="AT55"/>
  <c r="AT22"/>
  <c r="AU37"/>
  <c r="AU32"/>
  <c r="AU55"/>
  <c r="AU22"/>
  <c r="AQ51"/>
  <c r="AQ49"/>
  <c r="AQ38"/>
  <c r="AQ39"/>
  <c r="AQ40"/>
  <c r="AQ41"/>
  <c r="AQ42"/>
  <c r="AQ43"/>
  <c r="AQ44"/>
  <c r="AQ45"/>
  <c r="AQ46"/>
  <c r="AQ47"/>
  <c r="AQ48"/>
  <c r="AQ37"/>
  <c r="AQ26"/>
  <c r="AQ31"/>
  <c r="AQ32"/>
  <c r="AQ52"/>
  <c r="AQ56"/>
  <c r="AQ60"/>
  <c r="AQ61"/>
  <c r="AQ59"/>
  <c r="AQ58"/>
  <c r="AQ55"/>
  <c r="AQ64"/>
  <c r="AQ65"/>
  <c r="AQ66"/>
  <c r="AQ53"/>
  <c r="AQ22"/>
  <c r="AR78"/>
  <c r="AS78"/>
  <c r="AT78"/>
  <c r="AQ83"/>
  <c r="AQ86"/>
  <c r="AQ84"/>
  <c r="AQ85"/>
  <c r="AQ89"/>
  <c r="AQ82"/>
  <c r="AQ90"/>
  <c r="AQ78"/>
  <c r="BJ25"/>
  <c r="BJ32"/>
  <c r="BJ37"/>
  <c r="BJ55"/>
  <c r="BJ22"/>
  <c r="BJ78"/>
  <c r="BJ67"/>
  <c r="BJ21"/>
  <c r="BJ108"/>
  <c r="BJ122"/>
  <c r="BJ105"/>
  <c r="BJ157"/>
  <c r="BJ156"/>
  <c r="BJ154"/>
  <c r="BJ20"/>
  <c r="BJ165"/>
  <c r="BI25"/>
  <c r="BI32"/>
  <c r="BI37"/>
  <c r="BI55"/>
  <c r="BI22"/>
  <c r="BI78"/>
  <c r="BI67"/>
  <c r="BI21"/>
  <c r="BI105"/>
  <c r="BI140"/>
  <c r="BI139"/>
  <c r="BI157"/>
  <c r="BI156"/>
  <c r="BI154"/>
  <c r="BI20"/>
  <c r="BI165"/>
  <c r="BH25"/>
  <c r="BH32"/>
  <c r="BH37"/>
  <c r="BH55"/>
  <c r="BH22"/>
  <c r="BH78"/>
  <c r="BH67"/>
  <c r="BH21"/>
  <c r="BH105"/>
  <c r="BH140"/>
  <c r="BH139"/>
  <c r="BH157"/>
  <c r="BH156"/>
  <c r="BH154"/>
  <c r="BH20"/>
  <c r="BH165"/>
  <c r="BG25"/>
  <c r="BG32"/>
  <c r="BG37"/>
  <c r="BG55"/>
  <c r="BG22"/>
  <c r="BG78"/>
  <c r="BG67"/>
  <c r="BG21"/>
  <c r="BG105"/>
  <c r="BG143"/>
  <c r="BG140"/>
  <c r="BG139"/>
  <c r="BG157"/>
  <c r="BG156"/>
  <c r="BG154"/>
  <c r="BG20"/>
  <c r="BG165"/>
  <c r="BF25"/>
  <c r="BF32"/>
  <c r="BF38"/>
  <c r="BF39"/>
  <c r="BF40"/>
  <c r="BF41"/>
  <c r="BF42"/>
  <c r="BF43"/>
  <c r="BF44"/>
  <c r="BF45"/>
  <c r="BF46"/>
  <c r="BF47"/>
  <c r="BF48"/>
  <c r="BF49"/>
  <c r="BF51"/>
  <c r="BF37"/>
  <c r="BF52"/>
  <c r="BF56"/>
  <c r="BF60"/>
  <c r="BF61"/>
  <c r="BF59"/>
  <c r="BF55"/>
  <c r="BF64"/>
  <c r="BF65"/>
  <c r="BF66"/>
  <c r="BF22"/>
  <c r="BF67"/>
  <c r="BF21"/>
  <c r="BF105"/>
  <c r="BF124"/>
  <c r="BF139"/>
  <c r="BF154"/>
  <c r="BF164"/>
  <c r="BF20"/>
  <c r="BF165"/>
  <c r="BF163"/>
  <c r="BF162"/>
  <c r="BF161"/>
  <c r="BF160"/>
  <c r="BF159"/>
  <c r="BF158"/>
  <c r="BF157"/>
  <c r="BF156"/>
  <c r="BF155"/>
  <c r="BF153"/>
  <c r="BF152"/>
  <c r="BF151"/>
  <c r="BF150"/>
  <c r="BF149"/>
  <c r="BF148"/>
  <c r="BF147"/>
  <c r="BF146"/>
  <c r="BF144"/>
  <c r="BF143"/>
  <c r="BF142"/>
  <c r="BF141"/>
  <c r="BF140"/>
  <c r="BF138"/>
  <c r="BF137"/>
  <c r="BF136"/>
  <c r="BF135"/>
  <c r="BF134"/>
  <c r="BF133"/>
  <c r="BF132"/>
  <c r="BF131"/>
  <c r="BF130"/>
  <c r="BF129"/>
  <c r="BF128"/>
  <c r="BF127"/>
  <c r="BF126"/>
  <c r="BF125"/>
  <c r="BF123"/>
  <c r="BI122"/>
  <c r="BH122"/>
  <c r="BG122"/>
  <c r="BF116"/>
  <c r="BF117"/>
  <c r="BF119"/>
  <c r="BF121"/>
  <c r="BF122"/>
  <c r="BJ115"/>
  <c r="BF115"/>
  <c r="BF114"/>
  <c r="BF113"/>
  <c r="BF111"/>
  <c r="BF110"/>
  <c r="BF108"/>
  <c r="BF107"/>
  <c r="BF106"/>
  <c r="BF104"/>
  <c r="BF103"/>
  <c r="BF102"/>
  <c r="BF101"/>
  <c r="BF100"/>
  <c r="BF96"/>
  <c r="BF95"/>
  <c r="BF94"/>
  <c r="BF92"/>
  <c r="BF91"/>
  <c r="BF90"/>
  <c r="BF89"/>
  <c r="BF88"/>
  <c r="BF87"/>
  <c r="BF86"/>
  <c r="BF85"/>
  <c r="BF84"/>
  <c r="BF83"/>
  <c r="BF82"/>
  <c r="BF81"/>
  <c r="BF79"/>
  <c r="BF78"/>
  <c r="BF77"/>
  <c r="BF76"/>
  <c r="BF75"/>
  <c r="BF74"/>
  <c r="BF73"/>
  <c r="BF72"/>
  <c r="BF71"/>
  <c r="BF70"/>
  <c r="BF69"/>
  <c r="BF68"/>
  <c r="BJ63"/>
  <c r="BF63"/>
  <c r="BF57"/>
  <c r="BF54"/>
  <c r="BJ50"/>
  <c r="BF50"/>
  <c r="BF36"/>
  <c r="BF35"/>
  <c r="BF31"/>
  <c r="BF30"/>
  <c r="BF29"/>
  <c r="BF28"/>
  <c r="BF27"/>
  <c r="BF26"/>
  <c r="AR76" i="8"/>
  <c r="AR72"/>
  <c r="AR61"/>
  <c r="AS76"/>
  <c r="AS72"/>
  <c r="AS61"/>
  <c r="AT76"/>
  <c r="AT72"/>
  <c r="AT61"/>
  <c r="AQ61"/>
  <c r="AQ51"/>
  <c r="AQ54"/>
  <c r="AQ55"/>
  <c r="AQ52"/>
  <c r="AQ53"/>
  <c r="AQ50"/>
  <c r="AU50"/>
  <c r="AS57"/>
  <c r="AQ111"/>
  <c r="AQ112"/>
  <c r="AQ114"/>
  <c r="AQ115"/>
  <c r="AQ116"/>
  <c r="AU116"/>
  <c r="AU103"/>
  <c r="AU100"/>
  <c r="AR100"/>
  <c r="AS100"/>
  <c r="AT100"/>
  <c r="AQ100"/>
  <c r="AS63" i="12"/>
  <c r="AU55"/>
  <c r="AQ111"/>
  <c r="AU24" i="18"/>
  <c r="AU25"/>
  <c r="AU90"/>
  <c r="AR77"/>
  <c r="AS77"/>
  <c r="AT77"/>
  <c r="AU79"/>
  <c r="AU80"/>
  <c r="AU94"/>
  <c r="AU87"/>
  <c r="AU81"/>
  <c r="AU83"/>
  <c r="AU89"/>
  <c r="AU93"/>
  <c r="AU91"/>
  <c r="AU92"/>
  <c r="AU82"/>
  <c r="AU77"/>
  <c r="AQ77"/>
  <c r="AQ112"/>
  <c r="AR51" i="10"/>
  <c r="AT51"/>
  <c r="AU51"/>
  <c r="AQ53"/>
  <c r="AQ52"/>
  <c r="AQ56"/>
  <c r="AQ54"/>
  <c r="AU101"/>
  <c r="AQ114"/>
  <c r="AR32" i="11"/>
  <c r="AR37"/>
  <c r="AR54"/>
  <c r="AR22"/>
  <c r="AS54"/>
  <c r="AS32"/>
  <c r="AS37"/>
  <c r="AS22"/>
  <c r="AT32"/>
  <c r="AT37"/>
  <c r="AT54"/>
  <c r="AT22"/>
  <c r="AU54"/>
  <c r="AU37"/>
  <c r="AU32"/>
  <c r="AU22"/>
  <c r="AQ57"/>
  <c r="AQ61"/>
  <c r="AQ55"/>
  <c r="AQ59"/>
  <c r="AQ56"/>
  <c r="AQ54"/>
  <c r="AQ42"/>
  <c r="AQ41"/>
  <c r="AQ38"/>
  <c r="AQ39"/>
  <c r="AQ40"/>
  <c r="AQ43"/>
  <c r="AQ44"/>
  <c r="AQ45"/>
  <c r="AQ46"/>
  <c r="AQ47"/>
  <c r="AQ48"/>
  <c r="AQ49"/>
  <c r="AQ50"/>
  <c r="AQ37"/>
  <c r="AQ25"/>
  <c r="AQ32"/>
  <c r="AQ52"/>
  <c r="AQ63"/>
  <c r="AQ64"/>
  <c r="AQ65"/>
  <c r="AQ22"/>
  <c r="AS81"/>
  <c r="AS77"/>
  <c r="AR81"/>
  <c r="AR77"/>
  <c r="AR66"/>
  <c r="AT81"/>
  <c r="AT77"/>
  <c r="AT66"/>
  <c r="AP25" i="14"/>
  <c r="AP33"/>
  <c r="AP49"/>
  <c r="AP22"/>
  <c r="AP72"/>
  <c r="AP61"/>
  <c r="AP21"/>
  <c r="AP104"/>
  <c r="AP115"/>
  <c r="AP101"/>
  <c r="AP147"/>
  <c r="AP20"/>
  <c r="AP158"/>
  <c r="AJ33"/>
  <c r="AJ22"/>
  <c r="AJ21"/>
  <c r="AJ136"/>
  <c r="AJ133"/>
  <c r="AJ132"/>
  <c r="AJ20"/>
  <c r="AJ158"/>
  <c r="AL49"/>
  <c r="AL33"/>
  <c r="AL22"/>
  <c r="AL72"/>
  <c r="AL61"/>
  <c r="AL21"/>
  <c r="AL133"/>
  <c r="AL132"/>
  <c r="AL20"/>
  <c r="AL158"/>
  <c r="AH49"/>
  <c r="AH25"/>
  <c r="AH33"/>
  <c r="AH47"/>
  <c r="AH31"/>
  <c r="AH22"/>
  <c r="AH61"/>
  <c r="AH21"/>
  <c r="AH101"/>
  <c r="AH132"/>
  <c r="AH153"/>
  <c r="AH147"/>
  <c r="AH20"/>
  <c r="AH158"/>
  <c r="AI33"/>
  <c r="AI22"/>
  <c r="AK33"/>
  <c r="AK49"/>
  <c r="AK22"/>
  <c r="AM33"/>
  <c r="AM22"/>
  <c r="AN22"/>
  <c r="AO25"/>
  <c r="AO33"/>
  <c r="AO49"/>
  <c r="AO22"/>
  <c r="AG25"/>
  <c r="AG33"/>
  <c r="AG47"/>
  <c r="AG49"/>
  <c r="AG31"/>
  <c r="AG22"/>
  <c r="AH137"/>
  <c r="AH136"/>
  <c r="AH133"/>
  <c r="AH138"/>
  <c r="AH73"/>
  <c r="AH74"/>
  <c r="AH75"/>
  <c r="AH76"/>
  <c r="AH77"/>
  <c r="AH78"/>
  <c r="AH79"/>
  <c r="AH80"/>
  <c r="AH81"/>
  <c r="AH82"/>
  <c r="AH83"/>
  <c r="AH84"/>
  <c r="AH85"/>
  <c r="AH86"/>
  <c r="AH87"/>
  <c r="AH88"/>
  <c r="AH89"/>
  <c r="AH90"/>
  <c r="AH91"/>
  <c r="AH92"/>
  <c r="AH93"/>
  <c r="AH96"/>
  <c r="AH72"/>
  <c r="AH28"/>
  <c r="AH29"/>
  <c r="AH32"/>
  <c r="AH34"/>
  <c r="AH35"/>
  <c r="AH36"/>
  <c r="AH37"/>
  <c r="AH38"/>
  <c r="AH39"/>
  <c r="AH40"/>
  <c r="AH41"/>
  <c r="AH42"/>
  <c r="AH43"/>
  <c r="AH44"/>
  <c r="AH45"/>
  <c r="AH46"/>
  <c r="AH48"/>
  <c r="AH50"/>
  <c r="AH51"/>
  <c r="AH52"/>
  <c r="AH53"/>
  <c r="AH54"/>
  <c r="AH55"/>
  <c r="AH56"/>
  <c r="AH57"/>
  <c r="AH58"/>
  <c r="AH59"/>
  <c r="AH60"/>
  <c r="AH23"/>
  <c r="AH24"/>
  <c r="AG34"/>
  <c r="AG48"/>
  <c r="AG50"/>
  <c r="AG23"/>
  <c r="AG32"/>
  <c r="AG35"/>
  <c r="AG51"/>
  <c r="AG24"/>
  <c r="AH102"/>
  <c r="AH103"/>
  <c r="AH104"/>
  <c r="AH105"/>
  <c r="AH106"/>
  <c r="AH107"/>
  <c r="AH108"/>
  <c r="AP109"/>
  <c r="AH109"/>
  <c r="AH110"/>
  <c r="AH111"/>
  <c r="AH112"/>
  <c r="AH113"/>
  <c r="AH114"/>
  <c r="AH115"/>
  <c r="AR76"/>
  <c r="AR72"/>
  <c r="AS76"/>
  <c r="AS72"/>
  <c r="AT76"/>
  <c r="AT72"/>
  <c r="AQ72"/>
  <c r="AQ77"/>
  <c r="AQ78"/>
  <c r="AQ80"/>
  <c r="AQ83"/>
  <c r="AQ82"/>
  <c r="AQ84"/>
  <c r="AQ85"/>
  <c r="AQ76"/>
  <c r="AR33"/>
  <c r="AR30"/>
  <c r="AR49"/>
  <c r="AR22"/>
  <c r="AS49"/>
  <c r="AS33"/>
  <c r="AS30"/>
  <c r="AS22"/>
  <c r="AT33"/>
  <c r="AT30"/>
  <c r="AT49"/>
  <c r="AT22"/>
  <c r="AQ51"/>
  <c r="AQ50"/>
  <c r="AQ52"/>
  <c r="AQ49"/>
  <c r="AU33"/>
  <c r="AQ33"/>
  <c r="AQ25"/>
  <c r="AQ47"/>
  <c r="AQ58"/>
  <c r="AQ59"/>
  <c r="AQ60"/>
  <c r="AQ22"/>
  <c r="AU49"/>
  <c r="AU22"/>
  <c r="AR61"/>
  <c r="AS61"/>
  <c r="AT61"/>
  <c r="AQ61"/>
  <c r="AR36" i="7"/>
  <c r="AR55"/>
  <c r="AR22"/>
  <c r="AS36"/>
  <c r="AS55"/>
  <c r="AS22"/>
  <c r="AT36"/>
  <c r="AT55"/>
  <c r="AT22"/>
  <c r="AU36"/>
  <c r="AU22"/>
  <c r="AQ33"/>
  <c r="AQ37"/>
  <c r="AQ38"/>
  <c r="AQ39"/>
  <c r="AQ40"/>
  <c r="AQ41"/>
  <c r="AQ42"/>
  <c r="AQ43"/>
  <c r="AQ44"/>
  <c r="AQ45"/>
  <c r="AQ49"/>
  <c r="AQ50"/>
  <c r="AQ51"/>
  <c r="AQ46"/>
  <c r="AQ47"/>
  <c r="AQ36"/>
  <c r="AQ53"/>
  <c r="AQ56"/>
  <c r="AQ57"/>
  <c r="AQ61"/>
  <c r="AQ58"/>
  <c r="AQ59"/>
  <c r="AQ63"/>
  <c r="AQ64"/>
  <c r="AQ65"/>
  <c r="AQ29"/>
  <c r="AQ30"/>
  <c r="AQ22"/>
  <c r="AS81"/>
  <c r="AS77"/>
  <c r="AS66"/>
  <c r="AR81"/>
  <c r="AR77"/>
  <c r="AR66"/>
  <c r="AT81"/>
  <c r="AT77"/>
  <c r="AT66"/>
  <c r="AQ66"/>
  <c r="AQ99"/>
  <c r="AU108"/>
  <c r="AQ108"/>
  <c r="AR20" i="17"/>
  <c r="AS20"/>
  <c r="AT20"/>
  <c r="AU22"/>
  <c r="AU26"/>
  <c r="AU28"/>
  <c r="AU34"/>
  <c r="AU36"/>
  <c r="AU37"/>
  <c r="AU41"/>
  <c r="AU32"/>
  <c r="AU29"/>
  <c r="AU31"/>
  <c r="AU39"/>
  <c r="AU50"/>
  <c r="AU23"/>
  <c r="AU33"/>
  <c r="AU30"/>
  <c r="AU38"/>
  <c r="AU27"/>
  <c r="AU20"/>
  <c r="AQ20"/>
  <c r="AR44"/>
  <c r="AR67"/>
  <c r="AR19"/>
  <c r="AR71"/>
  <c r="AR89"/>
  <c r="AR94"/>
  <c r="AR98"/>
  <c r="AR93"/>
  <c r="AR88"/>
  <c r="AR103"/>
  <c r="AR112"/>
  <c r="AR108"/>
  <c r="AR102"/>
  <c r="AR122"/>
  <c r="AR127"/>
  <c r="AR121"/>
  <c r="AR119"/>
  <c r="AR115"/>
  <c r="AR18"/>
  <c r="AR132"/>
  <c r="AS44"/>
  <c r="AS67"/>
  <c r="AS19"/>
  <c r="AS71"/>
  <c r="AS89"/>
  <c r="AS94"/>
  <c r="AS98"/>
  <c r="AS93"/>
  <c r="AS88"/>
  <c r="AS103"/>
  <c r="AS112"/>
  <c r="AS108"/>
  <c r="AS102"/>
  <c r="AS122"/>
  <c r="AS127"/>
  <c r="AS121"/>
  <c r="AS119"/>
  <c r="AS115"/>
  <c r="AS18"/>
  <c r="AS132"/>
  <c r="AT44"/>
  <c r="AT67"/>
  <c r="AT19"/>
  <c r="AT71"/>
  <c r="AT89"/>
  <c r="AT94"/>
  <c r="AT98"/>
  <c r="AT93"/>
  <c r="AT88"/>
  <c r="AT103"/>
  <c r="AT112"/>
  <c r="AT108"/>
  <c r="AT102"/>
  <c r="AT122"/>
  <c r="AT127"/>
  <c r="AT121"/>
  <c r="AT119"/>
  <c r="AT115"/>
  <c r="AT18"/>
  <c r="AT132"/>
  <c r="AU47"/>
  <c r="AU48"/>
  <c r="AU49"/>
  <c r="AU51"/>
  <c r="AU58"/>
  <c r="AU61"/>
  <c r="AU62"/>
  <c r="AU63"/>
  <c r="AU59"/>
  <c r="AU52"/>
  <c r="AU55"/>
  <c r="AU53"/>
  <c r="AU54"/>
  <c r="AU56"/>
  <c r="AU57"/>
  <c r="AU64"/>
  <c r="AU44"/>
  <c r="AU67"/>
  <c r="AU19"/>
  <c r="AU73"/>
  <c r="AU74"/>
  <c r="AU87"/>
  <c r="AU80"/>
  <c r="AU75"/>
  <c r="AU76"/>
  <c r="AU82"/>
  <c r="AU86"/>
  <c r="AU84"/>
  <c r="AU85"/>
  <c r="AU83"/>
  <c r="AU71"/>
  <c r="AU89"/>
  <c r="AU94"/>
  <c r="AU98"/>
  <c r="AU93"/>
  <c r="AU88"/>
  <c r="AU103"/>
  <c r="AU112"/>
  <c r="AU108"/>
  <c r="AU102"/>
  <c r="AU125"/>
  <c r="AU126"/>
  <c r="AU122"/>
  <c r="AQ127"/>
  <c r="AU127"/>
  <c r="AU121"/>
  <c r="AU119"/>
  <c r="AU115"/>
  <c r="AU131"/>
  <c r="AU18"/>
  <c r="AU132"/>
  <c r="AQ44"/>
  <c r="AQ67"/>
  <c r="AQ19"/>
  <c r="AQ71"/>
  <c r="AQ89"/>
  <c r="AQ94"/>
  <c r="AQ98"/>
  <c r="AQ93"/>
  <c r="AQ88"/>
  <c r="AQ106"/>
  <c r="AQ103"/>
  <c r="AQ112"/>
  <c r="AQ111"/>
  <c r="AQ108"/>
  <c r="AQ102"/>
  <c r="AQ122"/>
  <c r="AQ121"/>
  <c r="AQ119"/>
  <c r="AQ115"/>
  <c r="AQ18"/>
  <c r="AQ132"/>
  <c r="AH156" i="12"/>
  <c r="AP153"/>
  <c r="AH153"/>
  <c r="AP152"/>
  <c r="AH152"/>
  <c r="AP150"/>
  <c r="AH150"/>
  <c r="AP25"/>
  <c r="AH25"/>
  <c r="AP37"/>
  <c r="AH37"/>
  <c r="AH51"/>
  <c r="AL55"/>
  <c r="AP55"/>
  <c r="AH55"/>
  <c r="AH33"/>
  <c r="AH53"/>
  <c r="AH52"/>
  <c r="AH22"/>
  <c r="AL78"/>
  <c r="AP78"/>
  <c r="AH78"/>
  <c r="AH21"/>
  <c r="AJ106"/>
  <c r="AJ103"/>
  <c r="AP106"/>
  <c r="AP118"/>
  <c r="AP103"/>
  <c r="AH103"/>
  <c r="AJ139"/>
  <c r="AJ136"/>
  <c r="AJ135"/>
  <c r="AH135"/>
  <c r="AH20"/>
  <c r="AL22"/>
  <c r="AL67"/>
  <c r="AL21"/>
  <c r="AL20"/>
  <c r="AP22"/>
  <c r="AP21"/>
  <c r="AP20"/>
  <c r="AH30"/>
  <c r="AH31"/>
  <c r="AH32"/>
  <c r="AP50"/>
  <c r="AP63"/>
  <c r="AL63"/>
  <c r="AH63"/>
  <c r="AH38"/>
  <c r="AH39"/>
  <c r="AH40"/>
  <c r="AH41"/>
  <c r="AH42"/>
  <c r="AH43"/>
  <c r="AH44"/>
  <c r="AH45"/>
  <c r="AH46"/>
  <c r="AH47"/>
  <c r="AH48"/>
  <c r="AH49"/>
  <c r="AH50"/>
  <c r="AH54"/>
  <c r="AH56"/>
  <c r="AH57"/>
  <c r="AH58"/>
  <c r="AH59"/>
  <c r="AH60"/>
  <c r="AH61"/>
  <c r="AH62"/>
  <c r="AH79"/>
  <c r="AH80"/>
  <c r="AH81"/>
  <c r="AH82"/>
  <c r="AH83"/>
  <c r="AH84"/>
  <c r="AH106"/>
  <c r="AP113"/>
  <c r="AH108"/>
  <c r="AH109"/>
  <c r="AH110"/>
  <c r="AH111"/>
  <c r="AH112"/>
  <c r="AH113"/>
  <c r="AH114"/>
  <c r="AH115"/>
  <c r="AH116"/>
  <c r="AH117"/>
  <c r="AH118"/>
  <c r="AH107"/>
  <c r="AH161"/>
  <c r="AP161"/>
  <c r="AL161"/>
  <c r="AJ161"/>
  <c r="AH136"/>
  <c r="AH139"/>
  <c r="AH140"/>
  <c r="AH141"/>
  <c r="AL81" i="11"/>
  <c r="AL77"/>
  <c r="AL66"/>
  <c r="AP81"/>
  <c r="AP77"/>
  <c r="AP66"/>
  <c r="AH66"/>
  <c r="AP32"/>
  <c r="AH32"/>
  <c r="AJ37"/>
  <c r="AL37"/>
  <c r="AP37"/>
  <c r="AH37"/>
  <c r="AH52"/>
  <c r="AL54"/>
  <c r="AP54"/>
  <c r="AH54"/>
  <c r="AH22"/>
  <c r="AH21"/>
  <c r="AJ106"/>
  <c r="AJ103"/>
  <c r="AP106"/>
  <c r="AP118"/>
  <c r="AP103"/>
  <c r="AH103"/>
  <c r="AJ139"/>
  <c r="AJ136"/>
  <c r="AJ135"/>
  <c r="AH135"/>
  <c r="AP153"/>
  <c r="AP152"/>
  <c r="AP150"/>
  <c r="AH150"/>
  <c r="AH20"/>
  <c r="AH161"/>
  <c r="AJ22"/>
  <c r="AJ21"/>
  <c r="AJ20"/>
  <c r="AL22"/>
  <c r="AL21"/>
  <c r="AL20"/>
  <c r="AP22"/>
  <c r="AP21"/>
  <c r="AP20"/>
  <c r="AL51"/>
  <c r="AJ51"/>
  <c r="AH49"/>
  <c r="AP51"/>
  <c r="AH33"/>
  <c r="AH34"/>
  <c r="AH35"/>
  <c r="AH36"/>
  <c r="AH38"/>
  <c r="AH39"/>
  <c r="AH40"/>
  <c r="AH41"/>
  <c r="AH42"/>
  <c r="AH43"/>
  <c r="AH44"/>
  <c r="AH45"/>
  <c r="AH46"/>
  <c r="AH47"/>
  <c r="AH48"/>
  <c r="AH50"/>
  <c r="AH51"/>
  <c r="AH53"/>
  <c r="AH85"/>
  <c r="AH86"/>
  <c r="AH87"/>
  <c r="AH84"/>
  <c r="AG67"/>
  <c r="AG68"/>
  <c r="AG69"/>
  <c r="AG70"/>
  <c r="AG71"/>
  <c r="AG72"/>
  <c r="AG73"/>
  <c r="AG74"/>
  <c r="AG75"/>
  <c r="AG76"/>
  <c r="AH81"/>
  <c r="AH77"/>
  <c r="AH106"/>
  <c r="AP113"/>
  <c r="AH108"/>
  <c r="AH109"/>
  <c r="AH110"/>
  <c r="AH111"/>
  <c r="AH112"/>
  <c r="AH113"/>
  <c r="AH114"/>
  <c r="AH115"/>
  <c r="AH116"/>
  <c r="AH117"/>
  <c r="AH118"/>
  <c r="AH107"/>
  <c r="AH139"/>
  <c r="AI139"/>
  <c r="AI136"/>
  <c r="AG140"/>
  <c r="AK136"/>
  <c r="AM136"/>
  <c r="AG136"/>
  <c r="AH136"/>
  <c r="AH140"/>
  <c r="AH152"/>
  <c r="AH153"/>
  <c r="AH156"/>
  <c r="AJ161"/>
  <c r="AL161"/>
  <c r="AP161"/>
  <c r="AH58"/>
  <c r="AH77" i="18"/>
  <c r="AH19"/>
  <c r="AH112"/>
  <c r="AH113"/>
  <c r="AH109"/>
  <c r="AH108"/>
  <c r="AH129"/>
  <c r="AH127"/>
  <c r="AH18"/>
  <c r="AH140"/>
  <c r="AJ19"/>
  <c r="AJ77"/>
  <c r="AJ109"/>
  <c r="AJ108"/>
  <c r="AJ18"/>
  <c r="AL19"/>
  <c r="AL18"/>
  <c r="AP19"/>
  <c r="AP89"/>
  <c r="AP79"/>
  <c r="AP80"/>
  <c r="AP86"/>
  <c r="AP87"/>
  <c r="AP88"/>
  <c r="AP85"/>
  <c r="AP81"/>
  <c r="AP83"/>
  <c r="AP84"/>
  <c r="AP91"/>
  <c r="AP92"/>
  <c r="AP90"/>
  <c r="AP77"/>
  <c r="AP134"/>
  <c r="AP130"/>
  <c r="AP129"/>
  <c r="AP127"/>
  <c r="AP18"/>
  <c r="AP27"/>
  <c r="AP36"/>
  <c r="AP57"/>
  <c r="AP58"/>
  <c r="AP140"/>
  <c r="AL140"/>
  <c r="AJ140"/>
  <c r="AO134"/>
  <c r="AO133"/>
  <c r="AO130"/>
  <c r="AO135"/>
  <c r="AO129"/>
  <c r="AP82"/>
  <c r="AH103" i="10"/>
  <c r="AH104"/>
  <c r="AH106"/>
  <c r="AH107"/>
  <c r="AP34"/>
  <c r="AH34"/>
  <c r="AP25"/>
  <c r="AH25"/>
  <c r="AH22"/>
  <c r="AP77"/>
  <c r="AP73"/>
  <c r="AP62"/>
  <c r="AL62"/>
  <c r="AH62"/>
  <c r="AH21"/>
  <c r="AP113"/>
  <c r="AP101"/>
  <c r="AP99"/>
  <c r="AJ99"/>
  <c r="AH99"/>
  <c r="AH20"/>
  <c r="AH155"/>
  <c r="AJ20"/>
  <c r="AL22"/>
  <c r="AL21"/>
  <c r="AL20"/>
  <c r="AP21"/>
  <c r="AP20"/>
  <c r="AL48"/>
  <c r="AL34"/>
  <c r="AP48"/>
  <c r="AP51"/>
  <c r="AP58"/>
  <c r="AH28"/>
  <c r="AH29"/>
  <c r="AH31"/>
  <c r="AH32"/>
  <c r="AH33"/>
  <c r="AH35"/>
  <c r="AH36"/>
  <c r="AH37"/>
  <c r="AH38"/>
  <c r="AH39"/>
  <c r="AH40"/>
  <c r="AH41"/>
  <c r="AH42"/>
  <c r="AH43"/>
  <c r="AH44"/>
  <c r="AH45"/>
  <c r="AH46"/>
  <c r="AH47"/>
  <c r="AH48"/>
  <c r="AH49"/>
  <c r="AH50"/>
  <c r="AH51"/>
  <c r="AH52"/>
  <c r="AH53"/>
  <c r="AH54"/>
  <c r="AH55"/>
  <c r="AH56"/>
  <c r="AH57"/>
  <c r="AH58"/>
  <c r="AH81"/>
  <c r="AH82"/>
  <c r="AH83"/>
  <c r="AH80"/>
  <c r="AH77"/>
  <c r="AH73"/>
  <c r="AL73"/>
  <c r="AL77"/>
  <c r="AP108"/>
  <c r="AH105"/>
  <c r="AH102"/>
  <c r="AH112"/>
  <c r="AH113"/>
  <c r="AH109"/>
  <c r="AH108"/>
  <c r="AH101"/>
  <c r="AJ101"/>
  <c r="AJ155"/>
  <c r="AL155"/>
  <c r="AP155"/>
  <c r="AP144"/>
  <c r="AP146"/>
  <c r="AP147"/>
  <c r="AH144"/>
  <c r="AH146"/>
  <c r="AH147"/>
  <c r="AH150"/>
  <c r="AH133"/>
  <c r="AH130"/>
  <c r="AH129"/>
  <c r="AJ129"/>
  <c r="AJ130"/>
  <c r="AJ133"/>
  <c r="AH134"/>
  <c r="AH135"/>
  <c r="AL68" i="9"/>
  <c r="AP68"/>
  <c r="AH68"/>
  <c r="AP25"/>
  <c r="AH25"/>
  <c r="AH54"/>
  <c r="AH22"/>
  <c r="AH21"/>
  <c r="AH20"/>
  <c r="AH167"/>
  <c r="AJ20"/>
  <c r="AL22"/>
  <c r="AL21"/>
  <c r="AL20"/>
  <c r="AP22"/>
  <c r="AP21"/>
  <c r="AP20"/>
  <c r="AP34"/>
  <c r="AP39"/>
  <c r="AP64"/>
  <c r="AP53"/>
  <c r="AP56"/>
  <c r="AL56"/>
  <c r="AL64"/>
  <c r="AH30"/>
  <c r="AH31"/>
  <c r="AH32"/>
  <c r="AH34"/>
  <c r="AH35"/>
  <c r="AH36"/>
  <c r="AH37"/>
  <c r="AH38"/>
  <c r="AH39"/>
  <c r="AH40"/>
  <c r="AH41"/>
  <c r="AH42"/>
  <c r="AH43"/>
  <c r="AH44"/>
  <c r="AH45"/>
  <c r="AH46"/>
  <c r="AH47"/>
  <c r="AH48"/>
  <c r="AH49"/>
  <c r="AH50"/>
  <c r="AH51"/>
  <c r="AH52"/>
  <c r="AH53"/>
  <c r="AH55"/>
  <c r="AH56"/>
  <c r="AH57"/>
  <c r="AH58"/>
  <c r="AH59"/>
  <c r="AH60"/>
  <c r="AH61"/>
  <c r="AH62"/>
  <c r="AH63"/>
  <c r="AH64"/>
  <c r="AH89"/>
  <c r="AH86"/>
  <c r="AH83"/>
  <c r="AH79"/>
  <c r="AL83"/>
  <c r="AL79"/>
  <c r="AP79"/>
  <c r="AP83"/>
  <c r="AJ107"/>
  <c r="AH107"/>
  <c r="AP107"/>
  <c r="AJ167"/>
  <c r="AL167"/>
  <c r="AP167"/>
  <c r="AP159"/>
  <c r="AP158"/>
  <c r="AP156"/>
  <c r="AH156"/>
  <c r="AH158"/>
  <c r="AH159"/>
  <c r="AH162"/>
  <c r="AJ145"/>
  <c r="AJ142"/>
  <c r="AJ141"/>
  <c r="AH141"/>
  <c r="AH142"/>
  <c r="AH145"/>
  <c r="AH146"/>
  <c r="AH147"/>
  <c r="AP124"/>
  <c r="AJ110"/>
  <c r="AP110"/>
  <c r="AP117"/>
  <c r="AH112"/>
  <c r="AH113"/>
  <c r="AH114"/>
  <c r="AH115"/>
  <c r="AH116"/>
  <c r="AH117"/>
  <c r="AH118"/>
  <c r="AH119"/>
  <c r="AH120"/>
  <c r="AH121"/>
  <c r="AH122"/>
  <c r="AH123"/>
  <c r="AH124"/>
  <c r="AH111"/>
  <c r="AH110"/>
  <c r="AH19" i="16"/>
  <c r="AH18"/>
  <c r="AH133"/>
  <c r="AJ18"/>
  <c r="AL19"/>
  <c r="AL18"/>
  <c r="AP31"/>
  <c r="AP27"/>
  <c r="AP29"/>
  <c r="AP26"/>
  <c r="AP25"/>
  <c r="AP28"/>
  <c r="AP64"/>
  <c r="AP65"/>
  <c r="AP19"/>
  <c r="AP18"/>
  <c r="AP30"/>
  <c r="AP36"/>
  <c r="AP37"/>
  <c r="AP38"/>
  <c r="AP35"/>
  <c r="AP52"/>
  <c r="AP49"/>
  <c r="AP60"/>
  <c r="AP63"/>
  <c r="AP133"/>
  <c r="AL133"/>
  <c r="AJ133"/>
  <c r="AP120"/>
  <c r="AP122"/>
  <c r="AP123"/>
  <c r="AP127"/>
  <c r="AH120"/>
  <c r="AH122"/>
  <c r="AH123"/>
  <c r="AJ101"/>
  <c r="AJ100"/>
  <c r="AH100"/>
  <c r="AH101"/>
  <c r="AH105"/>
  <c r="AH104"/>
  <c r="AH71"/>
  <c r="AJ71"/>
  <c r="AP71"/>
  <c r="AP74"/>
  <c r="AP75"/>
  <c r="AP76"/>
  <c r="AP77"/>
  <c r="AP78"/>
  <c r="AP79"/>
  <c r="AP80"/>
  <c r="AP81"/>
  <c r="AP82"/>
  <c r="AP83"/>
  <c r="AP84"/>
  <c r="AP73"/>
  <c r="AG67"/>
  <c r="AG19"/>
  <c r="AJ103" i="17"/>
  <c r="AJ102"/>
  <c r="AJ18"/>
  <c r="AJ108" i="7"/>
  <c r="AJ105"/>
  <c r="AJ141"/>
  <c r="AJ138"/>
  <c r="AJ137"/>
  <c r="AJ20"/>
  <c r="AP33" i="8"/>
  <c r="AP30"/>
  <c r="AP50"/>
  <c r="AP22"/>
  <c r="AP76"/>
  <c r="AP72"/>
  <c r="AP61"/>
  <c r="AP21"/>
  <c r="AP150"/>
  <c r="AP148"/>
  <c r="AP103"/>
  <c r="AP116"/>
  <c r="AP100"/>
  <c r="AP20"/>
  <c r="AL50"/>
  <c r="AL22"/>
  <c r="AL76"/>
  <c r="AL72"/>
  <c r="AL61"/>
  <c r="AL21"/>
  <c r="AL20"/>
  <c r="AJ103"/>
  <c r="AJ100"/>
  <c r="AJ137"/>
  <c r="AJ134"/>
  <c r="AJ133"/>
  <c r="AJ20"/>
  <c r="AH33"/>
  <c r="AH30"/>
  <c r="AH48"/>
  <c r="AH50"/>
  <c r="AH22"/>
  <c r="AH61"/>
  <c r="AH21"/>
  <c r="AH148"/>
  <c r="AH100"/>
  <c r="AH133"/>
  <c r="AH20"/>
  <c r="AP57"/>
  <c r="AL57"/>
  <c r="AH34"/>
  <c r="AH35"/>
  <c r="AH36"/>
  <c r="AH37"/>
  <c r="AH38"/>
  <c r="AH39"/>
  <c r="AH40"/>
  <c r="AH41"/>
  <c r="AH42"/>
  <c r="AH43"/>
  <c r="AH44"/>
  <c r="AH45"/>
  <c r="AH46"/>
  <c r="AH47"/>
  <c r="AH49"/>
  <c r="AH51"/>
  <c r="AH52"/>
  <c r="AH53"/>
  <c r="AH54"/>
  <c r="AH55"/>
  <c r="AH56"/>
  <c r="AH57"/>
  <c r="AH32"/>
  <c r="AH69"/>
  <c r="AH72"/>
  <c r="AH76"/>
  <c r="AH80"/>
  <c r="AH81"/>
  <c r="AH82"/>
  <c r="AH83"/>
  <c r="AH84"/>
  <c r="AH79"/>
  <c r="AH103"/>
  <c r="AP110"/>
  <c r="AH106"/>
  <c r="AH107"/>
  <c r="AH108"/>
  <c r="AH109"/>
  <c r="AH110"/>
  <c r="AH111"/>
  <c r="AH112"/>
  <c r="AH113"/>
  <c r="AH114"/>
  <c r="AH115"/>
  <c r="AH116"/>
  <c r="AH105"/>
  <c r="AH104"/>
  <c r="AH134"/>
  <c r="AH137"/>
  <c r="AH159"/>
  <c r="AJ159"/>
  <c r="AL159"/>
  <c r="AP159"/>
  <c r="AH150"/>
  <c r="AH154"/>
  <c r="AH139"/>
  <c r="AG139"/>
  <c r="AH138"/>
  <c r="AP81" i="7"/>
  <c r="AP77"/>
  <c r="AL81"/>
  <c r="AL77"/>
  <c r="AL66"/>
  <c r="AH66"/>
  <c r="AP25"/>
  <c r="AH25"/>
  <c r="AP36"/>
  <c r="AH36"/>
  <c r="AL55"/>
  <c r="AP55"/>
  <c r="AH55"/>
  <c r="AH22"/>
  <c r="AH21"/>
  <c r="AP108"/>
  <c r="AP105"/>
  <c r="AH105"/>
  <c r="AH137"/>
  <c r="AP155"/>
  <c r="AP154"/>
  <c r="AH154"/>
  <c r="AH152"/>
  <c r="AH20"/>
  <c r="AH163"/>
  <c r="AL22"/>
  <c r="AL21"/>
  <c r="AL20"/>
  <c r="AP22"/>
  <c r="AP21"/>
  <c r="AP152"/>
  <c r="AP20"/>
  <c r="AH59"/>
  <c r="AH58"/>
  <c r="AP52"/>
  <c r="AH52"/>
  <c r="AP62"/>
  <c r="AL62"/>
  <c r="AH62"/>
  <c r="AH75"/>
  <c r="AH76"/>
  <c r="AH77"/>
  <c r="AH78"/>
  <c r="AH79"/>
  <c r="AH80"/>
  <c r="AH81"/>
  <c r="AH82"/>
  <c r="AH83"/>
  <c r="AH84"/>
  <c r="AH85"/>
  <c r="AH86"/>
  <c r="AH87"/>
  <c r="AH74"/>
  <c r="AH116"/>
  <c r="AH117"/>
  <c r="AH118"/>
  <c r="AH119"/>
  <c r="AP120"/>
  <c r="AH120"/>
  <c r="AH141"/>
  <c r="AH138"/>
  <c r="AP163"/>
  <c r="AL163"/>
  <c r="AJ163"/>
  <c r="AH155"/>
  <c r="AH158"/>
  <c r="AH110"/>
  <c r="AH111"/>
  <c r="AH112"/>
  <c r="AH113"/>
  <c r="AH114"/>
  <c r="AP115"/>
  <c r="AH115"/>
  <c r="AH109"/>
  <c r="AH108"/>
  <c r="AI108"/>
  <c r="AK81"/>
  <c r="AK77"/>
  <c r="AO81"/>
  <c r="AM81"/>
  <c r="AG81"/>
  <c r="AI77"/>
  <c r="AM77"/>
  <c r="AO77"/>
  <c r="AG77"/>
  <c r="AH60"/>
  <c r="BJ33"/>
  <c r="BJ36"/>
  <c r="BJ55"/>
  <c r="BJ22"/>
  <c r="BJ81"/>
  <c r="BJ77"/>
  <c r="BJ66"/>
  <c r="BJ21"/>
  <c r="BJ108"/>
  <c r="BJ105"/>
  <c r="BJ155"/>
  <c r="BJ154"/>
  <c r="BJ152"/>
  <c r="BJ20"/>
  <c r="BJ163"/>
  <c r="BI33"/>
  <c r="BI36"/>
  <c r="BI55"/>
  <c r="BI22"/>
  <c r="BI81"/>
  <c r="BI77"/>
  <c r="BI66"/>
  <c r="BI21"/>
  <c r="BI105"/>
  <c r="BI138"/>
  <c r="BI137"/>
  <c r="BI155"/>
  <c r="BI154"/>
  <c r="BI152"/>
  <c r="BI20"/>
  <c r="BI163"/>
  <c r="BH33"/>
  <c r="BH36"/>
  <c r="BH55"/>
  <c r="BH22"/>
  <c r="BH81"/>
  <c r="BH77"/>
  <c r="BH66"/>
  <c r="BH21"/>
  <c r="BH105"/>
  <c r="BH138"/>
  <c r="BH137"/>
  <c r="BH155"/>
  <c r="BH154"/>
  <c r="BH152"/>
  <c r="BH20"/>
  <c r="BH163"/>
  <c r="BG33"/>
  <c r="BG36"/>
  <c r="BG55"/>
  <c r="BG22"/>
  <c r="BG81"/>
  <c r="BG77"/>
  <c r="BG66"/>
  <c r="BG21"/>
  <c r="BG105"/>
  <c r="BG141"/>
  <c r="BG138"/>
  <c r="BG137"/>
  <c r="BG155"/>
  <c r="BG154"/>
  <c r="BG152"/>
  <c r="BG20"/>
  <c r="BG163"/>
  <c r="BF33"/>
  <c r="BF37"/>
  <c r="BF38"/>
  <c r="BF39"/>
  <c r="BF40"/>
  <c r="BF41"/>
  <c r="BF42"/>
  <c r="BF43"/>
  <c r="BF44"/>
  <c r="BF45"/>
  <c r="BF49"/>
  <c r="BF50"/>
  <c r="BF51"/>
  <c r="BF46"/>
  <c r="BF36"/>
  <c r="BF53"/>
  <c r="BF56"/>
  <c r="BF57"/>
  <c r="BF61"/>
  <c r="BF58"/>
  <c r="BF59"/>
  <c r="BF55"/>
  <c r="BF63"/>
  <c r="BF64"/>
  <c r="BF65"/>
  <c r="BF29"/>
  <c r="BF30"/>
  <c r="BF22"/>
  <c r="BF66"/>
  <c r="BF21"/>
  <c r="BF108"/>
  <c r="BF116"/>
  <c r="BF117"/>
  <c r="BF119"/>
  <c r="BF121"/>
  <c r="BF118"/>
  <c r="BF105"/>
  <c r="BF122"/>
  <c r="BF137"/>
  <c r="BF154"/>
  <c r="BF152"/>
  <c r="BF162"/>
  <c r="BF20"/>
  <c r="BF163"/>
  <c r="BF161"/>
  <c r="BF160"/>
  <c r="BF159"/>
  <c r="BF158"/>
  <c r="BF157"/>
  <c r="BF156"/>
  <c r="BF155"/>
  <c r="BF153"/>
  <c r="BF151"/>
  <c r="BF150"/>
  <c r="BF149"/>
  <c r="BF148"/>
  <c r="BF147"/>
  <c r="BF146"/>
  <c r="BJ145"/>
  <c r="BI145"/>
  <c r="BH145"/>
  <c r="BG145"/>
  <c r="BF145"/>
  <c r="BF144"/>
  <c r="BF143"/>
  <c r="BF142"/>
  <c r="BF141"/>
  <c r="BF140"/>
  <c r="BF139"/>
  <c r="BF138"/>
  <c r="BF136"/>
  <c r="BF135"/>
  <c r="BF134"/>
  <c r="BF133"/>
  <c r="BF132"/>
  <c r="BF131"/>
  <c r="BF130"/>
  <c r="BF129"/>
  <c r="BF128"/>
  <c r="BF127"/>
  <c r="BF126"/>
  <c r="BF125"/>
  <c r="BF124"/>
  <c r="BF123"/>
  <c r="BJ120"/>
  <c r="BI120"/>
  <c r="BH120"/>
  <c r="BG120"/>
  <c r="BF120"/>
  <c r="BJ115"/>
  <c r="BF115"/>
  <c r="BF114"/>
  <c r="BF113"/>
  <c r="BF111"/>
  <c r="BF109"/>
  <c r="BF107"/>
  <c r="BF106"/>
  <c r="BF104"/>
  <c r="BF103"/>
  <c r="BF102"/>
  <c r="BF101"/>
  <c r="BF98"/>
  <c r="BF97"/>
  <c r="BF96"/>
  <c r="BF94"/>
  <c r="BF93"/>
  <c r="BF92"/>
  <c r="BF91"/>
  <c r="BJ90"/>
  <c r="BF90"/>
  <c r="BF89"/>
  <c r="BF88"/>
  <c r="BF87"/>
  <c r="BF86"/>
  <c r="BF85"/>
  <c r="BF84"/>
  <c r="BF83"/>
  <c r="BF82"/>
  <c r="BF81"/>
  <c r="BF80"/>
  <c r="BF79"/>
  <c r="BF78"/>
  <c r="BF77"/>
  <c r="BF76"/>
  <c r="BF75"/>
  <c r="BF74"/>
  <c r="BF73"/>
  <c r="BF72"/>
  <c r="BF71"/>
  <c r="BF70"/>
  <c r="BF69"/>
  <c r="BF68"/>
  <c r="BF67"/>
  <c r="BJ62"/>
  <c r="BF62"/>
  <c r="BF54"/>
  <c r="BF48"/>
  <c r="BF35"/>
  <c r="BF34"/>
  <c r="BF32"/>
  <c r="BF28"/>
  <c r="BF27"/>
  <c r="BF26"/>
  <c r="BI25"/>
  <c r="BH25"/>
  <c r="BG25"/>
  <c r="AH19" i="17"/>
  <c r="AH71"/>
  <c r="AH103"/>
  <c r="AH108"/>
  <c r="AH102"/>
  <c r="AH122"/>
  <c r="AH121"/>
  <c r="AH119"/>
  <c r="AH18"/>
  <c r="AH132"/>
  <c r="AL19"/>
  <c r="AL108"/>
  <c r="AL102"/>
  <c r="AL18"/>
  <c r="AP19"/>
  <c r="AP73"/>
  <c r="AP74"/>
  <c r="AP80"/>
  <c r="AP75"/>
  <c r="AP76"/>
  <c r="AP82"/>
  <c r="AP86"/>
  <c r="AP84"/>
  <c r="AP85"/>
  <c r="AP83"/>
  <c r="AP71"/>
  <c r="AP126"/>
  <c r="AP122"/>
  <c r="AP121"/>
  <c r="AP119"/>
  <c r="AP18"/>
  <c r="AP53"/>
  <c r="AP54"/>
  <c r="AP132"/>
  <c r="AL132"/>
  <c r="AJ132"/>
  <c r="BJ22"/>
  <c r="BJ26"/>
  <c r="BJ28"/>
  <c r="BJ34"/>
  <c r="BJ36"/>
  <c r="BJ37"/>
  <c r="BJ41"/>
  <c r="BJ32"/>
  <c r="BJ29"/>
  <c r="BJ31"/>
  <c r="BJ39"/>
  <c r="BJ50"/>
  <c r="BJ23"/>
  <c r="BJ33"/>
  <c r="BJ30"/>
  <c r="BJ38"/>
  <c r="BJ20"/>
  <c r="BJ47"/>
  <c r="BJ48"/>
  <c r="BJ49"/>
  <c r="BJ51"/>
  <c r="BJ58"/>
  <c r="BJ61"/>
  <c r="BJ62"/>
  <c r="BJ59"/>
  <c r="BJ52"/>
  <c r="BJ55"/>
  <c r="BJ53"/>
  <c r="BJ54"/>
  <c r="BJ56"/>
  <c r="BJ57"/>
  <c r="BJ44"/>
  <c r="BJ67"/>
  <c r="BJ19"/>
  <c r="BJ73"/>
  <c r="BJ74"/>
  <c r="BJ87"/>
  <c r="BJ80"/>
  <c r="BJ75"/>
  <c r="BJ76"/>
  <c r="BJ82"/>
  <c r="BJ86"/>
  <c r="BJ84"/>
  <c r="BJ85"/>
  <c r="BJ71"/>
  <c r="BJ89"/>
  <c r="BJ94"/>
  <c r="BJ98"/>
  <c r="BJ93"/>
  <c r="BJ88"/>
  <c r="BJ103"/>
  <c r="BJ112"/>
  <c r="BJ108"/>
  <c r="BJ102"/>
  <c r="BJ125"/>
  <c r="BJ126"/>
  <c r="BJ122"/>
  <c r="BF127"/>
  <c r="BG127"/>
  <c r="BH127"/>
  <c r="BI127"/>
  <c r="BJ127"/>
  <c r="BJ121"/>
  <c r="BJ119"/>
  <c r="BJ115"/>
  <c r="BJ131"/>
  <c r="BJ18"/>
  <c r="BJ132"/>
  <c r="BI20"/>
  <c r="BI44"/>
  <c r="BI67"/>
  <c r="BI19"/>
  <c r="BI71"/>
  <c r="BI89"/>
  <c r="BI94"/>
  <c r="BI98"/>
  <c r="BI93"/>
  <c r="BI88"/>
  <c r="BI103"/>
  <c r="BI112"/>
  <c r="BI108"/>
  <c r="BI102"/>
  <c r="BI122"/>
  <c r="BI121"/>
  <c r="BI119"/>
  <c r="BI115"/>
  <c r="BI18"/>
  <c r="BI132"/>
  <c r="BH20"/>
  <c r="BH44"/>
  <c r="BH67"/>
  <c r="BH19"/>
  <c r="BH71"/>
  <c r="BH89"/>
  <c r="BH94"/>
  <c r="BH98"/>
  <c r="BH93"/>
  <c r="BH88"/>
  <c r="BH103"/>
  <c r="BH112"/>
  <c r="BH108"/>
  <c r="BH102"/>
  <c r="BH122"/>
  <c r="BH121"/>
  <c r="BH119"/>
  <c r="BH115"/>
  <c r="BH18"/>
  <c r="BH132"/>
  <c r="BG20"/>
  <c r="BG44"/>
  <c r="BG67"/>
  <c r="BG19"/>
  <c r="BG71"/>
  <c r="BG89"/>
  <c r="BG94"/>
  <c r="BG98"/>
  <c r="BG93"/>
  <c r="BG88"/>
  <c r="BG103"/>
  <c r="BG112"/>
  <c r="BG108"/>
  <c r="BG102"/>
  <c r="BG122"/>
  <c r="BG121"/>
  <c r="BG119"/>
  <c r="BG115"/>
  <c r="BG18"/>
  <c r="BG132"/>
  <c r="BF20"/>
  <c r="BF44"/>
  <c r="BF67"/>
  <c r="BF19"/>
  <c r="BF71"/>
  <c r="BF89"/>
  <c r="BF94"/>
  <c r="BF98"/>
  <c r="BF93"/>
  <c r="BF88"/>
  <c r="BF103"/>
  <c r="BF112"/>
  <c r="BF111"/>
  <c r="BF108"/>
  <c r="BF102"/>
  <c r="BF122"/>
  <c r="BF121"/>
  <c r="BF119"/>
  <c r="BF115"/>
  <c r="BF18"/>
  <c r="BF132"/>
  <c r="BJ130"/>
  <c r="BJ129"/>
  <c r="BJ128"/>
  <c r="BJ25"/>
  <c r="AG101" i="15"/>
  <c r="AG102"/>
  <c r="AI67"/>
  <c r="AK67"/>
  <c r="AM67"/>
  <c r="AO72"/>
  <c r="AO79"/>
  <c r="AO82"/>
  <c r="AO69"/>
  <c r="AO71"/>
  <c r="AO73"/>
  <c r="AO77"/>
  <c r="AO78"/>
  <c r="AO83"/>
  <c r="AO80"/>
  <c r="AO81"/>
  <c r="AO70"/>
  <c r="AO67"/>
  <c r="AG67"/>
  <c r="AO72" i="14"/>
  <c r="AK72"/>
  <c r="AO104"/>
  <c r="AO115"/>
  <c r="AO101"/>
  <c r="AI101"/>
  <c r="AK101"/>
  <c r="AM101"/>
  <c r="AG101"/>
  <c r="AG55"/>
  <c r="AI143" i="13"/>
  <c r="AI140"/>
  <c r="AI139"/>
  <c r="AI32"/>
  <c r="AI37"/>
  <c r="AI22"/>
  <c r="AI78"/>
  <c r="AI67"/>
  <c r="AI21"/>
  <c r="AI105"/>
  <c r="AI157"/>
  <c r="AI156"/>
  <c r="AI154"/>
  <c r="AI20"/>
  <c r="AI165"/>
  <c r="AK32"/>
  <c r="AK37"/>
  <c r="AK55"/>
  <c r="AK22"/>
  <c r="AK78"/>
  <c r="AK67"/>
  <c r="AK21"/>
  <c r="AK105"/>
  <c r="AK140"/>
  <c r="AK139"/>
  <c r="AK157"/>
  <c r="AK156"/>
  <c r="AK154"/>
  <c r="AK20"/>
  <c r="AK165"/>
  <c r="AK63"/>
  <c r="AO55"/>
  <c r="AO78"/>
  <c r="AG120"/>
  <c r="AO122"/>
  <c r="AG118"/>
  <c r="AG112"/>
  <c r="AG109"/>
  <c r="AM32"/>
  <c r="AM37"/>
  <c r="AM22"/>
  <c r="AO32"/>
  <c r="AO25"/>
  <c r="AO37"/>
  <c r="AO22"/>
  <c r="AG55"/>
  <c r="AG32"/>
  <c r="AG52"/>
  <c r="AG25"/>
  <c r="AG37"/>
  <c r="AG64"/>
  <c r="AG65"/>
  <c r="AG66"/>
  <c r="AG53"/>
  <c r="AG22"/>
  <c r="AG111" i="12"/>
  <c r="AG112"/>
  <c r="AI106"/>
  <c r="AG110"/>
  <c r="AG107"/>
  <c r="AO106"/>
  <c r="AG106"/>
  <c r="AI51" i="11"/>
  <c r="AK51"/>
  <c r="AO51"/>
  <c r="AG51"/>
  <c r="AI106"/>
  <c r="AG110"/>
  <c r="AG107"/>
  <c r="AI77" i="18"/>
  <c r="AO88"/>
  <c r="AO81"/>
  <c r="AO82"/>
  <c r="AI31" i="10"/>
  <c r="AI34"/>
  <c r="AI22"/>
  <c r="AI73"/>
  <c r="AI62"/>
  <c r="AI21"/>
  <c r="AI147"/>
  <c r="AI146"/>
  <c r="AI144"/>
  <c r="AI101"/>
  <c r="AI99"/>
  <c r="AI133"/>
  <c r="AI130"/>
  <c r="AI129"/>
  <c r="AI20"/>
  <c r="AI155"/>
  <c r="AK31"/>
  <c r="AK34"/>
  <c r="AK22"/>
  <c r="AK77"/>
  <c r="AK73"/>
  <c r="AK62"/>
  <c r="AK21"/>
  <c r="AK147"/>
  <c r="AK146"/>
  <c r="AK144"/>
  <c r="AK99"/>
  <c r="AK130"/>
  <c r="AK129"/>
  <c r="AK20"/>
  <c r="AK155"/>
  <c r="AO77"/>
  <c r="AO73"/>
  <c r="AO69"/>
  <c r="AO62"/>
  <c r="AM77"/>
  <c r="AM73"/>
  <c r="AM62"/>
  <c r="AG62"/>
  <c r="AG105"/>
  <c r="AG102"/>
  <c r="AI103" i="8"/>
  <c r="AO108" i="7"/>
  <c r="AG108"/>
  <c r="AI110" i="9"/>
  <c r="AI107"/>
  <c r="AI39"/>
  <c r="AI34"/>
  <c r="AI22"/>
  <c r="AI79"/>
  <c r="AI68"/>
  <c r="AI21"/>
  <c r="AI145"/>
  <c r="AI142"/>
  <c r="AI141"/>
  <c r="AI159"/>
  <c r="AI158"/>
  <c r="AI156"/>
  <c r="AI20"/>
  <c r="AI167"/>
  <c r="AO110"/>
  <c r="AG110"/>
  <c r="AO159"/>
  <c r="AU159"/>
  <c r="AK159"/>
  <c r="AM159"/>
  <c r="AG159"/>
  <c r="AO39"/>
  <c r="AO34"/>
  <c r="AO56"/>
  <c r="AO158"/>
  <c r="AO124"/>
  <c r="AG122"/>
  <c r="AG120"/>
  <c r="AO107"/>
  <c r="AK107"/>
  <c r="AM107"/>
  <c r="AG107"/>
  <c r="AG114"/>
  <c r="AG111"/>
  <c r="AO22" i="16"/>
  <c r="AO25"/>
  <c r="AO64"/>
  <c r="AO65"/>
  <c r="AO27"/>
  <c r="AO29"/>
  <c r="AO32"/>
  <c r="AO33"/>
  <c r="AO34"/>
  <c r="AO39"/>
  <c r="AO38"/>
  <c r="AO26"/>
  <c r="AO31"/>
  <c r="AO35"/>
  <c r="AO36"/>
  <c r="AO37"/>
  <c r="AO28"/>
  <c r="AG71"/>
  <c r="AG104"/>
  <c r="AG105"/>
  <c r="AO77"/>
  <c r="AO78"/>
  <c r="AO79"/>
  <c r="AO81"/>
  <c r="AO116" i="8"/>
  <c r="AG113"/>
  <c r="AO103"/>
  <c r="AO100"/>
  <c r="AG107"/>
  <c r="AG104"/>
  <c r="AI36" i="7"/>
  <c r="AI22"/>
  <c r="AK36"/>
  <c r="AK55"/>
  <c r="AK22"/>
  <c r="AM36"/>
  <c r="AM22"/>
  <c r="AO25"/>
  <c r="AO36"/>
  <c r="AO55"/>
  <c r="AO22"/>
  <c r="AG25"/>
  <c r="AG36"/>
  <c r="AG53"/>
  <c r="AG55"/>
  <c r="AG63"/>
  <c r="AG64"/>
  <c r="AG65"/>
  <c r="AG22"/>
  <c r="AG112"/>
  <c r="AG110"/>
  <c r="AG29"/>
  <c r="AG30"/>
  <c r="AI141"/>
  <c r="AI138"/>
  <c r="AK138"/>
  <c r="AM138"/>
  <c r="AG138"/>
  <c r="AG122" i="17"/>
  <c r="AG127"/>
  <c r="AG121"/>
  <c r="AG119"/>
  <c r="AG71"/>
  <c r="AG89"/>
  <c r="AG94"/>
  <c r="AG98"/>
  <c r="AG93"/>
  <c r="AG88"/>
  <c r="AG106"/>
  <c r="AG107"/>
  <c r="AG103"/>
  <c r="AG112"/>
  <c r="AG111"/>
  <c r="AG108"/>
  <c r="AG102"/>
  <c r="AG115"/>
  <c r="AG18"/>
  <c r="AG132"/>
  <c r="AI71"/>
  <c r="AK71"/>
  <c r="AM71"/>
  <c r="AO84"/>
  <c r="AO73"/>
  <c r="AO74"/>
  <c r="AO87"/>
  <c r="AO80"/>
  <c r="AO75"/>
  <c r="AO76"/>
  <c r="AO82"/>
  <c r="AO86"/>
  <c r="AO85"/>
  <c r="AO83"/>
  <c r="AO71"/>
  <c r="AV105" i="14"/>
  <c r="AQ112" i="9"/>
  <c r="AV34" i="11"/>
  <c r="BA34"/>
  <c r="AQ53"/>
  <c r="AV84"/>
  <c r="AV82"/>
  <c r="AV83"/>
  <c r="AV87"/>
  <c r="AV85"/>
  <c r="AV86"/>
  <c r="AV90"/>
  <c r="AV91"/>
  <c r="AV81"/>
  <c r="AW81"/>
  <c r="AX81"/>
  <c r="AY81"/>
  <c r="AZ81"/>
  <c r="BA84"/>
  <c r="BA82"/>
  <c r="BA83"/>
  <c r="BA87"/>
  <c r="BA85"/>
  <c r="BA86"/>
  <c r="BA90"/>
  <c r="BA91"/>
  <c r="BA81"/>
  <c r="BB81"/>
  <c r="BC81"/>
  <c r="BD81"/>
  <c r="BE81"/>
  <c r="AQ84"/>
  <c r="AQ82"/>
  <c r="AQ83"/>
  <c r="AQ87"/>
  <c r="AQ85"/>
  <c r="AQ86"/>
  <c r="AQ90"/>
  <c r="AQ91"/>
  <c r="AQ81"/>
  <c r="AV55"/>
  <c r="AV59"/>
  <c r="AV61"/>
  <c r="AV56"/>
  <c r="AV57"/>
  <c r="AV54"/>
  <c r="AW54"/>
  <c r="AX54"/>
  <c r="AY54"/>
  <c r="AZ54"/>
  <c r="BA55"/>
  <c r="BA59"/>
  <c r="BA61"/>
  <c r="BA56"/>
  <c r="BA57"/>
  <c r="BA54"/>
  <c r="BB54"/>
  <c r="BC54"/>
  <c r="BD54"/>
  <c r="BE54"/>
  <c r="AS51"/>
  <c r="BA33"/>
  <c r="AV33"/>
  <c r="BA35"/>
  <c r="BA36"/>
  <c r="BA32"/>
  <c r="AV35"/>
  <c r="AV36"/>
  <c r="AV32"/>
  <c r="AW32"/>
  <c r="AX32"/>
  <c r="AY32"/>
  <c r="AZ32"/>
  <c r="BB32"/>
  <c r="BC32"/>
  <c r="BD32"/>
  <c r="BE32"/>
  <c r="AQ33"/>
  <c r="AQ34"/>
  <c r="AW25" i="9"/>
  <c r="AW34"/>
  <c r="AW39"/>
  <c r="AW56"/>
  <c r="AW22"/>
  <c r="AW83"/>
  <c r="AW79"/>
  <c r="AW68"/>
  <c r="AW21"/>
  <c r="AW110"/>
  <c r="AW107"/>
  <c r="AW145"/>
  <c r="AW142"/>
  <c r="AW141"/>
  <c r="AW159"/>
  <c r="AW158"/>
  <c r="AW156"/>
  <c r="AW20"/>
  <c r="AW167"/>
  <c r="AX25"/>
  <c r="AX34"/>
  <c r="AX39"/>
  <c r="AX56"/>
  <c r="AX22"/>
  <c r="AX83"/>
  <c r="AX79"/>
  <c r="AX68"/>
  <c r="AX21"/>
  <c r="AX110"/>
  <c r="AX107"/>
  <c r="AX142"/>
  <c r="AX141"/>
  <c r="AX159"/>
  <c r="AX158"/>
  <c r="AX156"/>
  <c r="AX20"/>
  <c r="AX167"/>
  <c r="AY25"/>
  <c r="AY34"/>
  <c r="AY39"/>
  <c r="AY56"/>
  <c r="AY22"/>
  <c r="AY83"/>
  <c r="AY79"/>
  <c r="AY68"/>
  <c r="AY21"/>
  <c r="AY110"/>
  <c r="AY107"/>
  <c r="AY142"/>
  <c r="AY141"/>
  <c r="AY159"/>
  <c r="AY158"/>
  <c r="AY156"/>
  <c r="AY20"/>
  <c r="AY167"/>
  <c r="AZ83"/>
  <c r="AZ79"/>
  <c r="AZ68"/>
  <c r="AZ25"/>
  <c r="AZ34"/>
  <c r="AZ39"/>
  <c r="AZ56"/>
  <c r="AZ22"/>
  <c r="AZ21"/>
  <c r="AZ110"/>
  <c r="AZ124"/>
  <c r="AZ107"/>
  <c r="AZ159"/>
  <c r="AZ158"/>
  <c r="AZ156"/>
  <c r="AZ20"/>
  <c r="AZ167"/>
  <c r="BE83"/>
  <c r="BE79"/>
  <c r="BE68"/>
  <c r="BB83"/>
  <c r="BB79"/>
  <c r="BB68"/>
  <c r="BC83"/>
  <c r="BC79"/>
  <c r="BC68"/>
  <c r="BD83"/>
  <c r="BD79"/>
  <c r="BD68"/>
  <c r="BA68"/>
  <c r="BA26"/>
  <c r="BA27"/>
  <c r="BA28"/>
  <c r="BA32"/>
  <c r="BA25"/>
  <c r="BB34"/>
  <c r="BC34"/>
  <c r="BD34"/>
  <c r="BE34"/>
  <c r="BA34"/>
  <c r="BA40"/>
  <c r="BA41"/>
  <c r="BA42"/>
  <c r="BA44"/>
  <c r="BA45"/>
  <c r="BA46"/>
  <c r="BA47"/>
  <c r="BA48"/>
  <c r="BA49"/>
  <c r="BA50"/>
  <c r="BA51"/>
  <c r="BA52"/>
  <c r="BA43"/>
  <c r="BA39"/>
  <c r="BA54"/>
  <c r="BA57"/>
  <c r="BA60"/>
  <c r="BA61"/>
  <c r="BA58"/>
  <c r="BA56"/>
  <c r="BA65"/>
  <c r="BA66"/>
  <c r="BA67"/>
  <c r="BA22"/>
  <c r="BA21"/>
  <c r="BE110"/>
  <c r="BE124"/>
  <c r="BE107"/>
  <c r="BB110"/>
  <c r="BB107"/>
  <c r="BC110"/>
  <c r="BC107"/>
  <c r="BD110"/>
  <c r="BD107"/>
  <c r="BA107"/>
  <c r="BA126"/>
  <c r="BB145"/>
  <c r="BB142"/>
  <c r="BB141"/>
  <c r="BC142"/>
  <c r="BC141"/>
  <c r="BD142"/>
  <c r="BD141"/>
  <c r="BA141"/>
  <c r="BB159"/>
  <c r="BB158"/>
  <c r="BB156"/>
  <c r="BC159"/>
  <c r="BC158"/>
  <c r="BC156"/>
  <c r="BD159"/>
  <c r="BD158"/>
  <c r="BD156"/>
  <c r="BE159"/>
  <c r="BE158"/>
  <c r="BE156"/>
  <c r="BA156"/>
  <c r="BA166"/>
  <c r="BA20"/>
  <c r="BA167"/>
  <c r="BA116"/>
  <c r="AV87"/>
  <c r="AV84"/>
  <c r="AV85"/>
  <c r="AV86"/>
  <c r="AV89"/>
  <c r="AV88"/>
  <c r="AV90"/>
  <c r="AV91"/>
  <c r="AV83"/>
  <c r="BA88"/>
  <c r="BA84"/>
  <c r="BA85"/>
  <c r="BA86"/>
  <c r="BA89"/>
  <c r="BA87"/>
  <c r="BA90"/>
  <c r="BA91"/>
  <c r="BA83"/>
  <c r="AR83"/>
  <c r="AS83"/>
  <c r="AT83"/>
  <c r="AQ84"/>
  <c r="AQ85"/>
  <c r="AQ86"/>
  <c r="AQ89"/>
  <c r="AQ87"/>
  <c r="AQ90"/>
  <c r="AQ91"/>
  <c r="AQ83"/>
  <c r="AV32"/>
  <c r="AQ35"/>
  <c r="AV26"/>
  <c r="AV27"/>
  <c r="AV28"/>
  <c r="AV25"/>
  <c r="AV34"/>
  <c r="AV40"/>
  <c r="AV41"/>
  <c r="AV42"/>
  <c r="AV44"/>
  <c r="AV45"/>
  <c r="AV46"/>
  <c r="AV47"/>
  <c r="AV48"/>
  <c r="AV49"/>
  <c r="AV50"/>
  <c r="AV51"/>
  <c r="AV52"/>
  <c r="AV43"/>
  <c r="AV39"/>
  <c r="AV54"/>
  <c r="AV57"/>
  <c r="AV60"/>
  <c r="AV61"/>
  <c r="AV58"/>
  <c r="AV56"/>
  <c r="AV65"/>
  <c r="AV66"/>
  <c r="AV67"/>
  <c r="AV22"/>
  <c r="AV68"/>
  <c r="AV21"/>
  <c r="AV107"/>
  <c r="AV126"/>
  <c r="AV141"/>
  <c r="AV156"/>
  <c r="AV166"/>
  <c r="AV20"/>
  <c r="BB25"/>
  <c r="BB39"/>
  <c r="BB56"/>
  <c r="BB22"/>
  <c r="BB21"/>
  <c r="BB20"/>
  <c r="BC25"/>
  <c r="BC39"/>
  <c r="BC56"/>
  <c r="BC22"/>
  <c r="BC21"/>
  <c r="BC20"/>
  <c r="BD25"/>
  <c r="BD39"/>
  <c r="BD56"/>
  <c r="BD22"/>
  <c r="BD21"/>
  <c r="BD20"/>
  <c r="BE25"/>
  <c r="BE39"/>
  <c r="BE56"/>
  <c r="BE22"/>
  <c r="BE21"/>
  <c r="BE20"/>
  <c r="AV29"/>
  <c r="BA29"/>
  <c r="AV30"/>
  <c r="BA30"/>
  <c r="AV38"/>
  <c r="BA38"/>
  <c r="AZ53"/>
  <c r="AV53"/>
  <c r="BE53"/>
  <c r="BA53"/>
  <c r="AZ64"/>
  <c r="AV64"/>
  <c r="AV55"/>
  <c r="AW55"/>
  <c r="AX55"/>
  <c r="AY55"/>
  <c r="AZ55"/>
  <c r="BE64"/>
  <c r="BA64"/>
  <c r="BA55"/>
  <c r="BB55"/>
  <c r="BC55"/>
  <c r="BD55"/>
  <c r="BE55"/>
  <c r="AV69"/>
  <c r="BA69"/>
  <c r="AV70"/>
  <c r="BA70"/>
  <c r="AV71"/>
  <c r="BA71"/>
  <c r="AV72"/>
  <c r="BA72"/>
  <c r="AV73"/>
  <c r="BA73"/>
  <c r="AV74"/>
  <c r="BA74"/>
  <c r="AV75"/>
  <c r="BA75"/>
  <c r="AV76"/>
  <c r="BA76"/>
  <c r="AV77"/>
  <c r="BA77"/>
  <c r="AV78"/>
  <c r="BA78"/>
  <c r="AV79"/>
  <c r="BA79"/>
  <c r="AV80"/>
  <c r="BA80"/>
  <c r="AV81"/>
  <c r="BA81"/>
  <c r="AV82"/>
  <c r="BA82"/>
  <c r="AZ92"/>
  <c r="AV92"/>
  <c r="BE92"/>
  <c r="BA92"/>
  <c r="AV93"/>
  <c r="BA93"/>
  <c r="AV94"/>
  <c r="BA94"/>
  <c r="AV95"/>
  <c r="BA95"/>
  <c r="BA96"/>
  <c r="AV97"/>
  <c r="BA97"/>
  <c r="AV98"/>
  <c r="BA98"/>
  <c r="AV99"/>
  <c r="BA99"/>
  <c r="AV102"/>
  <c r="BA102"/>
  <c r="AV103"/>
  <c r="BA103"/>
  <c r="AV104"/>
  <c r="BA104"/>
  <c r="AV105"/>
  <c r="BA105"/>
  <c r="AV106"/>
  <c r="BA106"/>
  <c r="AV108"/>
  <c r="BA108"/>
  <c r="AV109"/>
  <c r="BA109"/>
  <c r="AV112"/>
  <c r="AV113"/>
  <c r="AV115"/>
  <c r="AV116"/>
  <c r="AV110"/>
  <c r="BA112"/>
  <c r="BA113"/>
  <c r="BA115"/>
  <c r="BA110"/>
  <c r="AZ117"/>
  <c r="AV117"/>
  <c r="BE117"/>
  <c r="BA117"/>
  <c r="AV118"/>
  <c r="BA118"/>
  <c r="AV119"/>
  <c r="BA119"/>
  <c r="AV121"/>
  <c r="BA121"/>
  <c r="AV123"/>
  <c r="BA123"/>
  <c r="AV124"/>
  <c r="AW124"/>
  <c r="AX124"/>
  <c r="AY124"/>
  <c r="BA124"/>
  <c r="BB124"/>
  <c r="BC124"/>
  <c r="BD124"/>
  <c r="AV125"/>
  <c r="BA125"/>
  <c r="AV127"/>
  <c r="BA127"/>
  <c r="AV128"/>
  <c r="BA128"/>
  <c r="AV129"/>
  <c r="BA129"/>
  <c r="AV130"/>
  <c r="BA130"/>
  <c r="AV131"/>
  <c r="BA131"/>
  <c r="AV132"/>
  <c r="BA132"/>
  <c r="AV133"/>
  <c r="BA133"/>
  <c r="AV134"/>
  <c r="BA134"/>
  <c r="AV135"/>
  <c r="BA135"/>
  <c r="AV136"/>
  <c r="BA136"/>
  <c r="AV137"/>
  <c r="BA137"/>
  <c r="AV138"/>
  <c r="BA138"/>
  <c r="AV139"/>
  <c r="BA139"/>
  <c r="AV140"/>
  <c r="BA140"/>
  <c r="AV142"/>
  <c r="BA142"/>
  <c r="AV143"/>
  <c r="BA143"/>
  <c r="AV144"/>
  <c r="BA144"/>
  <c r="AV145"/>
  <c r="BA145"/>
  <c r="AV146"/>
  <c r="BA146"/>
  <c r="AV147"/>
  <c r="BA147"/>
  <c r="AV148"/>
  <c r="BA148"/>
  <c r="AV149"/>
  <c r="BA149"/>
  <c r="AV150"/>
  <c r="BA150"/>
  <c r="AV151"/>
  <c r="BA151"/>
  <c r="AV152"/>
  <c r="BA152"/>
  <c r="AV153"/>
  <c r="BA153"/>
  <c r="AV154"/>
  <c r="BA154"/>
  <c r="AV155"/>
  <c r="BA155"/>
  <c r="AV157"/>
  <c r="BA157"/>
  <c r="AV158"/>
  <c r="BA158"/>
  <c r="AV161"/>
  <c r="AV162"/>
  <c r="AV159"/>
  <c r="BA161"/>
  <c r="BA162"/>
  <c r="BA159"/>
  <c r="AV160"/>
  <c r="BA160"/>
  <c r="AV163"/>
  <c r="BA163"/>
  <c r="AV164"/>
  <c r="BA164"/>
  <c r="AV165"/>
  <c r="BA165"/>
  <c r="AV167"/>
  <c r="BB167"/>
  <c r="BC167"/>
  <c r="BD167"/>
  <c r="BE167"/>
  <c r="AY20" i="18"/>
  <c r="AY73"/>
  <c r="AY19"/>
  <c r="AY77"/>
  <c r="AY96"/>
  <c r="AY100"/>
  <c r="AY104"/>
  <c r="AY95"/>
  <c r="AY109"/>
  <c r="AY115"/>
  <c r="AY119"/>
  <c r="AY108"/>
  <c r="AY130"/>
  <c r="AY135"/>
  <c r="AY129"/>
  <c r="AY127"/>
  <c r="AY123"/>
  <c r="AY18"/>
  <c r="AY140"/>
  <c r="AZ23"/>
  <c r="AZ31"/>
  <c r="AZ22"/>
  <c r="AZ28"/>
  <c r="AZ30"/>
  <c r="AZ37"/>
  <c r="AZ38"/>
  <c r="AZ42"/>
  <c r="AZ45"/>
  <c r="AZ46"/>
  <c r="AZ44"/>
  <c r="AZ39"/>
  <c r="AZ35"/>
  <c r="AZ20"/>
  <c r="AZ73"/>
  <c r="AZ19"/>
  <c r="AZ87"/>
  <c r="AZ83"/>
  <c r="AZ79"/>
  <c r="AZ80"/>
  <c r="AZ94"/>
  <c r="AZ81"/>
  <c r="AZ89"/>
  <c r="AZ93"/>
  <c r="AZ91"/>
  <c r="AZ92"/>
  <c r="AZ77"/>
  <c r="AZ96"/>
  <c r="AZ100"/>
  <c r="AZ104"/>
  <c r="AZ95"/>
  <c r="AZ109"/>
  <c r="AZ119"/>
  <c r="AZ117"/>
  <c r="AZ118"/>
  <c r="AZ115"/>
  <c r="AZ108"/>
  <c r="AZ133"/>
  <c r="AZ134"/>
  <c r="AZ130"/>
  <c r="AZ135"/>
  <c r="AZ129"/>
  <c r="AZ127"/>
  <c r="AZ123"/>
  <c r="AZ18"/>
  <c r="AZ140"/>
  <c r="BA20"/>
  <c r="BA73"/>
  <c r="BA19"/>
  <c r="BA77"/>
  <c r="BA96"/>
  <c r="BA100"/>
  <c r="BA104"/>
  <c r="BA95"/>
  <c r="BA112"/>
  <c r="BA109"/>
  <c r="BA118"/>
  <c r="BA115"/>
  <c r="BA119"/>
  <c r="BA108"/>
  <c r="BA130"/>
  <c r="BA135"/>
  <c r="BA129"/>
  <c r="BA127"/>
  <c r="BA123"/>
  <c r="BA18"/>
  <c r="BA140"/>
  <c r="BB20"/>
  <c r="BB73"/>
  <c r="BB19"/>
  <c r="BB77"/>
  <c r="BB96"/>
  <c r="BB100"/>
  <c r="BB104"/>
  <c r="BB95"/>
  <c r="BB109"/>
  <c r="BB115"/>
  <c r="BB119"/>
  <c r="BB108"/>
  <c r="BB130"/>
  <c r="BB135"/>
  <c r="BB129"/>
  <c r="BB127"/>
  <c r="BB123"/>
  <c r="BB18"/>
  <c r="BB140"/>
  <c r="BC20"/>
  <c r="BC73"/>
  <c r="BC19"/>
  <c r="BC77"/>
  <c r="BC96"/>
  <c r="BC100"/>
  <c r="BC104"/>
  <c r="BC95"/>
  <c r="BC109"/>
  <c r="BC115"/>
  <c r="BC119"/>
  <c r="BC108"/>
  <c r="BC130"/>
  <c r="BC135"/>
  <c r="BC129"/>
  <c r="BC127"/>
  <c r="BC123"/>
  <c r="BC18"/>
  <c r="BC140"/>
  <c r="AQ73"/>
  <c r="AQ19"/>
  <c r="AQ96"/>
  <c r="AQ100"/>
  <c r="AQ104"/>
  <c r="AQ95"/>
  <c r="AQ109"/>
  <c r="AQ118"/>
  <c r="AQ115"/>
  <c r="AQ119"/>
  <c r="AQ108"/>
  <c r="AQ130"/>
  <c r="AQ135"/>
  <c r="AQ129"/>
  <c r="AQ127"/>
  <c r="AQ123"/>
  <c r="AQ18"/>
  <c r="AQ140"/>
  <c r="AV20"/>
  <c r="AW20"/>
  <c r="AX20"/>
  <c r="BD20"/>
  <c r="BE39"/>
  <c r="BE23"/>
  <c r="BE31"/>
  <c r="BE22"/>
  <c r="BE28"/>
  <c r="BE30"/>
  <c r="BE37"/>
  <c r="BE38"/>
  <c r="BE42"/>
  <c r="BE45"/>
  <c r="BE46"/>
  <c r="BE44"/>
  <c r="BE35"/>
  <c r="BE20"/>
  <c r="BE32"/>
  <c r="BE33"/>
  <c r="BE34"/>
  <c r="AZ32"/>
  <c r="AZ33"/>
  <c r="AZ34"/>
  <c r="AU32"/>
  <c r="AU33"/>
  <c r="AV112"/>
  <c r="AR71" i="16"/>
  <c r="AR101"/>
  <c r="AR111"/>
  <c r="AR100"/>
  <c r="AR67"/>
  <c r="AR19"/>
  <c r="AR88"/>
  <c r="AR92"/>
  <c r="AR96"/>
  <c r="AR87"/>
  <c r="AR115"/>
  <c r="AR123"/>
  <c r="AR128"/>
  <c r="AR122"/>
  <c r="AR120"/>
  <c r="AR18"/>
  <c r="AR133"/>
  <c r="AS71"/>
  <c r="AS101"/>
  <c r="AS111"/>
  <c r="AS100"/>
  <c r="AS67"/>
  <c r="AS19"/>
  <c r="AS88"/>
  <c r="AS92"/>
  <c r="AS96"/>
  <c r="AS87"/>
  <c r="AS115"/>
  <c r="AS123"/>
  <c r="AS128"/>
  <c r="AS122"/>
  <c r="AS120"/>
  <c r="AS18"/>
  <c r="AS133"/>
  <c r="AT71"/>
  <c r="AT101"/>
  <c r="AT111"/>
  <c r="AT100"/>
  <c r="AT67"/>
  <c r="AT19"/>
  <c r="AT88"/>
  <c r="AT92"/>
  <c r="AT96"/>
  <c r="AT87"/>
  <c r="AT115"/>
  <c r="AT123"/>
  <c r="AT128"/>
  <c r="AT122"/>
  <c r="AT120"/>
  <c r="AT18"/>
  <c r="AT133"/>
  <c r="AU73"/>
  <c r="AU74"/>
  <c r="AU80"/>
  <c r="AU86"/>
  <c r="AU75"/>
  <c r="AU76"/>
  <c r="AU82"/>
  <c r="AU85"/>
  <c r="AU83"/>
  <c r="AU84"/>
  <c r="AU71"/>
  <c r="AU101"/>
  <c r="AU111"/>
  <c r="AU100"/>
  <c r="AU22"/>
  <c r="AU27"/>
  <c r="AU32"/>
  <c r="AU33"/>
  <c r="AU34"/>
  <c r="AU39"/>
  <c r="AU46"/>
  <c r="AU48"/>
  <c r="AU57"/>
  <c r="AU58"/>
  <c r="AU60"/>
  <c r="AU47"/>
  <c r="AU59"/>
  <c r="AU49"/>
  <c r="AU52"/>
  <c r="AU50"/>
  <c r="AU51"/>
  <c r="AU53"/>
  <c r="AU67"/>
  <c r="AU19"/>
  <c r="AU88"/>
  <c r="AU92"/>
  <c r="AU96"/>
  <c r="AU87"/>
  <c r="AU115"/>
  <c r="AU126"/>
  <c r="AU127"/>
  <c r="AU123"/>
  <c r="AU128"/>
  <c r="AU122"/>
  <c r="AU120"/>
  <c r="AU18"/>
  <c r="AU133"/>
  <c r="AV71"/>
  <c r="AV101"/>
  <c r="AV111"/>
  <c r="AV100"/>
  <c r="AV20"/>
  <c r="AV41"/>
  <c r="AV67"/>
  <c r="AV19"/>
  <c r="AV88"/>
  <c r="AV92"/>
  <c r="AV96"/>
  <c r="AV87"/>
  <c r="AV115"/>
  <c r="AV123"/>
  <c r="AV128"/>
  <c r="AV122"/>
  <c r="AV120"/>
  <c r="AV18"/>
  <c r="AV133"/>
  <c r="BE35"/>
  <c r="AZ35"/>
  <c r="AW77" i="10"/>
  <c r="AW73"/>
  <c r="AW62"/>
  <c r="AW25"/>
  <c r="AW31"/>
  <c r="AW34"/>
  <c r="AW51"/>
  <c r="AW22"/>
  <c r="AW21"/>
  <c r="AW147"/>
  <c r="AW146"/>
  <c r="AW144"/>
  <c r="AW101"/>
  <c r="AW99"/>
  <c r="AW133"/>
  <c r="AW130"/>
  <c r="AW129"/>
  <c r="AW20"/>
  <c r="AW155"/>
  <c r="AX77"/>
  <c r="AX73"/>
  <c r="AX62"/>
  <c r="AX25"/>
  <c r="AX31"/>
  <c r="AX34"/>
  <c r="AX51"/>
  <c r="AX22"/>
  <c r="AX21"/>
  <c r="AX147"/>
  <c r="AX146"/>
  <c r="AX144"/>
  <c r="AX101"/>
  <c r="AX99"/>
  <c r="AX130"/>
  <c r="AX129"/>
  <c r="AX20"/>
  <c r="AX155"/>
  <c r="AY77"/>
  <c r="AY73"/>
  <c r="AY62"/>
  <c r="AY25"/>
  <c r="AY31"/>
  <c r="AY34"/>
  <c r="AY51"/>
  <c r="AY22"/>
  <c r="AY21"/>
  <c r="AY147"/>
  <c r="AY146"/>
  <c r="AY144"/>
  <c r="AY101"/>
  <c r="AY99"/>
  <c r="AY130"/>
  <c r="AY129"/>
  <c r="AY20"/>
  <c r="AY155"/>
  <c r="AZ147"/>
  <c r="AZ146"/>
  <c r="AZ144"/>
  <c r="AZ77"/>
  <c r="AZ73"/>
  <c r="AZ62"/>
  <c r="AZ25"/>
  <c r="AZ31"/>
  <c r="AZ34"/>
  <c r="AZ51"/>
  <c r="AZ22"/>
  <c r="AZ21"/>
  <c r="AZ101"/>
  <c r="AZ113"/>
  <c r="AZ99"/>
  <c r="AZ20"/>
  <c r="AZ155"/>
  <c r="BB77"/>
  <c r="BB73"/>
  <c r="BB62"/>
  <c r="BC77"/>
  <c r="BC73"/>
  <c r="BC62"/>
  <c r="BD77"/>
  <c r="BD73"/>
  <c r="BD62"/>
  <c r="BE77"/>
  <c r="BE73"/>
  <c r="BE62"/>
  <c r="BA62"/>
  <c r="BA59"/>
  <c r="BA61"/>
  <c r="BA26"/>
  <c r="BA27"/>
  <c r="BA28"/>
  <c r="BA29"/>
  <c r="BA25"/>
  <c r="BB31"/>
  <c r="BC31"/>
  <c r="BD31"/>
  <c r="BE31"/>
  <c r="BA31"/>
  <c r="BA35"/>
  <c r="BA36"/>
  <c r="BA37"/>
  <c r="BA38"/>
  <c r="BA40"/>
  <c r="BA41"/>
  <c r="BA42"/>
  <c r="BA43"/>
  <c r="BA44"/>
  <c r="BA45"/>
  <c r="BA46"/>
  <c r="BA47"/>
  <c r="BA39"/>
  <c r="BA34"/>
  <c r="BA49"/>
  <c r="BA52"/>
  <c r="BA55"/>
  <c r="BA56"/>
  <c r="BA53"/>
  <c r="BA51"/>
  <c r="BA60"/>
  <c r="BA22"/>
  <c r="BA21"/>
  <c r="BB147"/>
  <c r="BB146"/>
  <c r="BB144"/>
  <c r="BC147"/>
  <c r="BC146"/>
  <c r="BC144"/>
  <c r="BD147"/>
  <c r="BD146"/>
  <c r="BD144"/>
  <c r="BE147"/>
  <c r="BE146"/>
  <c r="BE144"/>
  <c r="BA144"/>
  <c r="BB101"/>
  <c r="BB99"/>
  <c r="BC101"/>
  <c r="BC99"/>
  <c r="BD101"/>
  <c r="BD99"/>
  <c r="BE101"/>
  <c r="BE113"/>
  <c r="BE99"/>
  <c r="BA99"/>
  <c r="BA116"/>
  <c r="BB133"/>
  <c r="BB130"/>
  <c r="BB129"/>
  <c r="BC130"/>
  <c r="BC129"/>
  <c r="BD130"/>
  <c r="BD129"/>
  <c r="BA129"/>
  <c r="BA154"/>
  <c r="BA20"/>
  <c r="BA155"/>
  <c r="AV78"/>
  <c r="AV79"/>
  <c r="AV80"/>
  <c r="AV83"/>
  <c r="AV81"/>
  <c r="AV82"/>
  <c r="AV84"/>
  <c r="AV85"/>
  <c r="AV77"/>
  <c r="BA78"/>
  <c r="BA79"/>
  <c r="BA80"/>
  <c r="BA83"/>
  <c r="BA81"/>
  <c r="BA82"/>
  <c r="BA84"/>
  <c r="BA85"/>
  <c r="BA77"/>
  <c r="AR77"/>
  <c r="AS77"/>
  <c r="AT77"/>
  <c r="AU77"/>
  <c r="AQ78"/>
  <c r="AQ79"/>
  <c r="AQ80"/>
  <c r="AQ83"/>
  <c r="AQ81"/>
  <c r="AQ82"/>
  <c r="AQ84"/>
  <c r="AQ85"/>
  <c r="AQ77"/>
  <c r="AQ35"/>
  <c r="AQ36"/>
  <c r="AQ37"/>
  <c r="AQ38"/>
  <c r="AQ39"/>
  <c r="AQ40"/>
  <c r="AQ41"/>
  <c r="AQ42"/>
  <c r="AQ43"/>
  <c r="AQ44"/>
  <c r="AQ45"/>
  <c r="AQ46"/>
  <c r="AQ47"/>
  <c r="AQ48"/>
  <c r="AU48"/>
  <c r="AQ56" i="12"/>
  <c r="AQ59"/>
  <c r="AQ62"/>
  <c r="AQ57"/>
  <c r="AQ58"/>
  <c r="AQ55"/>
  <c r="AU37"/>
  <c r="AR37"/>
  <c r="AS37"/>
  <c r="AT37"/>
  <c r="AQ37"/>
  <c r="AQ25"/>
  <c r="AR34"/>
  <c r="AS34"/>
  <c r="AT34"/>
  <c r="AU34"/>
  <c r="AQ34"/>
  <c r="AQ51"/>
  <c r="AQ64"/>
  <c r="AQ65"/>
  <c r="AQ66"/>
  <c r="AQ33"/>
  <c r="AQ22"/>
  <c r="AR78"/>
  <c r="AS78"/>
  <c r="AT78"/>
  <c r="AV79"/>
  <c r="AV80"/>
  <c r="AV81"/>
  <c r="AV84"/>
  <c r="AV82"/>
  <c r="AV83"/>
  <c r="AV85"/>
  <c r="AV86"/>
  <c r="AV78"/>
  <c r="AW78"/>
  <c r="AX78"/>
  <c r="AY78"/>
  <c r="AZ78"/>
  <c r="BA79"/>
  <c r="BA80"/>
  <c r="BA81"/>
  <c r="BA84"/>
  <c r="BA82"/>
  <c r="BA83"/>
  <c r="BA85"/>
  <c r="BA86"/>
  <c r="BA78"/>
  <c r="BB78"/>
  <c r="BC78"/>
  <c r="BD78"/>
  <c r="BE78"/>
  <c r="AQ79"/>
  <c r="AQ80"/>
  <c r="AQ81"/>
  <c r="AQ84"/>
  <c r="AQ82"/>
  <c r="AQ83"/>
  <c r="AQ85"/>
  <c r="AQ86"/>
  <c r="AQ78"/>
  <c r="AV117" i="13"/>
  <c r="AW157"/>
  <c r="AW156"/>
  <c r="AW154"/>
  <c r="AW25"/>
  <c r="AW32"/>
  <c r="AW37"/>
  <c r="AW55"/>
  <c r="AW22"/>
  <c r="AW78"/>
  <c r="AW67"/>
  <c r="AW21"/>
  <c r="AW105"/>
  <c r="AW143"/>
  <c r="AW140"/>
  <c r="AW139"/>
  <c r="AW20"/>
  <c r="AW165"/>
  <c r="AX157"/>
  <c r="AX156"/>
  <c r="AX154"/>
  <c r="AX25"/>
  <c r="AX32"/>
  <c r="AX37"/>
  <c r="AX55"/>
  <c r="AX22"/>
  <c r="AX78"/>
  <c r="AX67"/>
  <c r="AX21"/>
  <c r="AX105"/>
  <c r="AX140"/>
  <c r="AX139"/>
  <c r="AX20"/>
  <c r="AX165"/>
  <c r="AY157"/>
  <c r="AY156"/>
  <c r="AY154"/>
  <c r="AY25"/>
  <c r="AY32"/>
  <c r="AY37"/>
  <c r="AY55"/>
  <c r="AY22"/>
  <c r="AY78"/>
  <c r="AY67"/>
  <c r="AY21"/>
  <c r="AY105"/>
  <c r="AY140"/>
  <c r="AY139"/>
  <c r="AY20"/>
  <c r="AY165"/>
  <c r="AZ122"/>
  <c r="AZ108"/>
  <c r="AZ105"/>
  <c r="AZ157"/>
  <c r="AZ156"/>
  <c r="AZ154"/>
  <c r="AZ25"/>
  <c r="AZ32"/>
  <c r="AZ37"/>
  <c r="AZ55"/>
  <c r="AZ22"/>
  <c r="AZ78"/>
  <c r="AZ67"/>
  <c r="AZ21"/>
  <c r="AZ20"/>
  <c r="AZ165"/>
  <c r="BE122"/>
  <c r="BE108"/>
  <c r="BE105"/>
  <c r="BB105"/>
  <c r="BC105"/>
  <c r="BD105"/>
  <c r="BA105"/>
  <c r="BB157"/>
  <c r="BB156"/>
  <c r="BB154"/>
  <c r="BC157"/>
  <c r="BC156"/>
  <c r="BC154"/>
  <c r="BD157"/>
  <c r="BD156"/>
  <c r="BD154"/>
  <c r="BE157"/>
  <c r="BE156"/>
  <c r="BE154"/>
  <c r="BA154"/>
  <c r="BB78"/>
  <c r="BB67"/>
  <c r="BC78"/>
  <c r="BC67"/>
  <c r="BD78"/>
  <c r="BD67"/>
  <c r="BE78"/>
  <c r="BE67"/>
  <c r="BA67"/>
  <c r="BB25"/>
  <c r="BC25"/>
  <c r="BD25"/>
  <c r="BE25"/>
  <c r="BA25"/>
  <c r="BB32"/>
  <c r="BC32"/>
  <c r="BD32"/>
  <c r="BE32"/>
  <c r="BA32"/>
  <c r="BA38"/>
  <c r="BA39"/>
  <c r="BA40"/>
  <c r="BA41"/>
  <c r="BA42"/>
  <c r="BA43"/>
  <c r="BA44"/>
  <c r="BA45"/>
  <c r="BA46"/>
  <c r="BA47"/>
  <c r="BA48"/>
  <c r="BA49"/>
  <c r="BA51"/>
  <c r="BA37"/>
  <c r="BA52"/>
  <c r="BA56"/>
  <c r="BA60"/>
  <c r="BA61"/>
  <c r="BA59"/>
  <c r="BA55"/>
  <c r="BA64"/>
  <c r="BA65"/>
  <c r="BA66"/>
  <c r="BA22"/>
  <c r="BA21"/>
  <c r="BA124"/>
  <c r="BB143"/>
  <c r="BB140"/>
  <c r="BB139"/>
  <c r="BC140"/>
  <c r="BC139"/>
  <c r="BD140"/>
  <c r="BD139"/>
  <c r="BA139"/>
  <c r="BA164"/>
  <c r="BA20"/>
  <c r="BA165"/>
  <c r="AV83"/>
  <c r="AV86"/>
  <c r="AV84"/>
  <c r="AV85"/>
  <c r="AV89"/>
  <c r="AV78"/>
  <c r="BA83"/>
  <c r="BA86"/>
  <c r="BA84"/>
  <c r="BA85"/>
  <c r="BA89"/>
  <c r="BA78"/>
  <c r="BA87"/>
  <c r="BA88"/>
  <c r="BA90"/>
  <c r="AV87"/>
  <c r="AV88"/>
  <c r="AV90"/>
  <c r="AQ87"/>
  <c r="AQ88"/>
  <c r="AV33"/>
  <c r="AQ34"/>
  <c r="AQ33"/>
  <c r="AV31"/>
  <c r="BA31"/>
  <c r="AR20" i="15"/>
  <c r="AR63"/>
  <c r="AR19"/>
  <c r="AR67"/>
  <c r="AR85"/>
  <c r="AR89"/>
  <c r="AR93"/>
  <c r="AR84"/>
  <c r="AR119"/>
  <c r="AR124"/>
  <c r="AR118"/>
  <c r="AR116"/>
  <c r="AR98"/>
  <c r="AR108"/>
  <c r="AR104"/>
  <c r="AR97"/>
  <c r="AR112"/>
  <c r="AR18"/>
  <c r="AR129"/>
  <c r="AS20"/>
  <c r="AS63"/>
  <c r="AS19"/>
  <c r="AS67"/>
  <c r="AS85"/>
  <c r="AS89"/>
  <c r="AS93"/>
  <c r="AS84"/>
  <c r="AS119"/>
  <c r="AS124"/>
  <c r="AS118"/>
  <c r="AS116"/>
  <c r="AS98"/>
  <c r="AS108"/>
  <c r="AS104"/>
  <c r="AS97"/>
  <c r="AS112"/>
  <c r="AS18"/>
  <c r="AS129"/>
  <c r="AT20"/>
  <c r="AT63"/>
  <c r="AT19"/>
  <c r="AT67"/>
  <c r="AT85"/>
  <c r="AT89"/>
  <c r="AT93"/>
  <c r="AT84"/>
  <c r="AT119"/>
  <c r="AT124"/>
  <c r="AT118"/>
  <c r="AT116"/>
  <c r="AT98"/>
  <c r="AT108"/>
  <c r="AT104"/>
  <c r="AT97"/>
  <c r="AT112"/>
  <c r="AT18"/>
  <c r="AT129"/>
  <c r="AU123"/>
  <c r="AU122"/>
  <c r="AU119"/>
  <c r="AU124"/>
  <c r="AU118"/>
  <c r="AU116"/>
  <c r="AU30"/>
  <c r="AU22"/>
  <c r="AU27"/>
  <c r="AU28"/>
  <c r="AU33"/>
  <c r="AU34"/>
  <c r="AU35"/>
  <c r="AU36"/>
  <c r="AU37"/>
  <c r="AU40"/>
  <c r="AU31"/>
  <c r="AU32"/>
  <c r="AU38"/>
  <c r="AU26"/>
  <c r="AU20"/>
  <c r="AU63"/>
  <c r="AU19"/>
  <c r="AU77"/>
  <c r="AU71"/>
  <c r="AU69"/>
  <c r="AU72"/>
  <c r="AU73"/>
  <c r="AU83"/>
  <c r="AU82"/>
  <c r="AU80"/>
  <c r="AU81"/>
  <c r="AU67"/>
  <c r="AU85"/>
  <c r="AU89"/>
  <c r="AU93"/>
  <c r="AU84"/>
  <c r="AU98"/>
  <c r="AU108"/>
  <c r="AU104"/>
  <c r="AU97"/>
  <c r="AU112"/>
  <c r="AU18"/>
  <c r="AU129"/>
  <c r="AV41"/>
  <c r="AV20"/>
  <c r="AV63"/>
  <c r="AV19"/>
  <c r="AV67"/>
  <c r="AV85"/>
  <c r="AV89"/>
  <c r="AV93"/>
  <c r="AV84"/>
  <c r="AV119"/>
  <c r="AV124"/>
  <c r="AV118"/>
  <c r="AV116"/>
  <c r="AV98"/>
  <c r="AV108"/>
  <c r="AV107"/>
  <c r="AV104"/>
  <c r="AV97"/>
  <c r="AV112"/>
  <c r="AV18"/>
  <c r="AV129"/>
  <c r="AW41"/>
  <c r="AW20"/>
  <c r="AW63"/>
  <c r="AW19"/>
  <c r="AW67"/>
  <c r="AW85"/>
  <c r="AW89"/>
  <c r="AW93"/>
  <c r="AW84"/>
  <c r="AW119"/>
  <c r="AW124"/>
  <c r="AW118"/>
  <c r="AW116"/>
  <c r="AW98"/>
  <c r="AW108"/>
  <c r="AW104"/>
  <c r="AW97"/>
  <c r="AW112"/>
  <c r="AW18"/>
  <c r="AW129"/>
  <c r="AX41"/>
  <c r="AX20"/>
  <c r="AX63"/>
  <c r="AX19"/>
  <c r="AX67"/>
  <c r="AX85"/>
  <c r="AX89"/>
  <c r="AX93"/>
  <c r="AX84"/>
  <c r="AX119"/>
  <c r="AX124"/>
  <c r="AX118"/>
  <c r="AX116"/>
  <c r="AX98"/>
  <c r="AX108"/>
  <c r="AX104"/>
  <c r="AX97"/>
  <c r="AX112"/>
  <c r="AX18"/>
  <c r="AX129"/>
  <c r="AY41"/>
  <c r="AY20"/>
  <c r="AY63"/>
  <c r="AY19"/>
  <c r="AY67"/>
  <c r="AY85"/>
  <c r="AY89"/>
  <c r="AY93"/>
  <c r="AY84"/>
  <c r="AY119"/>
  <c r="AY124"/>
  <c r="AY118"/>
  <c r="AY116"/>
  <c r="AY98"/>
  <c r="AY108"/>
  <c r="AY104"/>
  <c r="AY97"/>
  <c r="AY112"/>
  <c r="AY18"/>
  <c r="AY129"/>
  <c r="AZ51"/>
  <c r="AZ56"/>
  <c r="AZ46"/>
  <c r="AZ47"/>
  <c r="AZ48"/>
  <c r="AZ55"/>
  <c r="AZ58"/>
  <c r="AZ59"/>
  <c r="AZ57"/>
  <c r="AZ50"/>
  <c r="AZ53"/>
  <c r="AZ54"/>
  <c r="AZ41"/>
  <c r="AZ22"/>
  <c r="AZ27"/>
  <c r="AZ28"/>
  <c r="AZ30"/>
  <c r="AZ33"/>
  <c r="AZ34"/>
  <c r="AZ35"/>
  <c r="AZ36"/>
  <c r="AZ37"/>
  <c r="AZ40"/>
  <c r="AZ31"/>
  <c r="AZ32"/>
  <c r="AZ38"/>
  <c r="AZ26"/>
  <c r="AZ20"/>
  <c r="AZ63"/>
  <c r="AZ19"/>
  <c r="AZ77"/>
  <c r="AZ71"/>
  <c r="AZ69"/>
  <c r="AZ72"/>
  <c r="AZ73"/>
  <c r="AZ83"/>
  <c r="AZ79"/>
  <c r="AZ82"/>
  <c r="AZ80"/>
  <c r="AZ81"/>
  <c r="AZ67"/>
  <c r="AZ85"/>
  <c r="AZ89"/>
  <c r="AZ93"/>
  <c r="AZ84"/>
  <c r="AZ122"/>
  <c r="AZ123"/>
  <c r="AZ119"/>
  <c r="AZ124"/>
  <c r="AZ118"/>
  <c r="AZ116"/>
  <c r="AZ98"/>
  <c r="AZ108"/>
  <c r="AZ104"/>
  <c r="AZ97"/>
  <c r="AZ112"/>
  <c r="AZ18"/>
  <c r="AZ129"/>
  <c r="BA67"/>
  <c r="BA20"/>
  <c r="BA41"/>
  <c r="BA63"/>
  <c r="BA19"/>
  <c r="BA85"/>
  <c r="BA89"/>
  <c r="BA93"/>
  <c r="BA84"/>
  <c r="BA119"/>
  <c r="BA124"/>
  <c r="BA118"/>
  <c r="BA116"/>
  <c r="BA98"/>
  <c r="BA108"/>
  <c r="BA107"/>
  <c r="BA104"/>
  <c r="BA97"/>
  <c r="BA112"/>
  <c r="BA18"/>
  <c r="BA129"/>
  <c r="BB41"/>
  <c r="BC41"/>
  <c r="BD41"/>
  <c r="BE58"/>
  <c r="BE56"/>
  <c r="BE46"/>
  <c r="BE47"/>
  <c r="BE48"/>
  <c r="BE55"/>
  <c r="BE59"/>
  <c r="BE57"/>
  <c r="BE50"/>
  <c r="BE51"/>
  <c r="BE53"/>
  <c r="BE54"/>
  <c r="BE41"/>
  <c r="AU37" i="16"/>
  <c r="AY20"/>
  <c r="AY41"/>
  <c r="AY67"/>
  <c r="AY19"/>
  <c r="AY71"/>
  <c r="AY101"/>
  <c r="AY111"/>
  <c r="AY100"/>
  <c r="AY88"/>
  <c r="AY92"/>
  <c r="AY96"/>
  <c r="AY87"/>
  <c r="AY115"/>
  <c r="AY123"/>
  <c r="AY128"/>
  <c r="AY122"/>
  <c r="AY120"/>
  <c r="AY18"/>
  <c r="AY133"/>
  <c r="AZ33"/>
  <c r="AZ26"/>
  <c r="AZ31"/>
  <c r="AZ22"/>
  <c r="AZ27"/>
  <c r="AZ29"/>
  <c r="AZ32"/>
  <c r="AZ34"/>
  <c r="AZ39"/>
  <c r="AZ40"/>
  <c r="AZ38"/>
  <c r="AZ20"/>
  <c r="AZ48"/>
  <c r="AZ47"/>
  <c r="AZ57"/>
  <c r="AZ59"/>
  <c r="AZ53"/>
  <c r="AZ46"/>
  <c r="AZ56"/>
  <c r="AZ58"/>
  <c r="AZ60"/>
  <c r="AZ61"/>
  <c r="AZ55"/>
  <c r="AZ49"/>
  <c r="AZ52"/>
  <c r="AZ50"/>
  <c r="AZ51"/>
  <c r="AZ54"/>
  <c r="AZ41"/>
  <c r="AZ67"/>
  <c r="AZ19"/>
  <c r="AZ82"/>
  <c r="AZ85"/>
  <c r="AZ84"/>
  <c r="AZ73"/>
  <c r="AZ74"/>
  <c r="AZ80"/>
  <c r="AZ86"/>
  <c r="AZ75"/>
  <c r="AZ76"/>
  <c r="AZ83"/>
  <c r="AZ71"/>
  <c r="BA20"/>
  <c r="BA41"/>
  <c r="BA67"/>
  <c r="BA19"/>
  <c r="BA71"/>
  <c r="BA101"/>
  <c r="BA111"/>
  <c r="BA100"/>
  <c r="BA88"/>
  <c r="BA92"/>
  <c r="BA96"/>
  <c r="BA87"/>
  <c r="BA115"/>
  <c r="BA123"/>
  <c r="BA128"/>
  <c r="BA122"/>
  <c r="BA120"/>
  <c r="BA18"/>
  <c r="BA133"/>
  <c r="BB20"/>
  <c r="BB41"/>
  <c r="BB67"/>
  <c r="BB19"/>
  <c r="BB71"/>
  <c r="BB101"/>
  <c r="BB111"/>
  <c r="BB100"/>
  <c r="BB88"/>
  <c r="BB92"/>
  <c r="BB96"/>
  <c r="BB87"/>
  <c r="BB115"/>
  <c r="BB123"/>
  <c r="BB128"/>
  <c r="BB122"/>
  <c r="BB120"/>
  <c r="BB18"/>
  <c r="BB133"/>
  <c r="AW41"/>
  <c r="AX41"/>
  <c r="BC41"/>
  <c r="BD41"/>
  <c r="BE60"/>
  <c r="BE48"/>
  <c r="BE47"/>
  <c r="BE57"/>
  <c r="BE59"/>
  <c r="BE46"/>
  <c r="BE56"/>
  <c r="BE58"/>
  <c r="BE61"/>
  <c r="BE55"/>
  <c r="BE49"/>
  <c r="BE52"/>
  <c r="BE50"/>
  <c r="BE51"/>
  <c r="BE53"/>
  <c r="BE54"/>
  <c r="BE41"/>
  <c r="AZ104" i="14"/>
  <c r="AS133"/>
  <c r="AZ115"/>
  <c r="AZ101"/>
  <c r="AZ33"/>
  <c r="AZ25"/>
  <c r="AZ30"/>
  <c r="AZ49"/>
  <c r="AZ22"/>
  <c r="AZ76"/>
  <c r="AZ72"/>
  <c r="AZ61"/>
  <c r="AZ21"/>
  <c r="AZ150"/>
  <c r="AZ149"/>
  <c r="AZ147"/>
  <c r="AZ20"/>
  <c r="AZ158"/>
  <c r="BC133"/>
  <c r="BC132"/>
  <c r="BB136"/>
  <c r="BB133"/>
  <c r="BB132"/>
  <c r="BD133"/>
  <c r="BD132"/>
  <c r="BA132"/>
  <c r="BA157"/>
  <c r="BE33"/>
  <c r="BB33"/>
  <c r="BC33"/>
  <c r="BD33"/>
  <c r="BA33"/>
  <c r="BB25"/>
  <c r="BC25"/>
  <c r="BD25"/>
  <c r="BE25"/>
  <c r="BA25"/>
  <c r="BB30"/>
  <c r="BC30"/>
  <c r="BD30"/>
  <c r="BE30"/>
  <c r="BA30"/>
  <c r="BA47"/>
  <c r="BA50"/>
  <c r="BA51"/>
  <c r="BA52"/>
  <c r="BA56"/>
  <c r="BA49"/>
  <c r="BA58"/>
  <c r="BA59"/>
  <c r="BA60"/>
  <c r="BA22"/>
  <c r="BB76"/>
  <c r="BB72"/>
  <c r="BB61"/>
  <c r="BC76"/>
  <c r="BC72"/>
  <c r="BC61"/>
  <c r="BD76"/>
  <c r="BD72"/>
  <c r="BD61"/>
  <c r="BE76"/>
  <c r="BE72"/>
  <c r="BE61"/>
  <c r="BA61"/>
  <c r="BA21"/>
  <c r="BE104"/>
  <c r="BE115"/>
  <c r="BE101"/>
  <c r="BB101"/>
  <c r="BC101"/>
  <c r="BD101"/>
  <c r="BA101"/>
  <c r="BA117"/>
  <c r="BA148"/>
  <c r="BB150"/>
  <c r="BB149"/>
  <c r="BC150"/>
  <c r="BC149"/>
  <c r="BD150"/>
  <c r="BD149"/>
  <c r="BE150"/>
  <c r="BE149"/>
  <c r="BA149"/>
  <c r="BA153"/>
  <c r="BA147"/>
  <c r="BA20"/>
  <c r="BA158"/>
  <c r="AV77"/>
  <c r="AV78"/>
  <c r="AV80"/>
  <c r="AV83"/>
  <c r="AV81"/>
  <c r="AV82"/>
  <c r="AV84"/>
  <c r="AV85"/>
  <c r="AV76"/>
  <c r="AW76"/>
  <c r="AX76"/>
  <c r="AY76"/>
  <c r="BA77"/>
  <c r="BA78"/>
  <c r="BA80"/>
  <c r="BA83"/>
  <c r="BA81"/>
  <c r="BA82"/>
  <c r="BA84"/>
  <c r="BA85"/>
  <c r="BA76"/>
  <c r="BE81" i="7"/>
  <c r="BE77"/>
  <c r="BC81"/>
  <c r="BC77"/>
  <c r="BA85"/>
  <c r="BA86"/>
  <c r="AV84"/>
  <c r="AV85"/>
  <c r="AV86"/>
  <c r="AV82"/>
  <c r="AV83"/>
  <c r="AV87"/>
  <c r="AV88"/>
  <c r="AV89"/>
  <c r="AV81"/>
  <c r="AW81"/>
  <c r="AX81"/>
  <c r="AY81"/>
  <c r="AZ81"/>
  <c r="BA84"/>
  <c r="BA82"/>
  <c r="BA83"/>
  <c r="BA87"/>
  <c r="BA88"/>
  <c r="BA89"/>
  <c r="BA81"/>
  <c r="BB81"/>
  <c r="BD81"/>
  <c r="AQ85"/>
  <c r="AQ82"/>
  <c r="AQ83"/>
  <c r="AQ84"/>
  <c r="AQ87"/>
  <c r="AQ86"/>
  <c r="AQ88"/>
  <c r="AQ89"/>
  <c r="AQ81"/>
  <c r="AV105" i="8"/>
  <c r="AV106"/>
  <c r="AV109"/>
  <c r="AV108"/>
  <c r="AV103"/>
  <c r="AW103"/>
  <c r="AX103"/>
  <c r="AY103"/>
  <c r="AZ103"/>
  <c r="BA105"/>
  <c r="BA106"/>
  <c r="BA109"/>
  <c r="BA108"/>
  <c r="BA103"/>
  <c r="BB103"/>
  <c r="BC103"/>
  <c r="BD103"/>
  <c r="BE103"/>
  <c r="AV80"/>
  <c r="AV77"/>
  <c r="AV78"/>
  <c r="AV79"/>
  <c r="AV82"/>
  <c r="AV85"/>
  <c r="AV86"/>
  <c r="AV81"/>
  <c r="AV76"/>
  <c r="AW76"/>
  <c r="AX76"/>
  <c r="AY76"/>
  <c r="AZ76"/>
  <c r="BA77"/>
  <c r="BA78"/>
  <c r="BA79"/>
  <c r="BA82"/>
  <c r="BA85"/>
  <c r="BA86"/>
  <c r="BA80"/>
  <c r="BA81"/>
  <c r="BA76"/>
  <c r="BB76"/>
  <c r="BC76"/>
  <c r="BD76"/>
  <c r="BE76"/>
  <c r="AQ77"/>
  <c r="AQ78"/>
  <c r="AQ79"/>
  <c r="AQ82"/>
  <c r="AQ85"/>
  <c r="AQ86"/>
  <c r="AQ80"/>
  <c r="AQ81"/>
  <c r="AQ76"/>
  <c r="AY72"/>
  <c r="AY61"/>
  <c r="AY25"/>
  <c r="AY30"/>
  <c r="AY33"/>
  <c r="AY50"/>
  <c r="AY22"/>
  <c r="AY21"/>
  <c r="AY100"/>
  <c r="AY134"/>
  <c r="AY133"/>
  <c r="AY151"/>
  <c r="AY150"/>
  <c r="AY148"/>
  <c r="AY20"/>
  <c r="AY159"/>
  <c r="AZ72"/>
  <c r="AZ61"/>
  <c r="AZ33"/>
  <c r="AZ25"/>
  <c r="AZ30"/>
  <c r="AZ50"/>
  <c r="AZ22"/>
  <c r="AZ21"/>
  <c r="AZ116"/>
  <c r="AZ100"/>
  <c r="AZ151"/>
  <c r="AZ150"/>
  <c r="AZ148"/>
  <c r="AZ20"/>
  <c r="AZ159"/>
  <c r="BE72"/>
  <c r="BE61"/>
  <c r="BB72"/>
  <c r="BB61"/>
  <c r="BC72"/>
  <c r="BC61"/>
  <c r="BD72"/>
  <c r="BD61"/>
  <c r="BA61"/>
  <c r="BA46"/>
  <c r="BA34"/>
  <c r="BA35"/>
  <c r="BA36"/>
  <c r="BA37"/>
  <c r="BA38"/>
  <c r="BA39"/>
  <c r="BA40"/>
  <c r="BA41"/>
  <c r="BA42"/>
  <c r="BA43"/>
  <c r="BA44"/>
  <c r="BA45"/>
  <c r="BA33"/>
  <c r="BB25"/>
  <c r="BC25"/>
  <c r="BD25"/>
  <c r="BE25"/>
  <c r="BA25"/>
  <c r="BB30"/>
  <c r="BC30"/>
  <c r="BD30"/>
  <c r="BE30"/>
  <c r="BA30"/>
  <c r="BA48"/>
  <c r="BA51"/>
  <c r="BA54"/>
  <c r="BA55"/>
  <c r="BA52"/>
  <c r="BA50"/>
  <c r="BA58"/>
  <c r="BA59"/>
  <c r="BA60"/>
  <c r="BA26"/>
  <c r="BA27"/>
  <c r="BA22"/>
  <c r="BA21"/>
  <c r="BB100"/>
  <c r="BC100"/>
  <c r="BD100"/>
  <c r="BE116"/>
  <c r="BE100"/>
  <c r="BA100"/>
  <c r="BA118"/>
  <c r="BB137"/>
  <c r="BB134"/>
  <c r="BB133"/>
  <c r="BC134"/>
  <c r="BC133"/>
  <c r="BD134"/>
  <c r="BD133"/>
  <c r="BA133"/>
  <c r="BA149"/>
  <c r="BB151"/>
  <c r="BC151"/>
  <c r="BD151"/>
  <c r="BE151"/>
  <c r="BA151"/>
  <c r="BA155"/>
  <c r="BA154"/>
  <c r="BA150"/>
  <c r="BA148"/>
  <c r="BA158"/>
  <c r="BA20"/>
  <c r="BA159"/>
  <c r="AZ83"/>
  <c r="AV83"/>
  <c r="AV84"/>
  <c r="BE83"/>
  <c r="BA83"/>
  <c r="BA84"/>
  <c r="AU83"/>
  <c r="AQ83"/>
  <c r="AQ84"/>
  <c r="BE61" i="17"/>
  <c r="BE53"/>
  <c r="BE47"/>
  <c r="BE48"/>
  <c r="BE49"/>
  <c r="BE51"/>
  <c r="BE58"/>
  <c r="BE62"/>
  <c r="BE59"/>
  <c r="BE52"/>
  <c r="BE55"/>
  <c r="BE54"/>
  <c r="BE56"/>
  <c r="BE57"/>
  <c r="BE44"/>
  <c r="AW44"/>
  <c r="AX44"/>
  <c r="AY44"/>
  <c r="AZ61"/>
  <c r="AZ47"/>
  <c r="AZ48"/>
  <c r="AZ49"/>
  <c r="AZ58"/>
  <c r="AZ62"/>
  <c r="AZ59"/>
  <c r="AZ52"/>
  <c r="AZ55"/>
  <c r="AZ53"/>
  <c r="AZ54"/>
  <c r="AZ56"/>
  <c r="AZ57"/>
  <c r="BB44"/>
  <c r="BC44"/>
  <c r="BD44"/>
  <c r="AV44"/>
  <c r="AV20"/>
  <c r="AV67"/>
  <c r="AV19"/>
  <c r="AV71"/>
  <c r="AV89"/>
  <c r="AV94"/>
  <c r="AV98"/>
  <c r="AV93"/>
  <c r="AV88"/>
  <c r="AV103"/>
  <c r="AV112"/>
  <c r="AV111"/>
  <c r="AV108"/>
  <c r="AV102"/>
  <c r="AV122"/>
  <c r="AV127"/>
  <c r="AV121"/>
  <c r="AV119"/>
  <c r="AV115"/>
  <c r="AV18"/>
  <c r="AV132"/>
  <c r="AW20"/>
  <c r="AW67"/>
  <c r="AW19"/>
  <c r="AW71"/>
  <c r="AW89"/>
  <c r="AW94"/>
  <c r="AW98"/>
  <c r="AW93"/>
  <c r="AW88"/>
  <c r="AW103"/>
  <c r="AW112"/>
  <c r="AW108"/>
  <c r="AW102"/>
  <c r="AW122"/>
  <c r="AW127"/>
  <c r="AW121"/>
  <c r="AW119"/>
  <c r="AW115"/>
  <c r="AW18"/>
  <c r="AW132"/>
  <c r="AX20"/>
  <c r="AX67"/>
  <c r="AX19"/>
  <c r="AX71"/>
  <c r="AX89"/>
  <c r="AX94"/>
  <c r="AX98"/>
  <c r="AX93"/>
  <c r="AX88"/>
  <c r="AX103"/>
  <c r="AX112"/>
  <c r="AX108"/>
  <c r="AX102"/>
  <c r="AX122"/>
  <c r="AX127"/>
  <c r="AX121"/>
  <c r="AX119"/>
  <c r="AX115"/>
  <c r="AX18"/>
  <c r="AX132"/>
  <c r="AY20"/>
  <c r="AY67"/>
  <c r="AY19"/>
  <c r="AY71"/>
  <c r="AY89"/>
  <c r="AY94"/>
  <c r="AY98"/>
  <c r="AY93"/>
  <c r="AY88"/>
  <c r="AY103"/>
  <c r="AY112"/>
  <c r="AY108"/>
  <c r="AY102"/>
  <c r="AY122"/>
  <c r="AY127"/>
  <c r="AY121"/>
  <c r="AY119"/>
  <c r="AY115"/>
  <c r="AY18"/>
  <c r="AY132"/>
  <c r="AZ39"/>
  <c r="AZ26"/>
  <c r="AZ28"/>
  <c r="AZ34"/>
  <c r="AZ36"/>
  <c r="AZ37"/>
  <c r="AZ41"/>
  <c r="AZ29"/>
  <c r="AZ31"/>
  <c r="AZ50"/>
  <c r="AZ23"/>
  <c r="AZ33"/>
  <c r="AZ30"/>
  <c r="AZ38"/>
  <c r="AZ67"/>
  <c r="AZ76"/>
  <c r="AZ73"/>
  <c r="AZ74"/>
  <c r="AZ87"/>
  <c r="AZ75"/>
  <c r="AZ82"/>
  <c r="AZ86"/>
  <c r="AZ84"/>
  <c r="AZ85"/>
  <c r="AZ89"/>
  <c r="AZ94"/>
  <c r="AZ98"/>
  <c r="AZ103"/>
  <c r="AZ112"/>
  <c r="AZ108"/>
  <c r="AZ125"/>
  <c r="AZ126"/>
  <c r="AZ122"/>
  <c r="AZ127"/>
  <c r="AZ121"/>
  <c r="AZ119"/>
  <c r="AZ115"/>
  <c r="AZ131"/>
  <c r="BA67"/>
  <c r="BA89"/>
  <c r="BA94"/>
  <c r="BA98"/>
  <c r="BA103"/>
  <c r="BA112"/>
  <c r="BA111"/>
  <c r="BA108"/>
  <c r="BA122"/>
  <c r="BA127"/>
  <c r="BA121"/>
  <c r="BA119"/>
  <c r="BA115"/>
  <c r="BB127"/>
  <c r="BC127"/>
  <c r="BD127"/>
  <c r="BE127"/>
  <c r="BE128"/>
  <c r="BE129"/>
  <c r="BE130"/>
  <c r="BE131"/>
  <c r="AZ128"/>
  <c r="AZ129"/>
  <c r="AZ130"/>
  <c r="AU128"/>
  <c r="AU129"/>
  <c r="AU130"/>
  <c r="BE33"/>
  <c r="AV59" i="7"/>
  <c r="AV56"/>
  <c r="AV57"/>
  <c r="AV61"/>
  <c r="AV58"/>
  <c r="AV55"/>
  <c r="AV46"/>
  <c r="AV37"/>
  <c r="AV38"/>
  <c r="AV39"/>
  <c r="AV40"/>
  <c r="AV41"/>
  <c r="AV42"/>
  <c r="AV43"/>
  <c r="AV44"/>
  <c r="AV45"/>
  <c r="AV49"/>
  <c r="AV50"/>
  <c r="AV51"/>
  <c r="AV36"/>
  <c r="AW33"/>
  <c r="AX33"/>
  <c r="AY33"/>
  <c r="AZ33"/>
  <c r="AV33"/>
  <c r="AV53"/>
  <c r="AV63"/>
  <c r="AV64"/>
  <c r="AV65"/>
  <c r="AV29"/>
  <c r="AV30"/>
  <c r="AV22"/>
  <c r="AW36"/>
  <c r="AW55"/>
  <c r="AW22"/>
  <c r="AX36"/>
  <c r="AX55"/>
  <c r="AX22"/>
  <c r="AY36"/>
  <c r="AY55"/>
  <c r="AY22"/>
  <c r="AZ55"/>
  <c r="AZ36"/>
  <c r="AZ22"/>
  <c r="BB33"/>
  <c r="BC33"/>
  <c r="BD33"/>
  <c r="BE33"/>
  <c r="BA33"/>
  <c r="BA37"/>
  <c r="BA38"/>
  <c r="BA39"/>
  <c r="BA40"/>
  <c r="BA41"/>
  <c r="BA42"/>
  <c r="BA43"/>
  <c r="BA44"/>
  <c r="BA45"/>
  <c r="BA49"/>
  <c r="BA50"/>
  <c r="BA51"/>
  <c r="BA46"/>
  <c r="BA36"/>
  <c r="BA53"/>
  <c r="BA56"/>
  <c r="BA57"/>
  <c r="BA61"/>
  <c r="BA58"/>
  <c r="BA59"/>
  <c r="BA55"/>
  <c r="BA63"/>
  <c r="BA64"/>
  <c r="BA65"/>
  <c r="BA29"/>
  <c r="BA30"/>
  <c r="BA22"/>
  <c r="BB36"/>
  <c r="BB55"/>
  <c r="BB22"/>
  <c r="BC36"/>
  <c r="BC55"/>
  <c r="BC22"/>
  <c r="BD36"/>
  <c r="BD55"/>
  <c r="BD22"/>
  <c r="BE36"/>
  <c r="BE55"/>
  <c r="BE22"/>
  <c r="AZ25"/>
  <c r="AW77"/>
  <c r="AW66"/>
  <c r="AW21"/>
  <c r="AW105"/>
  <c r="AW141"/>
  <c r="AW138"/>
  <c r="AW137"/>
  <c r="AW155"/>
  <c r="AW154"/>
  <c r="AW152"/>
  <c r="AW20"/>
  <c r="AW163"/>
  <c r="AX77"/>
  <c r="AX66"/>
  <c r="AX21"/>
  <c r="AX105"/>
  <c r="AX138"/>
  <c r="AX137"/>
  <c r="AX155"/>
  <c r="AX154"/>
  <c r="AX152"/>
  <c r="AX20"/>
  <c r="AX163"/>
  <c r="AY77"/>
  <c r="AY66"/>
  <c r="AY21"/>
  <c r="AY105"/>
  <c r="AY138"/>
  <c r="AY137"/>
  <c r="AY155"/>
  <c r="AY154"/>
  <c r="AY152"/>
  <c r="AY20"/>
  <c r="AY163"/>
  <c r="AZ77"/>
  <c r="AZ66"/>
  <c r="AZ21"/>
  <c r="AZ108"/>
  <c r="AZ105"/>
  <c r="AZ155"/>
  <c r="AZ154"/>
  <c r="AZ152"/>
  <c r="AZ20"/>
  <c r="AZ163"/>
  <c r="BA162"/>
  <c r="BB77"/>
  <c r="BB66"/>
  <c r="BC66"/>
  <c r="BD77"/>
  <c r="BD66"/>
  <c r="BE66"/>
  <c r="BA66"/>
  <c r="BA21"/>
  <c r="BE108"/>
  <c r="BA108"/>
  <c r="BA116"/>
  <c r="BA117"/>
  <c r="BA119"/>
  <c r="BA121"/>
  <c r="BA118"/>
  <c r="BA105"/>
  <c r="BA122"/>
  <c r="BB141"/>
  <c r="BB138"/>
  <c r="BB137"/>
  <c r="BC138"/>
  <c r="BC137"/>
  <c r="BD138"/>
  <c r="BD137"/>
  <c r="BA137"/>
  <c r="BB155"/>
  <c r="BB154"/>
  <c r="BC155"/>
  <c r="BC154"/>
  <c r="BD155"/>
  <c r="BD154"/>
  <c r="BE155"/>
  <c r="BE154"/>
  <c r="BA154"/>
  <c r="BA152"/>
  <c r="BA20"/>
  <c r="BA163"/>
  <c r="AS52"/>
  <c r="AU52"/>
  <c r="AQ52"/>
  <c r="BA77"/>
  <c r="AS145"/>
  <c r="AV31"/>
  <c r="AV32"/>
  <c r="AV25"/>
  <c r="AQ31"/>
  <c r="AQ25"/>
  <c r="AU25"/>
  <c r="AO101" i="10"/>
  <c r="AK48"/>
  <c r="AO30" i="8"/>
  <c r="AI30"/>
  <c r="AK30"/>
  <c r="AM30"/>
  <c r="AG30"/>
  <c r="AG25"/>
  <c r="AI33"/>
  <c r="AK33"/>
  <c r="AM33"/>
  <c r="AO33"/>
  <c r="AG33"/>
  <c r="AG48"/>
  <c r="AK50"/>
  <c r="AM50"/>
  <c r="AO50"/>
  <c r="AG50"/>
  <c r="AG58"/>
  <c r="AG59"/>
  <c r="AG60"/>
  <c r="AG27"/>
  <c r="AG22"/>
  <c r="AI72"/>
  <c r="AI61"/>
  <c r="AK76"/>
  <c r="AK72"/>
  <c r="AK61"/>
  <c r="AM76"/>
  <c r="AM72"/>
  <c r="AM61"/>
  <c r="AG61"/>
  <c r="AG21"/>
  <c r="AI100"/>
  <c r="AK100"/>
  <c r="AM100"/>
  <c r="AG100"/>
  <c r="AG118"/>
  <c r="AI137"/>
  <c r="AI134"/>
  <c r="AI133"/>
  <c r="AK134"/>
  <c r="AK133"/>
  <c r="AM134"/>
  <c r="AM133"/>
  <c r="AG133"/>
  <c r="AI151"/>
  <c r="AI150"/>
  <c r="AI148"/>
  <c r="AK151"/>
  <c r="AK150"/>
  <c r="AK148"/>
  <c r="AM151"/>
  <c r="AM150"/>
  <c r="AM148"/>
  <c r="AO151"/>
  <c r="AO150"/>
  <c r="AO148"/>
  <c r="AG148"/>
  <c r="AG20"/>
  <c r="AG159"/>
  <c r="AG115"/>
  <c r="AO83" i="9"/>
  <c r="AO79"/>
  <c r="AO25" i="12"/>
  <c r="AG25"/>
  <c r="AO37"/>
  <c r="AI37"/>
  <c r="AK37"/>
  <c r="AM37"/>
  <c r="AG37"/>
  <c r="AO55"/>
  <c r="AK55"/>
  <c r="AG55"/>
  <c r="AI34"/>
  <c r="AK34"/>
  <c r="AM34"/>
  <c r="AO34"/>
  <c r="AG34"/>
  <c r="AG51"/>
  <c r="AG64"/>
  <c r="AG65"/>
  <c r="AG66"/>
  <c r="AG33"/>
  <c r="AG53"/>
  <c r="AG52"/>
  <c r="AG22"/>
  <c r="AG37" i="7"/>
  <c r="AG38"/>
  <c r="AG39"/>
  <c r="AG40"/>
  <c r="AG41"/>
  <c r="AG42"/>
  <c r="AG43"/>
  <c r="AG44"/>
  <c r="AG45"/>
  <c r="AG46"/>
  <c r="AG47"/>
  <c r="AG48"/>
  <c r="AG49"/>
  <c r="AO29" i="15"/>
  <c r="AI37" i="11"/>
  <c r="AI32"/>
  <c r="AI22"/>
  <c r="AK37"/>
  <c r="AK32"/>
  <c r="AK54"/>
  <c r="AK22"/>
  <c r="AM37"/>
  <c r="AM32"/>
  <c r="AM22"/>
  <c r="AO37"/>
  <c r="AO32"/>
  <c r="AO54"/>
  <c r="AO22"/>
  <c r="AG37"/>
  <c r="AG52"/>
  <c r="AG32"/>
  <c r="AG54"/>
  <c r="AG25"/>
  <c r="AG63"/>
  <c r="AG64"/>
  <c r="AG65"/>
  <c r="AG22"/>
  <c r="AK81"/>
  <c r="AK77"/>
  <c r="AK66"/>
  <c r="AM81"/>
  <c r="AM77"/>
  <c r="AM66"/>
  <c r="AO81"/>
  <c r="AO77"/>
  <c r="AO66"/>
  <c r="AI77"/>
  <c r="AI66"/>
  <c r="AG66"/>
  <c r="AG56"/>
  <c r="AG112" i="14"/>
  <c r="BA30" i="11"/>
  <c r="AV30"/>
  <c r="AQ30"/>
  <c r="AG30"/>
  <c r="AI108" i="17"/>
  <c r="AI112"/>
  <c r="AI103"/>
  <c r="AI102"/>
  <c r="AI94"/>
  <c r="AI98"/>
  <c r="AI93"/>
  <c r="AI89"/>
  <c r="AI88"/>
  <c r="AI67"/>
  <c r="AI19"/>
  <c r="AI115"/>
  <c r="AI122"/>
  <c r="AI127"/>
  <c r="AI121"/>
  <c r="AI119"/>
  <c r="AI18"/>
  <c r="AI132"/>
  <c r="AK108"/>
  <c r="AK112"/>
  <c r="AK103"/>
  <c r="AK102"/>
  <c r="AK94"/>
  <c r="AK98"/>
  <c r="AK93"/>
  <c r="AK89"/>
  <c r="AK88"/>
  <c r="AK67"/>
  <c r="AK19"/>
  <c r="AK115"/>
  <c r="AK122"/>
  <c r="AK127"/>
  <c r="AK121"/>
  <c r="AK119"/>
  <c r="AK18"/>
  <c r="AK132"/>
  <c r="AM108"/>
  <c r="AM112"/>
  <c r="AM103"/>
  <c r="AM102"/>
  <c r="AM94"/>
  <c r="AM98"/>
  <c r="AM93"/>
  <c r="AM89"/>
  <c r="AM88"/>
  <c r="AM67"/>
  <c r="AM19"/>
  <c r="AM115"/>
  <c r="AM122"/>
  <c r="AM127"/>
  <c r="AM121"/>
  <c r="AM119"/>
  <c r="AM18"/>
  <c r="AM132"/>
  <c r="BA35" i="14"/>
  <c r="AV35"/>
  <c r="AQ35"/>
  <c r="BA28"/>
  <c r="AV28"/>
  <c r="AQ28"/>
  <c r="AG28"/>
  <c r="BA27"/>
  <c r="AV27"/>
  <c r="BA30" i="13"/>
  <c r="AV30"/>
  <c r="AQ30"/>
  <c r="AG30"/>
  <c r="BA29"/>
  <c r="AV29"/>
  <c r="BA42" i="12"/>
  <c r="AV42"/>
  <c r="AQ42"/>
  <c r="AG42"/>
  <c r="BA27"/>
  <c r="AV27"/>
  <c r="AQ27"/>
  <c r="AZ25" i="11"/>
  <c r="AZ37"/>
  <c r="AZ22"/>
  <c r="AZ77"/>
  <c r="AZ66"/>
  <c r="AZ21"/>
  <c r="AZ106"/>
  <c r="AZ118"/>
  <c r="AZ103"/>
  <c r="AZ153"/>
  <c r="AZ152"/>
  <c r="AZ150"/>
  <c r="AZ20"/>
  <c r="AZ161"/>
  <c r="BB25"/>
  <c r="BC25"/>
  <c r="BD25"/>
  <c r="BE25"/>
  <c r="BA25"/>
  <c r="BA38"/>
  <c r="BA39"/>
  <c r="BA40"/>
  <c r="BA41"/>
  <c r="BA43"/>
  <c r="BA44"/>
  <c r="BA45"/>
  <c r="BA46"/>
  <c r="BA47"/>
  <c r="BA48"/>
  <c r="BA49"/>
  <c r="BA50"/>
  <c r="BA42"/>
  <c r="BA37"/>
  <c r="BA52"/>
  <c r="BA63"/>
  <c r="BA64"/>
  <c r="BA65"/>
  <c r="BA22"/>
  <c r="BB77"/>
  <c r="BB66"/>
  <c r="BC77"/>
  <c r="BC66"/>
  <c r="BD77"/>
  <c r="BD66"/>
  <c r="BE77"/>
  <c r="BE66"/>
  <c r="BA66"/>
  <c r="BA21"/>
  <c r="BB103"/>
  <c r="BC103"/>
  <c r="BD103"/>
  <c r="BE106"/>
  <c r="BE118"/>
  <c r="BE103"/>
  <c r="BA103"/>
  <c r="BA120"/>
  <c r="BB139"/>
  <c r="BB136"/>
  <c r="BB135"/>
  <c r="BC136"/>
  <c r="BC135"/>
  <c r="BD136"/>
  <c r="BD135"/>
  <c r="BA135"/>
  <c r="BB153"/>
  <c r="BB152"/>
  <c r="BB150"/>
  <c r="BC153"/>
  <c r="BC152"/>
  <c r="BC150"/>
  <c r="BD153"/>
  <c r="BD152"/>
  <c r="BD150"/>
  <c r="BE153"/>
  <c r="BE152"/>
  <c r="BE150"/>
  <c r="BA150"/>
  <c r="BA160"/>
  <c r="BA20"/>
  <c r="BA161"/>
  <c r="BB37"/>
  <c r="BB22"/>
  <c r="BB21"/>
  <c r="BB20"/>
  <c r="BB161"/>
  <c r="BC37"/>
  <c r="BC22"/>
  <c r="BC21"/>
  <c r="BC20"/>
  <c r="BC161"/>
  <c r="BD37"/>
  <c r="BD22"/>
  <c r="BD21"/>
  <c r="BD20"/>
  <c r="BD161"/>
  <c r="BE37"/>
  <c r="BE22"/>
  <c r="BE21"/>
  <c r="BE20"/>
  <c r="BE161"/>
  <c r="AO113" i="10"/>
  <c r="AO99"/>
  <c r="BA115"/>
  <c r="AV115"/>
  <c r="AQ115"/>
  <c r="AO34"/>
  <c r="AV36"/>
  <c r="AG36"/>
  <c r="AV28"/>
  <c r="AQ28"/>
  <c r="AG28"/>
  <c r="AQ30" i="9"/>
  <c r="AG30"/>
  <c r="AI22" i="8"/>
  <c r="AK22"/>
  <c r="AM22"/>
  <c r="AO22"/>
  <c r="AQ25"/>
  <c r="AR30"/>
  <c r="AS30"/>
  <c r="AT30"/>
  <c r="AU30"/>
  <c r="AQ30"/>
  <c r="AQ34"/>
  <c r="AQ35"/>
  <c r="AQ36"/>
  <c r="AQ37"/>
  <c r="AQ38"/>
  <c r="AQ39"/>
  <c r="AQ40"/>
  <c r="AQ41"/>
  <c r="AQ42"/>
  <c r="AQ43"/>
  <c r="AQ44"/>
  <c r="AQ45"/>
  <c r="AQ46"/>
  <c r="AQ33"/>
  <c r="AQ48"/>
  <c r="AQ58"/>
  <c r="AQ59"/>
  <c r="AQ60"/>
  <c r="AQ27"/>
  <c r="AQ22"/>
  <c r="AR33"/>
  <c r="AR50"/>
  <c r="AR22"/>
  <c r="AS33"/>
  <c r="AS50"/>
  <c r="AS22"/>
  <c r="AT33"/>
  <c r="AT50"/>
  <c r="AT22"/>
  <c r="AU33"/>
  <c r="AU22"/>
  <c r="AW25"/>
  <c r="AX25"/>
  <c r="AV25"/>
  <c r="AW30"/>
  <c r="AX30"/>
  <c r="AV30"/>
  <c r="AV34"/>
  <c r="AV35"/>
  <c r="AV36"/>
  <c r="AV37"/>
  <c r="AV38"/>
  <c r="AV39"/>
  <c r="AV40"/>
  <c r="AV41"/>
  <c r="AV42"/>
  <c r="AV43"/>
  <c r="AV44"/>
  <c r="AV45"/>
  <c r="AV46"/>
  <c r="AV33"/>
  <c r="AV48"/>
  <c r="AV51"/>
  <c r="AV54"/>
  <c r="AV55"/>
  <c r="AV52"/>
  <c r="AV50"/>
  <c r="AV58"/>
  <c r="AV59"/>
  <c r="AV60"/>
  <c r="AV26"/>
  <c r="AV27"/>
  <c r="AV22"/>
  <c r="AW33"/>
  <c r="AW50"/>
  <c r="AW22"/>
  <c r="AX33"/>
  <c r="AX50"/>
  <c r="AX22"/>
  <c r="BB33"/>
  <c r="BB50"/>
  <c r="BB22"/>
  <c r="BC33"/>
  <c r="BC50"/>
  <c r="BC22"/>
  <c r="BD33"/>
  <c r="BD50"/>
  <c r="BD22"/>
  <c r="BE33"/>
  <c r="BE50"/>
  <c r="BE22"/>
  <c r="BA48" i="7"/>
  <c r="AV48"/>
  <c r="AQ48"/>
  <c r="AR25"/>
  <c r="AS25"/>
  <c r="AT25"/>
  <c r="AW25"/>
  <c r="AX25"/>
  <c r="AY25"/>
  <c r="BA32"/>
  <c r="BB25"/>
  <c r="BC25"/>
  <c r="BD25"/>
  <c r="AG20" i="15"/>
  <c r="AG63"/>
  <c r="AG19"/>
  <c r="AG85"/>
  <c r="AG89"/>
  <c r="AG93"/>
  <c r="AG84"/>
  <c r="AG98"/>
  <c r="AG108"/>
  <c r="AG107"/>
  <c r="AG104"/>
  <c r="AG97"/>
  <c r="AG119"/>
  <c r="AG124"/>
  <c r="AG118"/>
  <c r="AG116"/>
  <c r="AG112"/>
  <c r="AG18"/>
  <c r="AI20"/>
  <c r="AI41"/>
  <c r="AI63"/>
  <c r="AI19"/>
  <c r="AI85"/>
  <c r="AI89"/>
  <c r="AI93"/>
  <c r="AI84"/>
  <c r="AI98"/>
  <c r="AI108"/>
  <c r="AI104"/>
  <c r="AI97"/>
  <c r="AI119"/>
  <c r="AI124"/>
  <c r="AI118"/>
  <c r="AI116"/>
  <c r="AI112"/>
  <c r="AI18"/>
  <c r="AK20"/>
  <c r="AK41"/>
  <c r="AK63"/>
  <c r="AK19"/>
  <c r="AK85"/>
  <c r="AK89"/>
  <c r="AK93"/>
  <c r="AK84"/>
  <c r="AK98"/>
  <c r="AK108"/>
  <c r="AK104"/>
  <c r="AK97"/>
  <c r="AK119"/>
  <c r="AK124"/>
  <c r="AK118"/>
  <c r="AK116"/>
  <c r="AK112"/>
  <c r="AK18"/>
  <c r="AM20"/>
  <c r="AM41"/>
  <c r="AM63"/>
  <c r="AM19"/>
  <c r="AM85"/>
  <c r="AM89"/>
  <c r="AM93"/>
  <c r="AM84"/>
  <c r="AM98"/>
  <c r="AM108"/>
  <c r="AM104"/>
  <c r="AM97"/>
  <c r="AM119"/>
  <c r="AM124"/>
  <c r="AM118"/>
  <c r="AM116"/>
  <c r="AM112"/>
  <c r="AM18"/>
  <c r="AO22"/>
  <c r="AO27"/>
  <c r="AO28"/>
  <c r="AO30"/>
  <c r="AO33"/>
  <c r="AO34"/>
  <c r="AO35"/>
  <c r="AO36"/>
  <c r="AO37"/>
  <c r="AO40"/>
  <c r="AO31"/>
  <c r="AO32"/>
  <c r="AO38"/>
  <c r="AO26"/>
  <c r="AO39"/>
  <c r="AO25"/>
  <c r="AO20"/>
  <c r="AO46"/>
  <c r="AO47"/>
  <c r="AO48"/>
  <c r="AO55"/>
  <c r="AO56"/>
  <c r="AO58"/>
  <c r="AO59"/>
  <c r="AO57"/>
  <c r="AO49"/>
  <c r="AO52"/>
  <c r="AO41"/>
  <c r="AO63"/>
  <c r="AO19"/>
  <c r="AO85"/>
  <c r="AO89"/>
  <c r="AO93"/>
  <c r="AO84"/>
  <c r="AO98"/>
  <c r="AO97"/>
  <c r="AO112"/>
  <c r="AO18"/>
  <c r="AQ20"/>
  <c r="AQ63"/>
  <c r="AQ19"/>
  <c r="AQ67"/>
  <c r="AQ85"/>
  <c r="AQ89"/>
  <c r="AQ93"/>
  <c r="AQ84"/>
  <c r="AQ98"/>
  <c r="AQ108"/>
  <c r="AQ107"/>
  <c r="AQ104"/>
  <c r="AQ97"/>
  <c r="AQ119"/>
  <c r="AQ124"/>
  <c r="AQ118"/>
  <c r="AQ116"/>
  <c r="AQ112"/>
  <c r="AQ18"/>
  <c r="BB20"/>
  <c r="BB63"/>
  <c r="BB19"/>
  <c r="BB67"/>
  <c r="BB85"/>
  <c r="BB89"/>
  <c r="BB93"/>
  <c r="BB84"/>
  <c r="BB98"/>
  <c r="BB108"/>
  <c r="BB104"/>
  <c r="BB97"/>
  <c r="BB119"/>
  <c r="BB124"/>
  <c r="BB118"/>
  <c r="BB116"/>
  <c r="BB112"/>
  <c r="BB18"/>
  <c r="BC20"/>
  <c r="BC63"/>
  <c r="BC19"/>
  <c r="BC67"/>
  <c r="BC85"/>
  <c r="BC89"/>
  <c r="BC93"/>
  <c r="BC84"/>
  <c r="BC98"/>
  <c r="BC108"/>
  <c r="BC104"/>
  <c r="BC97"/>
  <c r="BC119"/>
  <c r="BC124"/>
  <c r="BC118"/>
  <c r="BC116"/>
  <c r="BC112"/>
  <c r="BC18"/>
  <c r="BD20"/>
  <c r="BD63"/>
  <c r="BD19"/>
  <c r="BD67"/>
  <c r="BD85"/>
  <c r="BD89"/>
  <c r="BD93"/>
  <c r="BD84"/>
  <c r="BD98"/>
  <c r="BD108"/>
  <c r="BD104"/>
  <c r="BD97"/>
  <c r="BD119"/>
  <c r="BD124"/>
  <c r="BD118"/>
  <c r="BD116"/>
  <c r="BD112"/>
  <c r="BD18"/>
  <c r="BE22"/>
  <c r="BE27"/>
  <c r="BE28"/>
  <c r="BE30"/>
  <c r="BE33"/>
  <c r="BE34"/>
  <c r="BE35"/>
  <c r="BE36"/>
  <c r="BE37"/>
  <c r="BE40"/>
  <c r="BE31"/>
  <c r="BE32"/>
  <c r="BE38"/>
  <c r="BE26"/>
  <c r="BE20"/>
  <c r="BE63"/>
  <c r="BE19"/>
  <c r="BE69"/>
  <c r="BE71"/>
  <c r="BE72"/>
  <c r="BE73"/>
  <c r="BE77"/>
  <c r="BE83"/>
  <c r="BE79"/>
  <c r="BE82"/>
  <c r="BE80"/>
  <c r="BE81"/>
  <c r="BE67"/>
  <c r="BE85"/>
  <c r="BE89"/>
  <c r="BE93"/>
  <c r="BE84"/>
  <c r="BE98"/>
  <c r="BE108"/>
  <c r="BE104"/>
  <c r="BE97"/>
  <c r="BE122"/>
  <c r="BE123"/>
  <c r="BE119"/>
  <c r="BE124"/>
  <c r="BE118"/>
  <c r="BE116"/>
  <c r="BE112"/>
  <c r="BE18"/>
  <c r="AO23"/>
  <c r="AU23"/>
  <c r="AZ23"/>
  <c r="BE23"/>
  <c r="AU29"/>
  <c r="AZ29"/>
  <c r="BE29"/>
  <c r="AU39"/>
  <c r="AZ39"/>
  <c r="BE39"/>
  <c r="AU49"/>
  <c r="AZ49"/>
  <c r="BE49"/>
  <c r="AU52"/>
  <c r="AZ52"/>
  <c r="BE52"/>
  <c r="AG129"/>
  <c r="AI129"/>
  <c r="AK129"/>
  <c r="AM129"/>
  <c r="AO129"/>
  <c r="AQ129"/>
  <c r="BB129"/>
  <c r="BC129"/>
  <c r="BD129"/>
  <c r="BE129"/>
  <c r="BE22" i="16"/>
  <c r="AO50" i="17"/>
  <c r="BE25"/>
  <c r="AZ25"/>
  <c r="AU25"/>
  <c r="BE27" i="18"/>
  <c r="AZ27"/>
  <c r="AU27"/>
  <c r="AO27"/>
  <c r="BE25" i="12"/>
  <c r="BE34"/>
  <c r="BE37"/>
  <c r="BE55"/>
  <c r="BE22"/>
  <c r="BE67"/>
  <c r="BE21"/>
  <c r="BE106"/>
  <c r="BE118"/>
  <c r="BE103"/>
  <c r="BE153"/>
  <c r="BE152"/>
  <c r="BE150"/>
  <c r="BE20"/>
  <c r="BE161"/>
  <c r="BD25"/>
  <c r="BD34"/>
  <c r="BD37"/>
  <c r="BD55"/>
  <c r="BD22"/>
  <c r="BD67"/>
  <c r="BD21"/>
  <c r="BD103"/>
  <c r="BD136"/>
  <c r="BD135"/>
  <c r="BD153"/>
  <c r="BD152"/>
  <c r="BD150"/>
  <c r="BD20"/>
  <c r="BD161"/>
  <c r="BC25"/>
  <c r="BC34"/>
  <c r="BC37"/>
  <c r="BC55"/>
  <c r="BC22"/>
  <c r="BC67"/>
  <c r="BC21"/>
  <c r="BC103"/>
  <c r="BC136"/>
  <c r="BC135"/>
  <c r="BC153"/>
  <c r="BC152"/>
  <c r="BC150"/>
  <c r="BC20"/>
  <c r="BC161"/>
  <c r="BB25"/>
  <c r="BB34"/>
  <c r="BB37"/>
  <c r="BB55"/>
  <c r="BB22"/>
  <c r="BB67"/>
  <c r="BB21"/>
  <c r="BB103"/>
  <c r="BB139"/>
  <c r="BB136"/>
  <c r="BB135"/>
  <c r="BB153"/>
  <c r="BB152"/>
  <c r="BB150"/>
  <c r="BB20"/>
  <c r="BB161"/>
  <c r="BA25"/>
  <c r="BA34"/>
  <c r="BA37"/>
  <c r="BA51"/>
  <c r="BA56"/>
  <c r="BA59"/>
  <c r="BA62"/>
  <c r="BA57"/>
  <c r="BA55"/>
  <c r="BA64"/>
  <c r="BA65"/>
  <c r="BA66"/>
  <c r="BA33"/>
  <c r="BA22"/>
  <c r="BA70"/>
  <c r="BA93"/>
  <c r="BA94"/>
  <c r="BA73"/>
  <c r="BA74"/>
  <c r="BA91"/>
  <c r="BA98"/>
  <c r="BA67"/>
  <c r="BA21"/>
  <c r="BA103"/>
  <c r="BA120"/>
  <c r="BA135"/>
  <c r="BA150"/>
  <c r="BA160"/>
  <c r="BA20"/>
  <c r="BA161"/>
  <c r="BA159"/>
  <c r="BA158"/>
  <c r="BA157"/>
  <c r="BA156"/>
  <c r="BA155"/>
  <c r="BA154"/>
  <c r="BA153"/>
  <c r="BA152"/>
  <c r="BA151"/>
  <c r="BA149"/>
  <c r="BA148"/>
  <c r="BA147"/>
  <c r="BA146"/>
  <c r="BA145"/>
  <c r="BA144"/>
  <c r="BA143"/>
  <c r="BC142"/>
  <c r="BA142"/>
  <c r="BA140"/>
  <c r="BA139"/>
  <c r="BA138"/>
  <c r="BA137"/>
  <c r="BA136"/>
  <c r="BA134"/>
  <c r="BA133"/>
  <c r="BA132"/>
  <c r="BA131"/>
  <c r="BA130"/>
  <c r="BA129"/>
  <c r="BA128"/>
  <c r="BA127"/>
  <c r="BA126"/>
  <c r="BA125"/>
  <c r="BA124"/>
  <c r="BA123"/>
  <c r="BA122"/>
  <c r="BA121"/>
  <c r="BA119"/>
  <c r="BD118"/>
  <c r="BC118"/>
  <c r="BB118"/>
  <c r="BA114"/>
  <c r="BA115"/>
  <c r="BA116"/>
  <c r="BA117"/>
  <c r="BA118"/>
  <c r="BE113"/>
  <c r="BA113"/>
  <c r="BA112"/>
  <c r="BA111"/>
  <c r="BA109"/>
  <c r="BA108"/>
  <c r="BA106"/>
  <c r="BA105"/>
  <c r="BA104"/>
  <c r="BA102"/>
  <c r="BA101"/>
  <c r="BA100"/>
  <c r="BA99"/>
  <c r="BA95"/>
  <c r="BA90"/>
  <c r="BA89"/>
  <c r="BA88"/>
  <c r="BE87"/>
  <c r="BA87"/>
  <c r="BA77"/>
  <c r="BA76"/>
  <c r="BA75"/>
  <c r="BA72"/>
  <c r="BA71"/>
  <c r="BA69"/>
  <c r="BA68"/>
  <c r="BE63"/>
  <c r="BA63"/>
  <c r="BA54"/>
  <c r="BE50"/>
  <c r="BA50"/>
  <c r="BA49"/>
  <c r="BA48"/>
  <c r="BA47"/>
  <c r="BA46"/>
  <c r="BA45"/>
  <c r="BA44"/>
  <c r="BA43"/>
  <c r="BA41"/>
  <c r="BA40"/>
  <c r="BA39"/>
  <c r="BA38"/>
  <c r="BA36"/>
  <c r="BA35"/>
  <c r="BA32"/>
  <c r="BA31"/>
  <c r="BA30"/>
  <c r="AX142"/>
  <c r="AV144"/>
  <c r="AV142"/>
  <c r="AS142"/>
  <c r="AQ144"/>
  <c r="AQ142"/>
  <c r="AV118" i="18"/>
  <c r="AQ105" i="16"/>
  <c r="AU115" i="7"/>
  <c r="AU105"/>
  <c r="AZ115"/>
  <c r="AQ115"/>
  <c r="AO48" i="18"/>
  <c r="AG58" i="12"/>
  <c r="AI22"/>
  <c r="AK22"/>
  <c r="AK63"/>
  <c r="AG60"/>
  <c r="AO118"/>
  <c r="AO103"/>
  <c r="AI103"/>
  <c r="AK103"/>
  <c r="AM103"/>
  <c r="AG103"/>
  <c r="AO78"/>
  <c r="AK78"/>
  <c r="AM78"/>
  <c r="AG78"/>
  <c r="AG70"/>
  <c r="AG93"/>
  <c r="AG94"/>
  <c r="AG73"/>
  <c r="AG74"/>
  <c r="AG91"/>
  <c r="AG98"/>
  <c r="AK142"/>
  <c r="BE73" i="18"/>
  <c r="BE19"/>
  <c r="BE79"/>
  <c r="BE80"/>
  <c r="BE94"/>
  <c r="BE87"/>
  <c r="BE81"/>
  <c r="BE83"/>
  <c r="BE89"/>
  <c r="BE93"/>
  <c r="BE91"/>
  <c r="BE92"/>
  <c r="BE77"/>
  <c r="BE96"/>
  <c r="BE100"/>
  <c r="BE104"/>
  <c r="BE95"/>
  <c r="BE109"/>
  <c r="BE119"/>
  <c r="BE117"/>
  <c r="BE118"/>
  <c r="BE115"/>
  <c r="BE108"/>
  <c r="BE133"/>
  <c r="BE134"/>
  <c r="BE130"/>
  <c r="BE135"/>
  <c r="BE129"/>
  <c r="BE127"/>
  <c r="BE123"/>
  <c r="BE18"/>
  <c r="BE140"/>
  <c r="BD73"/>
  <c r="BD19"/>
  <c r="BD77"/>
  <c r="BD96"/>
  <c r="BD100"/>
  <c r="BD104"/>
  <c r="BD95"/>
  <c r="BD109"/>
  <c r="BD115"/>
  <c r="BD119"/>
  <c r="BD108"/>
  <c r="BD130"/>
  <c r="BD135"/>
  <c r="BD129"/>
  <c r="BD127"/>
  <c r="BD123"/>
  <c r="BD18"/>
  <c r="BD140"/>
  <c r="BE116"/>
  <c r="AO90"/>
  <c r="AK77"/>
  <c r="AM77"/>
  <c r="AO80"/>
  <c r="AO79"/>
  <c r="AO91"/>
  <c r="AO94"/>
  <c r="AO87"/>
  <c r="AO83"/>
  <c r="AO89"/>
  <c r="AO93"/>
  <c r="AO92"/>
  <c r="AO77"/>
  <c r="BE126" i="16"/>
  <c r="BE127"/>
  <c r="BE123"/>
  <c r="AZ126"/>
  <c r="AZ127"/>
  <c r="AZ123"/>
  <c r="AI123"/>
  <c r="AK123"/>
  <c r="AM123"/>
  <c r="AO126"/>
  <c r="AO127"/>
  <c r="AO123"/>
  <c r="AQ123"/>
  <c r="AG123"/>
  <c r="AG58" i="11"/>
  <c r="AK56" i="9"/>
  <c r="AG62"/>
  <c r="AG35"/>
  <c r="AG36"/>
  <c r="AO57" i="16"/>
  <c r="AO47"/>
  <c r="AO48"/>
  <c r="AO46"/>
  <c r="AO58"/>
  <c r="AO60"/>
  <c r="AO55"/>
  <c r="AO59"/>
  <c r="AO49"/>
  <c r="AO52"/>
  <c r="AO63"/>
  <c r="AG56" i="8"/>
  <c r="BE21"/>
  <c r="BE150"/>
  <c r="BE148"/>
  <c r="BE20"/>
  <c r="BE159"/>
  <c r="BD21"/>
  <c r="BD150"/>
  <c r="BD148"/>
  <c r="BD20"/>
  <c r="BD159"/>
  <c r="BC21"/>
  <c r="BC150"/>
  <c r="BC148"/>
  <c r="BC20"/>
  <c r="BC159"/>
  <c r="BB21"/>
  <c r="BB150"/>
  <c r="BB148"/>
  <c r="BB20"/>
  <c r="BB159"/>
  <c r="BA157"/>
  <c r="BA156"/>
  <c r="BA153"/>
  <c r="BA147"/>
  <c r="BA146"/>
  <c r="BA145"/>
  <c r="BA144"/>
  <c r="BA143"/>
  <c r="BA142"/>
  <c r="BA141"/>
  <c r="BA140"/>
  <c r="BA139"/>
  <c r="BA138"/>
  <c r="BA137"/>
  <c r="BA136"/>
  <c r="BA135"/>
  <c r="BA134"/>
  <c r="BA132"/>
  <c r="BA131"/>
  <c r="BA130"/>
  <c r="BA129"/>
  <c r="BA128"/>
  <c r="BA127"/>
  <c r="BA126"/>
  <c r="BA125"/>
  <c r="BA124"/>
  <c r="BA123"/>
  <c r="BA122"/>
  <c r="BA121"/>
  <c r="BA120"/>
  <c r="BA119"/>
  <c r="BA117"/>
  <c r="BD116"/>
  <c r="BC116"/>
  <c r="BB116"/>
  <c r="BA111"/>
  <c r="BA112"/>
  <c r="BA114"/>
  <c r="BA116"/>
  <c r="BE110"/>
  <c r="BA110"/>
  <c r="BA102"/>
  <c r="BA101"/>
  <c r="BA99"/>
  <c r="BA98"/>
  <c r="BA97"/>
  <c r="BA96"/>
  <c r="BA95"/>
  <c r="BA92"/>
  <c r="BA91"/>
  <c r="BA90"/>
  <c r="BA89"/>
  <c r="BA88"/>
  <c r="BA87"/>
  <c r="BA75"/>
  <c r="BA74"/>
  <c r="BA73"/>
  <c r="BA72"/>
  <c r="BA71"/>
  <c r="BA70"/>
  <c r="BA69"/>
  <c r="BA68"/>
  <c r="BA67"/>
  <c r="BA66"/>
  <c r="BA65"/>
  <c r="BA64"/>
  <c r="BA63"/>
  <c r="BA62"/>
  <c r="BE57"/>
  <c r="BA57"/>
  <c r="BA49"/>
  <c r="BE47"/>
  <c r="BA47"/>
  <c r="BA32"/>
  <c r="BA31"/>
  <c r="BA29"/>
  <c r="BA28"/>
  <c r="AG60" i="7"/>
  <c r="BA159" i="11"/>
  <c r="BA158"/>
  <c r="BA157"/>
  <c r="BA156"/>
  <c r="BA155"/>
  <c r="BA154"/>
  <c r="BA153"/>
  <c r="BA152"/>
  <c r="BA151"/>
  <c r="BA149"/>
  <c r="BA148"/>
  <c r="BA147"/>
  <c r="BA146"/>
  <c r="BA145"/>
  <c r="BA144"/>
  <c r="BA143"/>
  <c r="BA142"/>
  <c r="BA141"/>
  <c r="BA140"/>
  <c r="BA139"/>
  <c r="BA138"/>
  <c r="BA137"/>
  <c r="BA136"/>
  <c r="BA134"/>
  <c r="BA133"/>
  <c r="BA132"/>
  <c r="BA131"/>
  <c r="BA130"/>
  <c r="BA129"/>
  <c r="BA128"/>
  <c r="BA127"/>
  <c r="BA126"/>
  <c r="BA125"/>
  <c r="BA124"/>
  <c r="BA123"/>
  <c r="BA122"/>
  <c r="BA121"/>
  <c r="BA119"/>
  <c r="BD118"/>
  <c r="BC118"/>
  <c r="BB118"/>
  <c r="BA114"/>
  <c r="BA115"/>
  <c r="BA116"/>
  <c r="BA117"/>
  <c r="BA118"/>
  <c r="BE113"/>
  <c r="BA113"/>
  <c r="BA112"/>
  <c r="BA111"/>
  <c r="BA109"/>
  <c r="BA108"/>
  <c r="BA106"/>
  <c r="BA105"/>
  <c r="BA104"/>
  <c r="BA102"/>
  <c r="BA101"/>
  <c r="BA100"/>
  <c r="BA99"/>
  <c r="BA98"/>
  <c r="BA96"/>
  <c r="BA95"/>
  <c r="BA94"/>
  <c r="BA93"/>
  <c r="BA92"/>
  <c r="BA89"/>
  <c r="BE88"/>
  <c r="BA88"/>
  <c r="BA80"/>
  <c r="BA79"/>
  <c r="BA78"/>
  <c r="BA77"/>
  <c r="BA76"/>
  <c r="BA75"/>
  <c r="BA74"/>
  <c r="BA73"/>
  <c r="BA72"/>
  <c r="BA71"/>
  <c r="BA70"/>
  <c r="BA69"/>
  <c r="BA68"/>
  <c r="BA67"/>
  <c r="BE62"/>
  <c r="BA62"/>
  <c r="BA53"/>
  <c r="BE51"/>
  <c r="BA51"/>
  <c r="BA28"/>
  <c r="BA27"/>
  <c r="BA26"/>
  <c r="BE25" i="10"/>
  <c r="BE34"/>
  <c r="BE51"/>
  <c r="BE22"/>
  <c r="BE21"/>
  <c r="BE20"/>
  <c r="BE155"/>
  <c r="BD25"/>
  <c r="BD34"/>
  <c r="BD51"/>
  <c r="BD22"/>
  <c r="BD21"/>
  <c r="BD20"/>
  <c r="BD155"/>
  <c r="BC25"/>
  <c r="BC34"/>
  <c r="BC51"/>
  <c r="BC22"/>
  <c r="BC21"/>
  <c r="BC20"/>
  <c r="BC155"/>
  <c r="BB25"/>
  <c r="BB34"/>
  <c r="BB51"/>
  <c r="BB22"/>
  <c r="BB21"/>
  <c r="BB20"/>
  <c r="BB155"/>
  <c r="BA153"/>
  <c r="BA152"/>
  <c r="BA151"/>
  <c r="BA150"/>
  <c r="BA149"/>
  <c r="BA148"/>
  <c r="BA147"/>
  <c r="BA146"/>
  <c r="BA145"/>
  <c r="BA143"/>
  <c r="BA142"/>
  <c r="BA141"/>
  <c r="BA140"/>
  <c r="BA139"/>
  <c r="BA138"/>
  <c r="BA137"/>
  <c r="BA136"/>
  <c r="BA135"/>
  <c r="BA134"/>
  <c r="BA133"/>
  <c r="BA132"/>
  <c r="BA131"/>
  <c r="BA130"/>
  <c r="BA128"/>
  <c r="BA127"/>
  <c r="BA126"/>
  <c r="BA125"/>
  <c r="BA124"/>
  <c r="BA123"/>
  <c r="BA122"/>
  <c r="BA121"/>
  <c r="BA120"/>
  <c r="BA119"/>
  <c r="BA118"/>
  <c r="BA117"/>
  <c r="BD113"/>
  <c r="BC113"/>
  <c r="BB113"/>
  <c r="BA109"/>
  <c r="BA110"/>
  <c r="BA111"/>
  <c r="BA112"/>
  <c r="BA113"/>
  <c r="BE108"/>
  <c r="BA108"/>
  <c r="BA107"/>
  <c r="BA106"/>
  <c r="BA104"/>
  <c r="BA103"/>
  <c r="BA101"/>
  <c r="BA100"/>
  <c r="BA98"/>
  <c r="BA97"/>
  <c r="BA96"/>
  <c r="BA94"/>
  <c r="BA93"/>
  <c r="BA92"/>
  <c r="BA90"/>
  <c r="BA89"/>
  <c r="BA88"/>
  <c r="BA87"/>
  <c r="BE86"/>
  <c r="BA86"/>
  <c r="BA76"/>
  <c r="BA75"/>
  <c r="BA74"/>
  <c r="BA73"/>
  <c r="BA72"/>
  <c r="BA71"/>
  <c r="BA69"/>
  <c r="BA68"/>
  <c r="BA67"/>
  <c r="BA66"/>
  <c r="BA65"/>
  <c r="BA64"/>
  <c r="BA63"/>
  <c r="BE58"/>
  <c r="BA58"/>
  <c r="BA50"/>
  <c r="BA48"/>
  <c r="BA33"/>
  <c r="BA32"/>
  <c r="BA30"/>
  <c r="AG153" i="14"/>
  <c r="AK139"/>
  <c r="AG139"/>
  <c r="AK61"/>
  <c r="AO61"/>
  <c r="AI72"/>
  <c r="AI61"/>
  <c r="AM72"/>
  <c r="AM61"/>
  <c r="AG61"/>
  <c r="AG87"/>
  <c r="AQ87"/>
  <c r="AV87"/>
  <c r="BA87"/>
  <c r="AG88"/>
  <c r="AQ88"/>
  <c r="AV88"/>
  <c r="BA88"/>
  <c r="AG89"/>
  <c r="AQ89"/>
  <c r="AV89"/>
  <c r="BA89"/>
  <c r="AG79"/>
  <c r="AG54"/>
  <c r="BE49"/>
  <c r="BE22"/>
  <c r="BE21"/>
  <c r="BE147"/>
  <c r="BE20"/>
  <c r="BE158"/>
  <c r="BD49"/>
  <c r="BD22"/>
  <c r="BD21"/>
  <c r="BD147"/>
  <c r="BD20"/>
  <c r="BD158"/>
  <c r="BC49"/>
  <c r="BC22"/>
  <c r="BC21"/>
  <c r="BC147"/>
  <c r="BC20"/>
  <c r="BC158"/>
  <c r="BB49"/>
  <c r="BB22"/>
  <c r="BB21"/>
  <c r="BB147"/>
  <c r="BB20"/>
  <c r="BB158"/>
  <c r="BA156"/>
  <c r="BA155"/>
  <c r="BA154"/>
  <c r="BA152"/>
  <c r="BA151"/>
  <c r="BA150"/>
  <c r="BA146"/>
  <c r="BA145"/>
  <c r="BA144"/>
  <c r="BA143"/>
  <c r="BA142"/>
  <c r="BA141"/>
  <c r="BA140"/>
  <c r="BA139"/>
  <c r="BA138"/>
  <c r="BA137"/>
  <c r="BA136"/>
  <c r="BA135"/>
  <c r="BA134"/>
  <c r="BA133"/>
  <c r="BA131"/>
  <c r="BA130"/>
  <c r="BA129"/>
  <c r="BA128"/>
  <c r="BA127"/>
  <c r="BA126"/>
  <c r="BA125"/>
  <c r="BA124"/>
  <c r="BA123"/>
  <c r="BA122"/>
  <c r="BA121"/>
  <c r="BA120"/>
  <c r="BA119"/>
  <c r="BA118"/>
  <c r="BA116"/>
  <c r="BD115"/>
  <c r="BC115"/>
  <c r="BB115"/>
  <c r="BA110"/>
  <c r="BA111"/>
  <c r="BA113"/>
  <c r="BA114"/>
  <c r="BA115"/>
  <c r="BE109"/>
  <c r="BA109"/>
  <c r="BA108"/>
  <c r="BA107"/>
  <c r="BA106"/>
  <c r="BA105"/>
  <c r="BA104"/>
  <c r="BA103"/>
  <c r="BA102"/>
  <c r="BA100"/>
  <c r="BA99"/>
  <c r="BA98"/>
  <c r="BA97"/>
  <c r="BA96"/>
  <c r="BA93"/>
  <c r="BA92"/>
  <c r="BA90"/>
  <c r="BE86"/>
  <c r="BA86"/>
  <c r="BA75"/>
  <c r="BA74"/>
  <c r="BA73"/>
  <c r="BA72"/>
  <c r="BA71"/>
  <c r="BA70"/>
  <c r="BA69"/>
  <c r="BA68"/>
  <c r="BA67"/>
  <c r="BA66"/>
  <c r="BA65"/>
  <c r="BA64"/>
  <c r="BA63"/>
  <c r="BA62"/>
  <c r="BE57"/>
  <c r="BA57"/>
  <c r="BA53"/>
  <c r="BA48"/>
  <c r="BE46"/>
  <c r="BA46"/>
  <c r="BA45"/>
  <c r="BA44"/>
  <c r="BA43"/>
  <c r="BA42"/>
  <c r="BA41"/>
  <c r="BA40"/>
  <c r="BA39"/>
  <c r="BA38"/>
  <c r="BA37"/>
  <c r="BA36"/>
  <c r="BA34"/>
  <c r="BA32"/>
  <c r="BA31"/>
  <c r="BA29"/>
  <c r="BA26"/>
  <c r="BE37" i="13"/>
  <c r="BE55"/>
  <c r="BE22"/>
  <c r="BE21"/>
  <c r="BE20"/>
  <c r="BE165"/>
  <c r="BD37"/>
  <c r="BD55"/>
  <c r="BD22"/>
  <c r="BD21"/>
  <c r="BD20"/>
  <c r="BD165"/>
  <c r="BC37"/>
  <c r="BC55"/>
  <c r="BC22"/>
  <c r="BC21"/>
  <c r="BC20"/>
  <c r="BC165"/>
  <c r="BB37"/>
  <c r="BB55"/>
  <c r="BB22"/>
  <c r="BB21"/>
  <c r="BB20"/>
  <c r="BB165"/>
  <c r="BA163"/>
  <c r="BA162"/>
  <c r="BA161"/>
  <c r="BA160"/>
  <c r="BA159"/>
  <c r="BA158"/>
  <c r="BA157"/>
  <c r="BA156"/>
  <c r="BA155"/>
  <c r="BA153"/>
  <c r="BA152"/>
  <c r="BA151"/>
  <c r="BA150"/>
  <c r="BA149"/>
  <c r="BA148"/>
  <c r="BA147"/>
  <c r="BA146"/>
  <c r="BA144"/>
  <c r="BA143"/>
  <c r="BA142"/>
  <c r="BA141"/>
  <c r="BA140"/>
  <c r="BA138"/>
  <c r="BA137"/>
  <c r="BA136"/>
  <c r="BA135"/>
  <c r="BA134"/>
  <c r="BA133"/>
  <c r="BA132"/>
  <c r="BA131"/>
  <c r="BA130"/>
  <c r="BA129"/>
  <c r="BA128"/>
  <c r="BA127"/>
  <c r="BA126"/>
  <c r="BA125"/>
  <c r="BA123"/>
  <c r="BD122"/>
  <c r="BC122"/>
  <c r="BB122"/>
  <c r="BA116"/>
  <c r="BA117"/>
  <c r="BA119"/>
  <c r="BA121"/>
  <c r="BA122"/>
  <c r="BE115"/>
  <c r="BA115"/>
  <c r="BA114"/>
  <c r="BA113"/>
  <c r="BA111"/>
  <c r="BA110"/>
  <c r="BA108"/>
  <c r="BA107"/>
  <c r="BA106"/>
  <c r="BA104"/>
  <c r="BA103"/>
  <c r="BA102"/>
  <c r="BA101"/>
  <c r="BA100"/>
  <c r="BA96"/>
  <c r="BA95"/>
  <c r="BA94"/>
  <c r="BA92"/>
  <c r="BA91"/>
  <c r="BA82"/>
  <c r="BA81"/>
  <c r="BA79"/>
  <c r="BA77"/>
  <c r="BA76"/>
  <c r="BA75"/>
  <c r="BA74"/>
  <c r="BA73"/>
  <c r="BA72"/>
  <c r="BA71"/>
  <c r="BA70"/>
  <c r="BA69"/>
  <c r="BA68"/>
  <c r="BE63"/>
  <c r="BA63"/>
  <c r="BA57"/>
  <c r="BA54"/>
  <c r="BE50"/>
  <c r="BA50"/>
  <c r="BA36"/>
  <c r="BA35"/>
  <c r="BA28"/>
  <c r="BA27"/>
  <c r="BA26"/>
  <c r="AO108"/>
  <c r="AM78"/>
  <c r="AG78"/>
  <c r="AG58"/>
  <c r="AG33"/>
  <c r="AG34"/>
  <c r="AG33" i="11"/>
  <c r="AG34"/>
  <c r="AG57"/>
  <c r="AO51" i="10"/>
  <c r="AG54"/>
  <c r="AK83" i="9"/>
  <c r="AK79"/>
  <c r="AK68"/>
  <c r="AM83"/>
  <c r="AM79"/>
  <c r="AM68"/>
  <c r="AG68"/>
  <c r="AK39"/>
  <c r="AM39"/>
  <c r="AG39"/>
  <c r="AK34"/>
  <c r="AM34"/>
  <c r="AG34"/>
  <c r="AG56"/>
  <c r="AG25"/>
  <c r="AG54"/>
  <c r="AG65"/>
  <c r="AG66"/>
  <c r="AG67"/>
  <c r="AG22"/>
  <c r="AG31"/>
  <c r="AK64"/>
  <c r="AO64"/>
  <c r="AG59"/>
  <c r="BE27" i="16"/>
  <c r="BE29"/>
  <c r="BE32"/>
  <c r="BE33"/>
  <c r="BE34"/>
  <c r="BE39"/>
  <c r="BE40"/>
  <c r="BE38"/>
  <c r="BE26"/>
  <c r="BE31"/>
  <c r="BE20"/>
  <c r="BE67"/>
  <c r="BE19"/>
  <c r="BE73"/>
  <c r="BE74"/>
  <c r="BE80"/>
  <c r="BE86"/>
  <c r="BE75"/>
  <c r="BE76"/>
  <c r="BE82"/>
  <c r="BE85"/>
  <c r="BE83"/>
  <c r="BE84"/>
  <c r="BE71"/>
  <c r="BE88"/>
  <c r="BE92"/>
  <c r="BE96"/>
  <c r="BE87"/>
  <c r="BE101"/>
  <c r="BE111"/>
  <c r="BE100"/>
  <c r="BE115"/>
  <c r="BE128"/>
  <c r="BE122"/>
  <c r="BE120"/>
  <c r="BE18"/>
  <c r="BE133"/>
  <c r="BD20"/>
  <c r="BD67"/>
  <c r="BD19"/>
  <c r="BD71"/>
  <c r="BD88"/>
  <c r="BD92"/>
  <c r="BD96"/>
  <c r="BD87"/>
  <c r="BD101"/>
  <c r="BD111"/>
  <c r="BD100"/>
  <c r="BD115"/>
  <c r="BD123"/>
  <c r="BD128"/>
  <c r="BD122"/>
  <c r="BD120"/>
  <c r="BD18"/>
  <c r="BD133"/>
  <c r="BC20"/>
  <c r="BC67"/>
  <c r="BC19"/>
  <c r="BC71"/>
  <c r="BC88"/>
  <c r="BC92"/>
  <c r="BC96"/>
  <c r="BC87"/>
  <c r="BC101"/>
  <c r="BC111"/>
  <c r="BC100"/>
  <c r="BC115"/>
  <c r="BC123"/>
  <c r="BC128"/>
  <c r="BC122"/>
  <c r="BC120"/>
  <c r="BC18"/>
  <c r="BC133"/>
  <c r="AK57" i="8"/>
  <c r="AO57"/>
  <c r="AG53"/>
  <c r="AI21" i="7"/>
  <c r="AI105"/>
  <c r="AI137"/>
  <c r="AI155"/>
  <c r="AI154"/>
  <c r="AI152"/>
  <c r="AI20"/>
  <c r="AI163"/>
  <c r="AK137"/>
  <c r="AK21"/>
  <c r="AK105"/>
  <c r="AK155"/>
  <c r="AK154"/>
  <c r="AK152"/>
  <c r="AK20"/>
  <c r="AK163"/>
  <c r="AK62"/>
  <c r="AO62"/>
  <c r="BE22" i="17"/>
  <c r="BE26"/>
  <c r="BE28"/>
  <c r="BE34"/>
  <c r="BE36"/>
  <c r="BE37"/>
  <c r="BE41"/>
  <c r="BE32"/>
  <c r="BE29"/>
  <c r="BE31"/>
  <c r="BE39"/>
  <c r="BE50"/>
  <c r="BE23"/>
  <c r="BE30"/>
  <c r="BE38"/>
  <c r="BE20"/>
  <c r="BE67"/>
  <c r="BE19"/>
  <c r="BE73"/>
  <c r="BE74"/>
  <c r="BE87"/>
  <c r="BE80"/>
  <c r="BE75"/>
  <c r="BE76"/>
  <c r="BE82"/>
  <c r="BE86"/>
  <c r="BE84"/>
  <c r="BE85"/>
  <c r="BE71"/>
  <c r="BE89"/>
  <c r="BE94"/>
  <c r="BE98"/>
  <c r="BE93"/>
  <c r="BE88"/>
  <c r="BE103"/>
  <c r="BE112"/>
  <c r="BE108"/>
  <c r="BE102"/>
  <c r="BE125"/>
  <c r="BE126"/>
  <c r="BE122"/>
  <c r="BE121"/>
  <c r="BE119"/>
  <c r="BE115"/>
  <c r="BE18"/>
  <c r="BE132"/>
  <c r="BD20"/>
  <c r="BD67"/>
  <c r="BD19"/>
  <c r="BD71"/>
  <c r="BD89"/>
  <c r="BD94"/>
  <c r="BD98"/>
  <c r="BD93"/>
  <c r="BD88"/>
  <c r="BD103"/>
  <c r="BD112"/>
  <c r="BD108"/>
  <c r="BD102"/>
  <c r="BD122"/>
  <c r="BD121"/>
  <c r="BD119"/>
  <c r="BD115"/>
  <c r="BD18"/>
  <c r="BD132"/>
  <c r="BC20"/>
  <c r="BC67"/>
  <c r="BC19"/>
  <c r="BC71"/>
  <c r="BC89"/>
  <c r="BC94"/>
  <c r="BC98"/>
  <c r="BC93"/>
  <c r="BC88"/>
  <c r="BC103"/>
  <c r="BC112"/>
  <c r="BC108"/>
  <c r="BC102"/>
  <c r="BC122"/>
  <c r="BC121"/>
  <c r="BC119"/>
  <c r="BC115"/>
  <c r="BC18"/>
  <c r="BC132"/>
  <c r="BB20"/>
  <c r="BB67"/>
  <c r="BB19"/>
  <c r="BB71"/>
  <c r="BB89"/>
  <c r="BB94"/>
  <c r="BB98"/>
  <c r="BB93"/>
  <c r="BB88"/>
  <c r="BB103"/>
  <c r="BB112"/>
  <c r="BB108"/>
  <c r="BB102"/>
  <c r="BB122"/>
  <c r="BB121"/>
  <c r="BB119"/>
  <c r="BB115"/>
  <c r="BB18"/>
  <c r="BB132"/>
  <c r="BE21" i="7"/>
  <c r="BE105"/>
  <c r="BE152"/>
  <c r="BE20"/>
  <c r="BE163"/>
  <c r="BD21"/>
  <c r="BD105"/>
  <c r="BD152"/>
  <c r="BD20"/>
  <c r="BD163"/>
  <c r="BC21"/>
  <c r="BC105"/>
  <c r="BC152"/>
  <c r="BC20"/>
  <c r="BC163"/>
  <c r="BB21"/>
  <c r="BB105"/>
  <c r="BB152"/>
  <c r="BB20"/>
  <c r="BB163"/>
  <c r="BA161"/>
  <c r="BA160"/>
  <c r="BA159"/>
  <c r="BA158"/>
  <c r="BA157"/>
  <c r="BA156"/>
  <c r="BA155"/>
  <c r="BA153"/>
  <c r="BA151"/>
  <c r="BA150"/>
  <c r="BA149"/>
  <c r="BA148"/>
  <c r="BA147"/>
  <c r="BA146"/>
  <c r="BE145"/>
  <c r="BD145"/>
  <c r="BC145"/>
  <c r="BB145"/>
  <c r="BA145"/>
  <c r="BA144"/>
  <c r="BA143"/>
  <c r="BA142"/>
  <c r="BA141"/>
  <c r="BA140"/>
  <c r="BA139"/>
  <c r="BA138"/>
  <c r="BA136"/>
  <c r="BA135"/>
  <c r="BA134"/>
  <c r="BA133"/>
  <c r="BA132"/>
  <c r="BA131"/>
  <c r="BA130"/>
  <c r="BA129"/>
  <c r="BA128"/>
  <c r="BA127"/>
  <c r="BA126"/>
  <c r="BA125"/>
  <c r="BA124"/>
  <c r="BA123"/>
  <c r="BE120"/>
  <c r="BD120"/>
  <c r="BC120"/>
  <c r="BB120"/>
  <c r="BA120"/>
  <c r="BE115"/>
  <c r="BA115"/>
  <c r="BA114"/>
  <c r="BA113"/>
  <c r="BA111"/>
  <c r="BA109"/>
  <c r="BA107"/>
  <c r="BA106"/>
  <c r="BA104"/>
  <c r="BA103"/>
  <c r="BA102"/>
  <c r="BA101"/>
  <c r="BA98"/>
  <c r="BA97"/>
  <c r="BA96"/>
  <c r="BA94"/>
  <c r="BA93"/>
  <c r="BA92"/>
  <c r="BA91"/>
  <c r="BE90"/>
  <c r="BA90"/>
  <c r="BA80"/>
  <c r="BA79"/>
  <c r="BA78"/>
  <c r="BA76"/>
  <c r="BA75"/>
  <c r="BA74"/>
  <c r="BA73"/>
  <c r="BA72"/>
  <c r="BA71"/>
  <c r="BA70"/>
  <c r="BA69"/>
  <c r="BA68"/>
  <c r="BA67"/>
  <c r="BE62"/>
  <c r="BA62"/>
  <c r="BA54"/>
  <c r="BA35"/>
  <c r="BA34"/>
  <c r="BA28"/>
  <c r="BA27"/>
  <c r="BA26"/>
  <c r="AG79" i="13"/>
  <c r="AQ79"/>
  <c r="AV79"/>
  <c r="AI67" i="12"/>
  <c r="AK67"/>
  <c r="AM67"/>
  <c r="AQ70"/>
  <c r="AQ93"/>
  <c r="AQ94"/>
  <c r="AQ73"/>
  <c r="AQ74"/>
  <c r="AQ91"/>
  <c r="AQ98"/>
  <c r="AQ67"/>
  <c r="AR67"/>
  <c r="AS67"/>
  <c r="AT67"/>
  <c r="AV70"/>
  <c r="AV93"/>
  <c r="AV94"/>
  <c r="AV73"/>
  <c r="AV74"/>
  <c r="AV91"/>
  <c r="AV98"/>
  <c r="AV67"/>
  <c r="AW67"/>
  <c r="AX67"/>
  <c r="AY67"/>
  <c r="AZ67"/>
  <c r="AG50" i="11"/>
  <c r="AG62" i="12"/>
  <c r="AG61" i="13"/>
  <c r="AG45" i="14"/>
  <c r="AQ45"/>
  <c r="AV50" i="11"/>
  <c r="AV62" i="12"/>
  <c r="AV61" i="13"/>
  <c r="AV45" i="14"/>
  <c r="AG49" i="11"/>
  <c r="AG44" i="14"/>
  <c r="AQ44"/>
  <c r="AV49" i="11"/>
  <c r="AV44" i="14"/>
  <c r="AG43"/>
  <c r="AQ43"/>
  <c r="AV43"/>
  <c r="AG40" i="11"/>
  <c r="AG36" i="14"/>
  <c r="AG36" i="8"/>
  <c r="AG42" i="9"/>
  <c r="AG37" i="10"/>
  <c r="AQ36" i="14"/>
  <c r="AQ42" i="9"/>
  <c r="AV40" i="11"/>
  <c r="AV36" i="14"/>
  <c r="AV37" i="10"/>
  <c r="AG39" i="11"/>
  <c r="AG39" i="12"/>
  <c r="AG35" i="8"/>
  <c r="AG41" i="9"/>
  <c r="AQ39" i="12"/>
  <c r="AQ41" i="9"/>
  <c r="AV39" i="11"/>
  <c r="AV39" i="12"/>
  <c r="AG43" i="11"/>
  <c r="AG38" i="14"/>
  <c r="AQ38"/>
  <c r="AV43" i="11"/>
  <c r="AV38" i="14"/>
  <c r="AG45" i="11"/>
  <c r="AV45"/>
  <c r="AG44"/>
  <c r="AV44"/>
  <c r="AG38"/>
  <c r="AG38" i="12"/>
  <c r="AG34" i="8"/>
  <c r="AG40" i="9"/>
  <c r="AG35" i="10"/>
  <c r="AQ38" i="12"/>
  <c r="AQ40" i="9"/>
  <c r="AV38" i="11"/>
  <c r="AV38" i="12"/>
  <c r="AV35" i="10"/>
  <c r="AG42" i="11"/>
  <c r="AG40" i="12"/>
  <c r="AG51" i="13"/>
  <c r="AG46" i="8"/>
  <c r="AG43" i="9"/>
  <c r="AG39" i="10"/>
  <c r="AQ40" i="12"/>
  <c r="AQ34" i="14"/>
  <c r="AV42" i="11"/>
  <c r="AV40" i="12"/>
  <c r="AV51" i="13"/>
  <c r="AV34" i="14"/>
  <c r="AV39" i="10"/>
  <c r="AG41" i="11"/>
  <c r="AG41" i="12"/>
  <c r="AG41" i="13"/>
  <c r="AG37" i="14"/>
  <c r="AG37" i="8"/>
  <c r="AG44" i="9"/>
  <c r="AG38" i="10"/>
  <c r="AQ41" i="12"/>
  <c r="AQ37" i="14"/>
  <c r="AQ44" i="9"/>
  <c r="AV41" i="11"/>
  <c r="AV41" i="12"/>
  <c r="AV41" i="13"/>
  <c r="AV37" i="14"/>
  <c r="AV38" i="10"/>
  <c r="AG36" i="11"/>
  <c r="AG36" i="12"/>
  <c r="AG32" i="8"/>
  <c r="AG38" i="9"/>
  <c r="AG33" i="10"/>
  <c r="AQ36" i="11"/>
  <c r="AQ36" i="12"/>
  <c r="AQ36" i="13"/>
  <c r="AQ32" i="14"/>
  <c r="AQ32" i="8"/>
  <c r="AQ38" i="9"/>
  <c r="AQ33" i="10"/>
  <c r="AV36" i="12"/>
  <c r="AV36" i="13"/>
  <c r="AV32" i="14"/>
  <c r="AV32" i="8"/>
  <c r="AV33" i="10"/>
  <c r="AG35" i="11"/>
  <c r="AG35" i="12"/>
  <c r="AG37" i="9"/>
  <c r="AG32" i="10"/>
  <c r="AQ35" i="11"/>
  <c r="AQ35" i="12"/>
  <c r="AQ35" i="13"/>
  <c r="AQ31" i="14"/>
  <c r="AQ32" i="10"/>
  <c r="AV35" i="12"/>
  <c r="AV35" i="13"/>
  <c r="AV31" i="14"/>
  <c r="AV32" i="10"/>
  <c r="AG32" i="12"/>
  <c r="AG31" i="13"/>
  <c r="AG29" i="14"/>
  <c r="AG32" i="7"/>
  <c r="AQ32" i="12"/>
  <c r="AQ29" i="14"/>
  <c r="AQ30" i="10"/>
  <c r="AV32" i="12"/>
  <c r="AV29" i="14"/>
  <c r="AV30" i="10"/>
  <c r="AG28" i="11"/>
  <c r="AG31" i="12"/>
  <c r="AG28" i="13"/>
  <c r="AG28" i="9"/>
  <c r="AQ28" i="11"/>
  <c r="AQ31" i="12"/>
  <c r="AQ28" i="13"/>
  <c r="AQ28" i="9"/>
  <c r="AV28" i="11"/>
  <c r="AV31" i="12"/>
  <c r="AV28" i="13"/>
  <c r="AG27" i="11"/>
  <c r="AG30" i="12"/>
  <c r="AG27" i="13"/>
  <c r="AG27" i="9"/>
  <c r="AQ27" i="11"/>
  <c r="AQ30" i="12"/>
  <c r="AQ27" i="13"/>
  <c r="AQ27" i="9"/>
  <c r="AV27" i="11"/>
  <c r="AV30" i="12"/>
  <c r="AV27" i="13"/>
  <c r="AV27" i="10"/>
  <c r="AG26" i="11"/>
  <c r="AG26" i="13"/>
  <c r="AG26" i="9"/>
  <c r="AG26" i="10"/>
  <c r="AQ26" i="11"/>
  <c r="AQ26" i="14"/>
  <c r="AQ26" i="9"/>
  <c r="AQ26" i="10"/>
  <c r="AV26" i="11"/>
  <c r="AV26" i="13"/>
  <c r="AV26" i="14"/>
  <c r="AV26" i="10"/>
  <c r="AG88" i="16"/>
  <c r="AG92"/>
  <c r="AG96"/>
  <c r="AG87"/>
  <c r="AG101"/>
  <c r="AG111"/>
  <c r="AG100"/>
  <c r="AG115"/>
  <c r="AG128"/>
  <c r="AG122"/>
  <c r="AG120"/>
  <c r="AG18"/>
  <c r="AG133"/>
  <c r="AG21" i="9"/>
  <c r="AG126"/>
  <c r="AK142"/>
  <c r="AK141"/>
  <c r="AM142"/>
  <c r="AM141"/>
  <c r="AG141"/>
  <c r="AK158"/>
  <c r="AK156"/>
  <c r="AM158"/>
  <c r="AM156"/>
  <c r="AO156"/>
  <c r="AG156"/>
  <c r="AG166"/>
  <c r="AG20"/>
  <c r="AG167"/>
  <c r="AG61" i="10"/>
  <c r="AO25"/>
  <c r="AG25"/>
  <c r="AM31"/>
  <c r="AO31"/>
  <c r="AG31"/>
  <c r="AM34"/>
  <c r="AG34"/>
  <c r="AG49"/>
  <c r="AG51"/>
  <c r="AG59"/>
  <c r="AG60"/>
  <c r="AG22"/>
  <c r="AG21"/>
  <c r="AM99"/>
  <c r="AG99"/>
  <c r="AG116"/>
  <c r="AM130"/>
  <c r="AM129"/>
  <c r="AG129"/>
  <c r="AM147"/>
  <c r="AM146"/>
  <c r="AM144"/>
  <c r="AO147"/>
  <c r="AO146"/>
  <c r="AO144"/>
  <c r="AG144"/>
  <c r="AG154"/>
  <c r="AG20"/>
  <c r="AG155"/>
  <c r="AG21" i="12"/>
  <c r="AG120"/>
  <c r="AI139"/>
  <c r="AI136"/>
  <c r="AI135"/>
  <c r="AK136"/>
  <c r="AK135"/>
  <c r="AM136"/>
  <c r="AM135"/>
  <c r="AG135"/>
  <c r="AI153"/>
  <c r="AI152"/>
  <c r="AI150"/>
  <c r="AK153"/>
  <c r="AK152"/>
  <c r="AK150"/>
  <c r="AM153"/>
  <c r="AM152"/>
  <c r="AM150"/>
  <c r="AO153"/>
  <c r="AO152"/>
  <c r="AO150"/>
  <c r="AG150"/>
  <c r="AG160"/>
  <c r="AG20"/>
  <c r="AG161"/>
  <c r="AG140" i="18"/>
  <c r="AG21" i="11"/>
  <c r="AI103"/>
  <c r="AK103"/>
  <c r="AM103"/>
  <c r="AO106"/>
  <c r="AO118"/>
  <c r="AO103"/>
  <c r="AG103"/>
  <c r="AG120"/>
  <c r="AI135"/>
  <c r="AK135"/>
  <c r="AM135"/>
  <c r="AG135"/>
  <c r="AI153"/>
  <c r="AI152"/>
  <c r="AI150"/>
  <c r="AK153"/>
  <c r="AK152"/>
  <c r="AK150"/>
  <c r="AM153"/>
  <c r="AM152"/>
  <c r="AM150"/>
  <c r="AO153"/>
  <c r="AO152"/>
  <c r="AO150"/>
  <c r="AG150"/>
  <c r="AG160"/>
  <c r="AG20"/>
  <c r="AG161"/>
  <c r="AM67" i="13"/>
  <c r="AG21"/>
  <c r="AM105"/>
  <c r="AO105"/>
  <c r="AG105"/>
  <c r="AG124"/>
  <c r="AM140"/>
  <c r="AM139"/>
  <c r="AG139"/>
  <c r="AM157"/>
  <c r="AM156"/>
  <c r="AM154"/>
  <c r="AO157"/>
  <c r="AO156"/>
  <c r="AO154"/>
  <c r="AG154"/>
  <c r="AG164"/>
  <c r="AG20"/>
  <c r="AG165"/>
  <c r="AG58" i="14"/>
  <c r="AG59"/>
  <c r="AG60"/>
  <c r="AG21"/>
  <c r="AG117"/>
  <c r="AI136"/>
  <c r="AI133"/>
  <c r="AI132"/>
  <c r="AK133"/>
  <c r="AK132"/>
  <c r="AM133"/>
  <c r="AM132"/>
  <c r="AG132"/>
  <c r="AG148"/>
  <c r="AI150"/>
  <c r="AI149"/>
  <c r="AK150"/>
  <c r="AK149"/>
  <c r="AM150"/>
  <c r="AM149"/>
  <c r="AO150"/>
  <c r="AO149"/>
  <c r="AG149"/>
  <c r="AG147"/>
  <c r="AG157"/>
  <c r="AG20"/>
  <c r="AG158"/>
  <c r="AG21" i="7"/>
  <c r="AM105"/>
  <c r="AO105"/>
  <c r="AG105"/>
  <c r="AG122"/>
  <c r="AM137"/>
  <c r="AG137"/>
  <c r="AM155"/>
  <c r="AM154"/>
  <c r="AO155"/>
  <c r="AO154"/>
  <c r="AG154"/>
  <c r="AG152"/>
  <c r="AG162"/>
  <c r="AG20"/>
  <c r="AG163"/>
  <c r="AI67" i="16"/>
  <c r="AI19"/>
  <c r="AI71"/>
  <c r="AI88"/>
  <c r="AI92"/>
  <c r="AI96"/>
  <c r="AI87"/>
  <c r="AI101"/>
  <c r="AI111"/>
  <c r="AI100"/>
  <c r="AI115"/>
  <c r="AI128"/>
  <c r="AI122"/>
  <c r="AI120"/>
  <c r="AI18"/>
  <c r="AI133"/>
  <c r="AI21" i="12"/>
  <c r="AI20"/>
  <c r="AI161"/>
  <c r="AI73" i="18"/>
  <c r="AI19"/>
  <c r="AI96"/>
  <c r="AI100"/>
  <c r="AI104"/>
  <c r="AI95"/>
  <c r="AI109"/>
  <c r="AI115"/>
  <c r="AI119"/>
  <c r="AI108"/>
  <c r="AI130"/>
  <c r="AI135"/>
  <c r="AI129"/>
  <c r="AI127"/>
  <c r="AI123"/>
  <c r="AI18"/>
  <c r="AI140"/>
  <c r="AI21" i="11"/>
  <c r="AI20"/>
  <c r="AI161"/>
  <c r="AI21" i="14"/>
  <c r="AI147"/>
  <c r="AI20"/>
  <c r="AI158"/>
  <c r="AI21" i="8"/>
  <c r="AI20"/>
  <c r="AI159"/>
  <c r="AK67" i="16"/>
  <c r="AK19"/>
  <c r="AK71"/>
  <c r="AK88"/>
  <c r="AK92"/>
  <c r="AK96"/>
  <c r="AK87"/>
  <c r="AK101"/>
  <c r="AK111"/>
  <c r="AK100"/>
  <c r="AK115"/>
  <c r="AK128"/>
  <c r="AK122"/>
  <c r="AK120"/>
  <c r="AK18"/>
  <c r="AK133"/>
  <c r="AK22" i="9"/>
  <c r="AK21"/>
  <c r="AK20"/>
  <c r="AK167"/>
  <c r="AK21" i="12"/>
  <c r="AK20"/>
  <c r="AK161"/>
  <c r="AK73" i="18"/>
  <c r="AK19"/>
  <c r="AK96"/>
  <c r="AK100"/>
  <c r="AK104"/>
  <c r="AK95"/>
  <c r="AK109"/>
  <c r="AK115"/>
  <c r="AK119"/>
  <c r="AK108"/>
  <c r="AK130"/>
  <c r="AK135"/>
  <c r="AK129"/>
  <c r="AK127"/>
  <c r="AK123"/>
  <c r="AK18"/>
  <c r="AK140"/>
  <c r="AK21" i="11"/>
  <c r="AK20"/>
  <c r="AK161"/>
  <c r="AK21" i="14"/>
  <c r="AK147"/>
  <c r="AK20"/>
  <c r="AK158"/>
  <c r="AK21" i="8"/>
  <c r="AK20"/>
  <c r="AK159"/>
  <c r="AM67" i="16"/>
  <c r="AM19"/>
  <c r="AM71"/>
  <c r="AM88"/>
  <c r="AM92"/>
  <c r="AM96"/>
  <c r="AM87"/>
  <c r="AM101"/>
  <c r="AM111"/>
  <c r="AM100"/>
  <c r="AM115"/>
  <c r="AM128"/>
  <c r="AM122"/>
  <c r="AM120"/>
  <c r="AM18"/>
  <c r="AM133"/>
  <c r="AM22" i="9"/>
  <c r="AM21"/>
  <c r="AM20"/>
  <c r="AM167"/>
  <c r="AM22" i="10"/>
  <c r="AM21"/>
  <c r="AM20"/>
  <c r="AM155"/>
  <c r="AM22" i="12"/>
  <c r="AM21"/>
  <c r="AM20"/>
  <c r="AM161"/>
  <c r="AM73" i="18"/>
  <c r="AM19"/>
  <c r="AM96"/>
  <c r="AM100"/>
  <c r="AM104"/>
  <c r="AM95"/>
  <c r="AM109"/>
  <c r="AM115"/>
  <c r="AM119"/>
  <c r="AM108"/>
  <c r="AM130"/>
  <c r="AM135"/>
  <c r="AM129"/>
  <c r="AM127"/>
  <c r="AM123"/>
  <c r="AM18"/>
  <c r="AM140"/>
  <c r="AM21" i="11"/>
  <c r="AM20"/>
  <c r="AM161"/>
  <c r="AM21" i="13"/>
  <c r="AM20"/>
  <c r="AM165"/>
  <c r="AM21" i="14"/>
  <c r="AM147"/>
  <c r="AM20"/>
  <c r="AM158"/>
  <c r="AM21" i="7"/>
  <c r="AM152"/>
  <c r="AM20"/>
  <c r="AM163"/>
  <c r="AM21" i="8"/>
  <c r="AM20"/>
  <c r="AM159"/>
  <c r="AO67" i="17"/>
  <c r="AO19"/>
  <c r="AO89"/>
  <c r="AO94"/>
  <c r="AO98"/>
  <c r="AO93"/>
  <c r="AO88"/>
  <c r="AO103"/>
  <c r="AO112"/>
  <c r="AO108"/>
  <c r="AO102"/>
  <c r="AO125"/>
  <c r="AO126"/>
  <c r="AO122"/>
  <c r="AO127"/>
  <c r="AO121"/>
  <c r="AO119"/>
  <c r="AO115"/>
  <c r="AO18"/>
  <c r="AO132"/>
  <c r="AO67" i="16"/>
  <c r="AO19"/>
  <c r="AO73"/>
  <c r="AO74"/>
  <c r="AO80"/>
  <c r="AO86"/>
  <c r="AO75"/>
  <c r="AO76"/>
  <c r="AO82"/>
  <c r="AO85"/>
  <c r="AO83"/>
  <c r="AO84"/>
  <c r="AO71"/>
  <c r="AO88"/>
  <c r="AO92"/>
  <c r="AO96"/>
  <c r="AO87"/>
  <c r="AO101"/>
  <c r="AO111"/>
  <c r="AO100"/>
  <c r="AO115"/>
  <c r="AO128"/>
  <c r="AO122"/>
  <c r="AO120"/>
  <c r="AO18"/>
  <c r="AO133"/>
  <c r="AO20" i="9"/>
  <c r="AO167"/>
  <c r="AO22" i="10"/>
  <c r="AO21"/>
  <c r="AO20"/>
  <c r="AO155"/>
  <c r="AO21" i="12"/>
  <c r="AO20"/>
  <c r="AO161"/>
  <c r="AO73" i="18"/>
  <c r="AO19"/>
  <c r="AO96"/>
  <c r="AO100"/>
  <c r="AO104"/>
  <c r="AO95"/>
  <c r="AO109"/>
  <c r="AO115"/>
  <c r="AO119"/>
  <c r="AO108"/>
  <c r="AO127"/>
  <c r="AO123"/>
  <c r="AO18"/>
  <c r="AO140"/>
  <c r="AO21" i="11"/>
  <c r="AO20"/>
  <c r="AO161"/>
  <c r="AO21" i="13"/>
  <c r="AO20"/>
  <c r="AO165"/>
  <c r="AO21" i="14"/>
  <c r="AO147"/>
  <c r="AO20"/>
  <c r="AO158"/>
  <c r="AO21" i="7"/>
  <c r="AO152"/>
  <c r="AO20"/>
  <c r="AO163"/>
  <c r="AO21" i="8"/>
  <c r="AO20"/>
  <c r="AO159"/>
  <c r="AQ67" i="16"/>
  <c r="AQ19"/>
  <c r="AQ71"/>
  <c r="AQ88"/>
  <c r="AQ92"/>
  <c r="AQ96"/>
  <c r="AQ87"/>
  <c r="AQ101"/>
  <c r="AQ111"/>
  <c r="AQ100"/>
  <c r="AQ115"/>
  <c r="AQ128"/>
  <c r="AQ122"/>
  <c r="AQ120"/>
  <c r="AQ18"/>
  <c r="AQ133"/>
  <c r="AR79" i="9"/>
  <c r="AR68"/>
  <c r="AS79"/>
  <c r="AS68"/>
  <c r="AT79"/>
  <c r="AT68"/>
  <c r="AR34"/>
  <c r="AS34"/>
  <c r="AT34"/>
  <c r="AQ45"/>
  <c r="AQ46"/>
  <c r="AQ47"/>
  <c r="AQ48"/>
  <c r="AQ49"/>
  <c r="AQ50"/>
  <c r="AQ51"/>
  <c r="AQ52"/>
  <c r="AQ57"/>
  <c r="AQ60"/>
  <c r="AQ61"/>
  <c r="AQ58"/>
  <c r="AQ21"/>
  <c r="AR110"/>
  <c r="AR107"/>
  <c r="AS110"/>
  <c r="AS107"/>
  <c r="AT110"/>
  <c r="AT107"/>
  <c r="AU124"/>
  <c r="AQ107"/>
  <c r="AQ126"/>
  <c r="AR145"/>
  <c r="AR142"/>
  <c r="AR141"/>
  <c r="AS142"/>
  <c r="AS141"/>
  <c r="AT142"/>
  <c r="AT141"/>
  <c r="AQ141"/>
  <c r="AR159"/>
  <c r="AR158"/>
  <c r="AR156"/>
  <c r="AS159"/>
  <c r="AS158"/>
  <c r="AS156"/>
  <c r="AT159"/>
  <c r="AT158"/>
  <c r="AT156"/>
  <c r="AU158"/>
  <c r="AU156"/>
  <c r="AQ156"/>
  <c r="AQ166"/>
  <c r="AQ20"/>
  <c r="AQ167"/>
  <c r="AR73" i="10"/>
  <c r="AR62"/>
  <c r="AS73"/>
  <c r="AS62"/>
  <c r="AT73"/>
  <c r="AT62"/>
  <c r="AU73"/>
  <c r="AU62"/>
  <c r="AQ61"/>
  <c r="AQ29"/>
  <c r="AQ25"/>
  <c r="AR31"/>
  <c r="AS31"/>
  <c r="AT31"/>
  <c r="AU31"/>
  <c r="AQ31"/>
  <c r="AQ34"/>
  <c r="AQ49"/>
  <c r="AQ55"/>
  <c r="AQ59"/>
  <c r="AQ60"/>
  <c r="AQ21"/>
  <c r="AR101"/>
  <c r="AS101"/>
  <c r="AT101"/>
  <c r="AU113"/>
  <c r="AQ116"/>
  <c r="AR133"/>
  <c r="AR130"/>
  <c r="AR129"/>
  <c r="AS130"/>
  <c r="AS129"/>
  <c r="AT130"/>
  <c r="AT129"/>
  <c r="AQ129"/>
  <c r="AR147"/>
  <c r="AR146"/>
  <c r="AR144"/>
  <c r="AS147"/>
  <c r="AS146"/>
  <c r="AS144"/>
  <c r="AT147"/>
  <c r="AT146"/>
  <c r="AT144"/>
  <c r="AU147"/>
  <c r="AU146"/>
  <c r="AU144"/>
  <c r="AQ144"/>
  <c r="AQ154"/>
  <c r="AQ20"/>
  <c r="AQ155"/>
  <c r="AQ21" i="12"/>
  <c r="AR103"/>
  <c r="AS103"/>
  <c r="AT103"/>
  <c r="AU106"/>
  <c r="AU118"/>
  <c r="AU103"/>
  <c r="AQ103"/>
  <c r="AQ120"/>
  <c r="AR139"/>
  <c r="AR136"/>
  <c r="AR135"/>
  <c r="AS136"/>
  <c r="AS135"/>
  <c r="AT136"/>
  <c r="AT135"/>
  <c r="AQ135"/>
  <c r="AR153"/>
  <c r="AR152"/>
  <c r="AR150"/>
  <c r="AS153"/>
  <c r="AS152"/>
  <c r="AS150"/>
  <c r="AT153"/>
  <c r="AT152"/>
  <c r="AT150"/>
  <c r="AU153"/>
  <c r="AU152"/>
  <c r="AU150"/>
  <c r="AQ150"/>
  <c r="AQ160"/>
  <c r="AQ20"/>
  <c r="AQ161"/>
  <c r="AQ21" i="11"/>
  <c r="AR103"/>
  <c r="AS103"/>
  <c r="AT103"/>
  <c r="AU106"/>
  <c r="AU118"/>
  <c r="AU103"/>
  <c r="AQ103"/>
  <c r="AQ120"/>
  <c r="AR139"/>
  <c r="AR136"/>
  <c r="AR135"/>
  <c r="AS136"/>
  <c r="AS135"/>
  <c r="AT136"/>
  <c r="AT135"/>
  <c r="AQ135"/>
  <c r="AR153"/>
  <c r="AR152"/>
  <c r="AR150"/>
  <c r="AS153"/>
  <c r="AS152"/>
  <c r="AS150"/>
  <c r="AT153"/>
  <c r="AT152"/>
  <c r="AT150"/>
  <c r="AU153"/>
  <c r="AU152"/>
  <c r="AU150"/>
  <c r="AQ150"/>
  <c r="AQ160"/>
  <c r="AQ20"/>
  <c r="AQ161"/>
  <c r="AR67" i="13"/>
  <c r="AS67"/>
  <c r="AT67"/>
  <c r="AQ67"/>
  <c r="AQ21"/>
  <c r="AR105"/>
  <c r="AS105"/>
  <c r="AT105"/>
  <c r="AU108"/>
  <c r="AU122"/>
  <c r="AU105"/>
  <c r="AQ105"/>
  <c r="AQ124"/>
  <c r="AR143"/>
  <c r="AR140"/>
  <c r="AR139"/>
  <c r="AS140"/>
  <c r="AS139"/>
  <c r="AT140"/>
  <c r="AT139"/>
  <c r="AQ139"/>
  <c r="AR157"/>
  <c r="AR156"/>
  <c r="AR154"/>
  <c r="AS157"/>
  <c r="AS156"/>
  <c r="AS154"/>
  <c r="AT157"/>
  <c r="AT156"/>
  <c r="AT154"/>
  <c r="AU157"/>
  <c r="AU156"/>
  <c r="AU154"/>
  <c r="AQ154"/>
  <c r="AQ164"/>
  <c r="AQ20"/>
  <c r="AQ165"/>
  <c r="AQ21" i="14"/>
  <c r="AR101"/>
  <c r="AS101"/>
  <c r="AT101"/>
  <c r="AU104"/>
  <c r="AU115"/>
  <c r="AU101"/>
  <c r="AQ101"/>
  <c r="AQ117"/>
  <c r="AR136"/>
  <c r="AR133"/>
  <c r="AR132"/>
  <c r="AS132"/>
  <c r="AT133"/>
  <c r="AT132"/>
  <c r="AQ132"/>
  <c r="AQ148"/>
  <c r="AR150"/>
  <c r="AR149"/>
  <c r="AS150"/>
  <c r="AS149"/>
  <c r="AT150"/>
  <c r="AT149"/>
  <c r="AU150"/>
  <c r="AU149"/>
  <c r="AQ149"/>
  <c r="AQ153"/>
  <c r="AQ147"/>
  <c r="AQ157"/>
  <c r="AQ20"/>
  <c r="AQ158"/>
  <c r="AQ21" i="7"/>
  <c r="AQ116"/>
  <c r="AQ117"/>
  <c r="AQ119"/>
  <c r="AQ121"/>
  <c r="AQ118"/>
  <c r="AQ105"/>
  <c r="AQ122"/>
  <c r="AR141"/>
  <c r="AR138"/>
  <c r="AR137"/>
  <c r="AS138"/>
  <c r="AS137"/>
  <c r="AT138"/>
  <c r="AT137"/>
  <c r="AQ137"/>
  <c r="AR155"/>
  <c r="AR154"/>
  <c r="AS155"/>
  <c r="AS154"/>
  <c r="AT155"/>
  <c r="AT154"/>
  <c r="AU155"/>
  <c r="AU154"/>
  <c r="AQ154"/>
  <c r="AQ152"/>
  <c r="AQ162"/>
  <c r="AQ20"/>
  <c r="AQ163"/>
  <c r="AQ21" i="8"/>
  <c r="AQ118"/>
  <c r="AR137"/>
  <c r="AR134"/>
  <c r="AR133"/>
  <c r="AS134"/>
  <c r="AS133"/>
  <c r="AT134"/>
  <c r="AT133"/>
  <c r="AQ133"/>
  <c r="AQ149"/>
  <c r="AR151"/>
  <c r="AS151"/>
  <c r="AT151"/>
  <c r="AU151"/>
  <c r="AQ151"/>
  <c r="AQ155"/>
  <c r="AQ154"/>
  <c r="AQ150"/>
  <c r="AQ148"/>
  <c r="AQ20"/>
  <c r="AQ159"/>
  <c r="AR39" i="9"/>
  <c r="AR21"/>
  <c r="AR20"/>
  <c r="AR167"/>
  <c r="AR25" i="10"/>
  <c r="AR34"/>
  <c r="AR22"/>
  <c r="AR21"/>
  <c r="AR20"/>
  <c r="AR155"/>
  <c r="AR55" i="12"/>
  <c r="AR22"/>
  <c r="AR21"/>
  <c r="AR20"/>
  <c r="AR161"/>
  <c r="AR73" i="18"/>
  <c r="AR19"/>
  <c r="AR96"/>
  <c r="AR100"/>
  <c r="AR104"/>
  <c r="AR95"/>
  <c r="AR109"/>
  <c r="AR115"/>
  <c r="AR119"/>
  <c r="AR108"/>
  <c r="AR130"/>
  <c r="AR135"/>
  <c r="AR129"/>
  <c r="AR127"/>
  <c r="AR123"/>
  <c r="AR18"/>
  <c r="AR140"/>
  <c r="AR21" i="11"/>
  <c r="AR20"/>
  <c r="AR161"/>
  <c r="AR21" i="13"/>
  <c r="AR20"/>
  <c r="AR165"/>
  <c r="AR21" i="14"/>
  <c r="AR147"/>
  <c r="AR20"/>
  <c r="AR158"/>
  <c r="AR21" i="7"/>
  <c r="AR105"/>
  <c r="AR152"/>
  <c r="AR20"/>
  <c r="AR163"/>
  <c r="AR21" i="8"/>
  <c r="AR150"/>
  <c r="AR148"/>
  <c r="AR20"/>
  <c r="AR159"/>
  <c r="AS39" i="9"/>
  <c r="AS21"/>
  <c r="AS20"/>
  <c r="AS167"/>
  <c r="AS25" i="10"/>
  <c r="AS34"/>
  <c r="AS22"/>
  <c r="AS21"/>
  <c r="AS20"/>
  <c r="AS155"/>
  <c r="AS55" i="12"/>
  <c r="AS22"/>
  <c r="AS21"/>
  <c r="AS20"/>
  <c r="AS161"/>
  <c r="AS73" i="18"/>
  <c r="AS19"/>
  <c r="AS96"/>
  <c r="AS100"/>
  <c r="AS104"/>
  <c r="AS95"/>
  <c r="AS109"/>
  <c r="AS115"/>
  <c r="AS119"/>
  <c r="AS108"/>
  <c r="AS130"/>
  <c r="AS135"/>
  <c r="AS129"/>
  <c r="AS127"/>
  <c r="AS123"/>
  <c r="AS18"/>
  <c r="AS140"/>
  <c r="AS21" i="11"/>
  <c r="AS20"/>
  <c r="AS161"/>
  <c r="AS21" i="13"/>
  <c r="AS20"/>
  <c r="AS165"/>
  <c r="AS21" i="14"/>
  <c r="AS147"/>
  <c r="AS20"/>
  <c r="AS158"/>
  <c r="AS21" i="7"/>
  <c r="AS105"/>
  <c r="AS152"/>
  <c r="AS20"/>
  <c r="AS163"/>
  <c r="AS21" i="8"/>
  <c r="AS150"/>
  <c r="AS148"/>
  <c r="AS20"/>
  <c r="AS159"/>
  <c r="AT39" i="9"/>
  <c r="AT21"/>
  <c r="AT20"/>
  <c r="AT167"/>
  <c r="AT25" i="10"/>
  <c r="AT34"/>
  <c r="AT22"/>
  <c r="AT21"/>
  <c r="AT20"/>
  <c r="AT155"/>
  <c r="AT55" i="12"/>
  <c r="AT22"/>
  <c r="AT21"/>
  <c r="AT20"/>
  <c r="AT161"/>
  <c r="AT73" i="18"/>
  <c r="AT19"/>
  <c r="AT96"/>
  <c r="AT100"/>
  <c r="AT104"/>
  <c r="AT95"/>
  <c r="AT109"/>
  <c r="AT115"/>
  <c r="AT119"/>
  <c r="AT108"/>
  <c r="AT130"/>
  <c r="AT135"/>
  <c r="AT129"/>
  <c r="AT127"/>
  <c r="AT123"/>
  <c r="AT18"/>
  <c r="AT140"/>
  <c r="AT21" i="11"/>
  <c r="AT20"/>
  <c r="AT161"/>
  <c r="AT21" i="13"/>
  <c r="AT20"/>
  <c r="AT165"/>
  <c r="AT21" i="14"/>
  <c r="AT147"/>
  <c r="AT20"/>
  <c r="AT158"/>
  <c r="AT21" i="7"/>
  <c r="AT105"/>
  <c r="AT152"/>
  <c r="AT20"/>
  <c r="AT163"/>
  <c r="AT21" i="8"/>
  <c r="AT150"/>
  <c r="AT148"/>
  <c r="AT20"/>
  <c r="AT159"/>
  <c r="AU21" i="9"/>
  <c r="AU20"/>
  <c r="AU167"/>
  <c r="AU25" i="10"/>
  <c r="AU34"/>
  <c r="AU22"/>
  <c r="AU21"/>
  <c r="AU20"/>
  <c r="AU155"/>
  <c r="AU22" i="12"/>
  <c r="AU21"/>
  <c r="AU20"/>
  <c r="AU161"/>
  <c r="AU73" i="18"/>
  <c r="AU19"/>
  <c r="AU96"/>
  <c r="AU100"/>
  <c r="AU104"/>
  <c r="AU95"/>
  <c r="AU109"/>
  <c r="AU115"/>
  <c r="AU119"/>
  <c r="AU108"/>
  <c r="AU133"/>
  <c r="AU134"/>
  <c r="AU130"/>
  <c r="AU135"/>
  <c r="AU129"/>
  <c r="AU127"/>
  <c r="AU123"/>
  <c r="AU18"/>
  <c r="AU140"/>
  <c r="AU21" i="11"/>
  <c r="AU20"/>
  <c r="AU161"/>
  <c r="AU21" i="13"/>
  <c r="AU20"/>
  <c r="AU165"/>
  <c r="AU21" i="14"/>
  <c r="AU147"/>
  <c r="AU20"/>
  <c r="AU158"/>
  <c r="AU21" i="7"/>
  <c r="AU152"/>
  <c r="AU20"/>
  <c r="AU163"/>
  <c r="AU21" i="8"/>
  <c r="AU150"/>
  <c r="AU148"/>
  <c r="AU20"/>
  <c r="AU159"/>
  <c r="AV62" i="10"/>
  <c r="AV61"/>
  <c r="AV29"/>
  <c r="AV25"/>
  <c r="AV31"/>
  <c r="AV40"/>
  <c r="AV41"/>
  <c r="AV42"/>
  <c r="AV43"/>
  <c r="AV44"/>
  <c r="AV45"/>
  <c r="AV46"/>
  <c r="AV47"/>
  <c r="AV34"/>
  <c r="AV49"/>
  <c r="AV52"/>
  <c r="AV55"/>
  <c r="AV56"/>
  <c r="AV53"/>
  <c r="AV51"/>
  <c r="AV59"/>
  <c r="AV60"/>
  <c r="AV22"/>
  <c r="AV21"/>
  <c r="AV99"/>
  <c r="AV116"/>
  <c r="AV129"/>
  <c r="AV144"/>
  <c r="AV154"/>
  <c r="AV20"/>
  <c r="AV155"/>
  <c r="AW37" i="12"/>
  <c r="AX37"/>
  <c r="AY37"/>
  <c r="AZ37"/>
  <c r="AV37"/>
  <c r="AW25"/>
  <c r="AX25"/>
  <c r="AY25"/>
  <c r="AZ25"/>
  <c r="AV25"/>
  <c r="AW34"/>
  <c r="AX34"/>
  <c r="AY34"/>
  <c r="AZ34"/>
  <c r="AV34"/>
  <c r="AV51"/>
  <c r="AV56"/>
  <c r="AV59"/>
  <c r="AV57"/>
  <c r="AV55"/>
  <c r="AV64"/>
  <c r="AV65"/>
  <c r="AV66"/>
  <c r="AV33"/>
  <c r="AV22"/>
  <c r="AV21"/>
  <c r="AW103"/>
  <c r="AX103"/>
  <c r="AY103"/>
  <c r="AZ106"/>
  <c r="AZ118"/>
  <c r="AZ103"/>
  <c r="AV103"/>
  <c r="AV120"/>
  <c r="AW139"/>
  <c r="AW136"/>
  <c r="AW135"/>
  <c r="AX136"/>
  <c r="AX135"/>
  <c r="AY136"/>
  <c r="AY135"/>
  <c r="AV135"/>
  <c r="AW153"/>
  <c r="AW152"/>
  <c r="AW150"/>
  <c r="AX153"/>
  <c r="AX152"/>
  <c r="AX150"/>
  <c r="AY153"/>
  <c r="AY152"/>
  <c r="AY150"/>
  <c r="AZ153"/>
  <c r="AZ152"/>
  <c r="AZ150"/>
  <c r="AV150"/>
  <c r="AV160"/>
  <c r="AV20"/>
  <c r="AV161"/>
  <c r="AV73" i="18"/>
  <c r="AV19"/>
  <c r="AV77"/>
  <c r="AV96"/>
  <c r="AV100"/>
  <c r="AV104"/>
  <c r="AV95"/>
  <c r="AV109"/>
  <c r="AV115"/>
  <c r="AV119"/>
  <c r="AV108"/>
  <c r="AV130"/>
  <c r="AV135"/>
  <c r="AV129"/>
  <c r="AV127"/>
  <c r="AV123"/>
  <c r="AV18"/>
  <c r="AV140"/>
  <c r="AW25" i="11"/>
  <c r="AX25"/>
  <c r="AY25"/>
  <c r="AV25"/>
  <c r="AV46"/>
  <c r="AV47"/>
  <c r="AV48"/>
  <c r="AV37"/>
  <c r="AV52"/>
  <c r="AV63"/>
  <c r="AV64"/>
  <c r="AV65"/>
  <c r="AV22"/>
  <c r="AW77"/>
  <c r="AW66"/>
  <c r="AX77"/>
  <c r="AX66"/>
  <c r="AY77"/>
  <c r="AY66"/>
  <c r="AV66"/>
  <c r="AV21"/>
  <c r="AW103"/>
  <c r="AX103"/>
  <c r="AY103"/>
  <c r="AV103"/>
  <c r="AV120"/>
  <c r="AW139"/>
  <c r="AW136"/>
  <c r="AW135"/>
  <c r="AX136"/>
  <c r="AX135"/>
  <c r="AY136"/>
  <c r="AY135"/>
  <c r="AV135"/>
  <c r="AW153"/>
  <c r="AW152"/>
  <c r="AW150"/>
  <c r="AX153"/>
  <c r="AX152"/>
  <c r="AX150"/>
  <c r="AY153"/>
  <c r="AY152"/>
  <c r="AY150"/>
  <c r="AV150"/>
  <c r="AV160"/>
  <c r="AV20"/>
  <c r="AV161"/>
  <c r="AV25" i="13"/>
  <c r="AV32"/>
  <c r="AV38"/>
  <c r="AV39"/>
  <c r="AV40"/>
  <c r="AV42"/>
  <c r="AV43"/>
  <c r="AV44"/>
  <c r="AV45"/>
  <c r="AV46"/>
  <c r="AV47"/>
  <c r="AV48"/>
  <c r="AV49"/>
  <c r="AV37"/>
  <c r="AV52"/>
  <c r="AV56"/>
  <c r="AV60"/>
  <c r="AV59"/>
  <c r="AV55"/>
  <c r="AV64"/>
  <c r="AV65"/>
  <c r="AV66"/>
  <c r="AV22"/>
  <c r="AV67"/>
  <c r="AV21"/>
  <c r="AV105"/>
  <c r="AV124"/>
  <c r="AV139"/>
  <c r="AV154"/>
  <c r="AV164"/>
  <c r="AV20"/>
  <c r="AV165"/>
  <c r="AW25" i="14"/>
  <c r="AX25"/>
  <c r="AY25"/>
  <c r="AV25"/>
  <c r="AW30"/>
  <c r="AX30"/>
  <c r="AY30"/>
  <c r="AV30"/>
  <c r="AW33"/>
  <c r="AX33"/>
  <c r="AY33"/>
  <c r="AV33"/>
  <c r="AV47"/>
  <c r="AV50"/>
  <c r="AV51"/>
  <c r="AV52"/>
  <c r="AV56"/>
  <c r="AV49"/>
  <c r="AV58"/>
  <c r="AV59"/>
  <c r="AV60"/>
  <c r="AV22"/>
  <c r="AW72"/>
  <c r="AW61"/>
  <c r="AX72"/>
  <c r="AX61"/>
  <c r="AY72"/>
  <c r="AY61"/>
  <c r="AV61"/>
  <c r="AV21"/>
  <c r="AW101"/>
  <c r="AX101"/>
  <c r="AY101"/>
  <c r="AV101"/>
  <c r="AV117"/>
  <c r="AW136"/>
  <c r="AW133"/>
  <c r="AW132"/>
  <c r="AX133"/>
  <c r="AX132"/>
  <c r="AY133"/>
  <c r="AY132"/>
  <c r="AV132"/>
  <c r="AV148"/>
  <c r="AW150"/>
  <c r="AW149"/>
  <c r="AX150"/>
  <c r="AX149"/>
  <c r="AY150"/>
  <c r="AY149"/>
  <c r="AV149"/>
  <c r="AV153"/>
  <c r="AV147"/>
  <c r="AV157"/>
  <c r="AV20"/>
  <c r="AV158"/>
  <c r="AV66" i="7"/>
  <c r="AV21"/>
  <c r="AV108"/>
  <c r="AV116"/>
  <c r="AV117"/>
  <c r="AV119"/>
  <c r="AV121"/>
  <c r="AV118"/>
  <c r="AV105"/>
  <c r="AV122"/>
  <c r="AV137"/>
  <c r="AV154"/>
  <c r="AV152"/>
  <c r="AV162"/>
  <c r="AV20"/>
  <c r="AV163"/>
  <c r="AW72" i="8"/>
  <c r="AW61"/>
  <c r="AX72"/>
  <c r="AX61"/>
  <c r="AV61"/>
  <c r="AV21"/>
  <c r="AW100"/>
  <c r="AX100"/>
  <c r="AV100"/>
  <c r="AV118"/>
  <c r="AW137"/>
  <c r="AW134"/>
  <c r="AW133"/>
  <c r="AX134"/>
  <c r="AX133"/>
  <c r="AV133"/>
  <c r="AV149"/>
  <c r="AW151"/>
  <c r="AX151"/>
  <c r="AV151"/>
  <c r="AV155"/>
  <c r="AV154"/>
  <c r="AV150"/>
  <c r="AV148"/>
  <c r="AV158"/>
  <c r="AV20"/>
  <c r="AV159"/>
  <c r="AW20" i="16"/>
  <c r="AW67"/>
  <c r="AW19"/>
  <c r="AW71"/>
  <c r="AW88"/>
  <c r="AW92"/>
  <c r="AW96"/>
  <c r="AW87"/>
  <c r="AW101"/>
  <c r="AW111"/>
  <c r="AW100"/>
  <c r="AW115"/>
  <c r="AW123"/>
  <c r="AW128"/>
  <c r="AW122"/>
  <c r="AW120"/>
  <c r="AW18"/>
  <c r="AW133"/>
  <c r="AW55" i="12"/>
  <c r="AW22"/>
  <c r="AW21"/>
  <c r="AW20"/>
  <c r="AW161"/>
  <c r="AW73" i="18"/>
  <c r="AW19"/>
  <c r="AW77"/>
  <c r="AW96"/>
  <c r="AW100"/>
  <c r="AW104"/>
  <c r="AW95"/>
  <c r="AW109"/>
  <c r="AW115"/>
  <c r="AW119"/>
  <c r="AW108"/>
  <c r="AW130"/>
  <c r="AW135"/>
  <c r="AW129"/>
  <c r="AW127"/>
  <c r="AW123"/>
  <c r="AW18"/>
  <c r="AW140"/>
  <c r="AW37" i="11"/>
  <c r="AW22"/>
  <c r="AW21"/>
  <c r="AW20"/>
  <c r="AW161"/>
  <c r="AW49" i="14"/>
  <c r="AW22"/>
  <c r="AW21"/>
  <c r="AW147"/>
  <c r="AW20"/>
  <c r="AW158"/>
  <c r="AW21" i="8"/>
  <c r="AW150"/>
  <c r="AW148"/>
  <c r="AW20"/>
  <c r="AW159"/>
  <c r="AX20" i="16"/>
  <c r="AX67"/>
  <c r="AX19"/>
  <c r="AX71"/>
  <c r="AX88"/>
  <c r="AX92"/>
  <c r="AX96"/>
  <c r="AX87"/>
  <c r="AX101"/>
  <c r="AX111"/>
  <c r="AX100"/>
  <c r="AX115"/>
  <c r="AX123"/>
  <c r="AX128"/>
  <c r="AX122"/>
  <c r="AX120"/>
  <c r="AX18"/>
  <c r="AX133"/>
  <c r="AX55" i="12"/>
  <c r="AX22"/>
  <c r="AX21"/>
  <c r="AX20"/>
  <c r="AX161"/>
  <c r="AX73" i="18"/>
  <c r="AX19"/>
  <c r="AX77"/>
  <c r="AX96"/>
  <c r="AX100"/>
  <c r="AX104"/>
  <c r="AX95"/>
  <c r="AX109"/>
  <c r="AX115"/>
  <c r="AX119"/>
  <c r="AX108"/>
  <c r="AX130"/>
  <c r="AX135"/>
  <c r="AX129"/>
  <c r="AX127"/>
  <c r="AX123"/>
  <c r="AX18"/>
  <c r="AX140"/>
  <c r="AX37" i="11"/>
  <c r="AX22"/>
  <c r="AX21"/>
  <c r="AX20"/>
  <c r="AX161"/>
  <c r="AX49" i="14"/>
  <c r="AX22"/>
  <c r="AX21"/>
  <c r="AX147"/>
  <c r="AX20"/>
  <c r="AX158"/>
  <c r="AX21" i="8"/>
  <c r="AX150"/>
  <c r="AX148"/>
  <c r="AX20"/>
  <c r="AX159"/>
  <c r="AY55" i="12"/>
  <c r="AY22"/>
  <c r="AY21"/>
  <c r="AY20"/>
  <c r="AY161"/>
  <c r="AY37" i="11"/>
  <c r="AY22"/>
  <c r="AY21"/>
  <c r="AY20"/>
  <c r="AY161"/>
  <c r="AY49" i="14"/>
  <c r="AY22"/>
  <c r="AY21"/>
  <c r="AY147"/>
  <c r="AY20"/>
  <c r="AY158"/>
  <c r="AZ88" i="16"/>
  <c r="AZ92"/>
  <c r="AZ96"/>
  <c r="AZ87"/>
  <c r="AZ101"/>
  <c r="AZ111"/>
  <c r="AZ100"/>
  <c r="AZ115"/>
  <c r="AZ55" i="12"/>
  <c r="AZ22"/>
  <c r="AZ21"/>
  <c r="AZ20"/>
  <c r="AZ161"/>
  <c r="AZ116" i="18"/>
  <c r="AG38" i="8"/>
  <c r="AG39"/>
  <c r="AG40"/>
  <c r="AG41"/>
  <c r="AG42"/>
  <c r="AG43"/>
  <c r="AG44"/>
  <c r="AG45"/>
  <c r="AG52"/>
  <c r="AG79"/>
  <c r="AG82"/>
  <c r="AQ157" i="7"/>
  <c r="AQ158"/>
  <c r="AQ155"/>
  <c r="AV157"/>
  <c r="AV158"/>
  <c r="AV155"/>
  <c r="AQ161" i="9"/>
  <c r="AQ162"/>
  <c r="AQ159"/>
  <c r="AQ149" i="10"/>
  <c r="AQ150"/>
  <c r="AQ147"/>
  <c r="AV149"/>
  <c r="AV150"/>
  <c r="AV147"/>
  <c r="AQ155" i="11"/>
  <c r="AQ156"/>
  <c r="AQ153"/>
  <c r="AV155"/>
  <c r="AV156"/>
  <c r="AV153"/>
  <c r="AQ155" i="12"/>
  <c r="AQ156"/>
  <c r="AQ153"/>
  <c r="AV155"/>
  <c r="AV156"/>
  <c r="AV153"/>
  <c r="AQ159" i="13"/>
  <c r="AQ160"/>
  <c r="AQ157"/>
  <c r="AV159"/>
  <c r="AV160"/>
  <c r="AV157"/>
  <c r="AQ116"/>
  <c r="AQ117"/>
  <c r="AQ119"/>
  <c r="AQ121"/>
  <c r="AQ122"/>
  <c r="AR122"/>
  <c r="AS122"/>
  <c r="AT122"/>
  <c r="AV116"/>
  <c r="AV119"/>
  <c r="AV121"/>
  <c r="AV122"/>
  <c r="AW122"/>
  <c r="AX122"/>
  <c r="AY122"/>
  <c r="AG121"/>
  <c r="AQ110" i="14"/>
  <c r="AQ111"/>
  <c r="AQ113"/>
  <c r="AQ114"/>
  <c r="AQ115"/>
  <c r="AR115"/>
  <c r="AS115"/>
  <c r="AT115"/>
  <c r="AV110"/>
  <c r="AV111"/>
  <c r="AV113"/>
  <c r="AV114"/>
  <c r="AV115"/>
  <c r="AW115"/>
  <c r="AX115"/>
  <c r="AY115"/>
  <c r="AG114"/>
  <c r="AM145" i="7"/>
  <c r="AO145"/>
  <c r="AQ146"/>
  <c r="AQ145"/>
  <c r="AR145"/>
  <c r="AT145"/>
  <c r="AU145"/>
  <c r="AV146"/>
  <c r="AV145"/>
  <c r="AW145"/>
  <c r="AX145"/>
  <c r="AY145"/>
  <c r="AZ145"/>
  <c r="AK145"/>
  <c r="AG27"/>
  <c r="AG28"/>
  <c r="AG31"/>
  <c r="AG58"/>
  <c r="AG59"/>
  <c r="AG84"/>
  <c r="AG87"/>
  <c r="AQ120"/>
  <c r="AR120"/>
  <c r="AS120"/>
  <c r="AT120"/>
  <c r="AU120"/>
  <c r="AV120"/>
  <c r="AW120"/>
  <c r="AX120"/>
  <c r="AY120"/>
  <c r="AZ120"/>
  <c r="AO120"/>
  <c r="AG118"/>
  <c r="AQ118" i="9"/>
  <c r="AQ119"/>
  <c r="AQ121"/>
  <c r="AQ123"/>
  <c r="AQ124"/>
  <c r="AR124"/>
  <c r="AS124"/>
  <c r="AT124"/>
  <c r="AQ110"/>
  <c r="AG32"/>
  <c r="AU64"/>
  <c r="AQ64"/>
  <c r="AG58"/>
  <c r="AG86"/>
  <c r="AG89"/>
  <c r="AG123"/>
  <c r="AQ103" i="10"/>
  <c r="AQ104"/>
  <c r="AQ106"/>
  <c r="AQ107"/>
  <c r="AQ101"/>
  <c r="AV103"/>
  <c r="AV104"/>
  <c r="AV106"/>
  <c r="AV107"/>
  <c r="AV101"/>
  <c r="AQ109"/>
  <c r="AQ110"/>
  <c r="AQ111"/>
  <c r="AQ112"/>
  <c r="AQ113"/>
  <c r="AR113"/>
  <c r="AS113"/>
  <c r="AT113"/>
  <c r="AV109"/>
  <c r="AV110"/>
  <c r="AV111"/>
  <c r="AV112"/>
  <c r="AV113"/>
  <c r="AW113"/>
  <c r="AX113"/>
  <c r="AY113"/>
  <c r="AG29"/>
  <c r="AG53"/>
  <c r="AG83"/>
  <c r="AG80"/>
  <c r="AG112"/>
  <c r="AG84" i="11"/>
  <c r="AG87"/>
  <c r="AQ115"/>
  <c r="AQ114"/>
  <c r="AQ116"/>
  <c r="AQ117"/>
  <c r="AQ118"/>
  <c r="AR118"/>
  <c r="AS118"/>
  <c r="AT118"/>
  <c r="AV115"/>
  <c r="AV114"/>
  <c r="AV116"/>
  <c r="AV117"/>
  <c r="AV118"/>
  <c r="AW118"/>
  <c r="AX118"/>
  <c r="AY118"/>
  <c r="AG117"/>
  <c r="AG57" i="12"/>
  <c r="AG81"/>
  <c r="AG84"/>
  <c r="AQ115"/>
  <c r="AQ114"/>
  <c r="AQ116"/>
  <c r="AQ117"/>
  <c r="AQ118"/>
  <c r="AR118"/>
  <c r="AS118"/>
  <c r="AT118"/>
  <c r="AV115"/>
  <c r="AV114"/>
  <c r="AV116"/>
  <c r="AV117"/>
  <c r="AV118"/>
  <c r="AW118"/>
  <c r="AX118"/>
  <c r="AY118"/>
  <c r="AZ50" i="13"/>
  <c r="AV50"/>
  <c r="AU50"/>
  <c r="AQ50"/>
  <c r="AG42"/>
  <c r="AG43"/>
  <c r="AG44"/>
  <c r="AG45"/>
  <c r="AG46"/>
  <c r="AG47"/>
  <c r="AG48"/>
  <c r="AG49"/>
  <c r="AO50"/>
  <c r="AG50"/>
  <c r="AV81"/>
  <c r="AV82"/>
  <c r="AV57"/>
  <c r="AG59"/>
  <c r="AG56"/>
  <c r="AG60"/>
  <c r="AQ57"/>
  <c r="AG57"/>
  <c r="AG83"/>
  <c r="AG86"/>
  <c r="AG77" i="14"/>
  <c r="AG78"/>
  <c r="AG80"/>
  <c r="AG83"/>
  <c r="AV53"/>
  <c r="AQ53"/>
  <c r="AG53"/>
  <c r="AG56"/>
  <c r="AQ156"/>
  <c r="AV156"/>
  <c r="AG156"/>
  <c r="AV155"/>
  <c r="AQ155"/>
  <c r="AG155"/>
  <c r="AV154"/>
  <c r="AQ154"/>
  <c r="AG154"/>
  <c r="AQ152"/>
  <c r="AV152"/>
  <c r="AG152"/>
  <c r="AV151"/>
  <c r="AQ151"/>
  <c r="AG151"/>
  <c r="AV146"/>
  <c r="AQ146"/>
  <c r="AG146"/>
  <c r="AV145"/>
  <c r="AQ145"/>
  <c r="AG145"/>
  <c r="AV144"/>
  <c r="AQ144"/>
  <c r="AG144"/>
  <c r="AV143"/>
  <c r="AQ143"/>
  <c r="AG143"/>
  <c r="AQ142"/>
  <c r="AV142"/>
  <c r="AG142"/>
  <c r="AV141"/>
  <c r="AQ141"/>
  <c r="AG141"/>
  <c r="AV140"/>
  <c r="AQ140"/>
  <c r="AG140"/>
  <c r="AV139"/>
  <c r="AQ139"/>
  <c r="AV138"/>
  <c r="AQ138"/>
  <c r="AG138"/>
  <c r="AV137"/>
  <c r="AQ137"/>
  <c r="AG137"/>
  <c r="AV135"/>
  <c r="AQ135"/>
  <c r="AG135"/>
  <c r="AQ134"/>
  <c r="AV134"/>
  <c r="AG134"/>
  <c r="AV131"/>
  <c r="AQ131"/>
  <c r="AG131"/>
  <c r="AV130"/>
  <c r="AQ130"/>
  <c r="AG130"/>
  <c r="AV129"/>
  <c r="AQ129"/>
  <c r="AG129"/>
  <c r="AV128"/>
  <c r="AQ128"/>
  <c r="AG128"/>
  <c r="AQ127"/>
  <c r="AV127"/>
  <c r="AG127"/>
  <c r="AV126"/>
  <c r="AQ126"/>
  <c r="AG126"/>
  <c r="AV125"/>
  <c r="AQ125"/>
  <c r="AG125"/>
  <c r="AV124"/>
  <c r="AQ124"/>
  <c r="AG124"/>
  <c r="AV123"/>
  <c r="AQ123"/>
  <c r="AG123"/>
  <c r="AV122"/>
  <c r="AQ122"/>
  <c r="AG122"/>
  <c r="AQ121"/>
  <c r="AV121"/>
  <c r="AG121"/>
  <c r="AV120"/>
  <c r="AQ120"/>
  <c r="AG120"/>
  <c r="AV119"/>
  <c r="AQ119"/>
  <c r="AG119"/>
  <c r="AV118"/>
  <c r="AQ118"/>
  <c r="AG118"/>
  <c r="AV116"/>
  <c r="AQ116"/>
  <c r="AG116"/>
  <c r="AG113"/>
  <c r="AG111"/>
  <c r="AG110"/>
  <c r="AZ109"/>
  <c r="AV109"/>
  <c r="AU109"/>
  <c r="AO109"/>
  <c r="AV108"/>
  <c r="AQ108"/>
  <c r="AG108"/>
  <c r="AV107"/>
  <c r="AQ107"/>
  <c r="AG107"/>
  <c r="AV106"/>
  <c r="AQ106"/>
  <c r="AG106"/>
  <c r="AG105"/>
  <c r="AQ105"/>
  <c r="AV104"/>
  <c r="AV103"/>
  <c r="AQ103"/>
  <c r="AG103"/>
  <c r="AV102"/>
  <c r="AQ102"/>
  <c r="AG102"/>
  <c r="AV100"/>
  <c r="AQ100"/>
  <c r="AG100"/>
  <c r="AV99"/>
  <c r="AQ99"/>
  <c r="AG99"/>
  <c r="AV98"/>
  <c r="AQ98"/>
  <c r="AG98"/>
  <c r="AQ97"/>
  <c r="AV97"/>
  <c r="AG97"/>
  <c r="AV96"/>
  <c r="AQ96"/>
  <c r="AG96"/>
  <c r="AV93"/>
  <c r="AQ93"/>
  <c r="AG93"/>
  <c r="AV92"/>
  <c r="AQ92"/>
  <c r="AG92"/>
  <c r="AG90"/>
  <c r="AV90"/>
  <c r="AQ90"/>
  <c r="AZ86"/>
  <c r="AV86"/>
  <c r="AV75"/>
  <c r="AQ75"/>
  <c r="AG75"/>
  <c r="AV74"/>
  <c r="AQ74"/>
  <c r="AG74"/>
  <c r="AV73"/>
  <c r="AQ73"/>
  <c r="AG73"/>
  <c r="AV71"/>
  <c r="AQ71"/>
  <c r="AG71"/>
  <c r="AV70"/>
  <c r="AQ70"/>
  <c r="AG70"/>
  <c r="AV69"/>
  <c r="AQ69"/>
  <c r="AG69"/>
  <c r="AV68"/>
  <c r="AQ68"/>
  <c r="AG68"/>
  <c r="AV67"/>
  <c r="AQ67"/>
  <c r="AG67"/>
  <c r="AV66"/>
  <c r="AQ66"/>
  <c r="AG66"/>
  <c r="AV65"/>
  <c r="AQ65"/>
  <c r="AG65"/>
  <c r="AV64"/>
  <c r="AQ64"/>
  <c r="AG64"/>
  <c r="AQ63"/>
  <c r="AV63"/>
  <c r="AG63"/>
  <c r="AV62"/>
  <c r="AQ62"/>
  <c r="AG62"/>
  <c r="AZ57"/>
  <c r="AU57"/>
  <c r="AQ57"/>
  <c r="AG52"/>
  <c r="AV48"/>
  <c r="AQ48"/>
  <c r="AZ46"/>
  <c r="AU46"/>
  <c r="AV42"/>
  <c r="AQ42"/>
  <c r="AG42"/>
  <c r="AV41"/>
  <c r="AQ41"/>
  <c r="AG41"/>
  <c r="AV40"/>
  <c r="AQ40"/>
  <c r="AG40"/>
  <c r="AV39"/>
  <c r="AQ39"/>
  <c r="AG39"/>
  <c r="AV163" i="13"/>
  <c r="AQ163"/>
  <c r="AG163"/>
  <c r="AV162"/>
  <c r="AQ162"/>
  <c r="AG162"/>
  <c r="AV161"/>
  <c r="AQ161"/>
  <c r="AG161"/>
  <c r="AG160"/>
  <c r="AG159"/>
  <c r="AQ158"/>
  <c r="AG158"/>
  <c r="AV158"/>
  <c r="AV155"/>
  <c r="AQ155"/>
  <c r="AG155"/>
  <c r="AV153"/>
  <c r="AQ153"/>
  <c r="AG153"/>
  <c r="AQ152"/>
  <c r="AG152"/>
  <c r="AV152"/>
  <c r="AV151"/>
  <c r="AQ151"/>
  <c r="AG151"/>
  <c r="AQ150"/>
  <c r="AV150"/>
  <c r="AG150"/>
  <c r="AV149"/>
  <c r="AQ149"/>
  <c r="AG149"/>
  <c r="AV148"/>
  <c r="AQ148"/>
  <c r="AG148"/>
  <c r="AV147"/>
  <c r="AQ147"/>
  <c r="AG147"/>
  <c r="AV146"/>
  <c r="AQ146"/>
  <c r="AG146"/>
  <c r="AG145"/>
  <c r="AV144"/>
  <c r="AQ144"/>
  <c r="AG144"/>
  <c r="AQ143"/>
  <c r="AV142"/>
  <c r="AQ142"/>
  <c r="AG142"/>
  <c r="AV141"/>
  <c r="AQ141"/>
  <c r="AG141"/>
  <c r="AQ138"/>
  <c r="AV138"/>
  <c r="AG138"/>
  <c r="AV137"/>
  <c r="AQ137"/>
  <c r="AG137"/>
  <c r="AQ136"/>
  <c r="AV136"/>
  <c r="AG136"/>
  <c r="AV135"/>
  <c r="AQ135"/>
  <c r="AG135"/>
  <c r="AQ134"/>
  <c r="AV134"/>
  <c r="AG134"/>
  <c r="AV133"/>
  <c r="AQ133"/>
  <c r="AG133"/>
  <c r="AQ132"/>
  <c r="AG132"/>
  <c r="AV132"/>
  <c r="AV131"/>
  <c r="AQ131"/>
  <c r="AG131"/>
  <c r="AQ130"/>
  <c r="AG130"/>
  <c r="AV130"/>
  <c r="AV129"/>
  <c r="AQ129"/>
  <c r="AG129"/>
  <c r="AQ128"/>
  <c r="AG128"/>
  <c r="AV128"/>
  <c r="AV127"/>
  <c r="AQ127"/>
  <c r="AG127"/>
  <c r="AQ126"/>
  <c r="AG126"/>
  <c r="AV126"/>
  <c r="AV125"/>
  <c r="AQ125"/>
  <c r="AG125"/>
  <c r="AV123"/>
  <c r="AQ123"/>
  <c r="AG123"/>
  <c r="AG122"/>
  <c r="AG119"/>
  <c r="AG117"/>
  <c r="AG116"/>
  <c r="AZ115"/>
  <c r="AU115"/>
  <c r="AQ115"/>
  <c r="AO115"/>
  <c r="AV114"/>
  <c r="AQ114"/>
  <c r="AG114"/>
  <c r="AV113"/>
  <c r="AQ113"/>
  <c r="AG113"/>
  <c r="AV111"/>
  <c r="AQ111"/>
  <c r="AG111"/>
  <c r="AV110"/>
  <c r="AQ110"/>
  <c r="AG110"/>
  <c r="AQ108"/>
  <c r="AV107"/>
  <c r="AQ107"/>
  <c r="AG107"/>
  <c r="AV106"/>
  <c r="AQ106"/>
  <c r="AG106"/>
  <c r="AV104"/>
  <c r="AQ104"/>
  <c r="AG104"/>
  <c r="AV103"/>
  <c r="AQ103"/>
  <c r="AG103"/>
  <c r="AV102"/>
  <c r="AQ102"/>
  <c r="AG102"/>
  <c r="AV101"/>
  <c r="AQ101"/>
  <c r="AG101"/>
  <c r="AV100"/>
  <c r="AQ100"/>
  <c r="AG100"/>
  <c r="AV96"/>
  <c r="AQ96"/>
  <c r="AG96"/>
  <c r="AV95"/>
  <c r="AQ95"/>
  <c r="AG95"/>
  <c r="AQ94"/>
  <c r="AV94"/>
  <c r="AG94"/>
  <c r="AV92"/>
  <c r="AQ92"/>
  <c r="AG92"/>
  <c r="AV91"/>
  <c r="AQ91"/>
  <c r="AG91"/>
  <c r="AG88"/>
  <c r="AG77"/>
  <c r="AV77"/>
  <c r="AQ77"/>
  <c r="AV76"/>
  <c r="AQ76"/>
  <c r="AG76"/>
  <c r="AG75"/>
  <c r="AV75"/>
  <c r="AQ75"/>
  <c r="AV74"/>
  <c r="AQ74"/>
  <c r="AG74"/>
  <c r="AV73"/>
  <c r="AQ73"/>
  <c r="AG73"/>
  <c r="AV72"/>
  <c r="AQ72"/>
  <c r="AG72"/>
  <c r="AV71"/>
  <c r="AQ71"/>
  <c r="AG71"/>
  <c r="AV70"/>
  <c r="AQ70"/>
  <c r="AG70"/>
  <c r="AQ69"/>
  <c r="AV69"/>
  <c r="AG69"/>
  <c r="AV68"/>
  <c r="AQ68"/>
  <c r="AG68"/>
  <c r="AZ63"/>
  <c r="AV63"/>
  <c r="AU63"/>
  <c r="AQ63"/>
  <c r="AO63"/>
  <c r="AG63"/>
  <c r="AV54"/>
  <c r="AQ54"/>
  <c r="AG54"/>
  <c r="AG40"/>
  <c r="AG39"/>
  <c r="AG38"/>
  <c r="AV159" i="12"/>
  <c r="AQ159"/>
  <c r="AG159"/>
  <c r="AG158"/>
  <c r="AV158"/>
  <c r="AQ158"/>
  <c r="AV157"/>
  <c r="AQ157"/>
  <c r="AG157"/>
  <c r="AG156"/>
  <c r="AG155"/>
  <c r="AV154"/>
  <c r="AQ154"/>
  <c r="AG154"/>
  <c r="AV151"/>
  <c r="AQ151"/>
  <c r="AG151"/>
  <c r="AV149"/>
  <c r="AQ149"/>
  <c r="AG149"/>
  <c r="AG148"/>
  <c r="AV148"/>
  <c r="AQ148"/>
  <c r="AV147"/>
  <c r="AQ147"/>
  <c r="AG147"/>
  <c r="AV146"/>
  <c r="AQ146"/>
  <c r="AG146"/>
  <c r="AV145"/>
  <c r="AQ145"/>
  <c r="AG145"/>
  <c r="AG144"/>
  <c r="AV143"/>
  <c r="AQ143"/>
  <c r="AG143"/>
  <c r="AG142"/>
  <c r="AG141"/>
  <c r="AQ140"/>
  <c r="AV140"/>
  <c r="AG140"/>
  <c r="AG139"/>
  <c r="AV138"/>
  <c r="AQ138"/>
  <c r="AG138"/>
  <c r="AV137"/>
  <c r="AQ137"/>
  <c r="AG137"/>
  <c r="AQ134"/>
  <c r="AV134"/>
  <c r="AG134"/>
  <c r="AV133"/>
  <c r="AQ133"/>
  <c r="AG133"/>
  <c r="AQ132"/>
  <c r="AV132"/>
  <c r="AG132"/>
  <c r="AV131"/>
  <c r="AQ131"/>
  <c r="AG131"/>
  <c r="AV130"/>
  <c r="AQ130"/>
  <c r="AG130"/>
  <c r="AV129"/>
  <c r="AQ129"/>
  <c r="AG129"/>
  <c r="AV128"/>
  <c r="AQ128"/>
  <c r="AG128"/>
  <c r="AV127"/>
  <c r="AQ127"/>
  <c r="AG127"/>
  <c r="AV126"/>
  <c r="AQ126"/>
  <c r="AG126"/>
  <c r="AV125"/>
  <c r="AQ125"/>
  <c r="AG125"/>
  <c r="AV124"/>
  <c r="AQ124"/>
  <c r="AG124"/>
  <c r="AQ123"/>
  <c r="AV123"/>
  <c r="AG123"/>
  <c r="AV122"/>
  <c r="AQ122"/>
  <c r="AG122"/>
  <c r="AV121"/>
  <c r="AQ121"/>
  <c r="AG121"/>
  <c r="AQ119"/>
  <c r="AV119"/>
  <c r="AG119"/>
  <c r="AG115"/>
  <c r="AG114"/>
  <c r="AZ113"/>
  <c r="AU113"/>
  <c r="AQ113"/>
  <c r="AO113"/>
  <c r="AV112"/>
  <c r="AQ112"/>
  <c r="AV111"/>
  <c r="AV109"/>
  <c r="AQ109"/>
  <c r="AG109"/>
  <c r="AV108"/>
  <c r="AQ108"/>
  <c r="AG108"/>
  <c r="AQ106"/>
  <c r="AV105"/>
  <c r="AQ105"/>
  <c r="AG105"/>
  <c r="AV104"/>
  <c r="AQ104"/>
  <c r="AG104"/>
  <c r="AQ102"/>
  <c r="AV102"/>
  <c r="AG102"/>
  <c r="AV101"/>
  <c r="AQ101"/>
  <c r="AG101"/>
  <c r="AQ100"/>
  <c r="AV100"/>
  <c r="AG100"/>
  <c r="AV99"/>
  <c r="AQ99"/>
  <c r="AG99"/>
  <c r="AV95"/>
  <c r="AQ95"/>
  <c r="AV90"/>
  <c r="AQ90"/>
  <c r="AG90"/>
  <c r="AV89"/>
  <c r="AQ89"/>
  <c r="AG89"/>
  <c r="AV88"/>
  <c r="AQ88"/>
  <c r="AG88"/>
  <c r="AZ87"/>
  <c r="AV87"/>
  <c r="AU87"/>
  <c r="AO87"/>
  <c r="AG80"/>
  <c r="AG79"/>
  <c r="AG77"/>
  <c r="AV77"/>
  <c r="AQ77"/>
  <c r="AV76"/>
  <c r="AQ76"/>
  <c r="AG76"/>
  <c r="AV75"/>
  <c r="AQ75"/>
  <c r="AG75"/>
  <c r="AV72"/>
  <c r="AQ72"/>
  <c r="AG72"/>
  <c r="AV71"/>
  <c r="AQ71"/>
  <c r="AG71"/>
  <c r="AG69"/>
  <c r="AV69"/>
  <c r="AQ69"/>
  <c r="AV68"/>
  <c r="AQ68"/>
  <c r="AG68"/>
  <c r="AZ63"/>
  <c r="AV63"/>
  <c r="AU63"/>
  <c r="AO63"/>
  <c r="AG59"/>
  <c r="AG56"/>
  <c r="AV54"/>
  <c r="AQ54"/>
  <c r="AG54"/>
  <c r="AO50"/>
  <c r="AZ50"/>
  <c r="AV50"/>
  <c r="AU50"/>
  <c r="AV49"/>
  <c r="AQ49"/>
  <c r="AG49"/>
  <c r="AV48"/>
  <c r="AQ48"/>
  <c r="AG48"/>
  <c r="AV47"/>
  <c r="AQ47"/>
  <c r="AG47"/>
  <c r="AV46"/>
  <c r="AQ46"/>
  <c r="AG46"/>
  <c r="AV45"/>
  <c r="AQ45"/>
  <c r="AG45"/>
  <c r="AV44"/>
  <c r="AQ44"/>
  <c r="AG44"/>
  <c r="AV43"/>
  <c r="AQ43"/>
  <c r="AG43"/>
  <c r="AG153"/>
  <c r="AV46" i="14"/>
  <c r="AQ136"/>
  <c r="AG115"/>
  <c r="AG104"/>
  <c r="AG109"/>
  <c r="AG86"/>
  <c r="AV57"/>
  <c r="AQ46"/>
  <c r="AQ104"/>
  <c r="AG136"/>
  <c r="AQ109"/>
  <c r="AV72"/>
  <c r="AV136"/>
  <c r="AG150"/>
  <c r="AV150"/>
  <c r="AQ150"/>
  <c r="AG140" i="13"/>
  <c r="AQ140"/>
  <c r="AG143"/>
  <c r="AV143"/>
  <c r="AV115"/>
  <c r="AG115"/>
  <c r="AG157"/>
  <c r="AG108"/>
  <c r="AV108"/>
  <c r="AG118" i="12"/>
  <c r="AV113"/>
  <c r="AG113"/>
  <c r="AV106"/>
  <c r="AG50"/>
  <c r="AQ63"/>
  <c r="AQ87"/>
  <c r="AG63"/>
  <c r="AQ50"/>
  <c r="AG87"/>
  <c r="AG152"/>
  <c r="AQ139"/>
  <c r="AV136"/>
  <c r="AG136"/>
  <c r="AV139"/>
  <c r="AV140" i="13"/>
  <c r="AQ133" i="14"/>
  <c r="AV133"/>
  <c r="AG133"/>
  <c r="AG72"/>
  <c r="AG156" i="13"/>
  <c r="AV156"/>
  <c r="AQ156"/>
  <c r="AQ152" i="12"/>
  <c r="AQ136"/>
  <c r="AV152"/>
  <c r="AV159" i="11"/>
  <c r="AQ159"/>
  <c r="AG159"/>
  <c r="AV158"/>
  <c r="AQ158"/>
  <c r="AG158"/>
  <c r="AV157"/>
  <c r="AQ157"/>
  <c r="AG157"/>
  <c r="AG156"/>
  <c r="AG155"/>
  <c r="AV154"/>
  <c r="AQ154"/>
  <c r="AG154"/>
  <c r="AV151"/>
  <c r="AQ151"/>
  <c r="AG151"/>
  <c r="AV149"/>
  <c r="AQ149"/>
  <c r="AG149"/>
  <c r="AV148"/>
  <c r="AQ148"/>
  <c r="AG148"/>
  <c r="AV147"/>
  <c r="AQ147"/>
  <c r="AG147"/>
  <c r="AV146"/>
  <c r="AQ146"/>
  <c r="AG146"/>
  <c r="AV145"/>
  <c r="AQ145"/>
  <c r="AG145"/>
  <c r="AV144"/>
  <c r="AQ144"/>
  <c r="AG144"/>
  <c r="AV143"/>
  <c r="AQ143"/>
  <c r="AG143"/>
  <c r="AV142"/>
  <c r="AQ142"/>
  <c r="AG142"/>
  <c r="AV141"/>
  <c r="AQ141"/>
  <c r="AG141"/>
  <c r="AV140"/>
  <c r="AQ140"/>
  <c r="AG139"/>
  <c r="AV138"/>
  <c r="AQ138"/>
  <c r="AG138"/>
  <c r="AV137"/>
  <c r="AQ137"/>
  <c r="AG137"/>
  <c r="AV134"/>
  <c r="AQ134"/>
  <c r="AG134"/>
  <c r="AQ133"/>
  <c r="AV133"/>
  <c r="AG133"/>
  <c r="AV132"/>
  <c r="AQ132"/>
  <c r="AG132"/>
  <c r="AV131"/>
  <c r="AQ131"/>
  <c r="AG131"/>
  <c r="AV130"/>
  <c r="AQ130"/>
  <c r="AG130"/>
  <c r="AV129"/>
  <c r="AQ129"/>
  <c r="AG129"/>
  <c r="AV128"/>
  <c r="AQ128"/>
  <c r="AG128"/>
  <c r="AV127"/>
  <c r="AQ127"/>
  <c r="AG127"/>
  <c r="AV126"/>
  <c r="AQ126"/>
  <c r="AG126"/>
  <c r="AV125"/>
  <c r="AQ125"/>
  <c r="AG125"/>
  <c r="AV124"/>
  <c r="AQ124"/>
  <c r="AG124"/>
  <c r="AV123"/>
  <c r="AQ123"/>
  <c r="AG123"/>
  <c r="AV122"/>
  <c r="AQ122"/>
  <c r="AG122"/>
  <c r="AV121"/>
  <c r="AQ121"/>
  <c r="AG121"/>
  <c r="AV119"/>
  <c r="AQ119"/>
  <c r="AG119"/>
  <c r="AG116"/>
  <c r="AG115"/>
  <c r="AG114"/>
  <c r="AZ113"/>
  <c r="AU113"/>
  <c r="AO113"/>
  <c r="AV112"/>
  <c r="AQ112"/>
  <c r="AG112"/>
  <c r="AV111"/>
  <c r="AQ111"/>
  <c r="AG111"/>
  <c r="AG109"/>
  <c r="AV109"/>
  <c r="AV108"/>
  <c r="AQ108"/>
  <c r="AG108"/>
  <c r="AV105"/>
  <c r="AQ105"/>
  <c r="AG105"/>
  <c r="AV104"/>
  <c r="AQ104"/>
  <c r="AG104"/>
  <c r="AV102"/>
  <c r="AQ102"/>
  <c r="AG102"/>
  <c r="AG101"/>
  <c r="AV101"/>
  <c r="AQ101"/>
  <c r="AV100"/>
  <c r="AQ100"/>
  <c r="AG100"/>
  <c r="AQ99"/>
  <c r="AV99"/>
  <c r="AG99"/>
  <c r="AV98"/>
  <c r="AQ98"/>
  <c r="AG98"/>
  <c r="AV96"/>
  <c r="AV95"/>
  <c r="AQ95"/>
  <c r="AG95"/>
  <c r="AV94"/>
  <c r="AQ94"/>
  <c r="AG94"/>
  <c r="AV93"/>
  <c r="AQ93"/>
  <c r="AG93"/>
  <c r="AV92"/>
  <c r="AQ92"/>
  <c r="AG92"/>
  <c r="AG91"/>
  <c r="AG90"/>
  <c r="AV89"/>
  <c r="AQ89"/>
  <c r="AG89"/>
  <c r="AZ88"/>
  <c r="AU88"/>
  <c r="AO88"/>
  <c r="AG83"/>
  <c r="AG82"/>
  <c r="AV80"/>
  <c r="AQ80"/>
  <c r="AG80"/>
  <c r="AV79"/>
  <c r="AQ79"/>
  <c r="AG79"/>
  <c r="AQ78"/>
  <c r="AV78"/>
  <c r="AG78"/>
  <c r="AQ76"/>
  <c r="AV76"/>
  <c r="AV75"/>
  <c r="AQ75"/>
  <c r="AQ74"/>
  <c r="AV74"/>
  <c r="AV73"/>
  <c r="AQ73"/>
  <c r="AV72"/>
  <c r="AQ72"/>
  <c r="AV71"/>
  <c r="AQ71"/>
  <c r="AV70"/>
  <c r="AQ70"/>
  <c r="AV69"/>
  <c r="AQ69"/>
  <c r="AV68"/>
  <c r="AQ68"/>
  <c r="AV67"/>
  <c r="AQ67"/>
  <c r="AZ62"/>
  <c r="AV62"/>
  <c r="AU62"/>
  <c r="AQ62"/>
  <c r="AO62"/>
  <c r="AG61"/>
  <c r="AG59"/>
  <c r="AG55"/>
  <c r="AV53"/>
  <c r="AZ51"/>
  <c r="AV51"/>
  <c r="AU51"/>
  <c r="AG48"/>
  <c r="AG47"/>
  <c r="AG46"/>
  <c r="AG149" i="10"/>
  <c r="AQ153"/>
  <c r="AV153"/>
  <c r="AG153"/>
  <c r="AV152"/>
  <c r="AQ152"/>
  <c r="AG152"/>
  <c r="AV151"/>
  <c r="AQ151"/>
  <c r="AG151"/>
  <c r="AG150"/>
  <c r="AV148"/>
  <c r="AQ148"/>
  <c r="AG148"/>
  <c r="AV145"/>
  <c r="AQ145"/>
  <c r="AG145"/>
  <c r="AV143"/>
  <c r="AQ143"/>
  <c r="AG143"/>
  <c r="AV142"/>
  <c r="AQ142"/>
  <c r="AG142"/>
  <c r="AV141"/>
  <c r="AQ141"/>
  <c r="AG141"/>
  <c r="AV140"/>
  <c r="AQ140"/>
  <c r="AG140"/>
  <c r="AV139"/>
  <c r="AQ139"/>
  <c r="AG139"/>
  <c r="AV138"/>
  <c r="AQ138"/>
  <c r="AG138"/>
  <c r="AV137"/>
  <c r="AQ137"/>
  <c r="AG137"/>
  <c r="AV136"/>
  <c r="AQ136"/>
  <c r="AG136"/>
  <c r="AV135"/>
  <c r="AQ135"/>
  <c r="AG135"/>
  <c r="AV134"/>
  <c r="AQ134"/>
  <c r="AG134"/>
  <c r="AV132"/>
  <c r="AQ132"/>
  <c r="AG132"/>
  <c r="AV131"/>
  <c r="AQ131"/>
  <c r="AG131"/>
  <c r="AV128"/>
  <c r="AQ128"/>
  <c r="AG128"/>
  <c r="AV127"/>
  <c r="AQ127"/>
  <c r="AG127"/>
  <c r="AV126"/>
  <c r="AQ126"/>
  <c r="AG126"/>
  <c r="AV125"/>
  <c r="AQ125"/>
  <c r="AG125"/>
  <c r="AQ124"/>
  <c r="AV124"/>
  <c r="AG124"/>
  <c r="AV123"/>
  <c r="AQ123"/>
  <c r="AG123"/>
  <c r="AV122"/>
  <c r="AQ122"/>
  <c r="AG122"/>
  <c r="AV121"/>
  <c r="AQ121"/>
  <c r="AG121"/>
  <c r="AV120"/>
  <c r="AQ120"/>
  <c r="AG120"/>
  <c r="AV119"/>
  <c r="AQ119"/>
  <c r="AG119"/>
  <c r="AQ118"/>
  <c r="AV118"/>
  <c r="AG118"/>
  <c r="AV117"/>
  <c r="AQ117"/>
  <c r="AG117"/>
  <c r="AG113"/>
  <c r="AG111"/>
  <c r="AG110"/>
  <c r="AG109"/>
  <c r="AZ108"/>
  <c r="AU108"/>
  <c r="AQ108"/>
  <c r="AO108"/>
  <c r="AG108"/>
  <c r="AG107"/>
  <c r="AG106"/>
  <c r="AG104"/>
  <c r="AG103"/>
  <c r="AV100"/>
  <c r="AQ100"/>
  <c r="AG100"/>
  <c r="AV98"/>
  <c r="AQ98"/>
  <c r="AG98"/>
  <c r="AV97"/>
  <c r="AQ97"/>
  <c r="AG97"/>
  <c r="AV96"/>
  <c r="AQ96"/>
  <c r="AG96"/>
  <c r="AV94"/>
  <c r="AQ94"/>
  <c r="AG94"/>
  <c r="AV93"/>
  <c r="AQ93"/>
  <c r="AG93"/>
  <c r="AV92"/>
  <c r="AQ92"/>
  <c r="AG92"/>
  <c r="AV90"/>
  <c r="AQ90"/>
  <c r="AG90"/>
  <c r="AQ89"/>
  <c r="AV89"/>
  <c r="AG89"/>
  <c r="AV88"/>
  <c r="AQ88"/>
  <c r="AG88"/>
  <c r="AV87"/>
  <c r="AQ87"/>
  <c r="AG87"/>
  <c r="AZ86"/>
  <c r="AU86"/>
  <c r="AG79"/>
  <c r="AG78"/>
  <c r="AV76"/>
  <c r="AQ76"/>
  <c r="AG76"/>
  <c r="AV75"/>
  <c r="AQ75"/>
  <c r="AG75"/>
  <c r="AV74"/>
  <c r="AQ74"/>
  <c r="AG74"/>
  <c r="AV72"/>
  <c r="AQ72"/>
  <c r="AG72"/>
  <c r="AV71"/>
  <c r="AQ71"/>
  <c r="AG71"/>
  <c r="AV69"/>
  <c r="AQ69"/>
  <c r="AG69"/>
  <c r="AG68"/>
  <c r="AV68"/>
  <c r="AQ68"/>
  <c r="AQ67"/>
  <c r="AV67"/>
  <c r="AG67"/>
  <c r="AG66"/>
  <c r="AV66"/>
  <c r="AQ66"/>
  <c r="AV65"/>
  <c r="AQ65"/>
  <c r="AG65"/>
  <c r="AV64"/>
  <c r="AQ64"/>
  <c r="AG64"/>
  <c r="AV63"/>
  <c r="AQ63"/>
  <c r="AG63"/>
  <c r="AU58"/>
  <c r="AQ58"/>
  <c r="AZ58"/>
  <c r="AO58"/>
  <c r="AG56"/>
  <c r="AG55"/>
  <c r="AG52"/>
  <c r="AQ50"/>
  <c r="AV50"/>
  <c r="AG50"/>
  <c r="AO48"/>
  <c r="AG47"/>
  <c r="AG46"/>
  <c r="AG45"/>
  <c r="AG44"/>
  <c r="AG43"/>
  <c r="AG42"/>
  <c r="AG41"/>
  <c r="AG40"/>
  <c r="AG165" i="9"/>
  <c r="AQ165"/>
  <c r="AQ164"/>
  <c r="AG164"/>
  <c r="AQ163"/>
  <c r="AG163"/>
  <c r="AG162"/>
  <c r="AG161"/>
  <c r="AQ160"/>
  <c r="AG160"/>
  <c r="AQ157"/>
  <c r="AG157"/>
  <c r="AQ155"/>
  <c r="AG155"/>
  <c r="AQ154"/>
  <c r="AG154"/>
  <c r="AQ153"/>
  <c r="AG153"/>
  <c r="AQ152"/>
  <c r="AG152"/>
  <c r="AQ151"/>
  <c r="AG151"/>
  <c r="AQ150"/>
  <c r="AG150"/>
  <c r="AQ149"/>
  <c r="AG149"/>
  <c r="AQ148"/>
  <c r="AG148"/>
  <c r="AQ147"/>
  <c r="AG147"/>
  <c r="AQ146"/>
  <c r="AG146"/>
  <c r="AQ144"/>
  <c r="AG144"/>
  <c r="AG143"/>
  <c r="AQ143"/>
  <c r="AQ140"/>
  <c r="AG140"/>
  <c r="AQ139"/>
  <c r="AG139"/>
  <c r="AQ138"/>
  <c r="AG138"/>
  <c r="AQ137"/>
  <c r="AG137"/>
  <c r="AQ136"/>
  <c r="AG136"/>
  <c r="AQ135"/>
  <c r="AG135"/>
  <c r="AQ134"/>
  <c r="AG134"/>
  <c r="AQ133"/>
  <c r="AG133"/>
  <c r="AQ132"/>
  <c r="AG132"/>
  <c r="AQ131"/>
  <c r="AG131"/>
  <c r="AQ130"/>
  <c r="AG130"/>
  <c r="AQ129"/>
  <c r="AG129"/>
  <c r="AQ128"/>
  <c r="AG128"/>
  <c r="AQ127"/>
  <c r="AG127"/>
  <c r="AQ125"/>
  <c r="AG125"/>
  <c r="AG121"/>
  <c r="AG119"/>
  <c r="AG118"/>
  <c r="AU117"/>
  <c r="AQ117"/>
  <c r="AO117"/>
  <c r="AG116"/>
  <c r="AG115"/>
  <c r="AG113"/>
  <c r="AG112"/>
  <c r="AQ109"/>
  <c r="AG109"/>
  <c r="AQ108"/>
  <c r="AG108"/>
  <c r="AQ106"/>
  <c r="AG106"/>
  <c r="AQ105"/>
  <c r="AG105"/>
  <c r="AQ104"/>
  <c r="AG104"/>
  <c r="AQ103"/>
  <c r="AG103"/>
  <c r="AG102"/>
  <c r="AQ102"/>
  <c r="AQ99"/>
  <c r="AG99"/>
  <c r="AQ98"/>
  <c r="AG98"/>
  <c r="AQ97"/>
  <c r="AG97"/>
  <c r="AQ95"/>
  <c r="AG95"/>
  <c r="AQ94"/>
  <c r="AG94"/>
  <c r="AQ93"/>
  <c r="AG93"/>
  <c r="AU92"/>
  <c r="AO92"/>
  <c r="AG85"/>
  <c r="AG84"/>
  <c r="AQ82"/>
  <c r="AG82"/>
  <c r="AQ81"/>
  <c r="AG81"/>
  <c r="AQ80"/>
  <c r="AG80"/>
  <c r="AQ78"/>
  <c r="AG78"/>
  <c r="AQ77"/>
  <c r="AG77"/>
  <c r="AQ76"/>
  <c r="AG76"/>
  <c r="AQ75"/>
  <c r="AG75"/>
  <c r="AQ74"/>
  <c r="AG74"/>
  <c r="AQ73"/>
  <c r="AG73"/>
  <c r="AQ72"/>
  <c r="AG72"/>
  <c r="AG71"/>
  <c r="AQ71"/>
  <c r="AQ70"/>
  <c r="AG70"/>
  <c r="AQ69"/>
  <c r="AG69"/>
  <c r="AG60"/>
  <c r="AG57"/>
  <c r="AO53"/>
  <c r="AU53"/>
  <c r="AG53"/>
  <c r="AG52"/>
  <c r="AG51"/>
  <c r="AG50"/>
  <c r="AG49"/>
  <c r="AG48"/>
  <c r="AG47"/>
  <c r="AG46"/>
  <c r="AG45"/>
  <c r="AG114" i="8"/>
  <c r="AR116"/>
  <c r="AS116"/>
  <c r="AT116"/>
  <c r="AW116"/>
  <c r="AX116"/>
  <c r="AY116"/>
  <c r="AV157"/>
  <c r="AQ157"/>
  <c r="AG157"/>
  <c r="AV156"/>
  <c r="AQ156"/>
  <c r="AG156"/>
  <c r="AG155"/>
  <c r="AG154"/>
  <c r="AV153"/>
  <c r="AQ153"/>
  <c r="AG153"/>
  <c r="AG149"/>
  <c r="AV147"/>
  <c r="AQ147"/>
  <c r="AG147"/>
  <c r="AV146"/>
  <c r="AQ146"/>
  <c r="AG146"/>
  <c r="AV145"/>
  <c r="AQ145"/>
  <c r="AG145"/>
  <c r="AV144"/>
  <c r="AQ144"/>
  <c r="AG144"/>
  <c r="AV143"/>
  <c r="AQ143"/>
  <c r="AG143"/>
  <c r="AV142"/>
  <c r="AQ142"/>
  <c r="AG142"/>
  <c r="AV141"/>
  <c r="AQ141"/>
  <c r="AG141"/>
  <c r="AV140"/>
  <c r="AQ140"/>
  <c r="AG140"/>
  <c r="AV138"/>
  <c r="AQ138"/>
  <c r="AG138"/>
  <c r="AQ137"/>
  <c r="AV136"/>
  <c r="AQ136"/>
  <c r="AG136"/>
  <c r="AV135"/>
  <c r="AQ135"/>
  <c r="AG135"/>
  <c r="AV132"/>
  <c r="AQ132"/>
  <c r="AG132"/>
  <c r="AQ131"/>
  <c r="AV131"/>
  <c r="AG131"/>
  <c r="AV130"/>
  <c r="AQ130"/>
  <c r="AG130"/>
  <c r="AV129"/>
  <c r="AQ129"/>
  <c r="AG129"/>
  <c r="AV128"/>
  <c r="AQ128"/>
  <c r="AG128"/>
  <c r="AV127"/>
  <c r="AQ127"/>
  <c r="AG127"/>
  <c r="AV126"/>
  <c r="AQ126"/>
  <c r="AG126"/>
  <c r="AV125"/>
  <c r="AQ125"/>
  <c r="AG125"/>
  <c r="AV124"/>
  <c r="AQ124"/>
  <c r="AG124"/>
  <c r="AV123"/>
  <c r="AQ123"/>
  <c r="AG123"/>
  <c r="AV122"/>
  <c r="AQ122"/>
  <c r="AG122"/>
  <c r="AV121"/>
  <c r="AQ121"/>
  <c r="AG121"/>
  <c r="AV120"/>
  <c r="AQ120"/>
  <c r="AG120"/>
  <c r="AV119"/>
  <c r="AQ119"/>
  <c r="AG119"/>
  <c r="AV117"/>
  <c r="AQ117"/>
  <c r="AG117"/>
  <c r="AV114"/>
  <c r="AV112"/>
  <c r="AG112"/>
  <c r="AV111"/>
  <c r="AG111"/>
  <c r="AU110"/>
  <c r="AZ110"/>
  <c r="AQ110"/>
  <c r="AO110"/>
  <c r="AQ109"/>
  <c r="AG109"/>
  <c r="AQ108"/>
  <c r="AG108"/>
  <c r="AQ106"/>
  <c r="AG106"/>
  <c r="AQ105"/>
  <c r="AG105"/>
  <c r="AV102"/>
  <c r="AQ102"/>
  <c r="AG102"/>
  <c r="AV101"/>
  <c r="AQ101"/>
  <c r="AG101"/>
  <c r="AV99"/>
  <c r="AQ99"/>
  <c r="AG99"/>
  <c r="AV98"/>
  <c r="AQ98"/>
  <c r="AG98"/>
  <c r="AQ97"/>
  <c r="AV97"/>
  <c r="AG97"/>
  <c r="AV96"/>
  <c r="AQ96"/>
  <c r="AG96"/>
  <c r="AV95"/>
  <c r="AQ95"/>
  <c r="AG95"/>
  <c r="AV92"/>
  <c r="AQ92"/>
  <c r="AG92"/>
  <c r="AV91"/>
  <c r="AQ91"/>
  <c r="AG91"/>
  <c r="AV90"/>
  <c r="AQ90"/>
  <c r="AG90"/>
  <c r="AQ89"/>
  <c r="AV89"/>
  <c r="AG89"/>
  <c r="AV88"/>
  <c r="AQ88"/>
  <c r="AG88"/>
  <c r="AV87"/>
  <c r="AQ87"/>
  <c r="AG87"/>
  <c r="AG84"/>
  <c r="AO83"/>
  <c r="AG78"/>
  <c r="AG77"/>
  <c r="AV75"/>
  <c r="AQ75"/>
  <c r="AG75"/>
  <c r="AV74"/>
  <c r="AQ74"/>
  <c r="AG74"/>
  <c r="AV73"/>
  <c r="AQ73"/>
  <c r="AG73"/>
  <c r="AV71"/>
  <c r="AQ71"/>
  <c r="AG71"/>
  <c r="AV70"/>
  <c r="AQ70"/>
  <c r="AG70"/>
  <c r="AV69"/>
  <c r="AQ69"/>
  <c r="AG69"/>
  <c r="AV68"/>
  <c r="AQ68"/>
  <c r="AG68"/>
  <c r="AV67"/>
  <c r="AQ67"/>
  <c r="AG67"/>
  <c r="AV66"/>
  <c r="AQ66"/>
  <c r="AG66"/>
  <c r="AV65"/>
  <c r="AQ65"/>
  <c r="AG65"/>
  <c r="AV64"/>
  <c r="AQ64"/>
  <c r="AG64"/>
  <c r="AQ63"/>
  <c r="AV63"/>
  <c r="AG63"/>
  <c r="AV62"/>
  <c r="AQ62"/>
  <c r="AG62"/>
  <c r="AZ57"/>
  <c r="AU57"/>
  <c r="AG54"/>
  <c r="AG51"/>
  <c r="AV49"/>
  <c r="AQ49"/>
  <c r="AG49"/>
  <c r="AZ47"/>
  <c r="AU47"/>
  <c r="AQ47"/>
  <c r="AV31"/>
  <c r="AQ31"/>
  <c r="AG31"/>
  <c r="AV29"/>
  <c r="AQ29"/>
  <c r="AG29"/>
  <c r="AV28"/>
  <c r="AQ28"/>
  <c r="AG28"/>
  <c r="AG137"/>
  <c r="AG116"/>
  <c r="AV116"/>
  <c r="AG64" i="9"/>
  <c r="AG101" i="10"/>
  <c r="AG118" i="11"/>
  <c r="AQ106"/>
  <c r="AV113"/>
  <c r="AV106"/>
  <c r="AQ113"/>
  <c r="AG106"/>
  <c r="AG113"/>
  <c r="AV88"/>
  <c r="AG88"/>
  <c r="AQ51"/>
  <c r="AG62"/>
  <c r="AV136"/>
  <c r="AG81"/>
  <c r="AQ88"/>
  <c r="AQ139"/>
  <c r="AV139"/>
  <c r="AG153"/>
  <c r="AQ133" i="10"/>
  <c r="AG77"/>
  <c r="AV86"/>
  <c r="AG86"/>
  <c r="AG133"/>
  <c r="AV108"/>
  <c r="AV133"/>
  <c r="AG58"/>
  <c r="AV58"/>
  <c r="AQ86"/>
  <c r="AG48"/>
  <c r="AV48"/>
  <c r="AG147"/>
  <c r="AG117" i="9"/>
  <c r="AG92"/>
  <c r="AG83"/>
  <c r="AG124"/>
  <c r="AQ53"/>
  <c r="AQ92"/>
  <c r="AQ145"/>
  <c r="AG145"/>
  <c r="AQ158"/>
  <c r="AG103" i="8"/>
  <c r="AG57"/>
  <c r="AV57"/>
  <c r="AV134"/>
  <c r="AG76"/>
  <c r="AG83"/>
  <c r="AG47"/>
  <c r="AV47"/>
  <c r="AQ57"/>
  <c r="AG110"/>
  <c r="AQ103"/>
  <c r="AV110"/>
  <c r="AV137"/>
  <c r="AG134"/>
  <c r="AG151"/>
  <c r="AQ72"/>
  <c r="AG79" i="9"/>
  <c r="AQ130" i="10"/>
  <c r="AG152" i="11"/>
  <c r="AQ136"/>
  <c r="AV77"/>
  <c r="AG77"/>
  <c r="AQ77"/>
  <c r="AQ152"/>
  <c r="AV152"/>
  <c r="AV73" i="10"/>
  <c r="AG130"/>
  <c r="AV146"/>
  <c r="AQ73"/>
  <c r="AV130"/>
  <c r="AG73"/>
  <c r="AQ146"/>
  <c r="AG146"/>
  <c r="AQ79" i="9"/>
  <c r="AG158"/>
  <c r="AG142"/>
  <c r="AQ142"/>
  <c r="AG72" i="8"/>
  <c r="AV72"/>
  <c r="AQ134"/>
  <c r="AG150"/>
  <c r="AV28" i="7"/>
  <c r="AQ28"/>
  <c r="AG117"/>
  <c r="AV113"/>
  <c r="AG113"/>
  <c r="AV161"/>
  <c r="AQ161"/>
  <c r="AG161"/>
  <c r="AV160"/>
  <c r="AQ160"/>
  <c r="AG160"/>
  <c r="AV159"/>
  <c r="AQ159"/>
  <c r="AG159"/>
  <c r="AG158"/>
  <c r="AG157"/>
  <c r="AV156"/>
  <c r="AQ156"/>
  <c r="AG156"/>
  <c r="AV153"/>
  <c r="AQ153"/>
  <c r="AG153"/>
  <c r="AV151"/>
  <c r="AQ151"/>
  <c r="AG151"/>
  <c r="AV150"/>
  <c r="AQ150"/>
  <c r="AG150"/>
  <c r="AV149"/>
  <c r="AQ149"/>
  <c r="AG149"/>
  <c r="AV148"/>
  <c r="AQ148"/>
  <c r="AG148"/>
  <c r="AV147"/>
  <c r="AQ147"/>
  <c r="AG147"/>
  <c r="AG146"/>
  <c r="AG145"/>
  <c r="AV144"/>
  <c r="AQ144"/>
  <c r="AG144"/>
  <c r="AV143"/>
  <c r="AQ143"/>
  <c r="AG143"/>
  <c r="AV142"/>
  <c r="AQ142"/>
  <c r="AG142"/>
  <c r="AV141"/>
  <c r="AV140"/>
  <c r="AQ140"/>
  <c r="AG140"/>
  <c r="AV139"/>
  <c r="AQ139"/>
  <c r="AG139"/>
  <c r="AV136"/>
  <c r="AQ136"/>
  <c r="AG136"/>
  <c r="AV135"/>
  <c r="AQ135"/>
  <c r="AG135"/>
  <c r="AV134"/>
  <c r="AQ134"/>
  <c r="AG134"/>
  <c r="AV133"/>
  <c r="AQ133"/>
  <c r="AG133"/>
  <c r="AV132"/>
  <c r="AQ132"/>
  <c r="AG132"/>
  <c r="AV131"/>
  <c r="AQ131"/>
  <c r="AG131"/>
  <c r="AV130"/>
  <c r="AQ130"/>
  <c r="AG130"/>
  <c r="AV129"/>
  <c r="AQ129"/>
  <c r="AG129"/>
  <c r="AV128"/>
  <c r="AQ128"/>
  <c r="AG128"/>
  <c r="AV127"/>
  <c r="AQ127"/>
  <c r="AG127"/>
  <c r="AV126"/>
  <c r="AQ126"/>
  <c r="AG126"/>
  <c r="AV125"/>
  <c r="AQ125"/>
  <c r="AG125"/>
  <c r="AV124"/>
  <c r="AQ124"/>
  <c r="AG124"/>
  <c r="AV123"/>
  <c r="AQ123"/>
  <c r="AG123"/>
  <c r="AG121"/>
  <c r="AG120"/>
  <c r="AG119"/>
  <c r="AG116"/>
  <c r="AO115"/>
  <c r="AV114"/>
  <c r="AQ114"/>
  <c r="AG114"/>
  <c r="AV111"/>
  <c r="AG111"/>
  <c r="AV109"/>
  <c r="AQ109"/>
  <c r="AG109"/>
  <c r="AV107"/>
  <c r="AQ107"/>
  <c r="AG107"/>
  <c r="AV106"/>
  <c r="AQ106"/>
  <c r="AG106"/>
  <c r="AV104"/>
  <c r="AQ104"/>
  <c r="AG104"/>
  <c r="AV103"/>
  <c r="AQ103"/>
  <c r="AG103"/>
  <c r="AV102"/>
  <c r="AQ102"/>
  <c r="AG102"/>
  <c r="AV101"/>
  <c r="AQ101"/>
  <c r="AG101"/>
  <c r="AV98"/>
  <c r="AQ98"/>
  <c r="AV97"/>
  <c r="AQ97"/>
  <c r="AG97"/>
  <c r="AV96"/>
  <c r="AQ96"/>
  <c r="AG96"/>
  <c r="AV94"/>
  <c r="AQ94"/>
  <c r="AG94"/>
  <c r="AV93"/>
  <c r="AQ93"/>
  <c r="AG93"/>
  <c r="AV92"/>
  <c r="AQ92"/>
  <c r="AG92"/>
  <c r="AV91"/>
  <c r="AQ91"/>
  <c r="AG91"/>
  <c r="AZ90"/>
  <c r="AO90"/>
  <c r="AG83"/>
  <c r="AG82"/>
  <c r="AV80"/>
  <c r="AQ80"/>
  <c r="AG80"/>
  <c r="AV79"/>
  <c r="AQ79"/>
  <c r="AG79"/>
  <c r="AV78"/>
  <c r="AQ78"/>
  <c r="AG78"/>
  <c r="AV76"/>
  <c r="AQ76"/>
  <c r="AG76"/>
  <c r="AV75"/>
  <c r="AQ75"/>
  <c r="AG75"/>
  <c r="AV74"/>
  <c r="AQ74"/>
  <c r="AG74"/>
  <c r="AV73"/>
  <c r="AQ73"/>
  <c r="AG73"/>
  <c r="AV72"/>
  <c r="AQ72"/>
  <c r="AG72"/>
  <c r="AV71"/>
  <c r="AQ71"/>
  <c r="AG71"/>
  <c r="AV70"/>
  <c r="AQ70"/>
  <c r="AG70"/>
  <c r="AV69"/>
  <c r="AQ69"/>
  <c r="AG69"/>
  <c r="AV68"/>
  <c r="AQ68"/>
  <c r="AG68"/>
  <c r="AV67"/>
  <c r="AQ67"/>
  <c r="AG67"/>
  <c r="AZ62"/>
  <c r="AU62"/>
  <c r="AG57"/>
  <c r="AG56"/>
  <c r="AV54"/>
  <c r="AQ54"/>
  <c r="AG54"/>
  <c r="AO52"/>
  <c r="AG52"/>
  <c r="AG51"/>
  <c r="AG50"/>
  <c r="AV35"/>
  <c r="AQ35"/>
  <c r="AG35"/>
  <c r="AV34"/>
  <c r="AQ34"/>
  <c r="AG34"/>
  <c r="AV27"/>
  <c r="AQ27"/>
  <c r="AV26"/>
  <c r="AQ26"/>
  <c r="AV138"/>
  <c r="AG141"/>
  <c r="AG115"/>
  <c r="AV115"/>
  <c r="AV62"/>
  <c r="AG62"/>
  <c r="AQ141"/>
  <c r="AG90"/>
  <c r="AV90"/>
  <c r="AQ62"/>
  <c r="AG155"/>
  <c r="AV77"/>
  <c r="AQ138"/>
  <c r="AQ77"/>
  <c r="AZ128" i="16"/>
  <c r="AZ122"/>
  <c r="AZ120"/>
  <c r="AZ18"/>
  <c r="AZ133"/>
</calcChain>
</file>

<file path=xl/sharedStrings.xml><?xml version="1.0" encoding="utf-8"?>
<sst xmlns="http://schemas.openxmlformats.org/spreadsheetml/2006/main" count="13155" uniqueCount="487">
  <si>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
</t>
  </si>
  <si>
    <t>5.5.1. по предоставлению субсидий, в бюджет субъекта Российской Федерации, всего</t>
  </si>
  <si>
    <t>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</si>
  <si>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 xml:space="preserve">  Правовое основание финансового обеспечения расходного полномочия муниципального образования</t>
  </si>
  <si>
    <t>в т.ч. За счет средств федерального бюджета</t>
  </si>
  <si>
    <t>в т.ч за счет средств регионального бюджета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</si>
  <si>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</si>
  <si>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РЕЕСТРОВ  РАСХОДНЫХ  ОБЯЗАТЕЛЬСТВ   ХОРМАЛИНСКОГО СЕЛЬСКОГО ПОСЕЛЕНИЯ ИБРЕСИНСКОГО РАЙОНА ЧУВАШСКОЙ РЕСПУБЛИКИ</t>
  </si>
  <si>
    <t>РЕЕСТРОВ  РАСХОДНЫХ  ОБЯЗАТЕЛЬСТВ   ШИРТАНСКОГО СЕЛЬСКОГО ПОСЕЛЕНИЯ ИБРЕСИНСКОГО РАЙОНА ЧУВАШСКОЙ РЕСПУБЛИКИ</t>
  </si>
  <si>
    <t>РЕЕСТРОВ  РАСХОДНЫХ  ОБЯЗАТЕЛЬСТВ   НОВОЧУРАШЕВСКОГО СЕЛЬСКОГО ПОСЕЛЕНИЯ ИБРЕСИНСКОГО РАЙОНА ЧУВАШСКОЙ РЕСПУБЛИКИ</t>
  </si>
  <si>
    <t>РЕЕСТРОВ  РАСХОДНЫХ  ОБЯЗАТЕЛЬСТВ   МАЛОКАРМАЛИНСКОГО СЕЛЬСКОГО ПОСЕЛЕНИЯ ИБРЕСИНСКОГО РАЙОНА ЧУВАШСКОЙ РЕСПУБЛИКИ</t>
  </si>
  <si>
    <t>РЕЕСТРОВ  РАСХОДНЫХ  ОБЯЗАТЕЛЬСТВ   КИРОВСКОГО СЕЛЬСКОГО ПОСЕЛЕНИЯ ИБРЕСИНСКОГО РАЙОНА ЧУВАШСКОЙ РЕСПУБЛИКИ</t>
  </si>
  <si>
    <t>РЕЕСТРОВ  РАСХОДНЫХ  ОБЯЗАТЕЛЬСТВ   БУИНСКОГО СЕЛЬСКОГО ПОСЕЛЕНИЯ ИБРЕСИНСКОГО РАЙОНА ЧУВАШСКОЙ РЕСПУБЛИКИ</t>
  </si>
  <si>
    <t>Ч810212810</t>
  </si>
  <si>
    <t>РЕЕСТРОВ  РАСХОДНЫХ  ОБЯЗАТЕЛЬСТВ   БЕРЕЗОВСКОГО СЕЛЬСКОГО ПОСЕЛЕНИЯ ИБРЕСИНСКОГО РАЙОНА ЧУВАШСКОЙ РЕСПУБЛИКИ</t>
  </si>
  <si>
    <t>РЕЕСТРОВ  РАСХОДНЫХ  ОБЯЗАТЕЛЬСТВ   АНДРЕЕВСКОГО СЕЛЬСКОГО ПОСЕЛЕНИЯ ИБРЕСИНСКОГО РАЙОНА ЧУВАШСКОЙ РЕСПУБЛИКИ</t>
  </si>
  <si>
    <t>в т.ч.за счет прочих безвозмездных поступлений,включая средств фонда</t>
  </si>
  <si>
    <t>11.11.2011, 21.12.2020</t>
  </si>
  <si>
    <t>0401</t>
  </si>
  <si>
    <t>Ц810576260</t>
  </si>
  <si>
    <t>Ч430473610</t>
  </si>
  <si>
    <t>0314</t>
  </si>
  <si>
    <t>Ц8207S8160</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</si>
  <si>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</si>
  <si>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А510277400</t>
  </si>
  <si>
    <t>Ч210374190</t>
  </si>
  <si>
    <t>Ч2103S4190</t>
  </si>
  <si>
    <t>Ц41077А390</t>
  </si>
  <si>
    <t>А110172770</t>
  </si>
  <si>
    <t>А4204S6570</t>
  </si>
  <si>
    <t>А510277420</t>
  </si>
  <si>
    <t>А120172770</t>
  </si>
  <si>
    <t>РЕЕСТР  РАСХОДНЫХ  ОБЯЗАТЕЛЬСТВ   КЛИМОВСКОГО СЕЛЬСКОГО ПОСЕЛЕНИЯ ИБРЕСИНСКОГО РАЙОНА ЧУВАШСКОЙ РЕСПУБЛИКИ</t>
  </si>
  <si>
    <t>целевая статья</t>
  </si>
  <si>
    <t>вид расходов</t>
  </si>
  <si>
    <t>Всего</t>
  </si>
  <si>
    <t xml:space="preserve">в т.ч. за счет средств федерального бюджета </t>
  </si>
  <si>
    <t xml:space="preserve">в т.ч. за счет средств регионального бюджета </t>
  </si>
  <si>
    <t>в т.ч. за счет межбюджетных трансфертов, предоставленных из местных бюджетов</t>
  </si>
  <si>
    <t>в т.ч. за счет средств местных бюджетов</t>
  </si>
  <si>
    <t>в т.ч за счет средств федерального бюджета</t>
  </si>
  <si>
    <t>в т.ч. за счет средств федерального бюджета</t>
  </si>
  <si>
    <t>31</t>
  </si>
  <si>
    <t>32</t>
  </si>
  <si>
    <t>Федеральный закон от 6 октября 2003 г. N 131-ФЗ "Об общих принципах организации местного самоуправления в Российской Федерации"</t>
  </si>
  <si>
    <t>ч.1 ст.15</t>
  </si>
  <si>
    <t>01.01.2009, не устан-на</t>
  </si>
  <si>
    <t>Постановление Правительства Российской Федерации от 15.04.2014г. № 320 "Об утверждении государственной программы Российской Федерации "Управление государственными финансами и регулирование финансовых рынков"</t>
  </si>
  <si>
    <t>30</t>
  </si>
  <si>
    <t>01.01.12-31.12.20</t>
  </si>
  <si>
    <t>Ц110372770</t>
  </si>
  <si>
    <t>Ц810170280</t>
  </si>
  <si>
    <t>часть 1, 1.1 статьи 17</t>
  </si>
  <si>
    <t>360</t>
  </si>
  <si>
    <t>А130175080</t>
  </si>
  <si>
    <t>Постановление Правительства Российской Федерации от 15.04.2014г. № 345 "О утверждении государственной программы Российской Федерации "Обеспечение общественного порядка и противодействие преступности"</t>
  </si>
  <si>
    <t xml:space="preserve">                                    на  01  апреля  2020г.</t>
  </si>
  <si>
    <t>на 01  апреля  2020 г.</t>
  </si>
  <si>
    <t xml:space="preserve">                                    на   01 апреля  2020 г.</t>
  </si>
  <si>
    <t>Закон Чувашской Республики  от 25.11.2005 № 47 "О пожарной безопасности в Чувашской Республике",</t>
  </si>
  <si>
    <t>ст.4</t>
  </si>
  <si>
    <t>10.12.05, не устан-на</t>
  </si>
  <si>
    <t>Постановление Кабинета Министров Чувашской Республики от 11 ноября 2011 г. N 502 "О государственной программе Чувашской Республики "Повышение безопасности жизнедеятельности населения и территорий Чувашской Республики"</t>
  </si>
  <si>
    <t>Указы Президента Российской Федерации от 07.05.12 №600 "О мерах по обеспечению гораждан Российской Федерации доступным и комфортным жильем и повышению качества жилищно-коммунальных услуг"</t>
  </si>
  <si>
    <t xml:space="preserve">Постановление Правительства Российской Федерации от 15.04.2014г. № 323 "О утверждении государственной программы Российской Федерации "Обеспечение доступныи и комфортным жильем и коммунальными услугами граждан Российской Федерации" </t>
  </si>
  <si>
    <t>Постановление Кабинета Министров Чувашской Республики от 31 декабря 2013 г. N 570 "Об утверждении государственной программы Чувашской Республики "Развитие культуры и туризма" и признании утратившими силу некоторых решений Кабинета Министров Чувашской Республики"</t>
  </si>
  <si>
    <t>01.01.14-31.12.20</t>
  </si>
  <si>
    <t>статья 14 ч.3</t>
  </si>
  <si>
    <t>01.01.2009, не установлена</t>
  </si>
  <si>
    <t>Постановление Правительства Российской Федерации от 15.04.2014г. № 302 "Об утверждении государственной программы Российской Федерации "Развитие физической культуры и спорта"</t>
  </si>
  <si>
    <t>ст.8</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</si>
  <si>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на 2014-2020 годы",
</t>
  </si>
  <si>
    <t>Закон Чувашской Республики от 18.10.2004 № 19 "Об организации местного самоуправления в Чувашской Республике",</t>
  </si>
  <si>
    <t>А410273570</t>
  </si>
  <si>
    <t>Постановление Кабинета Министров Чувашской Республики от 21.09.2011 № 398 "О государственной программе Чувашской Республики "Экономическое развитие и инновационная экономика на 2012-2020 годы"</t>
  </si>
  <si>
    <t xml:space="preserve">Постановление Правительства Российской Федерации от 15.04.2014г. № 298 "О утверждении государственной программы Российской Федерации "Содействие занятости населения" </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</si>
  <si>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</si>
  <si>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Указы Президента Российской Федерации от 07.05.12 №600 "О мерах по обеспечению граждан Российской Федерации доступным и комфортным жильем и повышению качества жилищно-коммунальных услуг"</t>
  </si>
  <si>
    <t>410</t>
  </si>
  <si>
    <t xml:space="preserve">Постановление Правительства Российской Федерации от 15.04.2014г. № 326 "О утверждении государственной программы Российской Федерации "Охрана окружающей среды" на 2012-2020годы </t>
  </si>
  <si>
    <t>11</t>
  </si>
  <si>
    <t>Постановление Кабинета Министров Чувашской Республики от 29 октября 2013 г. N 439 "О государственной программе Чувашской Республики "Развитие потенциала природно-сырьевых ресурсов и обеспечение экологической безопасности"</t>
  </si>
  <si>
    <t>A120172770</t>
  </si>
  <si>
    <t>Ц41077A390</t>
  </si>
  <si>
    <t>Ч910173030</t>
  </si>
  <si>
    <t>2023г</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</si>
  <si>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</si>
  <si>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Правительства Российской Федерации от 15.04.2014г. № 319 "Об утверждении государственной программы Российской Федерации "Развитие транспортной системы"</t>
  </si>
  <si>
    <t>A410273570</t>
  </si>
  <si>
    <t>А510212810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</si>
  <si>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 (с изменениями и дополнениями)</t>
  </si>
  <si>
    <t>19.08.13, 31.12.20</t>
  </si>
  <si>
    <t xml:space="preserve"> в целом</t>
  </si>
  <si>
    <t>участие в предупреждении и ликвидации последствий чрезвычайных ситуаций на территории сельского поселения</t>
  </si>
  <si>
    <t>Федеральный закон от 21 декабря 1994 года № 68-ФЗ «О защите населения, территорий от чрезвычайных ситуаций природного и техногенного характера»</t>
  </si>
  <si>
    <t>п. 2 статьи 11, статья 25</t>
  </si>
  <si>
    <t>Постановление Кабинета Министров Чувашской Республики от 09.10.2000 № 186 "Об утверждении Положения о порядке расходования средств резервного фонда Кабинета Министров Чувашской Республики", Постановление Кабинета Министров Чувашской Республики от 31 октября 2011 г. N 470 "О государственной программе Чувашской Республики "Управление общественными финансами и государственным долгом Чувашской Республики"" (с изменениями и дополнениями)</t>
  </si>
  <si>
    <t>п.1, в целом</t>
  </si>
  <si>
    <t>09.10.2000, не устан-н, 01.01.12-31.12.20</t>
  </si>
  <si>
    <t>А6201S6570</t>
  </si>
  <si>
    <t>А5102S5420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</si>
  <si>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</si>
  <si>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Постановление Правительства Российской Федерации от 18.05.2016г.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</si>
  <si>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Закон ЧР от 18.10.2004г. № 19 "Об организации местного самоуправления в ЧР" (с изменениями и дополнениями)</t>
  </si>
  <si>
    <t>ст.14, ст.8</t>
  </si>
  <si>
    <t>01.01.06г., не установлена</t>
  </si>
  <si>
    <t xml:space="preserve">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
</t>
  </si>
  <si>
    <t>122</t>
  </si>
  <si>
    <t>129</t>
  </si>
  <si>
    <t>121</t>
  </si>
  <si>
    <t>853</t>
  </si>
  <si>
    <t>01.01.09, не устанна</t>
  </si>
  <si>
    <t>39</t>
  </si>
  <si>
    <t xml:space="preserve">Закон Чувашской Республики от 25 ноября 2003 г. N 41 (с изменениями и дополнениями), </t>
  </si>
  <si>
    <t>ст.5</t>
  </si>
  <si>
    <t>13.12.2003, не установлена</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</si>
  <si>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</si>
  <si>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очередной
20 21г.</t>
  </si>
  <si>
    <t>текущий
20 20г.</t>
  </si>
  <si>
    <t>Указ Президента Российской Федерации от 07.12.2012г. № 1609 "Об утверждении положения о военных комиссариатах"</t>
  </si>
  <si>
    <t>01.01.09, не устан-на</t>
  </si>
  <si>
    <t>ст.8.1</t>
  </si>
  <si>
    <t>Постановление Кабинета Министров Чувашской Республики от 24 марта 2016 г. N 95 "Об утверждении Правил предоставления субвенций бюджетам поселений и бюджетам городских округов из республиканского бюджета Чувашской Республики для осуществления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t>
  </si>
  <si>
    <t>01.01.2016, не установлена</t>
  </si>
  <si>
    <t>5.4.2. за счет субвенций, предоставленных из бюджета субъекта Российской Федерации, всего</t>
  </si>
  <si>
    <t>Ц970112750</t>
  </si>
  <si>
    <t>5.4.3. за счет собственных доходов и источников финансирования дефицита бюджета сельского поселения, всего</t>
  </si>
  <si>
    <t>5.5.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</si>
  <si>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</si>
  <si>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5.6.1. по предоставлению субсидий, в бюджет субъекта Российской Федерации, всего</t>
  </si>
  <si>
    <t>5.6.2. по предоставлению иных межбюджетных трансфертов, всего</t>
  </si>
  <si>
    <t>Ц4105L4670</t>
  </si>
  <si>
    <t>A410276120</t>
  </si>
  <si>
    <t>А21F3S8320</t>
  </si>
  <si>
    <t>2023г.</t>
  </si>
  <si>
    <t>5.1.2.1. 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</si>
  <si>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ч.1 ст.14</t>
  </si>
  <si>
    <t>06.10.2003, не установлена</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</si>
  <si>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мест),осуществление муниципального  контроля за сохранностью автомобильных дорог местного значения  в границах напселенных пунктов  сельского поселения, ,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</si>
  <si>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5.1.2.12. участие в предупреждении и ликвидации последствий чрезвычайных ситуаций на территории сельского поселения</t>
  </si>
  <si>
    <t xml:space="preserve"> абзац 4 п. 1статья 24</t>
  </si>
  <si>
    <t>ст25абз3</t>
  </si>
  <si>
    <t>07.05.1996,не утановлена</t>
  </si>
  <si>
    <t>5.1.2.17. участие в организации деятельности по сбору (в том числе раздельному сбору) и транспортированию твердых коммунальных отходов</t>
  </si>
  <si>
    <t>06.10.2003, не устан-на</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</si>
  <si>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</si>
  <si>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ч 9 ст. 34</t>
  </si>
  <si>
    <t>п6.1 ч.1 ст.6</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</si>
  <si>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</si>
  <si>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Федеральный закон от 02.03.2007№25-ФЗ"О муниципальной службе в Российской Федерации"</t>
  </si>
  <si>
    <t>ст34</t>
  </si>
  <si>
    <t>01.06.2007,не устан</t>
  </si>
  <si>
    <t>Закон Чувашской Республики от 05.10.2007№62"О муниципальной службе в Чувашской Республике"</t>
  </si>
  <si>
    <t>ст.14</t>
  </si>
  <si>
    <t>21.10.2007,не установлена</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</si>
  <si>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</si>
  <si>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5.4.1.3. на осуществление воинского учета на территориях, на которых отсутствуют структурные подразделения военных комиссариатов</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</si>
  <si>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</si>
  <si>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Федеральный закон от 28.03.1998№53-ФЗ"Овоинской обязанности и военной службе"</t>
  </si>
  <si>
    <t>п.2 ст8</t>
  </si>
  <si>
    <t>30.03.1998,не установлена</t>
  </si>
  <si>
    <t>Закон Чувашской Республики от 30.11.2006№55"О наделении органов местного самоуправления в Чувашской Республике отдельными государственными полномочиями"</t>
  </si>
  <si>
    <t>п2ч2ст1</t>
  </si>
  <si>
    <t>01.01.2007, не устан</t>
  </si>
  <si>
    <t>Федеральный закон от 06.10.1999 № 184-ФЗ "Об общих принципах организации законодательных(представительных) и исполнительных органов государственной власти субъектов Российской Федерации"местного самоуправления в Российской Федерации"</t>
  </si>
  <si>
    <t>пп19 п2 ст26.3</t>
  </si>
  <si>
    <t>18.10.1999,не установлена</t>
  </si>
  <si>
    <t>5.6.2.1.2. создание условий для организации досуга и обеспечения жителей поселения услугами организаций культуры</t>
  </si>
  <si>
    <t>ч 4 ст. 15</t>
  </si>
  <si>
    <t>Закон Чувашской Республики от 18.10.2004.№19"Об организации местного самоуправления в Чувашской Республике"</t>
  </si>
  <si>
    <t>абз 2 ст 7</t>
  </si>
  <si>
    <t>22.10.2004,не установлена</t>
  </si>
  <si>
    <t>9990000000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</si>
  <si>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</si>
  <si>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Постановление Правительства Российской Федерации от 15.04.2014г. № 317 "Об утверждении государственной программы Российской Федерации "Развитие культуры и туризма" на 2013-2020 годы</t>
  </si>
  <si>
    <t>Закон Чувашской Республики от 27.05.93 № б/н "О культуре",</t>
  </si>
  <si>
    <t>ст.24</t>
  </si>
  <si>
    <t>14.07.1993, не установлена</t>
  </si>
  <si>
    <t>5.6.2.2. в иных случаях, не связанных с заключением соглашений, предусмотренных в подпункте 5.6.2.1, всего</t>
  </si>
  <si>
    <t>Условно утвержденные расходы на первый и второй годы планового периода в соответствии с Решением о местном бюджете</t>
  </si>
  <si>
    <t>9999</t>
  </si>
  <si>
    <t>РЕЕСТР  РАСХОДНЫХ  ОБЯЗАТЕЛЬСТВ   АЙБЕЧСКОГО СЕЛЬСКОГО ПОСЕЛЕНИЯ ИБРЕСИНСКОГО РАЙОНА ЧУВАШСКОЙ РЕСПУБЛИКИ</t>
  </si>
  <si>
    <t>ц850276260</t>
  </si>
  <si>
    <t xml:space="preserve">Постановление Правительства Российской Федерации от 15.04.2014г. № 323 "О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</si>
  <si>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</si>
  <si>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ст.14, п.8</t>
  </si>
  <si>
    <t xml:space="preserve">Постановление Кабинета Министров Чувашской Республики от 11.11.2011г. № 502 "О государственной программе Чувашской Республики "Повышение безопасносности жизнедеятельности населения и территорий Чувашской Республики"" (с изменениями и дополнениями)
</t>
  </si>
  <si>
    <t>11.11.2011, 31.12.2020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</si>
  <si>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</si>
  <si>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</si>
  <si>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5.4.1. за счет субвенций, предоставленных из федерального бюджета, всего</t>
  </si>
  <si>
    <t>5.6.2.2. в иных случаях, не связанных с заключением соглашений, предусмотренных в подпункте 5.5.2.1, всего</t>
  </si>
  <si>
    <t>РЕЕСТР  РАСХОДНЫХ  ОБЯЗАТЕЛЬСТВ   БОЛЬШЕАБАКАСИНСКОГО СЕЛЬСКОГО ПОСЕЛЕНИЯ ИБРЕСИНСКОГО РАЙОНА ЧУВАШСКОЙ РЕСПУБЛИКИ</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</si>
  <si>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</si>
  <si>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РЕЕСТР  РАСХОДНЫХ  ОБЯЗАТЕЛЬСТВ   ЧУВАШСКО-ТИМЯШСКОГО СЕЛЬСКОГО ПОСЕЛЕНИЯ ИБРЕСИНСКОГО РАЙОНА ЧУВАШСКОЙ РЕСПУБЛИКИ</t>
  </si>
  <si>
    <t xml:space="preserve"> </t>
  </si>
  <si>
    <t>в том числе государственные программы РФ</t>
  </si>
  <si>
    <t>9999999999</t>
  </si>
  <si>
    <t>на   01  апреля  2020 г.</t>
  </si>
  <si>
    <t xml:space="preserve">                                    на 01 апреля 2020 года </t>
  </si>
  <si>
    <t xml:space="preserve">                                    на 01 апреля  2020 г.</t>
  </si>
  <si>
    <t>на   01 апреля    2020 г.</t>
  </si>
  <si>
    <t>Постановление Кабинета Министров Чувашской Республики от 31 декабря 2013 г. N 570 "Об утверждении государственной программы Чувашской Республики "Развитие культуры и туризма" и признании утратившими силу некоторых решений Кабинета Министров Чувашской Республики", 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</si>
  <si>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5.4.1. за счет субвенций, предоставленных из федерального бюджета , всего</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</si>
  <si>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</si>
  <si>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отчетный 2019г.</t>
  </si>
  <si>
    <t>текущий 2020г.</t>
  </si>
  <si>
    <t>очередной 2021г.</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</si>
  <si>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</si>
  <si>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</si>
  <si>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5.4.2. за счет собственных доходов и источников финансирования дефицита бюджета сельского поселения,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</si>
  <si>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</si>
  <si>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5.1.1.3. владение, пользование и распоряжение имуществом, находящимся в муниципальной собственности сельского поселения</t>
  </si>
  <si>
    <t>5.1.1.4. обеспечение первичных мер пожарной безопасности в границах населенных пунктов сельского поселения</t>
  </si>
  <si>
    <t>п3ч1.ст14</t>
  </si>
  <si>
    <t>01.01.2003, не устан-на</t>
  </si>
  <si>
    <t>01.01.2004, не установлена</t>
  </si>
  <si>
    <t>п9 ч1 ст14</t>
  </si>
  <si>
    <t>5.1.1.6.создание условий для организации досуга и обеспечения жителей сельского поселения услугами организаций культуры</t>
  </si>
  <si>
    <t>часть 1, 1.1 статьи 14</t>
  </si>
  <si>
    <t>22.10.2004, не установлена</t>
  </si>
  <si>
    <t>5.1.1.7. обеспечение условий для развития на территории сельского поселения физической культуры, школьного спорта и массового спорта</t>
  </si>
  <si>
    <t>01.01.2003, не установлена</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</si>
  <si>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</si>
  <si>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п19 ч1 ст14</t>
  </si>
  <si>
    <t>5.5.2. по предоставлению иных межбюджетных трансфертов, всего</t>
  </si>
  <si>
    <t>5.5.2.2. в иных случаях, не связанных с заключением соглашений, предусмотренных в подпункте 5.5.2.1, всего</t>
  </si>
  <si>
    <t>Итого расходных обязательств муниципальных образований</t>
  </si>
  <si>
    <t>1101</t>
  </si>
  <si>
    <t>Группа полномочий</t>
  </si>
  <si>
    <t xml:space="preserve">Код расхода по БК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</si>
  <si>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</si>
  <si>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</si>
  <si>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</si>
  <si>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</si>
  <si>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Наименование полномочия, 
расходного обязательства</t>
  </si>
  <si>
    <t>Код строки</t>
  </si>
  <si>
    <t>2</t>
  </si>
  <si>
    <t>х</t>
  </si>
  <si>
    <t>пункт 5 ч. 4 ст. 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</si>
  <si>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</si>
  <si>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ст. 15</t>
  </si>
  <si>
    <t xml:space="preserve"> ст. 8</t>
  </si>
  <si>
    <t xml:space="preserve"> ст. 10</t>
  </si>
  <si>
    <t xml:space="preserve"> ст. 38</t>
  </si>
  <si>
    <t>пункт 4  ст. 14</t>
  </si>
  <si>
    <t>п5ст. 14</t>
  </si>
  <si>
    <t>пункт 5  ст. 17</t>
  </si>
  <si>
    <t>пункт 5  ст. 6</t>
  </si>
  <si>
    <t>пп49 п2 ст. 26.3</t>
  </si>
  <si>
    <t>244</t>
  </si>
  <si>
    <t>п7 ч1 ст 14</t>
  </si>
  <si>
    <t>5.1.1.6. создание условий для организации досуга и обеспечения жителей сельского поселения услугами организаций культуры</t>
  </si>
  <si>
    <t>часть 1, статьи 14</t>
  </si>
  <si>
    <t>01.10.2003, не установлена</t>
  </si>
  <si>
    <t>часть 1, ст 17</t>
  </si>
  <si>
    <t>часть 1,ст 14</t>
  </si>
  <si>
    <t>часть 1, ст14</t>
  </si>
  <si>
    <t>22.10.2003г., не установлена</t>
  </si>
  <si>
    <t>5.1.2.10.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</si>
  <si>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5.1.2.12. участие в организации деятельности по сбору (в том числе раздельному сбору) и транспортированию твердых коммунальных отходов</t>
  </si>
  <si>
    <t>часть 1,ста 14</t>
  </si>
  <si>
    <t>22.10.04г., не установлена</t>
  </si>
  <si>
    <t>ч 1 ст. 17</t>
  </si>
  <si>
    <t>очередной
2021г.</t>
  </si>
  <si>
    <t>текущий
2020г.</t>
  </si>
  <si>
    <t>Ч430373590</t>
  </si>
  <si>
    <t>831</t>
  </si>
  <si>
    <t>414</t>
  </si>
  <si>
    <t>Ч430373580</t>
  </si>
  <si>
    <t>Ц410740390</t>
  </si>
  <si>
    <t>Ц410970150</t>
  </si>
  <si>
    <t>120</t>
  </si>
  <si>
    <t>Ц510511470</t>
  </si>
  <si>
    <t>Ч5Э0100200</t>
  </si>
  <si>
    <t>850</t>
  </si>
  <si>
    <t>Ч5Э0173770</t>
  </si>
  <si>
    <t>Ч5Э0100600</t>
  </si>
  <si>
    <t>240</t>
  </si>
  <si>
    <t>Ц970512750</t>
  </si>
  <si>
    <t>Ч410451180</t>
  </si>
  <si>
    <t>Ч340373390</t>
  </si>
  <si>
    <t>540</t>
  </si>
  <si>
    <t>Ц9902S6640</t>
  </si>
  <si>
    <t>Ч2104S4190</t>
  </si>
  <si>
    <t>Ц4107L5580</t>
  </si>
  <si>
    <t>Ц411071220</t>
  </si>
  <si>
    <t>Ч410173430</t>
  </si>
  <si>
    <t>870</t>
  </si>
  <si>
    <t>Ц310510640</t>
  </si>
  <si>
    <t>в целом</t>
  </si>
  <si>
    <t>0310</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</si>
  <si>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</si>
  <si>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</si>
  <si>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Ц9902L5674</t>
  </si>
  <si>
    <t>Ц9902L5673</t>
  </si>
  <si>
    <t>Ч4204S6570</t>
  </si>
  <si>
    <t>Ц9902S7360</t>
  </si>
  <si>
    <t>Ц310574810</t>
  </si>
  <si>
    <t>Ц340610870</t>
  </si>
  <si>
    <t>целев статья</t>
  </si>
  <si>
    <t>вид расхода</t>
  </si>
  <si>
    <t>Ц410470920</t>
  </si>
  <si>
    <t>Ч430373570</t>
  </si>
  <si>
    <t>Ц510171470</t>
  </si>
  <si>
    <t>Ц810170020</t>
  </si>
  <si>
    <t>Ц9902L0188</t>
  </si>
  <si>
    <t>Ц990270160</t>
  </si>
  <si>
    <t>Ц610172270</t>
  </si>
  <si>
    <t>Ц110277400</t>
  </si>
  <si>
    <t>Ц110277420</t>
  </si>
  <si>
    <t>Ц610172260</t>
  </si>
  <si>
    <t>Ч340372330</t>
  </si>
  <si>
    <t>Ц9902L0189</t>
  </si>
  <si>
    <t>Ч210474190</t>
  </si>
  <si>
    <t>Ч230174370</t>
  </si>
  <si>
    <t>Ч5Э0113790</t>
  </si>
  <si>
    <t>Ц4107L4670</t>
  </si>
  <si>
    <t>Ц110172770</t>
  </si>
  <si>
    <t>Ц830572620</t>
  </si>
  <si>
    <t>Постановление Правительства Российской Федерации от 18 мая 2016 г.№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</si>
  <si>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обеспечение условий для развития на территории сельского поселения физической культуры, школьного спорта и массового спорта</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</si>
  <si>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</si>
  <si>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</si>
  <si>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</si>
  <si>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за счет субвенций, предоставленных из бюджета субъекта Российской Федерации, всего</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</si>
  <si>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</si>
  <si>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исполнено</t>
  </si>
  <si>
    <t>утвержденные бюджетные назначения</t>
  </si>
  <si>
    <t>Условно- утвержденные расходы на 1-й 2-й годы планового периода в соответсчтвии с Решением о местном бюджете</t>
  </si>
  <si>
    <t>Постановление Правительства Российской Федерации от 15апреля  2014 г. №302 «Об утверждении государственной программы Российской Федерации «Развитие физической культуры и спорта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</si>
  <si>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</si>
  <si>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</si>
  <si>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</si>
  <si>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</si>
  <si>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</si>
  <si>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</si>
  <si>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</si>
  <si>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</si>
  <si>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</si>
  <si>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</si>
  <si>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</si>
  <si>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</si>
  <si>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</si>
  <si>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 xml:space="preserve">                                    на   01 апреля  2020г.</t>
  </si>
  <si>
    <t>на  01 апреля    2020г.</t>
  </si>
  <si>
    <t>A130175080</t>
  </si>
  <si>
    <t xml:space="preserve">                                    на   01 апреля   2020г.</t>
  </si>
  <si>
    <t>отчетный
20 19г.</t>
  </si>
  <si>
    <t>текущий
20 20 г.</t>
  </si>
  <si>
    <t>очередной
20 21 г.</t>
  </si>
  <si>
    <t>Постановление Правительства Российской Федерации от 15 апреля 2014 г. № 345 «Об утверждении государственной программы Российской Федерации «Обеспечение общественного порядка и противодействие преступности»</t>
  </si>
  <si>
    <t>Постановление Правительства Российской Федерации от 14июля 2012 г.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</si>
  <si>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14.07.2012г</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</si>
  <si>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</si>
  <si>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участие в профилактике терроризма и экстремизма, а также в минимизации и ликвидации последствий проявлений терроризма и экстремизма на территории сельского  поселения</t>
  </si>
  <si>
    <t>ст. 34</t>
  </si>
  <si>
    <t>пункт 6 ч. 1 ст. 14</t>
  </si>
  <si>
    <t>пункт 6 ч. 1 ст. 8</t>
  </si>
  <si>
    <t>абзац 4 пункт 1 ст. 24</t>
  </si>
  <si>
    <t>пункт 19 ч. 1 ст. 8</t>
  </si>
  <si>
    <t>ст. 8</t>
  </si>
  <si>
    <t>функционирование органов местного самоуправления</t>
  </si>
  <si>
    <t>Ц4115L4670</t>
  </si>
  <si>
    <t>Ц810470280</t>
  </si>
  <si>
    <t>A410277590</t>
  </si>
  <si>
    <t>5.4.1. за счет субвенций, предоставленных из федерального бюджета или бюджета субъекта Российской Федерации, всего</t>
  </si>
  <si>
    <t>Закон Чувашской Республики от 18.10.2004 № 19 "Об организации местного самоуправления в Чувашской Республике"</t>
  </si>
  <si>
    <t>01.01.2006, не установлена</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</si>
  <si>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</si>
  <si>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Предоставление доплаты за выслугу лет к трудовой пенсии муниципальным служащим за счет средств местного бюджета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</si>
  <si>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</si>
  <si>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Постановление Правительства Российской Федерации от 15апреля  2014 г. №298 «Об утверждении государственной программы Российской Федерации «Содействие занятости населения»</t>
  </si>
  <si>
    <t>участие в организации деятельности по сбору (в том числе раздельному сбору) и транспортированию твердых коммунальных отходов</t>
  </si>
  <si>
    <t>Постановление Кабинета Министров Чувашской Республики от 30.08.2011 № 589 "О государственной программе Чувашской Республики "Содействие занятости населения" (с измененями и дополнениями)</t>
  </si>
  <si>
    <t>30.08.2011, 31.12.2020</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</si>
  <si>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 (с измененями и дополнениями)</t>
  </si>
  <si>
    <t>11.11.2011, 21.13.2020</t>
  </si>
  <si>
    <t>01.01.2012-31.12.2020</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</si>
  <si>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 на 2013-2020 годы",</t>
  </si>
  <si>
    <t>19.08.2013, 31.12.2020</t>
  </si>
  <si>
    <t>А410276120</t>
  </si>
  <si>
    <t>2022г.</t>
  </si>
  <si>
    <t>2022г</t>
  </si>
  <si>
    <t>2022 г</t>
  </si>
  <si>
    <t>Постановление Правительства Российской Федерации от 15апреля 2014 г. №320 «Об утверждении государственной программы Российской Федерации «Управление государственными финансами и регулирование финансовых рынков»</t>
  </si>
  <si>
    <t>15.04.2014г</t>
  </si>
  <si>
    <t>Постановление Правительства Российской Федерации от 15апреля  2014 г.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</si>
  <si>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Ч2103S4191</t>
  </si>
  <si>
    <t>Ч2103S4192</t>
  </si>
  <si>
    <t>А110372770</t>
  </si>
  <si>
    <t>Ц4115S5340</t>
  </si>
  <si>
    <t>Ч210374191</t>
  </si>
  <si>
    <t>Ч210374192</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</si>
  <si>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</si>
  <si>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</si>
  <si>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Федеральный закон от 21.12.1994 № 69-ФЗ "О пожарной безопасности"</t>
  </si>
  <si>
    <t>26.12.1994, не установлена</t>
  </si>
  <si>
    <t>Закон Чувашской Республики от 25.11.2005 № 47 "О пожарной безопасности в Чувашской Республике"</t>
  </si>
  <si>
    <t>ст. 4</t>
  </si>
  <si>
    <t>11.12.2005,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</si>
  <si>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</si>
  <si>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19.05.2006, не установлена</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</si>
  <si>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</si>
  <si>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</si>
  <si>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перечисление межбюджетного трансферта из сельских бюджетов в бюджет муниципального района в части полномочий по созданию условий для организации досуга и обеспечения жителей поселения услугами культуры</t>
  </si>
  <si>
    <t>0107</t>
  </si>
  <si>
    <t>0203</t>
  </si>
  <si>
    <t>Ч410455500</t>
  </si>
  <si>
    <t>Финансовый орган субъекта Российской Федерации</t>
  </si>
  <si>
    <t>Единица измерения: тыс. руб. (с точностью до первого десятичного знака)</t>
  </si>
  <si>
    <t>в том числе:</t>
  </si>
  <si>
    <t>…</t>
  </si>
  <si>
    <t>Постановление Кабинета Министров Чувашской Республики от 30.11.2011 № 530 "О государственной программе Чувашской Республики "Развитие жилищного строительства и сферы жилищно-коммунального хозяйства"" (с изменениями и дополнениями)</t>
  </si>
  <si>
    <t>п.3</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</si>
  <si>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 (с измененияи и дополнениями)</t>
  </si>
  <si>
    <t>ст.3</t>
  </si>
  <si>
    <t>01.01.2014-31.12.2020</t>
  </si>
  <si>
    <t xml:space="preserve"> ст. 14</t>
  </si>
  <si>
    <t>организация в границах сельского поселения электро-, тепло-, газо- и водоснабжения населения, водоотведения, снабдения населения топливом в пределах полномочий, установленных законодательством Российской Федерации</t>
  </si>
  <si>
    <t>05</t>
  </si>
  <si>
    <t>07</t>
  </si>
  <si>
    <t>06</t>
  </si>
  <si>
    <t>А110372950</t>
  </si>
  <si>
    <t>А410277590</t>
  </si>
  <si>
    <t>Ц850276260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</si>
  <si>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</si>
  <si>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</si>
  <si>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Закон ЧР от 18.10.2004г. № 19 "Об организации местного самоуправления в Чувашской Республике"</t>
  </si>
  <si>
    <t xml:space="preserve">Закон ЧР от 18.10.2004г. № 19 "Об организации местного самоуправления в Чувашской Республике" </t>
  </si>
  <si>
    <t>Закон Чувашской Республики от 15.04.1996№7"О защите населения и территорий Чувашской Республики от чрезвычайных ситуаций природного и техногенного характера"</t>
  </si>
  <si>
    <t>Объем средств на исполнение расходного обязательства муниципального образования</t>
  </si>
  <si>
    <t>очередной  2021г.</t>
  </si>
  <si>
    <t>текущий  2020г.</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</si>
  <si>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</si>
  <si>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плановый период
</t>
  </si>
  <si>
    <t>по плану</t>
  </si>
  <si>
    <t>по факту исполнения</t>
  </si>
  <si>
    <t>организация и осуществление мероприятий по работе с детьми и молодежью в сельском  поселении</t>
  </si>
  <si>
    <t>всего</t>
  </si>
  <si>
    <t>создание условий для организации досуга и обеспечения жителей сельского поселения услугами организаций культуры</t>
  </si>
  <si>
    <t>0406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</si>
  <si>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</si>
  <si>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муниципальной пожарной охраны</t>
  </si>
  <si>
    <t xml:space="preserve">                                    на  01   апреля   2020 г.</t>
  </si>
  <si>
    <t>на осуществление воинского учета на территориях, на которых отсутствуют структурные подразделения военных комиссариатов</t>
  </si>
  <si>
    <t>Постановление Правительства Российской Федерации от 15апреля  2014 г. №317 «Об утверждении государственной программы Российской Федерации «Развитие культуры и туризма» на 2013 - 2020 годы»</t>
  </si>
  <si>
    <t>Федеральный закон от 06.10.2003 № 131-ФЗ "Об общих принципах организации местного самоуправления в Российской Федерации"</t>
  </si>
  <si>
    <t>08.10.2003, не установлена</t>
  </si>
  <si>
    <t>Постановление Правительства Российской Федерации от 15апреля  2014 г. №326 «Об утверждении государственной программы Российской Федерации «Охрана окружающей среды» на 2012 - 2020 годы</t>
  </si>
  <si>
    <t>Постановление Правительства Российской Федерации от 15 апреля 2014 г. № 319 «Об утверждении государственной программы Российской Федерации «Развитие транспортной системы</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</si>
  <si>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</si>
  <si>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</si>
  <si>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</si>
  <si>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Федеральный закон от 04.12.2007 № 329-ФЗ "О физической культуре и спорте в Российской Федерации"</t>
  </si>
  <si>
    <t>30.03.2008, не установлена</t>
  </si>
  <si>
    <t>полномочия в сфере водоснабжения и водоотведения,предусмотренные ФЗ от 7 декабря 2011г. №416-ФЗ "Оводоснабжении и водоотведение</t>
  </si>
  <si>
    <t>Закон Чувашской Республики от 27.06.2008 № 31 "О физической культуре и спорте"</t>
  </si>
  <si>
    <t>ч. 3 ст. 14</t>
  </si>
  <si>
    <t>13.07.2008, не установлена</t>
  </si>
  <si>
    <t>А6201S5330</t>
  </si>
  <si>
    <t>A5102S5420</t>
  </si>
  <si>
    <t>A6201S6570</t>
  </si>
  <si>
    <t>Ц4115S9830</t>
  </si>
  <si>
    <t>01.01.2007, не установлена</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</si>
  <si>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</si>
  <si>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</si>
  <si>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</si>
  <si>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5.1.1.по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</si>
  <si>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Постановление Кабинета Министров Чувашской Республики № 567 от 18 декабря 2012 г.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 (с измененями и дополнениями)</t>
  </si>
  <si>
    <t>01.01.2013, 31.12.2020</t>
  </si>
  <si>
    <t xml:space="preserve">Постановление Кабинета Министров Чувашской Республики от 22 января 2014 г. N 15 "О государственной программе Чувашской Республики "Развитие физической культуры и спорта"" ( с изменениями и дополнениями)
</t>
  </si>
  <si>
    <t>в т.ч. За счет средств местных бюджетов</t>
  </si>
  <si>
    <t>0409</t>
  </si>
  <si>
    <t>0111</t>
  </si>
  <si>
    <t>0405</t>
  </si>
  <si>
    <t>0503</t>
  </si>
  <si>
    <t>0412</t>
  </si>
  <si>
    <t>0801</t>
  </si>
  <si>
    <t>0309</t>
  </si>
  <si>
    <t>0502</t>
  </si>
  <si>
    <t>0501</t>
  </si>
  <si>
    <t>0104</t>
  </si>
  <si>
    <t>0113</t>
  </si>
  <si>
    <t>Ц9902S6570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</si>
  <si>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</si>
  <si>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2023 г</t>
  </si>
</sst>
</file>

<file path=xl/styles.xml><?xml version="1.0" encoding="utf-8"?>
<styleSheet xmlns="http://schemas.openxmlformats.org/spreadsheetml/2006/main">
  <numFmts count="3">
    <numFmt numFmtId="43" formatCode="_-* #,##0.00_р_._-;\-* #,##0.00_р_._-;_-* &quot;-&quot;??_р_._-;_-@_-"/>
    <numFmt numFmtId="164" formatCode="0.0"/>
    <numFmt numFmtId="165" formatCode="#,##0.0"/>
  </numFmts>
  <fonts count="58">
    <font>
      <sz val="11"/>
      <color theme="1"/>
      <name val="Calibri"/>
      <family val="2"/>
      <charset val="204"/>
      <scheme val="minor"/>
    </font>
    <font>
      <sz val="8"/>
      <name val="Times New Roman"/>
      <family val="1"/>
      <charset val="204"/>
    </font>
    <font>
      <sz val="11"/>
      <color indexed="8"/>
      <name val="Calibri"/>
      <family val="2"/>
      <charset val="204"/>
    </font>
    <font>
      <sz val="10"/>
      <color indexed="8"/>
      <name val="Arial"/>
      <family val="2"/>
      <charset val="204"/>
    </font>
    <font>
      <sz val="10"/>
      <name val="Arial"/>
      <family val="2"/>
      <charset val="204"/>
    </font>
    <font>
      <b/>
      <sz val="10"/>
      <color indexed="8"/>
      <name val="Arial"/>
      <family val="2"/>
      <charset val="204"/>
    </font>
    <font>
      <sz val="10"/>
      <color indexed="10"/>
      <name val="Arial"/>
      <family val="2"/>
      <charset val="204"/>
    </font>
    <font>
      <sz val="10"/>
      <color indexed="63"/>
      <name val="Arial"/>
      <family val="2"/>
    </font>
    <font>
      <sz val="10"/>
      <color indexed="10"/>
      <name val="Arial"/>
      <family val="2"/>
      <charset val="204"/>
    </font>
    <font>
      <sz val="10"/>
      <color indexed="60"/>
      <name val="Arial"/>
      <family val="2"/>
      <charset val="204"/>
    </font>
    <font>
      <b/>
      <sz val="10"/>
      <name val="Arial"/>
      <family val="2"/>
      <charset val="204"/>
    </font>
    <font>
      <sz val="11"/>
      <color indexed="8"/>
      <name val="Times New Roman"/>
      <family val="1"/>
      <charset val="204"/>
    </font>
    <font>
      <sz val="13"/>
      <color indexed="8"/>
      <name val="Times New Roman Cyr"/>
      <family val="1"/>
      <charset val="204"/>
    </font>
    <font>
      <sz val="11"/>
      <name val="Times New Roman"/>
      <family val="1"/>
      <charset val="204"/>
    </font>
    <font>
      <sz val="12"/>
      <color indexed="8"/>
      <name val="Times New Roman"/>
      <family val="1"/>
      <charset val="204"/>
    </font>
    <font>
      <b/>
      <sz val="11"/>
      <color indexed="8"/>
      <name val="Times New Roman Cyr"/>
      <family val="1"/>
      <charset val="204"/>
    </font>
    <font>
      <sz val="11"/>
      <color indexed="8"/>
      <name val="Times New Roman Cyr"/>
      <family val="1"/>
      <charset val="204"/>
    </font>
    <font>
      <b/>
      <sz val="9"/>
      <color indexed="8"/>
      <name val="Times New Roman Cyr"/>
      <family val="1"/>
      <charset val="204"/>
    </font>
    <font>
      <sz val="8"/>
      <color indexed="8"/>
      <name val="Arial"/>
      <family val="2"/>
      <charset val="204"/>
    </font>
    <font>
      <sz val="8"/>
      <name val="Arial"/>
      <family val="2"/>
      <charset val="204"/>
    </font>
    <font>
      <b/>
      <sz val="8"/>
      <name val="Arial"/>
      <family val="2"/>
      <charset val="204"/>
    </font>
    <font>
      <sz val="8"/>
      <color indexed="8"/>
      <name val="Times New Roman Cyr"/>
      <family val="1"/>
      <charset val="204"/>
    </font>
    <font>
      <sz val="9"/>
      <color indexed="8"/>
      <name val="Arial"/>
      <family val="2"/>
      <charset val="204"/>
    </font>
    <font>
      <sz val="9"/>
      <name val="Arial"/>
      <family val="2"/>
      <charset val="204"/>
    </font>
    <font>
      <sz val="9"/>
      <color indexed="8"/>
      <name val="Times New Roman"/>
      <family val="1"/>
      <charset val="204"/>
    </font>
    <font>
      <b/>
      <sz val="9"/>
      <color indexed="8"/>
      <name val="Arial"/>
      <family val="2"/>
      <charset val="204"/>
    </font>
    <font>
      <sz val="9"/>
      <color indexed="64"/>
      <name val="Arial"/>
      <family val="2"/>
    </font>
    <font>
      <b/>
      <sz val="9"/>
      <color indexed="8"/>
      <name val="Times New Roman"/>
      <family val="1"/>
      <charset val="204"/>
    </font>
    <font>
      <sz val="9"/>
      <color indexed="8"/>
      <name val="Times New Roman Cyr"/>
      <family val="1"/>
      <charset val="204"/>
    </font>
    <font>
      <sz val="10"/>
      <color indexed="8"/>
      <name val="Times New Roman Cyr"/>
      <family val="1"/>
      <charset val="204"/>
    </font>
    <font>
      <sz val="10"/>
      <color indexed="12"/>
      <name val="Times New Roman Cyr"/>
      <family val="1"/>
      <charset val="204"/>
    </font>
    <font>
      <b/>
      <sz val="10"/>
      <color indexed="8"/>
      <name val="Times New Roman Cyr"/>
      <family val="1"/>
      <charset val="204"/>
    </font>
    <font>
      <sz val="10"/>
      <color indexed="8"/>
      <name val="Times New Roman"/>
      <family val="1"/>
      <charset val="204"/>
    </font>
    <font>
      <sz val="10"/>
      <name val="Times New Roman"/>
      <family val="1"/>
      <charset val="204"/>
    </font>
    <font>
      <sz val="10"/>
      <name val="Times New Roman Cyr"/>
      <family val="1"/>
      <charset val="204"/>
    </font>
    <font>
      <sz val="10"/>
      <color indexed="12"/>
      <name val="Arial"/>
      <family val="2"/>
      <charset val="204"/>
    </font>
    <font>
      <sz val="10"/>
      <color indexed="12"/>
      <name val="Times New Roman"/>
      <family val="1"/>
      <charset val="204"/>
    </font>
    <font>
      <b/>
      <sz val="10"/>
      <name val="Times New Roman"/>
      <family val="1"/>
      <charset val="204"/>
    </font>
    <font>
      <b/>
      <sz val="10"/>
      <color indexed="12"/>
      <name val="Arial"/>
      <family val="2"/>
      <charset val="204"/>
    </font>
    <font>
      <i/>
      <sz val="10"/>
      <color indexed="8"/>
      <name val="Arial"/>
      <family val="2"/>
      <charset val="204"/>
    </font>
    <font>
      <b/>
      <i/>
      <sz val="10"/>
      <color indexed="8"/>
      <name val="Times New Roman Cyr"/>
      <family val="1"/>
      <charset val="204"/>
    </font>
    <font>
      <b/>
      <i/>
      <sz val="10"/>
      <name val="Times New Roman"/>
      <family val="1"/>
      <charset val="204"/>
    </font>
    <font>
      <b/>
      <i/>
      <sz val="10"/>
      <name val="Arial"/>
      <family val="2"/>
      <charset val="204"/>
    </font>
    <font>
      <b/>
      <i/>
      <sz val="10"/>
      <color indexed="8"/>
      <name val="Arial"/>
      <family val="2"/>
      <charset val="204"/>
    </font>
    <font>
      <b/>
      <i/>
      <sz val="10"/>
      <color indexed="12"/>
      <name val="Arial"/>
      <family val="2"/>
      <charset val="204"/>
    </font>
    <font>
      <i/>
      <sz val="10"/>
      <color indexed="8"/>
      <name val="Times New Roman Cyr"/>
      <family val="1"/>
      <charset val="204"/>
    </font>
    <font>
      <i/>
      <sz val="10"/>
      <name val="Times New Roman"/>
      <family val="1"/>
      <charset val="204"/>
    </font>
    <font>
      <i/>
      <sz val="10"/>
      <name val="Arial"/>
      <family val="2"/>
      <charset val="204"/>
    </font>
    <font>
      <i/>
      <sz val="10"/>
      <color indexed="12"/>
      <name val="Arial"/>
      <family val="2"/>
      <charset val="204"/>
    </font>
    <font>
      <b/>
      <sz val="10"/>
      <color indexed="8"/>
      <name val="Times New Roman Cyr"/>
      <charset val="204"/>
    </font>
    <font>
      <sz val="10"/>
      <color indexed="8"/>
      <name val="Times New Roman Cyr"/>
      <charset val="204"/>
    </font>
    <font>
      <sz val="8"/>
      <color indexed="64"/>
      <name val="Arial"/>
      <family val="2"/>
    </font>
    <font>
      <sz val="8"/>
      <color indexed="8"/>
      <name val="Arial"/>
      <family val="2"/>
    </font>
    <font>
      <sz val="8"/>
      <color indexed="64"/>
      <name val="Arial"/>
      <family val="2"/>
      <charset val="204"/>
    </font>
    <font>
      <b/>
      <sz val="8"/>
      <color indexed="8"/>
      <name val="Arial"/>
      <family val="2"/>
      <charset val="204"/>
    </font>
    <font>
      <b/>
      <sz val="9"/>
      <color indexed="8"/>
      <name val="Times New Roman Cyr"/>
      <charset val="204"/>
    </font>
    <font>
      <b/>
      <sz val="8"/>
      <color indexed="8"/>
      <name val="Times New Roman Cyr"/>
      <family val="1"/>
      <charset val="204"/>
    </font>
    <font>
      <sz val="12"/>
      <color indexed="8"/>
      <name val="Times New Roman Cyr"/>
      <family val="1"/>
      <charset val="204"/>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9"/>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s>
  <borders count="8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diagonal/>
    </border>
    <border>
      <left style="medium">
        <color indexed="64"/>
      </left>
      <right style="medium">
        <color indexed="64"/>
      </right>
      <top/>
      <bottom style="thin">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diagonal/>
    </border>
    <border>
      <left/>
      <right style="thin">
        <color indexed="8"/>
      </right>
      <top/>
      <bottom/>
      <diagonal/>
    </border>
    <border>
      <left/>
      <right/>
      <top/>
      <bottom style="thin">
        <color indexed="8"/>
      </bottom>
      <diagonal/>
    </border>
    <border>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right style="thin">
        <color indexed="8"/>
      </right>
      <top style="thin">
        <color indexed="8"/>
      </top>
      <bottom/>
      <diagonal/>
    </border>
  </borders>
  <cellStyleXfs count="4">
    <xf numFmtId="0" fontId="0" fillId="0" borderId="0"/>
    <xf numFmtId="0" fontId="7" fillId="0" borderId="0"/>
    <xf numFmtId="49" fontId="1" fillId="0" borderId="1">
      <alignment horizontal="center" wrapText="1"/>
    </xf>
    <xf numFmtId="43" fontId="2" fillId="0" borderId="0" applyFont="0" applyFill="0" applyBorder="0" applyAlignment="0" applyProtection="0"/>
  </cellStyleXfs>
  <cellXfs count="1020">
    <xf numFmtId="0" fontId="0" fillId="0" borderId="0" xfId="0"/>
    <xf numFmtId="49" fontId="3" fillId="2" borderId="2" xfId="0" applyNumberFormat="1" applyFont="1" applyFill="1" applyBorder="1"/>
    <xf numFmtId="0" fontId="3" fillId="0" borderId="0" xfId="0" applyNumberFormat="1" applyFont="1"/>
    <xf numFmtId="0" fontId="3" fillId="0" borderId="0" xfId="0" applyNumberFormat="1" applyFont="1" applyAlignment="1">
      <alignment horizontal="center" vertical="center"/>
    </xf>
    <xf numFmtId="0" fontId="3" fillId="0" borderId="3" xfId="0" applyNumberFormat="1" applyFont="1" applyBorder="1" applyAlignment="1">
      <alignment horizontal="center" vertical="center"/>
    </xf>
    <xf numFmtId="0" fontId="3" fillId="0" borderId="3" xfId="0" applyNumberFormat="1" applyFont="1" applyBorder="1"/>
    <xf numFmtId="0" fontId="3" fillId="0" borderId="0" xfId="0" applyNumberFormat="1" applyFont="1" applyBorder="1"/>
    <xf numFmtId="0" fontId="4" fillId="0" borderId="4"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3" fillId="2" borderId="2" xfId="0" applyNumberFormat="1" applyFont="1" applyFill="1" applyBorder="1"/>
    <xf numFmtId="0" fontId="4" fillId="4" borderId="2"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8" xfId="0" applyNumberFormat="1" applyFont="1" applyFill="1" applyBorder="1"/>
    <xf numFmtId="0" fontId="3" fillId="2" borderId="9" xfId="0" applyNumberFormat="1" applyFont="1" applyFill="1" applyBorder="1" applyAlignment="1">
      <alignment horizontal="center" vertical="center"/>
    </xf>
    <xf numFmtId="0" fontId="3" fillId="2" borderId="6" xfId="0" applyNumberFormat="1" applyFont="1" applyFill="1" applyBorder="1"/>
    <xf numFmtId="0" fontId="3" fillId="2" borderId="2" xfId="0" applyNumberFormat="1" applyFont="1" applyFill="1" applyBorder="1" applyAlignment="1">
      <alignment wrapText="1"/>
    </xf>
    <xf numFmtId="0" fontId="3" fillId="2" borderId="10" xfId="0" applyNumberFormat="1" applyFont="1" applyFill="1" applyBorder="1" applyAlignment="1">
      <alignment vertical="top" wrapText="1"/>
    </xf>
    <xf numFmtId="0" fontId="3" fillId="2" borderId="10" xfId="0" applyNumberFormat="1" applyFont="1" applyFill="1" applyBorder="1"/>
    <xf numFmtId="0" fontId="3" fillId="2" borderId="1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8" fillId="0" borderId="0" xfId="0" applyNumberFormat="1" applyFont="1"/>
    <xf numFmtId="0" fontId="9" fillId="0" borderId="0" xfId="0" applyNumberFormat="1" applyFont="1"/>
    <xf numFmtId="0" fontId="4" fillId="0" borderId="8"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5" fillId="0" borderId="0" xfId="0" applyNumberFormat="1" applyFont="1"/>
    <xf numFmtId="0" fontId="10" fillId="4" borderId="2" xfId="0" applyNumberFormat="1" applyFont="1" applyFill="1" applyBorder="1" applyAlignment="1">
      <alignment horizontal="center" vertical="center"/>
    </xf>
    <xf numFmtId="0" fontId="12" fillId="2" borderId="3" xfId="0" applyFont="1" applyFill="1" applyBorder="1" applyAlignment="1"/>
    <xf numFmtId="0" fontId="11" fillId="2" borderId="3" xfId="0" applyFont="1" applyFill="1" applyBorder="1"/>
    <xf numFmtId="0" fontId="11" fillId="2" borderId="0" xfId="0" applyFont="1" applyFill="1" applyBorder="1"/>
    <xf numFmtId="49" fontId="11" fillId="2" borderId="0" xfId="0" applyNumberFormat="1" applyFont="1" applyFill="1" applyBorder="1" applyAlignment="1">
      <alignment wrapText="1"/>
    </xf>
    <xf numFmtId="0" fontId="11" fillId="0" borderId="0" xfId="0" applyFont="1"/>
    <xf numFmtId="0" fontId="12" fillId="2" borderId="0" xfId="0" applyFont="1" applyFill="1" applyBorder="1" applyAlignment="1"/>
    <xf numFmtId="0" fontId="11" fillId="2" borderId="0" xfId="0" applyFont="1" applyFill="1"/>
    <xf numFmtId="0" fontId="12" fillId="2" borderId="3" xfId="0" applyFont="1" applyFill="1" applyBorder="1" applyAlignment="1">
      <alignment horizontal="center" vertical="top"/>
    </xf>
    <xf numFmtId="0" fontId="13" fillId="0" borderId="0" xfId="0" applyFont="1" applyFill="1" applyBorder="1" applyAlignment="1">
      <alignment horizontal="left"/>
    </xf>
    <xf numFmtId="49" fontId="11" fillId="2" borderId="0" xfId="0" applyNumberFormat="1" applyFont="1" applyFill="1" applyAlignment="1">
      <alignment wrapText="1"/>
    </xf>
    <xf numFmtId="0" fontId="14" fillId="2" borderId="16" xfId="0" applyFont="1" applyFill="1" applyBorder="1"/>
    <xf numFmtId="0" fontId="14" fillId="2" borderId="0" xfId="0" applyFont="1" applyFill="1" applyBorder="1"/>
    <xf numFmtId="0" fontId="14" fillId="2" borderId="0" xfId="0" applyFont="1" applyFill="1"/>
    <xf numFmtId="0" fontId="15" fillId="0" borderId="0" xfId="0" applyFont="1" applyAlignment="1">
      <alignment horizontal="center" wrapText="1"/>
    </xf>
    <xf numFmtId="0" fontId="16" fillId="0" borderId="0" xfId="0" applyFont="1"/>
    <xf numFmtId="0" fontId="17" fillId="0" borderId="0" xfId="0" applyFont="1" applyAlignment="1"/>
    <xf numFmtId="0" fontId="18" fillId="6" borderId="1" xfId="0" applyNumberFormat="1" applyFont="1" applyFill="1" applyBorder="1" applyAlignment="1">
      <alignment horizontal="center" vertical="top" wrapText="1"/>
    </xf>
    <xf numFmtId="0" fontId="18" fillId="2" borderId="6" xfId="0" applyNumberFormat="1" applyFont="1" applyFill="1" applyBorder="1"/>
    <xf numFmtId="0" fontId="18" fillId="2" borderId="2" xfId="0" applyNumberFormat="1" applyFont="1" applyFill="1" applyBorder="1" applyAlignment="1">
      <alignment wrapText="1"/>
    </xf>
    <xf numFmtId="0" fontId="18" fillId="0" borderId="6" xfId="0" applyNumberFormat="1" applyFont="1" applyBorder="1" applyAlignment="1">
      <alignment horizontal="center" wrapText="1"/>
    </xf>
    <xf numFmtId="0" fontId="18" fillId="6" borderId="17" xfId="0" applyNumberFormat="1" applyFont="1" applyFill="1" applyBorder="1" applyAlignment="1">
      <alignment horizontal="center" vertical="top" wrapText="1"/>
    </xf>
    <xf numFmtId="0" fontId="18" fillId="2" borderId="10" xfId="0" applyNumberFormat="1" applyFont="1" applyFill="1" applyBorder="1" applyAlignment="1">
      <alignment vertical="top" wrapText="1"/>
    </xf>
    <xf numFmtId="0" fontId="18" fillId="0" borderId="2" xfId="0" applyNumberFormat="1" applyFont="1" applyBorder="1" applyAlignment="1">
      <alignment wrapText="1"/>
    </xf>
    <xf numFmtId="0" fontId="18" fillId="6" borderId="18" xfId="0" applyNumberFormat="1" applyFont="1" applyFill="1" applyBorder="1" applyAlignment="1">
      <alignment horizontal="center" vertical="top" wrapText="1"/>
    </xf>
    <xf numFmtId="0" fontId="18" fillId="2" borderId="2" xfId="0" applyNumberFormat="1" applyFont="1" applyFill="1" applyBorder="1"/>
    <xf numFmtId="0" fontId="18" fillId="2" borderId="6" xfId="0" applyNumberFormat="1" applyFont="1" applyFill="1" applyBorder="1" applyAlignment="1">
      <alignment wrapText="1"/>
    </xf>
    <xf numFmtId="0" fontId="18" fillId="6" borderId="19" xfId="0" applyNumberFormat="1" applyFont="1" applyFill="1" applyBorder="1" applyAlignment="1">
      <alignment horizontal="center" vertical="top" wrapText="1"/>
    </xf>
    <xf numFmtId="0" fontId="19" fillId="2" borderId="8" xfId="0" applyNumberFormat="1" applyFont="1" applyFill="1" applyBorder="1" applyAlignment="1">
      <alignment vertical="top" wrapText="1"/>
    </xf>
    <xf numFmtId="0" fontId="19" fillId="2" borderId="2" xfId="0" applyNumberFormat="1" applyFont="1" applyFill="1" applyBorder="1" applyAlignment="1">
      <alignment horizontal="distributed" vertical="top" wrapText="1"/>
    </xf>
    <xf numFmtId="0" fontId="18" fillId="0" borderId="2" xfId="3" applyNumberFormat="1" applyFont="1" applyFill="1" applyBorder="1" applyAlignment="1">
      <alignment horizontal="distributed" vertical="top" wrapText="1"/>
    </xf>
    <xf numFmtId="0" fontId="18" fillId="0" borderId="0" xfId="0" applyNumberFormat="1" applyFont="1"/>
    <xf numFmtId="0" fontId="18" fillId="2" borderId="2" xfId="0" applyNumberFormat="1" applyFont="1" applyFill="1" applyBorder="1" applyAlignment="1">
      <alignment horizontal="distributed" vertical="top"/>
    </xf>
    <xf numFmtId="0" fontId="18" fillId="0" borderId="0" xfId="0" applyNumberFormat="1" applyFont="1" applyAlignment="1">
      <alignment wrapText="1"/>
    </xf>
    <xf numFmtId="0" fontId="20" fillId="4" borderId="2"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18" fillId="2" borderId="8" xfId="0" applyNumberFormat="1" applyFont="1" applyFill="1" applyBorder="1"/>
    <xf numFmtId="0" fontId="18" fillId="6" borderId="2" xfId="0" applyNumberFormat="1" applyFont="1" applyFill="1" applyBorder="1" applyAlignment="1">
      <alignment horizontal="center" vertical="top" wrapText="1"/>
    </xf>
    <xf numFmtId="0" fontId="19" fillId="2" borderId="8" xfId="0" applyNumberFormat="1" applyFont="1" applyFill="1" applyBorder="1" applyAlignment="1">
      <alignment horizontal="distributed" wrapText="1"/>
    </xf>
    <xf numFmtId="0" fontId="18" fillId="0" borderId="8" xfId="3" applyNumberFormat="1" applyFont="1" applyFill="1" applyBorder="1" applyAlignment="1">
      <alignment horizontal="distributed" wrapText="1"/>
    </xf>
    <xf numFmtId="0" fontId="19" fillId="2" borderId="20" xfId="0" applyNumberFormat="1" applyFont="1" applyFill="1" applyBorder="1" applyAlignment="1">
      <alignment horizontal="distributed" wrapText="1"/>
    </xf>
    <xf numFmtId="0" fontId="18" fillId="0" borderId="20" xfId="3" applyNumberFormat="1" applyFont="1" applyFill="1" applyBorder="1" applyAlignment="1">
      <alignment horizontal="distributed" wrapText="1"/>
    </xf>
    <xf numFmtId="0" fontId="19" fillId="0" borderId="21" xfId="0" applyNumberFormat="1" applyFont="1" applyBorder="1" applyAlignment="1">
      <alignment wrapText="1"/>
    </xf>
    <xf numFmtId="0" fontId="19" fillId="0" borderId="2" xfId="0" applyNumberFormat="1" applyFont="1" applyBorder="1" applyAlignment="1">
      <alignment wrapText="1"/>
    </xf>
    <xf numFmtId="0" fontId="19" fillId="0" borderId="10" xfId="0" applyNumberFormat="1" applyFont="1" applyBorder="1" applyAlignment="1">
      <alignment wrapText="1"/>
    </xf>
    <xf numFmtId="0" fontId="18" fillId="2" borderId="2" xfId="0" applyNumberFormat="1" applyFont="1" applyFill="1" applyBorder="1" applyAlignment="1">
      <alignment vertical="top" wrapText="1"/>
    </xf>
    <xf numFmtId="0" fontId="18" fillId="6" borderId="22" xfId="0" applyNumberFormat="1" applyFont="1" applyFill="1" applyBorder="1" applyAlignment="1">
      <alignment vertical="top" wrapText="1"/>
    </xf>
    <xf numFmtId="0" fontId="18" fillId="0" borderId="8" xfId="0" applyNumberFormat="1" applyFont="1" applyBorder="1" applyAlignment="1">
      <alignment wrapText="1"/>
    </xf>
    <xf numFmtId="0" fontId="19" fillId="2" borderId="4" xfId="0" applyNumberFormat="1" applyFont="1" applyFill="1" applyBorder="1" applyAlignment="1">
      <alignment vertical="top" wrapText="1"/>
    </xf>
    <xf numFmtId="0" fontId="18" fillId="7" borderId="2" xfId="0" applyNumberFormat="1" applyFont="1" applyFill="1" applyBorder="1"/>
    <xf numFmtId="0" fontId="19" fillId="4" borderId="2" xfId="0" applyNumberFormat="1" applyFont="1" applyFill="1" applyBorder="1" applyAlignment="1">
      <alignment horizontal="center" vertical="center"/>
    </xf>
    <xf numFmtId="0" fontId="19" fillId="2" borderId="2" xfId="0" applyNumberFormat="1" applyFont="1" applyFill="1" applyBorder="1" applyAlignment="1">
      <alignment horizontal="center" vertical="center"/>
    </xf>
    <xf numFmtId="0" fontId="19" fillId="2" borderId="6" xfId="0" applyNumberFormat="1" applyFont="1" applyFill="1" applyBorder="1" applyAlignment="1">
      <alignment horizontal="center" vertical="center"/>
    </xf>
    <xf numFmtId="0" fontId="19" fillId="5" borderId="2" xfId="0" applyNumberFormat="1" applyFont="1" applyFill="1" applyBorder="1" applyAlignment="1">
      <alignment horizontal="center" vertical="center"/>
    </xf>
    <xf numFmtId="0" fontId="20" fillId="8" borderId="2" xfId="0" applyNumberFormat="1" applyFont="1" applyFill="1" applyBorder="1" applyAlignment="1">
      <alignment horizontal="center" vertical="center"/>
    </xf>
    <xf numFmtId="0" fontId="19" fillId="8" borderId="2" xfId="0" applyNumberFormat="1" applyFont="1" applyFill="1" applyBorder="1" applyAlignment="1">
      <alignment horizontal="center" vertical="center"/>
    </xf>
    <xf numFmtId="0" fontId="18" fillId="6" borderId="23" xfId="0" applyNumberFormat="1" applyFont="1" applyFill="1" applyBorder="1" applyAlignment="1">
      <alignment horizontal="center" vertical="top" wrapText="1"/>
    </xf>
    <xf numFmtId="0" fontId="20" fillId="9" borderId="2" xfId="0" applyNumberFormat="1" applyFont="1" applyFill="1" applyBorder="1" applyAlignment="1">
      <alignment horizontal="center" vertical="center"/>
    </xf>
    <xf numFmtId="0" fontId="19" fillId="9" borderId="2" xfId="0" applyNumberFormat="1" applyFont="1" applyFill="1" applyBorder="1" applyAlignment="1">
      <alignment horizontal="center" vertical="center"/>
    </xf>
    <xf numFmtId="0" fontId="19" fillId="0" borderId="24" xfId="0" applyNumberFormat="1" applyFont="1" applyBorder="1" applyAlignment="1">
      <alignment wrapText="1"/>
    </xf>
    <xf numFmtId="0" fontId="18" fillId="6" borderId="25" xfId="0" applyNumberFormat="1" applyFont="1" applyFill="1" applyBorder="1" applyAlignment="1">
      <alignment vertical="top" wrapText="1"/>
    </xf>
    <xf numFmtId="0" fontId="18" fillId="6" borderId="26" xfId="0" applyNumberFormat="1" applyFont="1" applyFill="1" applyBorder="1" applyAlignment="1">
      <alignment vertical="top" wrapText="1"/>
    </xf>
    <xf numFmtId="0" fontId="18" fillId="2" borderId="8" xfId="0" applyNumberFormat="1" applyFont="1" applyFill="1" applyBorder="1" applyAlignment="1">
      <alignment vertical="top" wrapText="1"/>
    </xf>
    <xf numFmtId="0" fontId="18" fillId="6" borderId="27" xfId="0" applyNumberFormat="1" applyFont="1" applyFill="1" applyBorder="1" applyAlignment="1">
      <alignment vertical="top" wrapText="1"/>
    </xf>
    <xf numFmtId="0" fontId="18" fillId="6" borderId="17" xfId="0" applyNumberFormat="1" applyFont="1" applyFill="1" applyBorder="1" applyAlignment="1">
      <alignment vertical="top" wrapText="1"/>
    </xf>
    <xf numFmtId="0" fontId="18" fillId="2" borderId="6" xfId="0" applyNumberFormat="1" applyFont="1" applyFill="1" applyBorder="1" applyAlignment="1">
      <alignment vertical="top" wrapText="1"/>
    </xf>
    <xf numFmtId="0" fontId="18" fillId="6" borderId="19" xfId="0" applyNumberFormat="1" applyFont="1" applyFill="1" applyBorder="1" applyAlignment="1">
      <alignment vertical="top" wrapText="1"/>
    </xf>
    <xf numFmtId="0" fontId="21" fillId="2" borderId="3" xfId="0" applyFont="1" applyFill="1" applyBorder="1" applyAlignment="1">
      <alignment horizontal="center" vertical="top"/>
    </xf>
    <xf numFmtId="0" fontId="18" fillId="2" borderId="6" xfId="0" applyNumberFormat="1" applyFont="1" applyFill="1" applyBorder="1" applyAlignment="1">
      <alignment horizontal="center"/>
    </xf>
    <xf numFmtId="0" fontId="22" fillId="3" borderId="28" xfId="0" applyNumberFormat="1" applyFont="1" applyFill="1" applyBorder="1" applyAlignment="1">
      <alignment horizontal="justify" wrapText="1"/>
    </xf>
    <xf numFmtId="0" fontId="22" fillId="2" borderId="28" xfId="0" applyNumberFormat="1" applyFont="1" applyFill="1" applyBorder="1" applyAlignment="1">
      <alignment horizontal="justify" wrapText="1"/>
    </xf>
    <xf numFmtId="0" fontId="22" fillId="2" borderId="16" xfId="0" applyNumberFormat="1" applyFont="1" applyFill="1" applyBorder="1" applyAlignment="1">
      <alignment horizontal="justify" wrapText="1"/>
    </xf>
    <xf numFmtId="0" fontId="22" fillId="2" borderId="29" xfId="0" applyNumberFormat="1" applyFont="1" applyFill="1" applyBorder="1" applyAlignment="1">
      <alignment horizontal="justify" wrapText="1"/>
    </xf>
    <xf numFmtId="0" fontId="23" fillId="0" borderId="24" xfId="0" applyNumberFormat="1" applyFont="1" applyBorder="1" applyAlignment="1">
      <alignment wrapText="1"/>
    </xf>
    <xf numFmtId="0" fontId="24" fillId="0" borderId="0" xfId="0" applyFont="1" applyAlignment="1">
      <alignment wrapText="1"/>
    </xf>
    <xf numFmtId="0" fontId="25" fillId="2" borderId="28" xfId="0" applyNumberFormat="1" applyFont="1" applyFill="1" applyBorder="1" applyAlignment="1">
      <alignment horizontal="justify" wrapText="1"/>
    </xf>
    <xf numFmtId="0" fontId="23" fillId="0" borderId="6" xfId="0" applyNumberFormat="1" applyFont="1" applyBorder="1" applyAlignment="1">
      <alignment wrapText="1"/>
    </xf>
    <xf numFmtId="0" fontId="22" fillId="2" borderId="2" xfId="0" applyNumberFormat="1" applyFont="1" applyFill="1" applyBorder="1" applyAlignment="1">
      <alignment horizontal="justify" wrapText="1"/>
    </xf>
    <xf numFmtId="0" fontId="22" fillId="0" borderId="2" xfId="0" applyNumberFormat="1" applyFont="1" applyBorder="1"/>
    <xf numFmtId="0" fontId="22" fillId="2" borderId="30" xfId="0" applyNumberFormat="1" applyFont="1" applyFill="1" applyBorder="1" applyAlignment="1">
      <alignment wrapText="1"/>
    </xf>
    <xf numFmtId="0" fontId="22" fillId="2" borderId="31" xfId="0" applyNumberFormat="1" applyFont="1" applyFill="1" applyBorder="1" applyAlignment="1">
      <alignment wrapText="1"/>
    </xf>
    <xf numFmtId="0" fontId="23" fillId="0" borderId="2" xfId="0" applyNumberFormat="1" applyFont="1" applyBorder="1" applyAlignment="1">
      <alignment vertical="top" wrapText="1"/>
    </xf>
    <xf numFmtId="2" fontId="26" fillId="7" borderId="2" xfId="1" applyNumberFormat="1" applyFont="1" applyFill="1" applyBorder="1" applyAlignment="1">
      <alignment horizontal="justify" vertical="top" wrapText="1"/>
    </xf>
    <xf numFmtId="0" fontId="27" fillId="0" borderId="32" xfId="0" applyFont="1" applyBorder="1" applyAlignment="1">
      <alignment horizontal="justify" vertical="top" wrapText="1"/>
    </xf>
    <xf numFmtId="0" fontId="22" fillId="2" borderId="29" xfId="0" applyNumberFormat="1" applyFont="1" applyFill="1" applyBorder="1" applyAlignment="1">
      <alignment horizontal="center" wrapText="1"/>
    </xf>
    <xf numFmtId="0" fontId="27" fillId="0" borderId="0" xfId="0" applyFont="1" applyAlignment="1">
      <alignment wrapText="1"/>
    </xf>
    <xf numFmtId="0" fontId="23" fillId="2" borderId="2" xfId="0" applyNumberFormat="1" applyFont="1" applyFill="1" applyBorder="1" applyAlignment="1">
      <alignment horizontal="center" vertical="center"/>
    </xf>
    <xf numFmtId="0" fontId="28" fillId="2" borderId="3" xfId="0" applyFont="1" applyFill="1" applyBorder="1" applyAlignment="1">
      <alignment horizontal="center" vertical="top"/>
    </xf>
    <xf numFmtId="0" fontId="3" fillId="2" borderId="15" xfId="0" applyNumberFormat="1" applyFont="1" applyFill="1" applyBorder="1" applyAlignment="1">
      <alignment vertical="center"/>
    </xf>
    <xf numFmtId="0" fontId="29" fillId="2" borderId="3" xfId="0" applyFont="1" applyFill="1" applyBorder="1" applyAlignment="1">
      <alignment horizontal="center" vertical="top"/>
    </xf>
    <xf numFmtId="0" fontId="18" fillId="2" borderId="8" xfId="0" applyNumberFormat="1" applyFont="1" applyFill="1" applyBorder="1" applyAlignment="1">
      <alignment wrapText="1"/>
    </xf>
    <xf numFmtId="0" fontId="18" fillId="2" borderId="10" xfId="0" applyNumberFormat="1" applyFont="1" applyFill="1" applyBorder="1" applyAlignment="1">
      <alignment wrapText="1"/>
    </xf>
    <xf numFmtId="0" fontId="22" fillId="2" borderId="33" xfId="0" applyNumberFormat="1" applyFont="1" applyFill="1" applyBorder="1" applyAlignment="1">
      <alignment wrapText="1"/>
    </xf>
    <xf numFmtId="0" fontId="18" fillId="2" borderId="20" xfId="0" applyNumberFormat="1" applyFont="1" applyFill="1" applyBorder="1" applyAlignment="1">
      <alignment wrapText="1"/>
    </xf>
    <xf numFmtId="0" fontId="18" fillId="2" borderId="0" xfId="0" applyNumberFormat="1" applyFont="1" applyFill="1" applyBorder="1" applyAlignment="1">
      <alignment wrapText="1"/>
    </xf>
    <xf numFmtId="0" fontId="18" fillId="2" borderId="3" xfId="0" applyNumberFormat="1" applyFont="1" applyFill="1" applyBorder="1" applyAlignment="1">
      <alignment wrapText="1"/>
    </xf>
    <xf numFmtId="0" fontId="18" fillId="6" borderId="8" xfId="0" applyNumberFormat="1" applyFont="1" applyFill="1" applyBorder="1" applyAlignment="1">
      <alignment vertical="top" wrapText="1"/>
    </xf>
    <xf numFmtId="0" fontId="18" fillId="6" borderId="10" xfId="0" applyNumberFormat="1" applyFont="1" applyFill="1" applyBorder="1" applyAlignment="1">
      <alignment vertical="top" wrapText="1"/>
    </xf>
    <xf numFmtId="0" fontId="18" fillId="6" borderId="6" xfId="0" applyNumberFormat="1" applyFont="1" applyFill="1" applyBorder="1" applyAlignment="1">
      <alignment vertical="top" wrapText="1"/>
    </xf>
    <xf numFmtId="0" fontId="18" fillId="2" borderId="34" xfId="0" applyNumberFormat="1" applyFont="1" applyFill="1" applyBorder="1" applyAlignment="1">
      <alignment wrapText="1"/>
    </xf>
    <xf numFmtId="0" fontId="18" fillId="6" borderId="35" xfId="0" applyNumberFormat="1" applyFont="1" applyFill="1" applyBorder="1" applyAlignment="1">
      <alignment horizontal="center" vertical="top" wrapText="1"/>
    </xf>
    <xf numFmtId="0" fontId="18" fillId="2" borderId="11" xfId="0" applyNumberFormat="1" applyFont="1" applyFill="1" applyBorder="1"/>
    <xf numFmtId="0" fontId="23" fillId="0" borderId="20"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xf>
    <xf numFmtId="0" fontId="22" fillId="4" borderId="2" xfId="0" applyNumberFormat="1" applyFont="1" applyFill="1" applyBorder="1"/>
    <xf numFmtId="0" fontId="22" fillId="3" borderId="2" xfId="0" applyNumberFormat="1" applyFont="1" applyFill="1" applyBorder="1"/>
    <xf numFmtId="0" fontId="22" fillId="2" borderId="2" xfId="0" applyNumberFormat="1" applyFont="1" applyFill="1" applyBorder="1"/>
    <xf numFmtId="0" fontId="25" fillId="2" borderId="2" xfId="0" applyNumberFormat="1" applyFont="1" applyFill="1" applyBorder="1"/>
    <xf numFmtId="0" fontId="25" fillId="4" borderId="2" xfId="0" applyNumberFormat="1" applyFont="1" applyFill="1" applyBorder="1"/>
    <xf numFmtId="0" fontId="22" fillId="2" borderId="8" xfId="0" applyNumberFormat="1" applyFont="1" applyFill="1" applyBorder="1"/>
    <xf numFmtId="0" fontId="22" fillId="4" borderId="8" xfId="0" applyNumberFormat="1" applyFont="1" applyFill="1" applyBorder="1"/>
    <xf numFmtId="0" fontId="22" fillId="2" borderId="6" xfId="0" applyNumberFormat="1" applyFont="1" applyFill="1" applyBorder="1"/>
    <xf numFmtId="0" fontId="22" fillId="4" borderId="6" xfId="0" applyNumberFormat="1" applyFont="1" applyFill="1" applyBorder="1"/>
    <xf numFmtId="0" fontId="22" fillId="7" borderId="6" xfId="0" applyNumberFormat="1" applyFont="1" applyFill="1" applyBorder="1"/>
    <xf numFmtId="0" fontId="22" fillId="2" borderId="10" xfId="0" applyNumberFormat="1" applyFont="1" applyFill="1" applyBorder="1"/>
    <xf numFmtId="0" fontId="22" fillId="4" borderId="0" xfId="0" applyNumberFormat="1" applyFont="1" applyFill="1" applyBorder="1"/>
    <xf numFmtId="0" fontId="22" fillId="4" borderId="10" xfId="0" applyNumberFormat="1" applyFont="1" applyFill="1" applyBorder="1"/>
    <xf numFmtId="0" fontId="22" fillId="0" borderId="0" xfId="0" applyNumberFormat="1" applyFont="1"/>
    <xf numFmtId="0" fontId="25" fillId="2" borderId="6" xfId="0" applyNumberFormat="1" applyFont="1" applyFill="1" applyBorder="1"/>
    <xf numFmtId="0" fontId="25" fillId="4" borderId="6" xfId="0" applyNumberFormat="1" applyFont="1" applyFill="1" applyBorder="1"/>
    <xf numFmtId="0" fontId="22" fillId="4" borderId="13" xfId="0" applyNumberFormat="1" applyFont="1" applyFill="1" applyBorder="1"/>
    <xf numFmtId="0" fontId="22" fillId="3" borderId="13" xfId="0" applyNumberFormat="1" applyFont="1" applyFill="1" applyBorder="1"/>
    <xf numFmtId="164" fontId="22" fillId="3" borderId="2" xfId="0" applyNumberFormat="1" applyFont="1" applyFill="1" applyBorder="1"/>
    <xf numFmtId="0" fontId="22" fillId="9" borderId="13" xfId="0" applyNumberFormat="1" applyFont="1" applyFill="1" applyBorder="1"/>
    <xf numFmtId="0" fontId="18" fillId="2" borderId="28" xfId="0" applyNumberFormat="1" applyFont="1" applyFill="1" applyBorder="1" applyAlignment="1">
      <alignment horizontal="justify" wrapText="1"/>
    </xf>
    <xf numFmtId="0" fontId="18" fillId="2" borderId="6" xfId="0" applyNumberFormat="1" applyFont="1" applyFill="1" applyBorder="1" applyAlignment="1">
      <alignment horizontal="center" wrapText="1"/>
    </xf>
    <xf numFmtId="0" fontId="18" fillId="0" borderId="10" xfId="0" applyNumberFormat="1" applyFont="1" applyBorder="1" applyAlignment="1">
      <alignment horizontal="center" wrapText="1"/>
    </xf>
    <xf numFmtId="0" fontId="18" fillId="2" borderId="36" xfId="0" applyNumberFormat="1" applyFont="1" applyFill="1" applyBorder="1" applyAlignment="1">
      <alignment horizontal="center" vertical="top" wrapText="1"/>
    </xf>
    <xf numFmtId="49" fontId="3" fillId="2" borderId="6" xfId="0" applyNumberFormat="1" applyFont="1" applyFill="1" applyBorder="1"/>
    <xf numFmtId="0" fontId="18" fillId="2" borderId="0" xfId="0" applyNumberFormat="1" applyFont="1" applyFill="1" applyBorder="1"/>
    <xf numFmtId="0" fontId="18" fillId="2" borderId="16" xfId="0" applyNumberFormat="1" applyFont="1" applyFill="1" applyBorder="1"/>
    <xf numFmtId="164" fontId="9" fillId="0" borderId="0" xfId="0" applyNumberFormat="1" applyFont="1"/>
    <xf numFmtId="0" fontId="18" fillId="2" borderId="6" xfId="0" applyNumberFormat="1" applyFont="1" applyFill="1" applyBorder="1" applyAlignment="1">
      <alignment horizontal="center" vertical="top"/>
    </xf>
    <xf numFmtId="0" fontId="18" fillId="2" borderId="11" xfId="0" applyNumberFormat="1" applyFont="1" applyFill="1" applyBorder="1" applyAlignment="1">
      <alignment horizontal="center" vertical="top" wrapText="1"/>
    </xf>
    <xf numFmtId="0" fontId="18" fillId="2" borderId="29" xfId="0" applyNumberFormat="1" applyFont="1" applyFill="1" applyBorder="1"/>
    <xf numFmtId="0" fontId="3" fillId="2" borderId="34" xfId="0" applyNumberFormat="1" applyFont="1" applyFill="1" applyBorder="1"/>
    <xf numFmtId="0" fontId="3" fillId="2" borderId="37" xfId="0" applyNumberFormat="1" applyFont="1" applyFill="1" applyBorder="1" applyAlignment="1">
      <alignment vertical="center"/>
    </xf>
    <xf numFmtId="0" fontId="3" fillId="2" borderId="9" xfId="0" applyNumberFormat="1" applyFont="1" applyFill="1" applyBorder="1" applyAlignment="1">
      <alignment vertical="center"/>
    </xf>
    <xf numFmtId="0" fontId="18" fillId="0" borderId="6" xfId="0" applyNumberFormat="1" applyFont="1" applyBorder="1" applyAlignment="1">
      <alignment wrapText="1"/>
    </xf>
    <xf numFmtId="0" fontId="19" fillId="2" borderId="6" xfId="0" applyNumberFormat="1" applyFont="1" applyFill="1" applyBorder="1" applyAlignment="1">
      <alignment horizontal="distributed" vertical="top" wrapText="1"/>
    </xf>
    <xf numFmtId="0" fontId="18" fillId="2" borderId="10" xfId="0" applyNumberFormat="1" applyFont="1" applyFill="1" applyBorder="1"/>
    <xf numFmtId="0" fontId="18" fillId="0" borderId="2" xfId="0" applyNumberFormat="1" applyFont="1" applyBorder="1"/>
    <xf numFmtId="0" fontId="18" fillId="2" borderId="1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31" fillId="2" borderId="38" xfId="0" applyFont="1" applyFill="1" applyBorder="1" applyAlignment="1">
      <alignment horizontal="center" vertical="top"/>
    </xf>
    <xf numFmtId="0" fontId="29" fillId="0" borderId="0" xfId="0" applyFont="1"/>
    <xf numFmtId="0" fontId="29" fillId="0" borderId="0" xfId="0" applyFont="1" applyAlignment="1">
      <alignment horizontal="justify" vertical="top"/>
    </xf>
    <xf numFmtId="0" fontId="29" fillId="0" borderId="0" xfId="0" applyFont="1" applyAlignment="1">
      <alignment horizontal="center" vertical="top"/>
    </xf>
    <xf numFmtId="49" fontId="29" fillId="0" borderId="0" xfId="0" applyNumberFormat="1" applyFont="1"/>
    <xf numFmtId="49" fontId="3" fillId="0" borderId="0" xfId="0" applyNumberFormat="1" applyFont="1" applyAlignment="1">
      <alignment horizontal="center"/>
    </xf>
    <xf numFmtId="0" fontId="30" fillId="0" borderId="0" xfId="0" applyFont="1"/>
    <xf numFmtId="0" fontId="29" fillId="2" borderId="0" xfId="0" applyFont="1" applyFill="1"/>
    <xf numFmtId="0" fontId="30" fillId="2" borderId="0" xfId="0" applyFont="1" applyFill="1"/>
    <xf numFmtId="0" fontId="29" fillId="0" borderId="0" xfId="0" applyFont="1" applyBorder="1" applyAlignment="1">
      <alignment horizontal="center" vertical="top"/>
    </xf>
    <xf numFmtId="0" fontId="29" fillId="0" borderId="3" xfId="0" applyFont="1" applyBorder="1"/>
    <xf numFmtId="49" fontId="29" fillId="0" borderId="3" xfId="0" applyNumberFormat="1" applyFont="1" applyBorder="1"/>
    <xf numFmtId="0" fontId="29" fillId="0" borderId="0" xfId="0" applyFont="1" applyBorder="1"/>
    <xf numFmtId="0" fontId="29" fillId="0" borderId="0" xfId="0" applyFont="1" applyAlignment="1">
      <alignment horizontal="left" vertical="top"/>
    </xf>
    <xf numFmtId="0" fontId="30" fillId="0" borderId="0" xfId="0" applyFont="1" applyAlignment="1">
      <alignment horizontal="left" vertical="top"/>
    </xf>
    <xf numFmtId="49" fontId="4" fillId="2" borderId="8" xfId="0" applyNumberFormat="1" applyFont="1" applyFill="1" applyBorder="1" applyAlignment="1">
      <alignment vertical="center" wrapText="1"/>
    </xf>
    <xf numFmtId="49" fontId="4" fillId="2" borderId="8" xfId="0" applyNumberFormat="1" applyFont="1" applyFill="1" applyBorder="1" applyAlignment="1">
      <alignment horizontal="center" vertical="center" wrapText="1"/>
    </xf>
    <xf numFmtId="49" fontId="4" fillId="2" borderId="10" xfId="0" applyNumberFormat="1" applyFont="1" applyFill="1" applyBorder="1" applyAlignment="1">
      <alignment vertical="center" wrapText="1"/>
    </xf>
    <xf numFmtId="49" fontId="4" fillId="2" borderId="10" xfId="0" applyNumberFormat="1" applyFont="1" applyFill="1" applyBorder="1" applyAlignment="1">
      <alignment horizontal="center" vertical="center" wrapText="1"/>
    </xf>
    <xf numFmtId="49" fontId="4" fillId="2" borderId="6" xfId="0" applyNumberFormat="1" applyFont="1" applyFill="1" applyBorder="1" applyAlignment="1">
      <alignment vertical="center" wrapText="1"/>
    </xf>
    <xf numFmtId="49" fontId="4" fillId="2" borderId="6" xfId="0" applyNumberFormat="1" applyFont="1" applyFill="1" applyBorder="1" applyAlignment="1">
      <alignment horizontal="center" vertical="center" wrapText="1"/>
    </xf>
    <xf numFmtId="49" fontId="33" fillId="2" borderId="12" xfId="0" applyNumberFormat="1" applyFont="1" applyFill="1" applyBorder="1" applyAlignment="1">
      <alignment horizontal="center" vertical="top"/>
    </xf>
    <xf numFmtId="49" fontId="33" fillId="2" borderId="39" xfId="0" applyNumberFormat="1" applyFont="1" applyFill="1" applyBorder="1" applyAlignment="1">
      <alignment horizontal="center" vertical="top"/>
    </xf>
    <xf numFmtId="0" fontId="33" fillId="0" borderId="13" xfId="0"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0" fontId="33" fillId="5" borderId="39" xfId="0" applyFont="1" applyFill="1" applyBorder="1" applyAlignment="1">
      <alignment horizontal="center" vertical="center"/>
    </xf>
    <xf numFmtId="0" fontId="36" fillId="5" borderId="39" xfId="0" applyFont="1" applyFill="1" applyBorder="1" applyAlignment="1">
      <alignment horizontal="center" vertical="center"/>
    </xf>
    <xf numFmtId="0" fontId="33" fillId="0" borderId="39" xfId="0" applyFont="1" applyFill="1" applyBorder="1" applyAlignment="1">
      <alignment horizontal="center" vertical="center"/>
    </xf>
    <xf numFmtId="0" fontId="36" fillId="0" borderId="39" xfId="0" applyFont="1" applyFill="1" applyBorder="1" applyAlignment="1">
      <alignment horizontal="center" vertical="center"/>
    </xf>
    <xf numFmtId="0" fontId="29" fillId="0" borderId="0" xfId="0" applyFont="1" applyAlignment="1">
      <alignment horizontal="center"/>
    </xf>
    <xf numFmtId="0" fontId="31" fillId="2" borderId="40" xfId="0" applyFont="1" applyFill="1" applyBorder="1" applyAlignment="1">
      <alignment horizontal="justify" vertical="top" wrapText="1"/>
    </xf>
    <xf numFmtId="0" fontId="31" fillId="2" borderId="9" xfId="0" applyFont="1" applyFill="1" applyBorder="1" applyAlignment="1">
      <alignment horizontal="center" vertical="top"/>
    </xf>
    <xf numFmtId="0" fontId="37" fillId="2" borderId="6" xfId="0" applyFont="1" applyFill="1" applyBorder="1" applyAlignment="1">
      <alignment horizontal="center" vertical="center"/>
    </xf>
    <xf numFmtId="49" fontId="37" fillId="2" borderId="6"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165" fontId="5" fillId="5" borderId="6" xfId="0" applyNumberFormat="1" applyFont="1" applyFill="1" applyBorder="1" applyAlignment="1">
      <alignment horizontal="right"/>
    </xf>
    <xf numFmtId="165" fontId="38" fillId="5" borderId="6" xfId="0" applyNumberFormat="1" applyFont="1" applyFill="1" applyBorder="1" applyAlignment="1">
      <alignment horizontal="right"/>
    </xf>
    <xf numFmtId="165" fontId="5" fillId="0" borderId="6" xfId="0" applyNumberFormat="1" applyFont="1" applyFill="1" applyBorder="1" applyAlignment="1">
      <alignment horizontal="right"/>
    </xf>
    <xf numFmtId="165" fontId="38" fillId="0" borderId="6" xfId="0" applyNumberFormat="1" applyFont="1" applyFill="1" applyBorder="1" applyAlignment="1">
      <alignment horizontal="right"/>
    </xf>
    <xf numFmtId="0" fontId="31" fillId="0" borderId="0" xfId="0" applyFont="1"/>
    <xf numFmtId="0" fontId="40" fillId="2" borderId="41" xfId="0" applyFont="1" applyFill="1" applyBorder="1" applyAlignment="1">
      <alignment horizontal="justify" vertical="top" wrapText="1"/>
    </xf>
    <xf numFmtId="0" fontId="40" fillId="2" borderId="5" xfId="0" applyFont="1" applyFill="1" applyBorder="1" applyAlignment="1">
      <alignment horizontal="center" vertical="top"/>
    </xf>
    <xf numFmtId="0" fontId="41" fillId="2" borderId="2" xfId="0" applyFont="1" applyFill="1" applyBorder="1" applyAlignment="1">
      <alignment horizontal="center" vertical="center"/>
    </xf>
    <xf numFmtId="49" fontId="41" fillId="2" borderId="2" xfId="0" applyNumberFormat="1" applyFont="1" applyFill="1" applyBorder="1" applyAlignment="1">
      <alignment horizontal="center" vertical="center"/>
    </xf>
    <xf numFmtId="0" fontId="41" fillId="2" borderId="6" xfId="0" applyFont="1" applyFill="1" applyBorder="1" applyAlignment="1">
      <alignment horizontal="center" vertical="center"/>
    </xf>
    <xf numFmtId="49" fontId="42" fillId="2" borderId="2" xfId="0" applyNumberFormat="1" applyFont="1" applyFill="1" applyBorder="1" applyAlignment="1">
      <alignment horizontal="center" vertical="center"/>
    </xf>
    <xf numFmtId="165" fontId="43" fillId="5" borderId="2" xfId="0" applyNumberFormat="1" applyFont="1" applyFill="1" applyBorder="1" applyAlignment="1">
      <alignment horizontal="right"/>
    </xf>
    <xf numFmtId="165" fontId="44" fillId="5" borderId="2" xfId="0" applyNumberFormat="1" applyFont="1" applyFill="1" applyBorder="1" applyAlignment="1">
      <alignment horizontal="right"/>
    </xf>
    <xf numFmtId="165" fontId="43" fillId="0" borderId="2" xfId="0" applyNumberFormat="1" applyFont="1" applyFill="1" applyBorder="1" applyAlignment="1">
      <alignment horizontal="right"/>
    </xf>
    <xf numFmtId="165" fontId="44" fillId="0" borderId="2" xfId="0" applyNumberFormat="1" applyFont="1" applyFill="1" applyBorder="1" applyAlignment="1">
      <alignment horizontal="right"/>
    </xf>
    <xf numFmtId="0" fontId="40" fillId="0" borderId="0" xfId="0" applyFont="1"/>
    <xf numFmtId="0" fontId="45" fillId="2" borderId="41" xfId="0" applyFont="1" applyFill="1" applyBorder="1" applyAlignment="1">
      <alignment horizontal="justify" vertical="top" wrapText="1"/>
    </xf>
    <xf numFmtId="0" fontId="45" fillId="2" borderId="5" xfId="0" applyFont="1" applyFill="1" applyBorder="1" applyAlignment="1">
      <alignment horizontal="center" vertical="top"/>
    </xf>
    <xf numFmtId="0" fontId="46" fillId="2" borderId="2" xfId="0" applyFont="1" applyFill="1" applyBorder="1" applyAlignment="1">
      <alignment horizontal="center" vertical="center"/>
    </xf>
    <xf numFmtId="49" fontId="46" fillId="2" borderId="2" xfId="0" applyNumberFormat="1" applyFont="1" applyFill="1" applyBorder="1" applyAlignment="1">
      <alignment horizontal="center" vertical="center"/>
    </xf>
    <xf numFmtId="0" fontId="46" fillId="2" borderId="6" xfId="0" applyFont="1" applyFill="1" applyBorder="1" applyAlignment="1">
      <alignment horizontal="center" vertical="center"/>
    </xf>
    <xf numFmtId="49" fontId="47" fillId="2" borderId="2" xfId="0" applyNumberFormat="1" applyFont="1" applyFill="1" applyBorder="1" applyAlignment="1">
      <alignment horizontal="center" vertical="center"/>
    </xf>
    <xf numFmtId="165" fontId="39" fillId="5" borderId="2" xfId="0" applyNumberFormat="1" applyFont="1" applyFill="1" applyBorder="1" applyAlignment="1">
      <alignment horizontal="right"/>
    </xf>
    <xf numFmtId="165" fontId="48" fillId="5" borderId="2" xfId="0" applyNumberFormat="1" applyFont="1" applyFill="1" applyBorder="1" applyAlignment="1">
      <alignment horizontal="right"/>
    </xf>
    <xf numFmtId="165" fontId="39" fillId="0" borderId="2" xfId="0" applyNumberFormat="1" applyFont="1" applyFill="1" applyBorder="1" applyAlignment="1">
      <alignment horizontal="right"/>
    </xf>
    <xf numFmtId="0" fontId="45" fillId="0" borderId="0" xfId="0" applyFont="1"/>
    <xf numFmtId="0" fontId="29" fillId="2" borderId="7" xfId="0" applyFont="1" applyFill="1" applyBorder="1" applyAlignment="1">
      <alignment horizontal="justify" vertical="top" wrapText="1"/>
    </xf>
    <xf numFmtId="0" fontId="29" fillId="2" borderId="7" xfId="0" applyFont="1" applyFill="1" applyBorder="1" applyAlignment="1">
      <alignment horizontal="center" vertical="top"/>
    </xf>
    <xf numFmtId="0" fontId="29" fillId="2" borderId="8" xfId="0" applyFont="1" applyFill="1" applyBorder="1"/>
    <xf numFmtId="49" fontId="29" fillId="2" borderId="8" xfId="0" applyNumberFormat="1" applyFont="1" applyFill="1" applyBorder="1"/>
    <xf numFmtId="0" fontId="29" fillId="2" borderId="8" xfId="0" applyFont="1" applyFill="1" applyBorder="1" applyAlignment="1">
      <alignment vertical="center"/>
    </xf>
    <xf numFmtId="49" fontId="3" fillId="2" borderId="8" xfId="0" applyNumberFormat="1" applyFont="1" applyFill="1" applyBorder="1" applyAlignment="1">
      <alignment horizontal="center"/>
    </xf>
    <xf numFmtId="165" fontId="3" fillId="5" borderId="8" xfId="0" applyNumberFormat="1" applyFont="1" applyFill="1" applyBorder="1" applyAlignment="1">
      <alignment horizontal="right"/>
    </xf>
    <xf numFmtId="165" fontId="35" fillId="5" borderId="8" xfId="0" applyNumberFormat="1" applyFont="1" applyFill="1" applyBorder="1" applyAlignment="1">
      <alignment horizontal="right"/>
    </xf>
    <xf numFmtId="165" fontId="3" fillId="0" borderId="8" xfId="0" applyNumberFormat="1" applyFont="1" applyFill="1" applyBorder="1" applyAlignment="1">
      <alignment horizontal="right"/>
    </xf>
    <xf numFmtId="165" fontId="35" fillId="0" borderId="8" xfId="0" applyNumberFormat="1" applyFont="1" applyFill="1" applyBorder="1" applyAlignment="1">
      <alignment horizontal="right"/>
    </xf>
    <xf numFmtId="0" fontId="29" fillId="2" borderId="6" xfId="0" applyFont="1" applyFill="1" applyBorder="1" applyAlignment="1">
      <alignment horizontal="justify" vertical="top"/>
    </xf>
    <xf numFmtId="49" fontId="29" fillId="2" borderId="6" xfId="0" applyNumberFormat="1" applyFont="1" applyFill="1" applyBorder="1" applyAlignment="1">
      <alignment horizontal="justify" vertical="top"/>
    </xf>
    <xf numFmtId="0" fontId="29" fillId="2" borderId="6" xfId="0" applyFont="1" applyFill="1" applyBorder="1" applyAlignment="1">
      <alignment horizontal="justify" vertical="center" textRotation="90"/>
    </xf>
    <xf numFmtId="49" fontId="3" fillId="2" borderId="6" xfId="0" applyNumberFormat="1" applyFont="1" applyFill="1" applyBorder="1" applyAlignment="1">
      <alignment horizontal="center"/>
    </xf>
    <xf numFmtId="0" fontId="3" fillId="0" borderId="6" xfId="0" applyFont="1" applyBorder="1"/>
    <xf numFmtId="165" fontId="3" fillId="5" borderId="6" xfId="0" applyNumberFormat="1" applyFont="1" applyFill="1" applyBorder="1" applyAlignment="1">
      <alignment horizontal="right"/>
    </xf>
    <xf numFmtId="165" fontId="35" fillId="5" borderId="6" xfId="0" applyNumberFormat="1" applyFont="1" applyFill="1" applyBorder="1" applyAlignment="1">
      <alignment horizontal="right"/>
    </xf>
    <xf numFmtId="165" fontId="3" fillId="0" borderId="6" xfId="0" applyNumberFormat="1" applyFont="1" applyFill="1" applyBorder="1" applyAlignment="1">
      <alignment horizontal="right"/>
    </xf>
    <xf numFmtId="165" fontId="35" fillId="0" borderId="6" xfId="0" applyNumberFormat="1" applyFont="1" applyFill="1" applyBorder="1" applyAlignment="1">
      <alignment horizontal="right"/>
    </xf>
    <xf numFmtId="0" fontId="29" fillId="2" borderId="9" xfId="0" applyFont="1" applyFill="1" applyBorder="1" applyAlignment="1">
      <alignment horizontal="center" vertical="top"/>
    </xf>
    <xf numFmtId="0" fontId="3" fillId="0" borderId="0" xfId="0" applyFont="1"/>
    <xf numFmtId="0" fontId="29" fillId="2" borderId="41" xfId="0" applyFont="1" applyFill="1" applyBorder="1" applyAlignment="1">
      <alignment horizontal="justify" vertical="top" wrapText="1"/>
    </xf>
    <xf numFmtId="0" fontId="29" fillId="2" borderId="5" xfId="0" applyFont="1" applyFill="1" applyBorder="1" applyAlignment="1">
      <alignment horizontal="center" vertical="top"/>
    </xf>
    <xf numFmtId="0" fontId="29" fillId="2" borderId="2" xfId="0" applyFont="1" applyFill="1" applyBorder="1" applyAlignment="1">
      <alignment horizontal="justify" vertical="top"/>
    </xf>
    <xf numFmtId="0" fontId="29" fillId="2" borderId="2" xfId="0" applyFont="1" applyFill="1" applyBorder="1" applyAlignment="1">
      <alignment horizontal="distributed" vertical="top"/>
    </xf>
    <xf numFmtId="49" fontId="29" fillId="2" borderId="2" xfId="0" applyNumberFormat="1" applyFont="1" applyFill="1" applyBorder="1" applyAlignment="1">
      <alignment horizontal="center" vertical="top"/>
    </xf>
    <xf numFmtId="0" fontId="33" fillId="2" borderId="2" xfId="0" applyFont="1" applyFill="1" applyBorder="1" applyAlignment="1">
      <alignment horizontal="justify" vertical="top" wrapText="1"/>
    </xf>
    <xf numFmtId="0" fontId="29" fillId="2" borderId="2" xfId="0" applyFont="1" applyFill="1" applyBorder="1" applyAlignment="1">
      <alignment horizontal="justify" vertical="center" textRotation="90"/>
    </xf>
    <xf numFmtId="49" fontId="3" fillId="2" borderId="2" xfId="0" applyNumberFormat="1" applyFont="1" applyFill="1" applyBorder="1" applyAlignment="1">
      <alignment horizontal="center"/>
    </xf>
    <xf numFmtId="165" fontId="3" fillId="5" borderId="2" xfId="0" applyNumberFormat="1" applyFont="1" applyFill="1" applyBorder="1" applyAlignment="1">
      <alignment horizontal="right"/>
    </xf>
    <xf numFmtId="165" fontId="3" fillId="0" borderId="2" xfId="0" applyNumberFormat="1" applyFont="1" applyFill="1" applyBorder="1" applyAlignment="1">
      <alignment horizontal="right"/>
    </xf>
    <xf numFmtId="0" fontId="29" fillId="2" borderId="15" xfId="0" applyFont="1" applyFill="1" applyBorder="1" applyAlignment="1">
      <alignment horizontal="center" vertical="top"/>
    </xf>
    <xf numFmtId="0" fontId="29" fillId="2" borderId="8" xfId="0" applyFont="1" applyFill="1" applyBorder="1" applyAlignment="1">
      <alignment horizontal="justify" vertical="top"/>
    </xf>
    <xf numFmtId="49" fontId="29" fillId="2" borderId="2" xfId="0" applyNumberFormat="1" applyFont="1" applyFill="1" applyBorder="1" applyAlignment="1">
      <alignment horizontal="justify" vertical="top"/>
    </xf>
    <xf numFmtId="0" fontId="29" fillId="2" borderId="2" xfId="0" applyFont="1" applyFill="1" applyBorder="1" applyAlignment="1">
      <alignment horizontal="justify"/>
    </xf>
    <xf numFmtId="0" fontId="33" fillId="2" borderId="8" xfId="0" applyFont="1" applyFill="1" applyBorder="1" applyAlignment="1">
      <alignment horizontal="justify" vertical="top" wrapText="1"/>
    </xf>
    <xf numFmtId="0" fontId="29" fillId="2" borderId="8" xfId="0" applyFont="1" applyFill="1" applyBorder="1" applyAlignment="1">
      <alignment horizontal="justify" vertical="center" textRotation="90"/>
    </xf>
    <xf numFmtId="0" fontId="29" fillId="2" borderId="10" xfId="0" applyFont="1" applyFill="1" applyBorder="1" applyAlignment="1">
      <alignment horizontal="justify" vertical="top"/>
    </xf>
    <xf numFmtId="0" fontId="29" fillId="2" borderId="6" xfId="0" applyFont="1" applyFill="1" applyBorder="1" applyAlignment="1">
      <alignment horizontal="justify"/>
    </xf>
    <xf numFmtId="0" fontId="33" fillId="2" borderId="10" xfId="0" applyFont="1" applyFill="1" applyBorder="1" applyAlignment="1">
      <alignment horizontal="justify" vertical="top" wrapText="1"/>
    </xf>
    <xf numFmtId="0" fontId="33" fillId="2" borderId="6" xfId="0" applyFont="1" applyFill="1" applyBorder="1" applyAlignment="1">
      <alignment horizontal="justify" vertical="top" wrapText="1"/>
    </xf>
    <xf numFmtId="0" fontId="29" fillId="2" borderId="40" xfId="0" applyFont="1" applyFill="1" applyBorder="1" applyAlignment="1">
      <alignment horizontal="justify" vertical="top" wrapText="1"/>
    </xf>
    <xf numFmtId="14" fontId="33" fillId="2" borderId="11" xfId="0" applyNumberFormat="1" applyFont="1" applyFill="1" applyBorder="1" applyAlignment="1">
      <alignment horizontal="justify" vertical="top" wrapText="1"/>
    </xf>
    <xf numFmtId="0" fontId="29" fillId="2" borderId="36" xfId="0" applyFont="1" applyFill="1" applyBorder="1" applyAlignment="1">
      <alignment horizontal="justify" vertical="center" textRotation="90"/>
    </xf>
    <xf numFmtId="49" fontId="29" fillId="2" borderId="2" xfId="0" applyNumberFormat="1" applyFont="1" applyFill="1" applyBorder="1" applyAlignment="1">
      <alignment horizontal="distributed" vertical="top"/>
    </xf>
    <xf numFmtId="14" fontId="33" fillId="2" borderId="34" xfId="0" applyNumberFormat="1" applyFont="1" applyFill="1" applyBorder="1" applyAlignment="1">
      <alignment horizontal="justify" vertical="top" wrapText="1"/>
    </xf>
    <xf numFmtId="14" fontId="33" fillId="2" borderId="36" xfId="0" applyNumberFormat="1" applyFont="1" applyFill="1" applyBorder="1" applyAlignment="1">
      <alignment horizontal="justify" vertical="center" textRotation="90" wrapText="1"/>
    </xf>
    <xf numFmtId="49" fontId="29" fillId="2" borderId="8" xfId="0" applyNumberFormat="1" applyFont="1" applyFill="1" applyBorder="1" applyAlignment="1">
      <alignment horizontal="justify" vertical="top"/>
    </xf>
    <xf numFmtId="165" fontId="4" fillId="5" borderId="2" xfId="0" applyNumberFormat="1" applyFont="1" applyFill="1" applyBorder="1" applyAlignment="1">
      <alignment horizontal="right" wrapText="1"/>
    </xf>
    <xf numFmtId="165" fontId="4" fillId="0" borderId="2" xfId="0" applyNumberFormat="1" applyFont="1" applyFill="1" applyBorder="1" applyAlignment="1">
      <alignment horizontal="right" wrapText="1"/>
    </xf>
    <xf numFmtId="165" fontId="4" fillId="5" borderId="6" xfId="0" applyNumberFormat="1" applyFont="1" applyFill="1" applyBorder="1" applyAlignment="1">
      <alignment horizontal="right" wrapText="1"/>
    </xf>
    <xf numFmtId="49" fontId="29" fillId="2" borderId="10" xfId="0" applyNumberFormat="1" applyFont="1" applyFill="1" applyBorder="1" applyAlignment="1">
      <alignment horizontal="justify" vertical="top"/>
    </xf>
    <xf numFmtId="0" fontId="33" fillId="2" borderId="42" xfId="0" applyFont="1" applyFill="1" applyBorder="1" applyAlignment="1">
      <alignment horizontal="justify" vertical="top" wrapText="1"/>
    </xf>
    <xf numFmtId="0" fontId="33" fillId="2" borderId="4" xfId="0" applyFont="1" applyFill="1" applyBorder="1" applyAlignment="1">
      <alignment horizontal="justify" vertical="center" textRotation="90" wrapText="1"/>
    </xf>
    <xf numFmtId="0" fontId="29" fillId="2" borderId="8" xfId="0" applyFont="1" applyFill="1" applyBorder="1" applyAlignment="1">
      <alignment vertical="center" textRotation="90"/>
    </xf>
    <xf numFmtId="165" fontId="3" fillId="5" borderId="42" xfId="0" applyNumberFormat="1" applyFont="1" applyFill="1" applyBorder="1" applyAlignment="1">
      <alignment horizontal="right"/>
    </xf>
    <xf numFmtId="165" fontId="35" fillId="5" borderId="42" xfId="0" applyNumberFormat="1" applyFont="1" applyFill="1" applyBorder="1" applyAlignment="1">
      <alignment horizontal="right"/>
    </xf>
    <xf numFmtId="165" fontId="3" fillId="5" borderId="20" xfId="0" applyNumberFormat="1" applyFont="1" applyFill="1" applyBorder="1" applyAlignment="1">
      <alignment horizontal="right"/>
    </xf>
    <xf numFmtId="165" fontId="3" fillId="5" borderId="29" xfId="0" applyNumberFormat="1" applyFont="1" applyFill="1" applyBorder="1" applyAlignment="1">
      <alignment horizontal="right"/>
    </xf>
    <xf numFmtId="165" fontId="35" fillId="5" borderId="29" xfId="0" applyNumberFormat="1" applyFont="1" applyFill="1" applyBorder="1" applyAlignment="1">
      <alignment horizontal="right"/>
    </xf>
    <xf numFmtId="0" fontId="33" fillId="2" borderId="16" xfId="0" applyFont="1" applyFill="1" applyBorder="1" applyAlignment="1">
      <alignment horizontal="justify" vertical="top" wrapText="1"/>
    </xf>
    <xf numFmtId="43" fontId="32" fillId="2" borderId="2" xfId="3" applyFont="1" applyFill="1" applyBorder="1" applyAlignment="1">
      <alignment horizontal="justify" vertical="top" wrapText="1"/>
    </xf>
    <xf numFmtId="43" fontId="32" fillId="2" borderId="2" xfId="3" applyFont="1" applyFill="1" applyBorder="1" applyAlignment="1">
      <alignment horizontal="justify" vertical="center" textRotation="90" wrapText="1"/>
    </xf>
    <xf numFmtId="165" fontId="35" fillId="5" borderId="2" xfId="0" applyNumberFormat="1" applyFont="1" applyFill="1" applyBorder="1" applyAlignment="1">
      <alignment horizontal="right"/>
    </xf>
    <xf numFmtId="165" fontId="35" fillId="0" borderId="2" xfId="0" applyNumberFormat="1" applyFont="1" applyFill="1" applyBorder="1" applyAlignment="1">
      <alignment horizontal="right"/>
    </xf>
    <xf numFmtId="0" fontId="29" fillId="2" borderId="6" xfId="0" applyFont="1" applyFill="1" applyBorder="1" applyAlignment="1">
      <alignment horizontal="center"/>
    </xf>
    <xf numFmtId="0" fontId="29" fillId="2" borderId="8" xfId="0" applyFont="1" applyFill="1" applyBorder="1" applyAlignment="1">
      <alignment horizontal="justify" vertical="top" wrapText="1"/>
    </xf>
    <xf numFmtId="49" fontId="29" fillId="2" borderId="8" xfId="0" applyNumberFormat="1" applyFont="1" applyFill="1" applyBorder="1" applyAlignment="1">
      <alignment horizontal="center" vertical="top" wrapText="1"/>
    </xf>
    <xf numFmtId="0" fontId="29" fillId="2" borderId="10" xfId="0" applyFont="1" applyFill="1" applyBorder="1" applyAlignment="1">
      <alignment horizontal="justify" vertical="top" wrapText="1"/>
    </xf>
    <xf numFmtId="0" fontId="29" fillId="2" borderId="2" xfId="0" applyFont="1" applyFill="1" applyBorder="1" applyAlignment="1">
      <alignment horizontal="center"/>
    </xf>
    <xf numFmtId="0" fontId="29" fillId="2" borderId="4" xfId="0" applyFont="1" applyFill="1" applyBorder="1" applyAlignment="1">
      <alignment horizontal="justify" vertical="center" textRotation="90"/>
    </xf>
    <xf numFmtId="0" fontId="33" fillId="2" borderId="2" xfId="0" applyFont="1" applyFill="1" applyBorder="1" applyAlignment="1">
      <alignment vertical="top" wrapText="1"/>
    </xf>
    <xf numFmtId="0" fontId="29" fillId="2" borderId="2" xfId="0" applyFont="1" applyFill="1" applyBorder="1"/>
    <xf numFmtId="0" fontId="46" fillId="2" borderId="2" xfId="0" applyFont="1" applyFill="1" applyBorder="1" applyAlignment="1">
      <alignment horizontal="center" vertical="center" textRotation="90"/>
    </xf>
    <xf numFmtId="165" fontId="48" fillId="0" borderId="2" xfId="0" applyNumberFormat="1" applyFont="1" applyFill="1" applyBorder="1" applyAlignment="1">
      <alignment horizontal="right"/>
    </xf>
    <xf numFmtId="0" fontId="29" fillId="2" borderId="6" xfId="0" applyFont="1" applyFill="1" applyBorder="1"/>
    <xf numFmtId="49" fontId="29" fillId="2" borderId="6" xfId="0" applyNumberFormat="1" applyFont="1" applyFill="1" applyBorder="1"/>
    <xf numFmtId="0" fontId="29" fillId="2" borderId="6" xfId="0" applyFont="1" applyFill="1" applyBorder="1" applyAlignment="1">
      <alignment vertical="center" textRotation="90"/>
    </xf>
    <xf numFmtId="49" fontId="29" fillId="2" borderId="2" xfId="0" applyNumberFormat="1" applyFont="1" applyFill="1" applyBorder="1"/>
    <xf numFmtId="0" fontId="29" fillId="2" borderId="2" xfId="0" applyFont="1" applyFill="1" applyBorder="1" applyAlignment="1">
      <alignment vertical="center" textRotation="90"/>
    </xf>
    <xf numFmtId="0" fontId="41" fillId="2" borderId="2" xfId="0" applyFont="1" applyFill="1" applyBorder="1" applyAlignment="1">
      <alignment horizontal="center" vertical="center" textRotation="90"/>
    </xf>
    <xf numFmtId="49" fontId="42" fillId="2" borderId="8" xfId="0" applyNumberFormat="1" applyFont="1" applyFill="1" applyBorder="1" applyAlignment="1">
      <alignment horizontal="center" vertical="center"/>
    </xf>
    <xf numFmtId="165" fontId="43" fillId="5" borderId="8" xfId="0" applyNumberFormat="1" applyFont="1" applyFill="1" applyBorder="1" applyAlignment="1">
      <alignment horizontal="right"/>
    </xf>
    <xf numFmtId="165" fontId="43" fillId="0" borderId="8" xfId="0" applyNumberFormat="1" applyFont="1" applyFill="1" applyBorder="1" applyAlignment="1">
      <alignment horizontal="right"/>
    </xf>
    <xf numFmtId="49" fontId="3" fillId="2" borderId="42" xfId="0" applyNumberFormat="1" applyFont="1" applyFill="1" applyBorder="1" applyAlignment="1">
      <alignment horizontal="center"/>
    </xf>
    <xf numFmtId="165" fontId="3" fillId="0" borderId="20" xfId="0" applyNumberFormat="1" applyFont="1" applyFill="1" applyBorder="1" applyAlignment="1">
      <alignment horizontal="right"/>
    </xf>
    <xf numFmtId="49" fontId="3" fillId="2" borderId="29" xfId="0" applyNumberFormat="1" applyFont="1" applyFill="1" applyBorder="1" applyAlignment="1">
      <alignment horizontal="center"/>
    </xf>
    <xf numFmtId="165" fontId="4" fillId="5" borderId="29" xfId="0" applyNumberFormat="1" applyFont="1" applyFill="1" applyBorder="1" applyAlignment="1">
      <alignment horizontal="right" wrapText="1"/>
    </xf>
    <xf numFmtId="165" fontId="35" fillId="5" borderId="6" xfId="0" applyNumberFormat="1" applyFont="1" applyFill="1" applyBorder="1" applyAlignment="1">
      <alignment horizontal="right" wrapText="1"/>
    </xf>
    <xf numFmtId="165" fontId="4" fillId="0" borderId="6" xfId="0" applyNumberFormat="1" applyFont="1" applyFill="1" applyBorder="1" applyAlignment="1">
      <alignment horizontal="right" wrapText="1"/>
    </xf>
    <xf numFmtId="165" fontId="4" fillId="0" borderId="3" xfId="0" applyNumberFormat="1" applyFont="1" applyFill="1" applyBorder="1" applyAlignment="1">
      <alignment horizontal="right" wrapText="1"/>
    </xf>
    <xf numFmtId="165" fontId="35" fillId="0" borderId="6" xfId="0" applyNumberFormat="1" applyFont="1" applyFill="1" applyBorder="1" applyAlignment="1">
      <alignment horizontal="right" wrapText="1"/>
    </xf>
    <xf numFmtId="165" fontId="4" fillId="5" borderId="3" xfId="0" applyNumberFormat="1" applyFont="1" applyFill="1" applyBorder="1" applyAlignment="1">
      <alignment horizontal="right" wrapText="1"/>
    </xf>
    <xf numFmtId="165" fontId="4" fillId="5" borderId="28" xfId="0" applyNumberFormat="1" applyFont="1" applyFill="1" applyBorder="1" applyAlignment="1">
      <alignment horizontal="right" wrapText="1"/>
    </xf>
    <xf numFmtId="165" fontId="4" fillId="5" borderId="11" xfId="0" applyNumberFormat="1" applyFont="1" applyFill="1" applyBorder="1" applyAlignment="1">
      <alignment horizontal="right" wrapText="1"/>
    </xf>
    <xf numFmtId="165" fontId="4" fillId="0" borderId="28" xfId="0" applyNumberFormat="1" applyFont="1" applyFill="1" applyBorder="1" applyAlignment="1">
      <alignment horizontal="right" wrapText="1"/>
    </xf>
    <xf numFmtId="0" fontId="29" fillId="2" borderId="6" xfId="0" applyFont="1" applyFill="1" applyBorder="1" applyAlignment="1">
      <alignment horizontal="justify" vertical="top" wrapText="1"/>
    </xf>
    <xf numFmtId="0" fontId="29" fillId="2" borderId="2" xfId="0" applyFont="1" applyFill="1" applyBorder="1" applyAlignment="1">
      <alignment horizontal="justify" vertical="top" wrapText="1"/>
    </xf>
    <xf numFmtId="49" fontId="29" fillId="2" borderId="6" xfId="0" applyNumberFormat="1" applyFont="1" applyFill="1" applyBorder="1" applyAlignment="1"/>
    <xf numFmtId="0" fontId="45" fillId="2" borderId="24" xfId="0" applyFont="1" applyFill="1" applyBorder="1" applyAlignment="1">
      <alignment horizontal="justify" vertical="top" wrapText="1"/>
    </xf>
    <xf numFmtId="0" fontId="46" fillId="2" borderId="8" xfId="0" applyFont="1" applyFill="1" applyBorder="1" applyAlignment="1">
      <alignment horizontal="center" vertical="center"/>
    </xf>
    <xf numFmtId="49" fontId="46" fillId="2" borderId="8" xfId="0" applyNumberFormat="1" applyFont="1" applyFill="1" applyBorder="1" applyAlignment="1">
      <alignment horizontal="center" vertical="center"/>
    </xf>
    <xf numFmtId="0" fontId="46" fillId="2" borderId="10" xfId="0" applyFont="1" applyFill="1" applyBorder="1" applyAlignment="1">
      <alignment horizontal="center" vertical="center"/>
    </xf>
    <xf numFmtId="0" fontId="46" fillId="2" borderId="8" xfId="0" applyFont="1" applyFill="1" applyBorder="1" applyAlignment="1">
      <alignment horizontal="center" vertical="center" textRotation="90"/>
    </xf>
    <xf numFmtId="49" fontId="47" fillId="2" borderId="8" xfId="0" applyNumberFormat="1" applyFont="1" applyFill="1" applyBorder="1" applyAlignment="1">
      <alignment horizontal="center" vertical="center"/>
    </xf>
    <xf numFmtId="165" fontId="39" fillId="5" borderId="8" xfId="0" applyNumberFormat="1" applyFont="1" applyFill="1" applyBorder="1" applyAlignment="1">
      <alignment horizontal="right"/>
    </xf>
    <xf numFmtId="165" fontId="48" fillId="5" borderId="8" xfId="0" applyNumberFormat="1" applyFont="1" applyFill="1" applyBorder="1" applyAlignment="1">
      <alignment horizontal="right"/>
    </xf>
    <xf numFmtId="49" fontId="29" fillId="2" borderId="2" xfId="0" applyNumberFormat="1" applyFont="1" applyFill="1" applyBorder="1" applyAlignment="1">
      <alignment horizontal="justify" vertical="top" wrapText="1"/>
    </xf>
    <xf numFmtId="0" fontId="29" fillId="2" borderId="2" xfId="0" applyFont="1" applyFill="1" applyBorder="1" applyAlignment="1">
      <alignment horizontal="distributed" vertical="top" wrapText="1"/>
    </xf>
    <xf numFmtId="49" fontId="29" fillId="2" borderId="2" xfId="0" applyNumberFormat="1" applyFont="1" applyFill="1" applyBorder="1" applyAlignment="1">
      <alignment horizontal="distributed" vertical="top" wrapText="1"/>
    </xf>
    <xf numFmtId="0" fontId="45" fillId="2" borderId="40" xfId="0" applyFont="1" applyFill="1" applyBorder="1" applyAlignment="1">
      <alignment horizontal="left" vertical="top" wrapText="1"/>
    </xf>
    <xf numFmtId="0" fontId="45" fillId="2" borderId="9" xfId="0" applyFont="1" applyFill="1" applyBorder="1" applyAlignment="1">
      <alignment horizontal="center" vertical="top"/>
    </xf>
    <xf numFmtId="0" fontId="45" fillId="2" borderId="2" xfId="0" applyFont="1" applyFill="1" applyBorder="1" applyAlignment="1">
      <alignment horizontal="justify" vertical="top"/>
    </xf>
    <xf numFmtId="49" fontId="45" fillId="2" borderId="2" xfId="0" applyNumberFormat="1" applyFont="1" applyFill="1" applyBorder="1" applyAlignment="1">
      <alignment horizontal="justify" vertical="top"/>
    </xf>
    <xf numFmtId="0" fontId="45" fillId="2" borderId="2" xfId="0" applyFont="1" applyFill="1" applyBorder="1" applyAlignment="1">
      <alignment horizontal="distributed" vertical="top"/>
    </xf>
    <xf numFmtId="49" fontId="45" fillId="2" borderId="2" xfId="0" applyNumberFormat="1" applyFont="1" applyFill="1" applyBorder="1" applyAlignment="1">
      <alignment horizontal="distributed" vertical="top"/>
    </xf>
    <xf numFmtId="0" fontId="45" fillId="2" borderId="6" xfId="0" applyFont="1" applyFill="1" applyBorder="1" applyAlignment="1">
      <alignment horizontal="justify" vertical="top"/>
    </xf>
    <xf numFmtId="0" fontId="46" fillId="2" borderId="42" xfId="0" applyFont="1" applyFill="1" applyBorder="1" applyAlignment="1">
      <alignment horizontal="justify" vertical="top" wrapText="1"/>
    </xf>
    <xf numFmtId="0" fontId="46" fillId="2" borderId="8" xfId="0" applyFont="1" applyFill="1" applyBorder="1" applyAlignment="1">
      <alignment horizontal="justify" vertical="top" wrapText="1"/>
    </xf>
    <xf numFmtId="0" fontId="46" fillId="2" borderId="4" xfId="0" applyFont="1" applyFill="1" applyBorder="1" applyAlignment="1">
      <alignment horizontal="justify" vertical="center" textRotation="90" wrapText="1"/>
    </xf>
    <xf numFmtId="49" fontId="39" fillId="2" borderId="2" xfId="0" applyNumberFormat="1" applyFont="1" applyFill="1" applyBorder="1" applyAlignment="1">
      <alignment horizontal="center"/>
    </xf>
    <xf numFmtId="0" fontId="40" fillId="2" borderId="40" xfId="0" applyFont="1" applyFill="1" applyBorder="1" applyAlignment="1">
      <alignment horizontal="justify" vertical="top" wrapText="1"/>
    </xf>
    <xf numFmtId="0" fontId="40" fillId="2" borderId="9" xfId="0" applyFont="1" applyFill="1" applyBorder="1" applyAlignment="1">
      <alignment horizontal="center" vertical="top"/>
    </xf>
    <xf numFmtId="49" fontId="43" fillId="2" borderId="6" xfId="0" applyNumberFormat="1" applyFont="1" applyFill="1" applyBorder="1" applyAlignment="1">
      <alignment horizontal="center"/>
    </xf>
    <xf numFmtId="165" fontId="43" fillId="5" borderId="6" xfId="0" applyNumberFormat="1" applyFont="1" applyFill="1" applyBorder="1" applyAlignment="1">
      <alignment horizontal="right"/>
    </xf>
    <xf numFmtId="165" fontId="44" fillId="5" borderId="6" xfId="0" applyNumberFormat="1" applyFont="1" applyFill="1" applyBorder="1" applyAlignment="1">
      <alignment horizontal="right"/>
    </xf>
    <xf numFmtId="165" fontId="43" fillId="0" borderId="6" xfId="0" applyNumberFormat="1" applyFont="1" applyFill="1" applyBorder="1" applyAlignment="1">
      <alignment horizontal="right"/>
    </xf>
    <xf numFmtId="165" fontId="44" fillId="0" borderId="6" xfId="0" applyNumberFormat="1" applyFont="1" applyFill="1" applyBorder="1" applyAlignment="1">
      <alignment horizontal="right"/>
    </xf>
    <xf numFmtId="165" fontId="39" fillId="5" borderId="6" xfId="0" applyNumberFormat="1" applyFont="1" applyFill="1" applyBorder="1" applyAlignment="1">
      <alignment horizontal="right"/>
    </xf>
    <xf numFmtId="165" fontId="48" fillId="5" borderId="6" xfId="0" applyNumberFormat="1" applyFont="1" applyFill="1" applyBorder="1" applyAlignment="1">
      <alignment horizontal="right"/>
    </xf>
    <xf numFmtId="0" fontId="33" fillId="2" borderId="2" xfId="0" applyFont="1" applyFill="1" applyBorder="1" applyAlignment="1">
      <alignment horizontal="center" vertical="center"/>
    </xf>
    <xf numFmtId="49" fontId="33" fillId="2" borderId="2" xfId="0" applyNumberFormat="1" applyFont="1" applyFill="1" applyBorder="1" applyAlignment="1">
      <alignment horizontal="center" vertical="center"/>
    </xf>
    <xf numFmtId="0" fontId="33" fillId="2" borderId="6" xfId="0" applyFont="1" applyFill="1" applyBorder="1" applyAlignment="1">
      <alignment horizontal="center" vertical="center"/>
    </xf>
    <xf numFmtId="0" fontId="33" fillId="2" borderId="2" xfId="0" applyFont="1" applyFill="1" applyBorder="1" applyAlignment="1">
      <alignment horizontal="center" vertical="center" textRotation="90"/>
    </xf>
    <xf numFmtId="49" fontId="4" fillId="2" borderId="2" xfId="0" applyNumberFormat="1" applyFont="1" applyFill="1" applyBorder="1" applyAlignment="1">
      <alignment horizontal="center" vertical="center"/>
    </xf>
    <xf numFmtId="49" fontId="29" fillId="2" borderId="2" xfId="0" applyNumberFormat="1" applyFont="1" applyFill="1" applyBorder="1" applyAlignment="1"/>
    <xf numFmtId="0" fontId="29" fillId="2" borderId="6" xfId="0" applyFont="1" applyFill="1" applyBorder="1" applyAlignment="1">
      <alignment horizontal="distributed" vertical="top"/>
    </xf>
    <xf numFmtId="0" fontId="33" fillId="2" borderId="29" xfId="0" applyFont="1" applyFill="1" applyBorder="1" applyAlignment="1">
      <alignment horizontal="justify" vertical="top" wrapText="1"/>
    </xf>
    <xf numFmtId="0" fontId="29" fillId="2" borderId="43" xfId="0" applyFont="1" applyFill="1" applyBorder="1" applyAlignment="1">
      <alignment horizontal="justify" vertical="top" wrapText="1"/>
    </xf>
    <xf numFmtId="0" fontId="31" fillId="2" borderId="44" xfId="0" applyFont="1" applyFill="1" applyBorder="1" applyAlignment="1">
      <alignment horizontal="justify" vertical="top" wrapText="1"/>
    </xf>
    <xf numFmtId="0" fontId="31" fillId="2" borderId="12" xfId="0" applyFont="1" applyFill="1" applyBorder="1" applyAlignment="1">
      <alignment horizontal="center" vertical="top"/>
    </xf>
    <xf numFmtId="0" fontId="31" fillId="2" borderId="13" xfId="0" applyFont="1" applyFill="1" applyBorder="1"/>
    <xf numFmtId="49" fontId="31" fillId="2" borderId="13" xfId="0" applyNumberFormat="1" applyFont="1" applyFill="1" applyBorder="1"/>
    <xf numFmtId="0" fontId="31" fillId="2" borderId="13" xfId="0" applyFont="1" applyFill="1" applyBorder="1" applyAlignment="1">
      <alignment vertical="center" textRotation="90"/>
    </xf>
    <xf numFmtId="165" fontId="5" fillId="5" borderId="13" xfId="0" applyNumberFormat="1" applyFont="1" applyFill="1" applyBorder="1" applyAlignment="1">
      <alignment horizontal="right"/>
    </xf>
    <xf numFmtId="165" fontId="38" fillId="5" borderId="13" xfId="0" applyNumberFormat="1" applyFont="1" applyFill="1" applyBorder="1" applyAlignment="1">
      <alignment horizontal="right"/>
    </xf>
    <xf numFmtId="165" fontId="5" fillId="5" borderId="45" xfId="0" applyNumberFormat="1" applyFont="1" applyFill="1" applyBorder="1" applyAlignment="1">
      <alignment horizontal="right"/>
    </xf>
    <xf numFmtId="0" fontId="31" fillId="2" borderId="46" xfId="0" applyFont="1" applyFill="1" applyBorder="1" applyAlignment="1">
      <alignment horizontal="justify" vertical="top" wrapText="1"/>
    </xf>
    <xf numFmtId="0" fontId="49" fillId="2" borderId="38" xfId="0" applyFont="1" applyFill="1" applyBorder="1" applyAlignment="1">
      <alignment horizontal="center" vertical="top"/>
    </xf>
    <xf numFmtId="0" fontId="33" fillId="2" borderId="47" xfId="0" applyFont="1" applyFill="1" applyBorder="1" applyAlignment="1">
      <alignment horizontal="center" vertical="center"/>
    </xf>
    <xf numFmtId="49" fontId="33" fillId="2" borderId="47" xfId="0" applyNumberFormat="1" applyFont="1" applyFill="1" applyBorder="1" applyAlignment="1">
      <alignment horizontal="center" vertical="center"/>
    </xf>
    <xf numFmtId="0" fontId="33" fillId="2" borderId="47" xfId="0" applyFont="1" applyFill="1" applyBorder="1" applyAlignment="1">
      <alignment horizontal="center" vertical="center" textRotation="90"/>
    </xf>
    <xf numFmtId="49" fontId="4" fillId="2" borderId="47" xfId="0" applyNumberFormat="1" applyFont="1" applyFill="1" applyBorder="1" applyAlignment="1">
      <alignment horizontal="center" vertical="center"/>
    </xf>
    <xf numFmtId="165" fontId="5" fillId="5" borderId="47" xfId="0" applyNumberFormat="1" applyFont="1" applyFill="1" applyBorder="1" applyAlignment="1">
      <alignment horizontal="right"/>
    </xf>
    <xf numFmtId="165" fontId="38" fillId="5" borderId="47" xfId="0" applyNumberFormat="1" applyFont="1" applyFill="1" applyBorder="1" applyAlignment="1">
      <alignment horizontal="right"/>
    </xf>
    <xf numFmtId="165" fontId="5" fillId="0" borderId="47" xfId="0" applyNumberFormat="1" applyFont="1" applyFill="1" applyBorder="1" applyAlignment="1">
      <alignment horizontal="right"/>
    </xf>
    <xf numFmtId="165" fontId="38" fillId="0" borderId="47" xfId="0" applyNumberFormat="1" applyFont="1" applyFill="1" applyBorder="1" applyAlignment="1">
      <alignment horizontal="right"/>
    </xf>
    <xf numFmtId="165" fontId="5" fillId="5" borderId="14" xfId="0" applyNumberFormat="1" applyFont="1" applyFill="1" applyBorder="1" applyAlignment="1">
      <alignment horizontal="right"/>
    </xf>
    <xf numFmtId="165" fontId="38" fillId="5" borderId="14" xfId="0" applyNumberFormat="1" applyFont="1" applyFill="1" applyBorder="1" applyAlignment="1">
      <alignment horizontal="right"/>
    </xf>
    <xf numFmtId="0" fontId="29" fillId="2" borderId="0" xfId="0" applyFont="1" applyFill="1" applyAlignment="1">
      <alignment horizontal="justify" vertical="top"/>
    </xf>
    <xf numFmtId="0" fontId="29" fillId="2" borderId="0" xfId="0" applyFont="1" applyFill="1" applyAlignment="1">
      <alignment horizontal="center" vertical="top"/>
    </xf>
    <xf numFmtId="49" fontId="29" fillId="2" borderId="0" xfId="0" applyNumberFormat="1" applyFont="1" applyFill="1"/>
    <xf numFmtId="49" fontId="3" fillId="2" borderId="0" xfId="0" applyNumberFormat="1" applyFont="1" applyFill="1" applyAlignment="1">
      <alignment horizontal="center"/>
    </xf>
    <xf numFmtId="0" fontId="29" fillId="2" borderId="3" xfId="0" applyFont="1" applyFill="1" applyBorder="1" applyAlignment="1"/>
    <xf numFmtId="0" fontId="29" fillId="2" borderId="0" xfId="0" applyFont="1" applyFill="1" applyAlignment="1">
      <alignment horizontal="center" vertical="center"/>
    </xf>
    <xf numFmtId="165" fontId="29" fillId="0" borderId="0" xfId="0" applyNumberFormat="1" applyFont="1" applyAlignment="1">
      <alignment horizontal="justify" vertical="top"/>
    </xf>
    <xf numFmtId="165" fontId="29" fillId="0" borderId="0" xfId="0" applyNumberFormat="1" applyFont="1" applyAlignment="1">
      <alignment horizontal="center" vertical="top"/>
    </xf>
    <xf numFmtId="165" fontId="29" fillId="0" borderId="0" xfId="0" applyNumberFormat="1" applyFont="1"/>
    <xf numFmtId="165" fontId="3" fillId="0" borderId="0" xfId="0" applyNumberFormat="1" applyFont="1" applyAlignment="1">
      <alignment horizontal="center"/>
    </xf>
    <xf numFmtId="165" fontId="30" fillId="0" borderId="0" xfId="0" applyNumberFormat="1" applyFont="1"/>
    <xf numFmtId="165" fontId="29" fillId="2" borderId="0" xfId="0" applyNumberFormat="1" applyFont="1" applyFill="1"/>
    <xf numFmtId="165" fontId="30" fillId="2" borderId="0" xfId="0" applyNumberFormat="1" applyFont="1" applyFill="1"/>
    <xf numFmtId="0" fontId="29" fillId="0" borderId="3" xfId="0" applyFont="1" applyBorder="1" applyAlignment="1">
      <alignment horizontal="center" vertical="top"/>
    </xf>
    <xf numFmtId="49" fontId="33" fillId="2" borderId="12" xfId="0" applyNumberFormat="1" applyFont="1" applyFill="1" applyBorder="1" applyAlignment="1">
      <alignment horizontal="justify" vertical="top"/>
    </xf>
    <xf numFmtId="0" fontId="31" fillId="2" borderId="29" xfId="0" applyFont="1" applyFill="1" applyBorder="1" applyAlignment="1">
      <alignment horizontal="justify" vertical="top" wrapText="1"/>
    </xf>
    <xf numFmtId="0" fontId="40" fillId="2" borderId="28" xfId="0" applyFont="1" applyFill="1" applyBorder="1" applyAlignment="1">
      <alignment horizontal="justify" vertical="top" wrapText="1"/>
    </xf>
    <xf numFmtId="0" fontId="45" fillId="2" borderId="28" xfId="0" applyFont="1" applyFill="1" applyBorder="1" applyAlignment="1">
      <alignment horizontal="justify" vertical="top" wrapText="1"/>
    </xf>
    <xf numFmtId="0" fontId="29" fillId="2" borderId="16" xfId="0" applyFont="1" applyFill="1" applyBorder="1" applyAlignment="1">
      <alignment horizontal="justify" vertical="top" wrapText="1"/>
    </xf>
    <xf numFmtId="0" fontId="29" fillId="2" borderId="28" xfId="0" applyFont="1" applyFill="1" applyBorder="1" applyAlignment="1">
      <alignment horizontal="justify" vertical="top" wrapText="1"/>
    </xf>
    <xf numFmtId="0" fontId="29" fillId="2" borderId="21" xfId="0" applyFont="1" applyFill="1" applyBorder="1" applyAlignment="1">
      <alignment horizontal="justify" vertical="top" wrapText="1"/>
    </xf>
    <xf numFmtId="0" fontId="29" fillId="2" borderId="11" xfId="0" applyFont="1" applyFill="1" applyBorder="1" applyAlignment="1">
      <alignment horizontal="justify" vertical="top"/>
    </xf>
    <xf numFmtId="0" fontId="29" fillId="2" borderId="36" xfId="0" applyFont="1" applyFill="1" applyBorder="1" applyAlignment="1">
      <alignment horizontal="justify" vertical="top"/>
    </xf>
    <xf numFmtId="14" fontId="33" fillId="2" borderId="36" xfId="0" applyNumberFormat="1" applyFont="1" applyFill="1" applyBorder="1" applyAlignment="1">
      <alignment horizontal="justify" vertical="top" wrapText="1"/>
    </xf>
    <xf numFmtId="0" fontId="33" fillId="2" borderId="4" xfId="0" applyFont="1" applyFill="1" applyBorder="1" applyAlignment="1">
      <alignment horizontal="justify" vertical="top" wrapText="1"/>
    </xf>
    <xf numFmtId="0" fontId="29" fillId="2" borderId="29" xfId="0" applyFont="1" applyFill="1" applyBorder="1" applyAlignment="1">
      <alignment horizontal="justify" vertical="top" wrapText="1"/>
    </xf>
    <xf numFmtId="165" fontId="35" fillId="5" borderId="2" xfId="0" applyNumberFormat="1" applyFont="1" applyFill="1" applyBorder="1" applyAlignment="1">
      <alignment horizontal="right" wrapText="1"/>
    </xf>
    <xf numFmtId="165" fontId="35" fillId="0" borderId="2" xfId="0" applyNumberFormat="1" applyFont="1" applyFill="1" applyBorder="1" applyAlignment="1">
      <alignment horizontal="right" wrapText="1"/>
    </xf>
    <xf numFmtId="0" fontId="33" fillId="2" borderId="28" xfId="0" applyFont="1" applyFill="1" applyBorder="1" applyAlignment="1">
      <alignment horizontal="justify" vertical="top" wrapText="1"/>
    </xf>
    <xf numFmtId="0" fontId="33" fillId="2" borderId="34" xfId="0" applyFont="1" applyFill="1" applyBorder="1" applyAlignment="1">
      <alignment horizontal="justify" vertical="top" wrapText="1"/>
    </xf>
    <xf numFmtId="49" fontId="29" fillId="2" borderId="6" xfId="0" applyNumberFormat="1" applyFont="1" applyFill="1" applyBorder="1" applyAlignment="1">
      <alignment horizontal="center" vertical="top"/>
    </xf>
    <xf numFmtId="165" fontId="39" fillId="5" borderId="28" xfId="0" applyNumberFormat="1" applyFont="1" applyFill="1" applyBorder="1" applyAlignment="1">
      <alignment horizontal="right"/>
    </xf>
    <xf numFmtId="165" fontId="3" fillId="0" borderId="42" xfId="0" applyNumberFormat="1" applyFont="1" applyFill="1" applyBorder="1" applyAlignment="1">
      <alignment horizontal="right"/>
    </xf>
    <xf numFmtId="165" fontId="3" fillId="5" borderId="28" xfId="0" applyNumberFormat="1" applyFont="1" applyFill="1" applyBorder="1" applyAlignment="1">
      <alignment horizontal="right"/>
    </xf>
    <xf numFmtId="165" fontId="4" fillId="5" borderId="34" xfId="0" applyNumberFormat="1" applyFont="1" applyFill="1" applyBorder="1" applyAlignment="1">
      <alignment horizontal="right" wrapText="1"/>
    </xf>
    <xf numFmtId="49" fontId="29" fillId="2" borderId="6" xfId="0" applyNumberFormat="1" applyFont="1" applyFill="1" applyBorder="1" applyAlignment="1">
      <alignment horizontal="distributed" vertical="top"/>
    </xf>
    <xf numFmtId="0" fontId="29" fillId="2" borderId="4" xfId="0" applyFont="1" applyFill="1" applyBorder="1" applyAlignment="1">
      <alignment horizontal="justify" vertical="top"/>
    </xf>
    <xf numFmtId="0" fontId="33" fillId="2" borderId="11" xfId="0" applyFont="1" applyFill="1" applyBorder="1" applyAlignment="1">
      <alignment horizontal="justify" vertical="top" wrapText="1"/>
    </xf>
    <xf numFmtId="14" fontId="33" fillId="2" borderId="4" xfId="0" applyNumberFormat="1" applyFont="1" applyFill="1" applyBorder="1" applyAlignment="1">
      <alignment horizontal="justify" vertical="top" wrapText="1"/>
    </xf>
    <xf numFmtId="165" fontId="35" fillId="5" borderId="28" xfId="0" applyNumberFormat="1" applyFont="1" applyFill="1" applyBorder="1" applyAlignment="1">
      <alignment horizontal="right"/>
    </xf>
    <xf numFmtId="0" fontId="31" fillId="2" borderId="0" xfId="0" applyFont="1" applyFill="1" applyBorder="1" applyAlignment="1">
      <alignment horizontal="justify" vertical="top" wrapText="1"/>
    </xf>
    <xf numFmtId="0" fontId="31" fillId="2" borderId="37" xfId="0" applyFont="1" applyFill="1" applyBorder="1" applyAlignment="1">
      <alignment horizontal="center" vertical="top"/>
    </xf>
    <xf numFmtId="0" fontId="31" fillId="2" borderId="10" xfId="0" applyFont="1" applyFill="1" applyBorder="1"/>
    <xf numFmtId="49" fontId="5" fillId="2" borderId="10" xfId="0" applyNumberFormat="1" applyFont="1" applyFill="1" applyBorder="1" applyAlignment="1">
      <alignment horizontal="center"/>
    </xf>
    <xf numFmtId="165" fontId="5" fillId="5" borderId="10" xfId="0" applyNumberFormat="1" applyFont="1" applyFill="1" applyBorder="1" applyAlignment="1">
      <alignment horizontal="right"/>
    </xf>
    <xf numFmtId="165" fontId="38" fillId="5" borderId="10" xfId="0" applyNumberFormat="1" applyFont="1" applyFill="1" applyBorder="1" applyAlignment="1">
      <alignment horizontal="right"/>
    </xf>
    <xf numFmtId="165" fontId="5" fillId="0" borderId="10" xfId="0" applyNumberFormat="1" applyFont="1" applyFill="1" applyBorder="1" applyAlignment="1">
      <alignment horizontal="right"/>
    </xf>
    <xf numFmtId="165" fontId="5" fillId="5" borderId="16" xfId="0" applyNumberFormat="1" applyFont="1" applyFill="1" applyBorder="1" applyAlignment="1">
      <alignment horizontal="right"/>
    </xf>
    <xf numFmtId="165" fontId="38" fillId="5" borderId="16" xfId="0" applyNumberFormat="1" applyFont="1" applyFill="1" applyBorder="1" applyAlignment="1">
      <alignment horizontal="right"/>
    </xf>
    <xf numFmtId="0" fontId="29" fillId="2" borderId="3" xfId="0" applyFont="1" applyFill="1" applyBorder="1" applyAlignment="1">
      <alignment vertical="top"/>
    </xf>
    <xf numFmtId="0" fontId="29" fillId="2" borderId="8" xfId="0" applyFont="1" applyFill="1" applyBorder="1" applyAlignment="1"/>
    <xf numFmtId="0" fontId="29" fillId="2" borderId="10" xfId="0" applyFont="1" applyFill="1" applyBorder="1" applyAlignment="1"/>
    <xf numFmtId="0" fontId="29" fillId="2" borderId="6" xfId="0" applyFont="1" applyFill="1" applyBorder="1" applyAlignment="1"/>
    <xf numFmtId="0" fontId="29" fillId="2" borderId="10" xfId="0" applyFont="1" applyFill="1" applyBorder="1"/>
    <xf numFmtId="165" fontId="35" fillId="5" borderId="29" xfId="0" applyNumberFormat="1" applyFont="1" applyFill="1" applyBorder="1" applyAlignment="1">
      <alignment horizontal="right" wrapText="1"/>
    </xf>
    <xf numFmtId="165" fontId="43" fillId="5" borderId="28" xfId="0" applyNumberFormat="1" applyFont="1" applyFill="1" applyBorder="1" applyAlignment="1">
      <alignment horizontal="right"/>
    </xf>
    <xf numFmtId="49" fontId="45" fillId="2" borderId="6" xfId="0" applyNumberFormat="1" applyFont="1" applyFill="1" applyBorder="1" applyAlignment="1">
      <alignment horizontal="justify" vertical="top"/>
    </xf>
    <xf numFmtId="14" fontId="46" fillId="2" borderId="4" xfId="0" applyNumberFormat="1" applyFont="1" applyFill="1" applyBorder="1" applyAlignment="1">
      <alignment horizontal="justify" vertical="top" wrapText="1"/>
    </xf>
    <xf numFmtId="0" fontId="46" fillId="2" borderId="29" xfId="0" applyFont="1" applyFill="1" applyBorder="1" applyAlignment="1">
      <alignment horizontal="justify" vertical="top" wrapText="1"/>
    </xf>
    <xf numFmtId="0" fontId="46" fillId="2" borderId="6" xfId="0" applyFont="1" applyFill="1" applyBorder="1" applyAlignment="1">
      <alignment horizontal="justify" vertical="top" wrapText="1"/>
    </xf>
    <xf numFmtId="14" fontId="46" fillId="2" borderId="11" xfId="0" applyNumberFormat="1" applyFont="1" applyFill="1" applyBorder="1" applyAlignment="1">
      <alignment horizontal="justify" vertical="top" wrapText="1"/>
    </xf>
    <xf numFmtId="0" fontId="45" fillId="2" borderId="2" xfId="0" applyFont="1" applyFill="1" applyBorder="1"/>
    <xf numFmtId="0" fontId="29" fillId="2" borderId="3" xfId="0" applyFont="1" applyFill="1" applyBorder="1" applyAlignment="1">
      <alignment horizontal="justify" vertical="top" wrapText="1"/>
    </xf>
    <xf numFmtId="0" fontId="40" fillId="2" borderId="3" xfId="0" applyFont="1" applyFill="1" applyBorder="1" applyAlignment="1">
      <alignment horizontal="justify" vertical="top" wrapText="1"/>
    </xf>
    <xf numFmtId="0" fontId="50" fillId="2" borderId="5" xfId="0" applyFont="1" applyFill="1" applyBorder="1" applyAlignment="1">
      <alignment horizontal="center" vertical="top"/>
    </xf>
    <xf numFmtId="0" fontId="29" fillId="2" borderId="0" xfId="0" applyFont="1" applyFill="1" applyBorder="1"/>
    <xf numFmtId="49" fontId="29" fillId="2" borderId="0" xfId="0" applyNumberFormat="1" applyFont="1" applyFill="1" applyBorder="1"/>
    <xf numFmtId="0" fontId="29" fillId="2" borderId="6" xfId="0" applyFont="1" applyFill="1" applyBorder="1" applyAlignment="1">
      <alignment vertical="top"/>
    </xf>
    <xf numFmtId="49" fontId="29" fillId="2" borderId="8" xfId="0" applyNumberFormat="1" applyFont="1" applyFill="1" applyBorder="1" applyAlignment="1">
      <alignment horizontal="justify" vertical="top" wrapText="1"/>
    </xf>
    <xf numFmtId="0" fontId="29" fillId="2" borderId="6" xfId="0" applyFont="1" applyFill="1" applyBorder="1" applyAlignment="1">
      <alignment vertical="top" wrapText="1"/>
    </xf>
    <xf numFmtId="49" fontId="29" fillId="2" borderId="6" xfId="0" applyNumberFormat="1" applyFont="1" applyFill="1" applyBorder="1" applyAlignment="1">
      <alignment vertical="top" wrapText="1"/>
    </xf>
    <xf numFmtId="49" fontId="29" fillId="2" borderId="6" xfId="0" applyNumberFormat="1" applyFont="1" applyFill="1" applyBorder="1" applyAlignment="1">
      <alignment horizontal="justify" vertical="top" wrapText="1"/>
    </xf>
    <xf numFmtId="0" fontId="46" fillId="2" borderId="2" xfId="0" applyFont="1" applyFill="1" applyBorder="1" applyAlignment="1">
      <alignment horizontal="justify" vertical="top"/>
    </xf>
    <xf numFmtId="0" fontId="46" fillId="2" borderId="6" xfId="0" applyFont="1" applyFill="1" applyBorder="1" applyAlignment="1">
      <alignment horizontal="justify" vertical="top"/>
    </xf>
    <xf numFmtId="49" fontId="3" fillId="2" borderId="10" xfId="0" applyNumberFormat="1" applyFont="1" applyFill="1" applyBorder="1" applyAlignment="1">
      <alignment horizontal="center"/>
    </xf>
    <xf numFmtId="0" fontId="41" fillId="2" borderId="2" xfId="0" applyFont="1" applyFill="1" applyBorder="1" applyAlignment="1">
      <alignment horizontal="justify" vertical="top"/>
    </xf>
    <xf numFmtId="0" fontId="41" fillId="2" borderId="6" xfId="0" applyFont="1" applyFill="1" applyBorder="1" applyAlignment="1">
      <alignment horizontal="justify" vertical="top"/>
    </xf>
    <xf numFmtId="165" fontId="3" fillId="0" borderId="28" xfId="0" applyNumberFormat="1" applyFont="1" applyFill="1" applyBorder="1" applyAlignment="1">
      <alignment horizontal="right"/>
    </xf>
    <xf numFmtId="0" fontId="31" fillId="2" borderId="10" xfId="0" applyFont="1" applyFill="1" applyBorder="1" applyAlignment="1">
      <alignment horizontal="justify" vertical="top"/>
    </xf>
    <xf numFmtId="0" fontId="37" fillId="2" borderId="47" xfId="0" applyFont="1" applyFill="1" applyBorder="1" applyAlignment="1">
      <alignment horizontal="center" vertical="center"/>
    </xf>
    <xf numFmtId="49" fontId="10" fillId="2" borderId="47"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wrapText="1"/>
    </xf>
    <xf numFmtId="165" fontId="35" fillId="0" borderId="20" xfId="0" applyNumberFormat="1" applyFont="1" applyFill="1" applyBorder="1" applyAlignment="1">
      <alignment horizontal="right"/>
    </xf>
    <xf numFmtId="165" fontId="3" fillId="0" borderId="29" xfId="0" applyNumberFormat="1" applyFont="1" applyFill="1" applyBorder="1" applyAlignment="1">
      <alignment horizontal="right"/>
    </xf>
    <xf numFmtId="0" fontId="29" fillId="0" borderId="2" xfId="0" applyFont="1" applyBorder="1"/>
    <xf numFmtId="0" fontId="19" fillId="0" borderId="42" xfId="0" applyNumberFormat="1" applyFont="1" applyBorder="1" applyAlignment="1">
      <alignment wrapText="1"/>
    </xf>
    <xf numFmtId="0" fontId="19" fillId="0" borderId="16" xfId="0" applyNumberFormat="1" applyFont="1" applyBorder="1" applyAlignment="1">
      <alignment wrapText="1"/>
    </xf>
    <xf numFmtId="0" fontId="19" fillId="0" borderId="29" xfId="0" applyNumberFormat="1" applyFont="1" applyBorder="1" applyAlignment="1">
      <alignment wrapText="1"/>
    </xf>
    <xf numFmtId="0" fontId="18" fillId="2" borderId="8" xfId="0" applyNumberFormat="1" applyFont="1" applyFill="1" applyBorder="1" applyAlignment="1">
      <alignment horizontal="center" wrapText="1"/>
    </xf>
    <xf numFmtId="0" fontId="18" fillId="2" borderId="8" xfId="0" applyNumberFormat="1" applyFont="1" applyFill="1" applyBorder="1" applyAlignment="1">
      <alignment vertical="top"/>
    </xf>
    <xf numFmtId="0" fontId="18" fillId="2" borderId="6" xfId="0" applyNumberFormat="1" applyFont="1" applyFill="1" applyBorder="1" applyAlignment="1">
      <alignment vertical="top"/>
    </xf>
    <xf numFmtId="0" fontId="18" fillId="6" borderId="2" xfId="0" applyNumberFormat="1" applyFont="1" applyFill="1" applyBorder="1" applyAlignment="1">
      <alignment vertical="top" wrapText="1"/>
    </xf>
    <xf numFmtId="0" fontId="23" fillId="0" borderId="2" xfId="0" applyNumberFormat="1" applyFont="1" applyBorder="1" applyAlignment="1">
      <alignment wrapText="1"/>
    </xf>
    <xf numFmtId="0" fontId="3" fillId="2" borderId="34" xfId="0" applyNumberFormat="1" applyFont="1" applyFill="1" applyBorder="1" applyAlignment="1">
      <alignment horizontal="center" vertical="center"/>
    </xf>
    <xf numFmtId="0" fontId="18" fillId="2" borderId="16" xfId="0" applyNumberFormat="1" applyFont="1" applyFill="1" applyBorder="1" applyAlignment="1">
      <alignment horizontal="justify" wrapText="1"/>
    </xf>
    <xf numFmtId="0" fontId="18" fillId="2" borderId="29" xfId="0" applyNumberFormat="1" applyFont="1" applyFill="1" applyBorder="1" applyAlignment="1">
      <alignment horizontal="justify" wrapText="1"/>
    </xf>
    <xf numFmtId="0" fontId="19" fillId="0" borderId="2" xfId="0" applyNumberFormat="1" applyFont="1" applyBorder="1" applyAlignment="1">
      <alignment vertical="top" wrapText="1"/>
    </xf>
    <xf numFmtId="2" fontId="51" fillId="7" borderId="2" xfId="1" applyNumberFormat="1" applyFont="1" applyFill="1" applyBorder="1" applyAlignment="1">
      <alignment horizontal="justify" vertical="top" wrapText="1"/>
    </xf>
    <xf numFmtId="0" fontId="52" fillId="2" borderId="28" xfId="0" applyNumberFormat="1" applyFont="1" applyFill="1" applyBorder="1" applyAlignment="1">
      <alignment horizontal="justify" wrapText="1"/>
    </xf>
    <xf numFmtId="164" fontId="22" fillId="4" borderId="13" xfId="0" applyNumberFormat="1" applyFont="1" applyFill="1" applyBorder="1"/>
    <xf numFmtId="2" fontId="53" fillId="7" borderId="2" xfId="1" applyNumberFormat="1" applyFont="1" applyFill="1" applyBorder="1" applyAlignment="1">
      <alignment horizontal="justify" vertical="top" wrapText="1"/>
    </xf>
    <xf numFmtId="0" fontId="54" fillId="2" borderId="28" xfId="0" applyNumberFormat="1" applyFont="1" applyFill="1" applyBorder="1" applyAlignment="1">
      <alignment horizontal="justify" wrapText="1"/>
    </xf>
    <xf numFmtId="0" fontId="3" fillId="2" borderId="37" xfId="0" applyNumberFormat="1" applyFont="1" applyFill="1" applyBorder="1" applyAlignment="1">
      <alignment horizontal="center" vertical="center"/>
    </xf>
    <xf numFmtId="0" fontId="18" fillId="6" borderId="48" xfId="0" applyNumberFormat="1" applyFont="1" applyFill="1" applyBorder="1" applyAlignment="1">
      <alignment horizontal="center" vertical="top" wrapText="1"/>
    </xf>
    <xf numFmtId="0" fontId="18" fillId="0" borderId="10" xfId="0" applyNumberFormat="1" applyFont="1" applyBorder="1" applyAlignment="1">
      <alignment wrapText="1"/>
    </xf>
    <xf numFmtId="0" fontId="23" fillId="0" borderId="49" xfId="0" applyNumberFormat="1" applyFont="1" applyBorder="1" applyAlignment="1">
      <alignment wrapText="1"/>
    </xf>
    <xf numFmtId="0" fontId="18" fillId="0" borderId="42" xfId="0" applyNumberFormat="1" applyFont="1" applyBorder="1" applyAlignment="1">
      <alignment wrapText="1"/>
    </xf>
    <xf numFmtId="0" fontId="19" fillId="2" borderId="4" xfId="0" applyNumberFormat="1" applyFont="1" applyFill="1" applyBorder="1" applyAlignment="1">
      <alignment horizontal="distributed" vertical="top" wrapText="1"/>
    </xf>
    <xf numFmtId="165" fontId="4" fillId="7" borderId="2" xfId="0" applyNumberFormat="1" applyFont="1" applyFill="1" applyBorder="1" applyAlignment="1">
      <alignment horizontal="right" wrapText="1"/>
    </xf>
    <xf numFmtId="0" fontId="29" fillId="2" borderId="16" xfId="0" applyFont="1" applyFill="1" applyBorder="1" applyAlignment="1">
      <alignment horizontal="center" vertical="top" wrapText="1"/>
    </xf>
    <xf numFmtId="49" fontId="4" fillId="7" borderId="28" xfId="0" applyNumberFormat="1" applyFont="1" applyFill="1" applyBorder="1" applyAlignment="1">
      <alignment vertical="center"/>
    </xf>
    <xf numFmtId="49" fontId="4" fillId="7" borderId="21" xfId="0" applyNumberFormat="1" applyFont="1" applyFill="1" applyBorder="1" applyAlignment="1">
      <alignment vertical="center"/>
    </xf>
    <xf numFmtId="49" fontId="4" fillId="7" borderId="34" xfId="0" applyNumberFormat="1" applyFont="1" applyFill="1" applyBorder="1" applyAlignment="1">
      <alignment vertical="center"/>
    </xf>
    <xf numFmtId="0" fontId="33" fillId="7" borderId="39" xfId="0" applyFont="1" applyFill="1" applyBorder="1" applyAlignment="1">
      <alignment horizontal="center" vertical="center"/>
    </xf>
    <xf numFmtId="0" fontId="36" fillId="7" borderId="39" xfId="0" applyFont="1" applyFill="1" applyBorder="1" applyAlignment="1">
      <alignment horizontal="center" vertical="center"/>
    </xf>
    <xf numFmtId="165" fontId="38" fillId="7" borderId="6" xfId="0" applyNumberFormat="1" applyFont="1" applyFill="1" applyBorder="1" applyAlignment="1">
      <alignment horizontal="right"/>
    </xf>
    <xf numFmtId="165" fontId="43" fillId="7" borderId="2" xfId="0" applyNumberFormat="1" applyFont="1" applyFill="1" applyBorder="1" applyAlignment="1">
      <alignment horizontal="right"/>
    </xf>
    <xf numFmtId="165" fontId="44" fillId="7" borderId="2" xfId="0" applyNumberFormat="1" applyFont="1" applyFill="1" applyBorder="1" applyAlignment="1">
      <alignment horizontal="right"/>
    </xf>
    <xf numFmtId="165" fontId="39" fillId="7" borderId="2" xfId="0" applyNumberFormat="1" applyFont="1" applyFill="1" applyBorder="1" applyAlignment="1">
      <alignment horizontal="right"/>
    </xf>
    <xf numFmtId="165" fontId="3" fillId="7" borderId="8" xfId="0" applyNumberFormat="1" applyFont="1" applyFill="1" applyBorder="1" applyAlignment="1">
      <alignment horizontal="right"/>
    </xf>
    <xf numFmtId="165" fontId="35" fillId="7" borderId="8" xfId="0" applyNumberFormat="1" applyFont="1" applyFill="1" applyBorder="1" applyAlignment="1">
      <alignment horizontal="right"/>
    </xf>
    <xf numFmtId="165" fontId="3" fillId="7" borderId="6" xfId="0" applyNumberFormat="1" applyFont="1" applyFill="1" applyBorder="1" applyAlignment="1">
      <alignment horizontal="right"/>
    </xf>
    <xf numFmtId="165" fontId="35" fillId="7" borderId="6" xfId="0" applyNumberFormat="1" applyFont="1" applyFill="1" applyBorder="1" applyAlignment="1">
      <alignment horizontal="right"/>
    </xf>
    <xf numFmtId="165" fontId="3" fillId="7" borderId="2" xfId="0" applyNumberFormat="1" applyFont="1" applyFill="1" applyBorder="1" applyAlignment="1">
      <alignment horizontal="right"/>
    </xf>
    <xf numFmtId="165" fontId="4" fillId="7" borderId="6" xfId="0" applyNumberFormat="1" applyFont="1" applyFill="1" applyBorder="1" applyAlignment="1">
      <alignment horizontal="right" wrapText="1"/>
    </xf>
    <xf numFmtId="165" fontId="48" fillId="7" borderId="2" xfId="0" applyNumberFormat="1" applyFont="1" applyFill="1" applyBorder="1" applyAlignment="1">
      <alignment horizontal="right"/>
    </xf>
    <xf numFmtId="165" fontId="3" fillId="7" borderId="42" xfId="0" applyNumberFormat="1" applyFont="1" applyFill="1" applyBorder="1" applyAlignment="1">
      <alignment horizontal="right"/>
    </xf>
    <xf numFmtId="165" fontId="35" fillId="7" borderId="42" xfId="0" applyNumberFormat="1" applyFont="1" applyFill="1" applyBorder="1" applyAlignment="1">
      <alignment horizontal="right"/>
    </xf>
    <xf numFmtId="165" fontId="3" fillId="7" borderId="29" xfId="0" applyNumberFormat="1" applyFont="1" applyFill="1" applyBorder="1" applyAlignment="1">
      <alignment horizontal="right"/>
    </xf>
    <xf numFmtId="165" fontId="35" fillId="7" borderId="29" xfId="0" applyNumberFormat="1" applyFont="1" applyFill="1" applyBorder="1" applyAlignment="1">
      <alignment horizontal="right"/>
    </xf>
    <xf numFmtId="165" fontId="35" fillId="7" borderId="2" xfId="0" applyNumberFormat="1" applyFont="1" applyFill="1" applyBorder="1" applyAlignment="1">
      <alignment horizontal="right"/>
    </xf>
    <xf numFmtId="165" fontId="43" fillId="7" borderId="8" xfId="0" applyNumberFormat="1" applyFont="1" applyFill="1" applyBorder="1" applyAlignment="1">
      <alignment horizontal="right"/>
    </xf>
    <xf numFmtId="165" fontId="3" fillId="7" borderId="20" xfId="0" applyNumberFormat="1" applyFont="1" applyFill="1" applyBorder="1" applyAlignment="1">
      <alignment horizontal="right"/>
    </xf>
    <xf numFmtId="165" fontId="4" fillId="7" borderId="3" xfId="0" applyNumberFormat="1" applyFont="1" applyFill="1" applyBorder="1" applyAlignment="1">
      <alignment horizontal="right" wrapText="1"/>
    </xf>
    <xf numFmtId="165" fontId="35" fillId="7" borderId="6" xfId="0" applyNumberFormat="1" applyFont="1" applyFill="1" applyBorder="1" applyAlignment="1">
      <alignment horizontal="right" wrapText="1"/>
    </xf>
    <xf numFmtId="165" fontId="4" fillId="7" borderId="28" xfId="0" applyNumberFormat="1" applyFont="1" applyFill="1" applyBorder="1" applyAlignment="1">
      <alignment horizontal="right" wrapText="1"/>
    </xf>
    <xf numFmtId="165" fontId="4" fillId="7" borderId="11" xfId="0" applyNumberFormat="1" applyFont="1" applyFill="1" applyBorder="1" applyAlignment="1">
      <alignment horizontal="right" wrapText="1"/>
    </xf>
    <xf numFmtId="165" fontId="39" fillId="7" borderId="8" xfId="0" applyNumberFormat="1" applyFont="1" applyFill="1" applyBorder="1" applyAlignment="1">
      <alignment horizontal="right"/>
    </xf>
    <xf numFmtId="165" fontId="48" fillId="7" borderId="8" xfId="0" applyNumberFormat="1" applyFont="1" applyFill="1" applyBorder="1" applyAlignment="1">
      <alignment horizontal="right"/>
    </xf>
    <xf numFmtId="165" fontId="43" fillId="7" borderId="6" xfId="0" applyNumberFormat="1" applyFont="1" applyFill="1" applyBorder="1" applyAlignment="1">
      <alignment horizontal="right"/>
    </xf>
    <xf numFmtId="165" fontId="44" fillId="7" borderId="6" xfId="0" applyNumberFormat="1" applyFont="1" applyFill="1" applyBorder="1" applyAlignment="1">
      <alignment horizontal="right"/>
    </xf>
    <xf numFmtId="165" fontId="5" fillId="7" borderId="13" xfId="0" applyNumberFormat="1" applyFont="1" applyFill="1" applyBorder="1" applyAlignment="1">
      <alignment horizontal="right"/>
    </xf>
    <xf numFmtId="165" fontId="5" fillId="7" borderId="45" xfId="0" applyNumberFormat="1" applyFont="1" applyFill="1" applyBorder="1" applyAlignment="1">
      <alignment horizontal="right"/>
    </xf>
    <xf numFmtId="165" fontId="5" fillId="7" borderId="47" xfId="0" applyNumberFormat="1" applyFont="1" applyFill="1" applyBorder="1" applyAlignment="1">
      <alignment horizontal="right"/>
    </xf>
    <xf numFmtId="165" fontId="38" fillId="7" borderId="47" xfId="0" applyNumberFormat="1" applyFont="1" applyFill="1" applyBorder="1" applyAlignment="1">
      <alignment horizontal="right"/>
    </xf>
    <xf numFmtId="164" fontId="22" fillId="3" borderId="13" xfId="0" applyNumberFormat="1" applyFont="1" applyFill="1" applyBorder="1"/>
    <xf numFmtId="165" fontId="5" fillId="7" borderId="6" xfId="0" applyNumberFormat="1" applyFont="1" applyFill="1" applyBorder="1" applyAlignment="1">
      <alignment horizontal="right"/>
    </xf>
    <xf numFmtId="165" fontId="35" fillId="7" borderId="2" xfId="0" applyNumberFormat="1" applyFont="1" applyFill="1" applyBorder="1" applyAlignment="1">
      <alignment horizontal="right" wrapText="1"/>
    </xf>
    <xf numFmtId="165" fontId="3" fillId="7" borderId="28" xfId="0" applyNumberFormat="1" applyFont="1" applyFill="1" applyBorder="1" applyAlignment="1">
      <alignment horizontal="right"/>
    </xf>
    <xf numFmtId="165" fontId="35" fillId="7" borderId="28" xfId="0" applyNumberFormat="1" applyFont="1" applyFill="1" applyBorder="1" applyAlignment="1">
      <alignment horizontal="right"/>
    </xf>
    <xf numFmtId="165" fontId="5" fillId="7" borderId="10" xfId="0" applyNumberFormat="1" applyFont="1" applyFill="1" applyBorder="1" applyAlignment="1">
      <alignment horizontal="right"/>
    </xf>
    <xf numFmtId="165" fontId="5" fillId="7" borderId="16" xfId="0" applyNumberFormat="1" applyFont="1" applyFill="1" applyBorder="1" applyAlignment="1">
      <alignment horizontal="right"/>
    </xf>
    <xf numFmtId="165" fontId="38" fillId="7" borderId="16" xfId="0" applyNumberFormat="1" applyFont="1" applyFill="1" applyBorder="1" applyAlignment="1">
      <alignment horizontal="right"/>
    </xf>
    <xf numFmtId="0" fontId="29" fillId="2" borderId="6" xfId="0" applyFont="1" applyFill="1" applyBorder="1" applyAlignment="1">
      <alignment horizontal="center" vertical="top" wrapText="1"/>
    </xf>
    <xf numFmtId="0" fontId="29" fillId="7" borderId="9" xfId="0" applyFont="1" applyFill="1" applyBorder="1" applyAlignment="1">
      <alignment horizontal="center" vertical="top"/>
    </xf>
    <xf numFmtId="0" fontId="29" fillId="2" borderId="40" xfId="0" applyFont="1" applyFill="1" applyBorder="1" applyAlignment="1">
      <alignment horizontal="left" vertical="top" wrapText="1"/>
    </xf>
    <xf numFmtId="49" fontId="3" fillId="7" borderId="2" xfId="0" applyNumberFormat="1" applyFont="1" applyFill="1" applyBorder="1" applyAlignment="1">
      <alignment horizontal="center"/>
    </xf>
    <xf numFmtId="0" fontId="18" fillId="6" borderId="50" xfId="0" applyNumberFormat="1" applyFont="1" applyFill="1" applyBorder="1" applyAlignment="1">
      <alignment vertical="top" wrapText="1"/>
    </xf>
    <xf numFmtId="0" fontId="18" fillId="6" borderId="51" xfId="0" applyNumberFormat="1" applyFont="1" applyFill="1" applyBorder="1" applyAlignment="1">
      <alignment vertical="top" wrapText="1"/>
    </xf>
    <xf numFmtId="0" fontId="29" fillId="2" borderId="10" xfId="0" applyFont="1" applyFill="1" applyBorder="1" applyAlignment="1">
      <alignment vertical="top"/>
    </xf>
    <xf numFmtId="0" fontId="23" fillId="0" borderId="41" xfId="0" applyNumberFormat="1" applyFont="1" applyBorder="1" applyAlignment="1">
      <alignment wrapText="1"/>
    </xf>
    <xf numFmtId="164" fontId="22" fillId="2" borderId="2" xfId="0" applyNumberFormat="1" applyFont="1" applyFill="1" applyBorder="1"/>
    <xf numFmtId="0" fontId="55" fillId="2" borderId="38" xfId="0" applyFont="1" applyFill="1" applyBorder="1" applyAlignment="1">
      <alignment horizontal="center" vertical="top"/>
    </xf>
    <xf numFmtId="49" fontId="3" fillId="0" borderId="2" xfId="0" applyNumberFormat="1" applyFont="1" applyFill="1" applyBorder="1" applyAlignment="1">
      <alignment horizontal="center"/>
    </xf>
    <xf numFmtId="0" fontId="29" fillId="7" borderId="2" xfId="0" applyFont="1" applyFill="1" applyBorder="1" applyAlignment="1">
      <alignment horizontal="justify" vertical="top"/>
    </xf>
    <xf numFmtId="0" fontId="28" fillId="2" borderId="8" xfId="0" applyFont="1" applyFill="1" applyBorder="1" applyAlignment="1">
      <alignment vertical="top" wrapText="1"/>
    </xf>
    <xf numFmtId="49" fontId="29" fillId="2" borderId="10" xfId="0" applyNumberFormat="1" applyFont="1" applyFill="1" applyBorder="1" applyAlignment="1">
      <alignment vertical="top"/>
    </xf>
    <xf numFmtId="49" fontId="29" fillId="2" borderId="6" xfId="0" applyNumberFormat="1" applyFont="1" applyFill="1" applyBorder="1" applyAlignment="1">
      <alignment vertical="top"/>
    </xf>
    <xf numFmtId="0" fontId="29" fillId="2" borderId="8" xfId="0" applyFont="1" applyFill="1" applyBorder="1" applyAlignment="1">
      <alignment vertical="top" wrapText="1"/>
    </xf>
    <xf numFmtId="49" fontId="29" fillId="2" borderId="8" xfId="0" applyNumberFormat="1" applyFont="1" applyFill="1" applyBorder="1" applyAlignment="1">
      <alignment vertical="top" wrapText="1"/>
    </xf>
    <xf numFmtId="0" fontId="29" fillId="2" borderId="10" xfId="0" applyFont="1" applyFill="1" applyBorder="1" applyAlignment="1">
      <alignment vertical="top" wrapText="1"/>
    </xf>
    <xf numFmtId="49" fontId="29" fillId="2" borderId="10" xfId="0" applyNumberFormat="1" applyFont="1" applyFill="1" applyBorder="1" applyAlignment="1">
      <alignment vertical="top" wrapText="1"/>
    </xf>
    <xf numFmtId="0" fontId="56" fillId="2" borderId="38" xfId="0" applyFont="1" applyFill="1" applyBorder="1" applyAlignment="1">
      <alignment horizontal="center" vertical="top"/>
    </xf>
    <xf numFmtId="0" fontId="29" fillId="2" borderId="8" xfId="0" applyFont="1" applyFill="1" applyBorder="1" applyAlignment="1">
      <alignment vertical="top"/>
    </xf>
    <xf numFmtId="0" fontId="18" fillId="6" borderId="52" xfId="0" applyNumberFormat="1" applyFont="1" applyFill="1" applyBorder="1" applyAlignment="1">
      <alignment vertical="top" wrapText="1"/>
    </xf>
    <xf numFmtId="0" fontId="18" fillId="6" borderId="53" xfId="0" applyNumberFormat="1" applyFont="1" applyFill="1" applyBorder="1" applyAlignment="1">
      <alignment vertical="top" wrapText="1"/>
    </xf>
    <xf numFmtId="0" fontId="18" fillId="6" borderId="54" xfId="0" applyNumberFormat="1" applyFont="1" applyFill="1" applyBorder="1" applyAlignment="1">
      <alignment vertical="top" wrapText="1"/>
    </xf>
    <xf numFmtId="0" fontId="18" fillId="6" borderId="55" xfId="0" applyNumberFormat="1" applyFont="1" applyFill="1" applyBorder="1" applyAlignment="1">
      <alignment vertical="top" wrapText="1"/>
    </xf>
    <xf numFmtId="0" fontId="18" fillId="6" borderId="56" xfId="0" applyNumberFormat="1" applyFont="1" applyFill="1" applyBorder="1" applyAlignment="1">
      <alignment vertical="top" wrapText="1"/>
    </xf>
    <xf numFmtId="0" fontId="3" fillId="2" borderId="43" xfId="0" applyNumberFormat="1" applyFont="1" applyFill="1" applyBorder="1" applyAlignment="1">
      <alignment vertical="center"/>
    </xf>
    <xf numFmtId="0" fontId="18" fillId="2" borderId="34" xfId="0" applyNumberFormat="1" applyFont="1" applyFill="1" applyBorder="1"/>
    <xf numFmtId="0" fontId="18" fillId="6" borderId="52" xfId="0" applyNumberFormat="1" applyFont="1" applyFill="1" applyBorder="1" applyAlignment="1">
      <alignment horizontal="center" vertical="top" wrapText="1"/>
    </xf>
    <xf numFmtId="0" fontId="18" fillId="6" borderId="53" xfId="0" applyNumberFormat="1" applyFont="1" applyFill="1" applyBorder="1" applyAlignment="1">
      <alignment horizontal="center" vertical="top" wrapText="1"/>
    </xf>
    <xf numFmtId="0" fontId="18" fillId="2" borderId="6" xfId="0" applyNumberFormat="1" applyFont="1" applyFill="1" applyBorder="1" applyAlignment="1">
      <alignment horizontal="center" vertical="top" wrapText="1"/>
    </xf>
    <xf numFmtId="0" fontId="18" fillId="6" borderId="57" xfId="0" applyNumberFormat="1" applyFont="1" applyFill="1" applyBorder="1" applyAlignment="1">
      <alignment horizontal="center" vertical="top" wrapText="1"/>
    </xf>
    <xf numFmtId="0" fontId="19" fillId="0" borderId="58" xfId="0" applyNumberFormat="1" applyFont="1" applyBorder="1" applyAlignment="1">
      <alignment wrapText="1"/>
    </xf>
    <xf numFmtId="0" fontId="19" fillId="0" borderId="59" xfId="0" applyNumberFormat="1" applyFont="1" applyBorder="1" applyAlignment="1">
      <alignment wrapText="1"/>
    </xf>
    <xf numFmtId="164" fontId="25" fillId="2" borderId="6" xfId="0" applyNumberFormat="1" applyFont="1" applyFill="1" applyBorder="1"/>
    <xf numFmtId="164" fontId="22" fillId="2" borderId="6" xfId="0" applyNumberFormat="1" applyFont="1" applyFill="1" applyBorder="1"/>
    <xf numFmtId="164" fontId="25" fillId="2" borderId="2" xfId="0" applyNumberFormat="1" applyFont="1" applyFill="1" applyBorder="1"/>
    <xf numFmtId="164" fontId="22" fillId="2" borderId="8" xfId="0" applyNumberFormat="1" applyFont="1" applyFill="1" applyBorder="1"/>
    <xf numFmtId="0" fontId="22" fillId="0" borderId="6" xfId="0" applyNumberFormat="1" applyFont="1" applyFill="1" applyBorder="1"/>
    <xf numFmtId="0" fontId="18" fillId="6" borderId="0" xfId="0" applyNumberFormat="1" applyFont="1" applyFill="1" applyBorder="1" applyAlignment="1">
      <alignment horizontal="center" vertical="top" wrapText="1"/>
    </xf>
    <xf numFmtId="165" fontId="35" fillId="0" borderId="42" xfId="0" applyNumberFormat="1" applyFont="1" applyFill="1" applyBorder="1" applyAlignment="1">
      <alignment horizontal="right"/>
    </xf>
    <xf numFmtId="165" fontId="35" fillId="0" borderId="29" xfId="0" applyNumberFormat="1" applyFont="1" applyFill="1" applyBorder="1" applyAlignment="1">
      <alignment horizontal="right"/>
    </xf>
    <xf numFmtId="165" fontId="4" fillId="0" borderId="11" xfId="0" applyNumberFormat="1" applyFont="1" applyFill="1" applyBorder="1" applyAlignment="1">
      <alignment horizontal="right" wrapText="1"/>
    </xf>
    <xf numFmtId="165" fontId="43" fillId="0" borderId="28" xfId="0" applyNumberFormat="1" applyFont="1" applyFill="1" applyBorder="1" applyAlignment="1">
      <alignment horizontal="right"/>
    </xf>
    <xf numFmtId="165" fontId="39" fillId="0" borderId="28" xfId="0" applyNumberFormat="1" applyFont="1" applyFill="1" applyBorder="1" applyAlignment="1">
      <alignment horizontal="right"/>
    </xf>
    <xf numFmtId="165" fontId="35" fillId="0" borderId="28" xfId="0" applyNumberFormat="1" applyFont="1" applyFill="1" applyBorder="1" applyAlignment="1">
      <alignment horizontal="right"/>
    </xf>
    <xf numFmtId="165" fontId="5" fillId="0" borderId="16" xfId="0" applyNumberFormat="1" applyFont="1" applyFill="1" applyBorder="1" applyAlignment="1">
      <alignment horizontal="right"/>
    </xf>
    <xf numFmtId="165" fontId="38" fillId="0" borderId="16" xfId="0" applyNumberFormat="1" applyFont="1" applyFill="1" applyBorder="1" applyAlignment="1">
      <alignment horizontal="right"/>
    </xf>
    <xf numFmtId="0" fontId="19" fillId="2" borderId="8" xfId="0" applyNumberFormat="1" applyFont="1" applyFill="1" applyBorder="1" applyAlignment="1">
      <alignment horizontal="distributed" vertical="top" wrapText="1"/>
    </xf>
    <xf numFmtId="0" fontId="18" fillId="6" borderId="11" xfId="0" applyNumberFormat="1" applyFont="1" applyFill="1" applyBorder="1" applyAlignment="1">
      <alignment horizontal="center" vertical="top" wrapText="1"/>
    </xf>
    <xf numFmtId="0" fontId="18" fillId="6" borderId="6" xfId="0" applyNumberFormat="1" applyFont="1" applyFill="1" applyBorder="1" applyAlignment="1">
      <alignment horizontal="center" vertical="top" wrapText="1"/>
    </xf>
    <xf numFmtId="165" fontId="35" fillId="0" borderId="3" xfId="0" applyNumberFormat="1" applyFont="1" applyFill="1" applyBorder="1" applyAlignment="1">
      <alignment horizontal="right" wrapText="1"/>
    </xf>
    <xf numFmtId="164" fontId="22" fillId="9" borderId="13" xfId="0" applyNumberFormat="1" applyFont="1" applyFill="1" applyBorder="1"/>
    <xf numFmtId="164" fontId="25" fillId="4" borderId="6" xfId="0" applyNumberFormat="1" applyFont="1" applyFill="1" applyBorder="1"/>
    <xf numFmtId="164" fontId="25" fillId="4" borderId="2" xfId="0" applyNumberFormat="1" applyFont="1" applyFill="1" applyBorder="1"/>
    <xf numFmtId="0" fontId="29" fillId="2" borderId="8" xfId="0" applyFont="1" applyFill="1" applyBorder="1" applyAlignment="1">
      <alignment horizontal="distributed" vertical="top"/>
    </xf>
    <xf numFmtId="49" fontId="29" fillId="2" borderId="8" xfId="0" applyNumberFormat="1" applyFont="1" applyFill="1" applyBorder="1" applyAlignment="1">
      <alignment horizontal="distributed" vertical="top"/>
    </xf>
    <xf numFmtId="0" fontId="18" fillId="6" borderId="0" xfId="0" applyNumberFormat="1" applyFont="1" applyFill="1" applyBorder="1" applyAlignment="1">
      <alignment vertical="top" wrapText="1"/>
    </xf>
    <xf numFmtId="0" fontId="18" fillId="2" borderId="10" xfId="0" applyNumberFormat="1" applyFont="1" applyFill="1" applyBorder="1" applyAlignment="1">
      <alignment vertical="top"/>
    </xf>
    <xf numFmtId="4" fontId="28" fillId="0" borderId="0" xfId="0" applyNumberFormat="1" applyFont="1"/>
    <xf numFmtId="0" fontId="18" fillId="6" borderId="3" xfId="0" applyNumberFormat="1" applyFont="1" applyFill="1" applyBorder="1" applyAlignment="1">
      <alignment horizontal="center" vertical="top" wrapText="1"/>
    </xf>
    <xf numFmtId="0" fontId="29" fillId="2" borderId="0" xfId="0" applyFont="1" applyFill="1" applyBorder="1" applyAlignment="1">
      <alignment vertical="top"/>
    </xf>
    <xf numFmtId="0" fontId="18" fillId="6" borderId="60" xfId="0" applyNumberFormat="1" applyFont="1" applyFill="1" applyBorder="1" applyAlignment="1">
      <alignment vertical="top" wrapText="1"/>
    </xf>
    <xf numFmtId="0" fontId="18" fillId="6" borderId="61" xfId="0" applyNumberFormat="1" applyFont="1" applyFill="1" applyBorder="1" applyAlignment="1">
      <alignment vertical="top" wrapText="1"/>
    </xf>
    <xf numFmtId="0" fontId="18" fillId="6" borderId="23" xfId="0" applyNumberFormat="1" applyFont="1" applyFill="1" applyBorder="1" applyAlignment="1">
      <alignment vertical="top" wrapText="1"/>
    </xf>
    <xf numFmtId="0" fontId="0" fillId="0" borderId="21" xfId="0" applyBorder="1"/>
    <xf numFmtId="165" fontId="3" fillId="5" borderId="10" xfId="0" applyNumberFormat="1" applyFont="1" applyFill="1" applyBorder="1" applyAlignment="1">
      <alignment horizontal="right"/>
    </xf>
    <xf numFmtId="165" fontId="35" fillId="5" borderId="10" xfId="0" applyNumberFormat="1" applyFont="1" applyFill="1" applyBorder="1" applyAlignment="1">
      <alignment horizontal="right"/>
    </xf>
    <xf numFmtId="0" fontId="18" fillId="6" borderId="62" xfId="0" applyNumberFormat="1" applyFont="1" applyFill="1" applyBorder="1" applyAlignment="1">
      <alignment horizontal="center" vertical="top" wrapText="1"/>
    </xf>
    <xf numFmtId="0" fontId="18" fillId="0" borderId="0" xfId="0" applyNumberFormat="1" applyFont="1" applyBorder="1" applyAlignment="1">
      <alignment horizontal="center" wrapText="1"/>
    </xf>
    <xf numFmtId="164" fontId="8" fillId="0" borderId="0" xfId="0" applyNumberFormat="1" applyFont="1"/>
    <xf numFmtId="49" fontId="4" fillId="5" borderId="2" xfId="0" applyNumberFormat="1" applyFont="1" applyFill="1" applyBorder="1" applyAlignment="1">
      <alignment horizontal="center" vertical="center" wrapText="1"/>
    </xf>
    <xf numFmtId="0" fontId="23" fillId="0" borderId="3" xfId="0" applyNumberFormat="1" applyFont="1" applyBorder="1" applyAlignment="1">
      <alignment horizontal="center" wrapText="1"/>
    </xf>
    <xf numFmtId="164" fontId="22" fillId="4" borderId="2" xfId="0" applyNumberFormat="1" applyFont="1" applyFill="1" applyBorder="1"/>
    <xf numFmtId="0" fontId="16" fillId="2" borderId="0" xfId="0" applyFont="1" applyFill="1"/>
    <xf numFmtId="0" fontId="57" fillId="2" borderId="0" xfId="0" applyFont="1" applyFill="1"/>
    <xf numFmtId="0" fontId="29" fillId="2" borderId="2" xfId="0" applyFont="1" applyFill="1" applyBorder="1" applyAlignment="1">
      <alignment horizontal="center" vertical="top"/>
    </xf>
    <xf numFmtId="0" fontId="29" fillId="2" borderId="8" xfId="0" applyFont="1" applyFill="1" applyBorder="1" applyAlignment="1">
      <alignment horizontal="justify" vertical="top"/>
    </xf>
    <xf numFmtId="0" fontId="29" fillId="2" borderId="10" xfId="0" applyFont="1" applyFill="1" applyBorder="1" applyAlignment="1">
      <alignment horizontal="justify" vertical="top"/>
    </xf>
    <xf numFmtId="0" fontId="29" fillId="2" borderId="6" xfId="0" applyFont="1" applyFill="1" applyBorder="1" applyAlignment="1">
      <alignment horizontal="justify" vertical="top"/>
    </xf>
    <xf numFmtId="0" fontId="29" fillId="2" borderId="8" xfId="0" applyFont="1" applyFill="1" applyBorder="1" applyAlignment="1">
      <alignment horizontal="center"/>
    </xf>
    <xf numFmtId="0" fontId="29" fillId="2" borderId="6" xfId="0" applyFont="1" applyFill="1" applyBorder="1" applyAlignment="1">
      <alignment horizontal="center"/>
    </xf>
    <xf numFmtId="0" fontId="29" fillId="2" borderId="10" xfId="0" applyFont="1" applyFill="1" applyBorder="1" applyAlignment="1">
      <alignment horizontal="center"/>
    </xf>
    <xf numFmtId="0" fontId="29" fillId="2" borderId="8"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6" xfId="0" applyFont="1" applyFill="1" applyBorder="1" applyAlignment="1">
      <alignment horizontal="center" vertical="top" wrapText="1"/>
    </xf>
    <xf numFmtId="0" fontId="33" fillId="2" borderId="8" xfId="0" applyFont="1" applyFill="1" applyBorder="1" applyAlignment="1">
      <alignment horizontal="center" vertical="top" wrapText="1"/>
    </xf>
    <xf numFmtId="0" fontId="33" fillId="2" borderId="10" xfId="0" applyFont="1" applyFill="1" applyBorder="1" applyAlignment="1">
      <alignment horizontal="center" vertical="top" wrapText="1"/>
    </xf>
    <xf numFmtId="0" fontId="33" fillId="2" borderId="6" xfId="0" applyFont="1" applyFill="1" applyBorder="1" applyAlignment="1">
      <alignment horizontal="center" vertical="top" wrapText="1"/>
    </xf>
    <xf numFmtId="0" fontId="18" fillId="6" borderId="26" xfId="0" applyNumberFormat="1" applyFont="1" applyFill="1" applyBorder="1" applyAlignment="1">
      <alignment horizontal="center" vertical="top" wrapText="1"/>
    </xf>
    <xf numFmtId="0" fontId="18" fillId="6" borderId="27" xfId="0" applyNumberFormat="1" applyFont="1" applyFill="1" applyBorder="1" applyAlignment="1">
      <alignment horizontal="center" vertical="top" wrapText="1"/>
    </xf>
    <xf numFmtId="0" fontId="18" fillId="6" borderId="55" xfId="0" applyNumberFormat="1" applyFont="1" applyFill="1" applyBorder="1" applyAlignment="1">
      <alignment horizontal="center" vertical="top" wrapText="1"/>
    </xf>
    <xf numFmtId="0" fontId="18" fillId="6" borderId="25" xfId="0" applyNumberFormat="1" applyFont="1" applyFill="1" applyBorder="1" applyAlignment="1">
      <alignment horizontal="center" vertical="top" wrapText="1"/>
    </xf>
    <xf numFmtId="0" fontId="18" fillId="6" borderId="53" xfId="0" applyNumberFormat="1" applyFont="1" applyFill="1" applyBorder="1" applyAlignment="1">
      <alignment horizontal="center" vertical="top" wrapText="1"/>
    </xf>
    <xf numFmtId="0" fontId="18" fillId="6" borderId="56"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29" fillId="2" borderId="20" xfId="0" applyFont="1" applyFill="1" applyBorder="1" applyAlignment="1">
      <alignment horizontal="center" vertical="center"/>
    </xf>
    <xf numFmtId="0" fontId="29" fillId="2" borderId="15" xfId="0" applyFont="1" applyFill="1" applyBorder="1" applyAlignment="1">
      <alignment horizontal="center" vertical="top"/>
    </xf>
    <xf numFmtId="0" fontId="29" fillId="2" borderId="9" xfId="0" applyFont="1" applyFill="1" applyBorder="1" applyAlignment="1">
      <alignment horizontal="center" vertical="top"/>
    </xf>
    <xf numFmtId="0" fontId="18" fillId="6" borderId="48" xfId="0" applyNumberFormat="1" applyFont="1" applyFill="1" applyBorder="1" applyAlignment="1">
      <alignment horizontal="center" vertical="top" wrapText="1"/>
    </xf>
    <xf numFmtId="0" fontId="18" fillId="6" borderId="3" xfId="0" applyNumberFormat="1" applyFont="1" applyFill="1" applyBorder="1" applyAlignment="1">
      <alignment horizontal="center" vertical="top" wrapText="1"/>
    </xf>
    <xf numFmtId="14" fontId="1" fillId="2" borderId="8" xfId="0" applyNumberFormat="1" applyFont="1" applyFill="1" applyBorder="1" applyAlignment="1">
      <alignment horizontal="center" vertical="top" wrapText="1"/>
    </xf>
    <xf numFmtId="14" fontId="1" fillId="2" borderId="6" xfId="0" applyNumberFormat="1" applyFont="1" applyFill="1" applyBorder="1" applyAlignment="1">
      <alignment horizontal="center" vertical="top" wrapText="1"/>
    </xf>
    <xf numFmtId="0" fontId="28" fillId="2" borderId="8" xfId="0" applyFont="1" applyFill="1" applyBorder="1" applyAlignment="1">
      <alignment horizontal="center" vertical="top" wrapText="1"/>
    </xf>
    <xf numFmtId="0" fontId="28" fillId="2" borderId="10" xfId="0" applyFont="1" applyFill="1" applyBorder="1" applyAlignment="1">
      <alignment horizontal="center" vertical="top" wrapText="1"/>
    </xf>
    <xf numFmtId="0" fontId="29" fillId="2" borderId="8" xfId="0" applyFont="1" applyFill="1" applyBorder="1" applyAlignment="1">
      <alignment horizontal="justify" vertical="top" wrapText="1"/>
    </xf>
    <xf numFmtId="0" fontId="29" fillId="2" borderId="10" xfId="0" applyFont="1" applyFill="1" applyBorder="1" applyAlignment="1">
      <alignment horizontal="justify" vertical="top" wrapText="1"/>
    </xf>
    <xf numFmtId="0" fontId="29" fillId="2" borderId="37" xfId="0" applyFont="1" applyFill="1" applyBorder="1" applyAlignment="1">
      <alignment horizontal="center" vertical="top"/>
    </xf>
    <xf numFmtId="49" fontId="29" fillId="2" borderId="8" xfId="0" applyNumberFormat="1" applyFont="1" applyFill="1" applyBorder="1" applyAlignment="1">
      <alignment horizontal="justify" vertical="top"/>
    </xf>
    <xf numFmtId="49" fontId="29" fillId="2" borderId="10" xfId="0" applyNumberFormat="1" applyFont="1" applyFill="1" applyBorder="1" applyAlignment="1">
      <alignment horizontal="justify" vertical="top"/>
    </xf>
    <xf numFmtId="49" fontId="29" fillId="2" borderId="6" xfId="0" applyNumberFormat="1" applyFont="1" applyFill="1" applyBorder="1" applyAlignment="1">
      <alignment horizontal="justify" vertical="top"/>
    </xf>
    <xf numFmtId="0" fontId="18" fillId="6" borderId="51" xfId="0" applyNumberFormat="1" applyFont="1" applyFill="1" applyBorder="1" applyAlignment="1">
      <alignment horizontal="center" vertical="top" wrapText="1"/>
    </xf>
    <xf numFmtId="0" fontId="18" fillId="6" borderId="52" xfId="0" applyNumberFormat="1" applyFont="1" applyFill="1" applyBorder="1" applyAlignment="1">
      <alignment horizontal="center" vertical="top" wrapText="1"/>
    </xf>
    <xf numFmtId="0" fontId="18" fillId="6" borderId="54" xfId="0" applyNumberFormat="1" applyFont="1" applyFill="1" applyBorder="1" applyAlignment="1">
      <alignment horizontal="center" vertical="top" wrapText="1"/>
    </xf>
    <xf numFmtId="0" fontId="29" fillId="2" borderId="30" xfId="0" applyFont="1" applyFill="1" applyBorder="1" applyAlignment="1">
      <alignment horizontal="center" vertical="top" wrapText="1"/>
    </xf>
    <xf numFmtId="0" fontId="29" fillId="2" borderId="31" xfId="0" applyFont="1" applyFill="1" applyBorder="1" applyAlignment="1">
      <alignment horizontal="center" vertical="top" wrapText="1"/>
    </xf>
    <xf numFmtId="0" fontId="29" fillId="2" borderId="30" xfId="0" applyFont="1" applyFill="1" applyBorder="1" applyAlignment="1">
      <alignment horizontal="justify" vertical="top" wrapText="1"/>
    </xf>
    <xf numFmtId="0" fontId="29" fillId="2" borderId="31" xfId="0" applyFont="1" applyFill="1" applyBorder="1" applyAlignment="1">
      <alignment horizontal="justify" vertical="top" wrapText="1"/>
    </xf>
    <xf numFmtId="0" fontId="29" fillId="2" borderId="69" xfId="0" applyFont="1" applyFill="1" applyBorder="1" applyAlignment="1">
      <alignment horizontal="justify" vertical="top" wrapText="1"/>
    </xf>
    <xf numFmtId="0" fontId="29" fillId="2" borderId="70" xfId="0" applyFont="1" applyFill="1" applyBorder="1" applyAlignment="1">
      <alignment horizontal="justify" vertical="top" wrapText="1"/>
    </xf>
    <xf numFmtId="0" fontId="29" fillId="2" borderId="49" xfId="0" applyFont="1" applyFill="1" applyBorder="1" applyAlignment="1">
      <alignment horizontal="justify" vertical="top" wrapText="1"/>
    </xf>
    <xf numFmtId="0" fontId="29" fillId="2" borderId="33" xfId="0" applyFont="1" applyFill="1" applyBorder="1" applyAlignment="1">
      <alignment horizontal="justify" vertical="top" wrapText="1"/>
    </xf>
    <xf numFmtId="0" fontId="29" fillId="2" borderId="33" xfId="0" applyFont="1" applyFill="1" applyBorder="1" applyAlignment="1">
      <alignment horizontal="center" vertical="top" wrapText="1"/>
    </xf>
    <xf numFmtId="0" fontId="29" fillId="2" borderId="8" xfId="0" applyFont="1" applyFill="1" applyBorder="1" applyAlignment="1">
      <alignment horizontal="center" wrapText="1"/>
    </xf>
    <xf numFmtId="0" fontId="29" fillId="2" borderId="6" xfId="0" applyFont="1" applyFill="1" applyBorder="1" applyAlignment="1">
      <alignment horizontal="center" wrapText="1"/>
    </xf>
    <xf numFmtId="0" fontId="29" fillId="7" borderId="30" xfId="0" applyFont="1" applyFill="1" applyBorder="1" applyAlignment="1">
      <alignment horizontal="center" vertical="top" wrapText="1"/>
    </xf>
    <xf numFmtId="0" fontId="29" fillId="7" borderId="33" xfId="0" applyFont="1" applyFill="1" applyBorder="1" applyAlignment="1">
      <alignment horizontal="center" vertical="top" wrapText="1"/>
    </xf>
    <xf numFmtId="0" fontId="29" fillId="7" borderId="31" xfId="0" applyFont="1" applyFill="1" applyBorder="1" applyAlignment="1">
      <alignment horizontal="center" vertical="top" wrapText="1"/>
    </xf>
    <xf numFmtId="0" fontId="29" fillId="2" borderId="58" xfId="0" applyFont="1" applyFill="1" applyBorder="1" applyAlignment="1">
      <alignment horizontal="center" vertical="top" wrapText="1"/>
    </xf>
    <xf numFmtId="0" fontId="29" fillId="2" borderId="63" xfId="0" applyFont="1" applyFill="1" applyBorder="1" applyAlignment="1">
      <alignment horizontal="center" vertical="top" wrapText="1"/>
    </xf>
    <xf numFmtId="0" fontId="29" fillId="2" borderId="59" xfId="0" applyFont="1" applyFill="1" applyBorder="1" applyAlignment="1">
      <alignment horizontal="center" vertical="top" wrapText="1"/>
    </xf>
    <xf numFmtId="0" fontId="29" fillId="2" borderId="10" xfId="0" applyFont="1" applyFill="1" applyBorder="1" applyAlignment="1">
      <alignment horizontal="center" vertical="top"/>
    </xf>
    <xf numFmtId="0" fontId="29" fillId="2" borderId="6" xfId="0" applyFont="1" applyFill="1" applyBorder="1" applyAlignment="1">
      <alignment horizontal="center" vertical="top"/>
    </xf>
    <xf numFmtId="49" fontId="33" fillId="0" borderId="42" xfId="0" applyNumberFormat="1" applyFont="1" applyFill="1" applyBorder="1" applyAlignment="1">
      <alignment horizontal="center" vertical="center" wrapText="1"/>
    </xf>
    <xf numFmtId="49" fontId="33" fillId="0" borderId="16" xfId="0" applyNumberFormat="1" applyFont="1" applyFill="1" applyBorder="1" applyAlignment="1">
      <alignment horizontal="center" vertical="center" wrapText="1"/>
    </xf>
    <xf numFmtId="49" fontId="33" fillId="0" borderId="29" xfId="0"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49" fontId="33" fillId="0" borderId="6" xfId="0" applyNumberFormat="1"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49" fontId="33" fillId="0" borderId="20"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49" fontId="33" fillId="0" borderId="28" xfId="0"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9" fontId="33" fillId="0" borderId="34" xfId="0" applyNumberFormat="1" applyFont="1" applyFill="1" applyBorder="1" applyAlignment="1">
      <alignment horizontal="center" vertical="center" wrapText="1"/>
    </xf>
    <xf numFmtId="49" fontId="33" fillId="0" borderId="65" xfId="0" applyNumberFormat="1" applyFont="1" applyFill="1" applyBorder="1" applyAlignment="1">
      <alignment horizontal="center" vertical="center" wrapText="1"/>
    </xf>
    <xf numFmtId="49" fontId="33" fillId="0" borderId="66" xfId="0" applyNumberFormat="1" applyFont="1" applyFill="1" applyBorder="1" applyAlignment="1">
      <alignment horizontal="center" vertical="center" wrapText="1"/>
    </xf>
    <xf numFmtId="49" fontId="33" fillId="0" borderId="67" xfId="0" applyNumberFormat="1" applyFont="1" applyFill="1" applyBorder="1" applyAlignment="1">
      <alignment horizontal="center" vertical="center" wrapText="1"/>
    </xf>
    <xf numFmtId="49" fontId="33" fillId="0" borderId="64"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33" fillId="0" borderId="28" xfId="0" applyNumberFormat="1" applyFont="1" applyFill="1" applyBorder="1" applyAlignment="1">
      <alignment horizontal="center" vertical="center"/>
    </xf>
    <xf numFmtId="49" fontId="33" fillId="0" borderId="21" xfId="0" applyNumberFormat="1" applyFont="1" applyFill="1" applyBorder="1" applyAlignment="1">
      <alignment horizontal="center" vertical="center"/>
    </xf>
    <xf numFmtId="49" fontId="33" fillId="0" borderId="34" xfId="0" applyNumberFormat="1" applyFont="1" applyFill="1" applyBorder="1" applyAlignment="1">
      <alignment horizontal="center" vertical="center"/>
    </xf>
    <xf numFmtId="49" fontId="4" fillId="5" borderId="2" xfId="0" applyNumberFormat="1" applyFont="1" applyFill="1" applyBorder="1" applyAlignment="1">
      <alignment horizontal="center" vertical="center" textRotation="90" wrapText="1"/>
    </xf>
    <xf numFmtId="49" fontId="4" fillId="5"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5" borderId="28" xfId="0" applyNumberFormat="1" applyFont="1" applyFill="1" applyBorder="1" applyAlignment="1">
      <alignment horizontal="center" vertical="center"/>
    </xf>
    <xf numFmtId="49" fontId="4" fillId="5" borderId="21" xfId="0" applyNumberFormat="1" applyFont="1" applyFill="1" applyBorder="1" applyAlignment="1">
      <alignment horizontal="center" vertical="center"/>
    </xf>
    <xf numFmtId="49" fontId="4" fillId="5" borderId="34"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textRotation="90" wrapText="1"/>
    </xf>
    <xf numFmtId="49" fontId="35" fillId="0" borderId="2" xfId="0" applyNumberFormat="1" applyFont="1" applyFill="1" applyBorder="1" applyAlignment="1">
      <alignment horizontal="center" vertical="center" textRotation="90" wrapText="1"/>
    </xf>
    <xf numFmtId="49" fontId="35" fillId="5" borderId="2" xfId="0" applyNumberFormat="1" applyFont="1" applyFill="1" applyBorder="1" applyAlignment="1">
      <alignment horizontal="center" vertical="center" textRotation="90" wrapText="1"/>
    </xf>
    <xf numFmtId="0" fontId="31" fillId="0" borderId="0" xfId="0" applyFont="1" applyAlignment="1">
      <alignment horizontal="center" wrapText="1"/>
    </xf>
    <xf numFmtId="0" fontId="29" fillId="0" borderId="0" xfId="0" applyFont="1" applyAlignment="1">
      <alignment horizontal="left" vertical="top"/>
    </xf>
    <xf numFmtId="0" fontId="33" fillId="0" borderId="68" xfId="0" applyFont="1" applyFill="1" applyBorder="1" applyAlignment="1">
      <alignment horizontal="center" vertical="top" wrapText="1"/>
    </xf>
    <xf numFmtId="0" fontId="33" fillId="0" borderId="37" xfId="0" applyFont="1" applyFill="1" applyBorder="1" applyAlignment="1">
      <alignment horizontal="center" vertical="top" wrapText="1"/>
    </xf>
    <xf numFmtId="0" fontId="33" fillId="0" borderId="9" xfId="0" applyFont="1" applyFill="1" applyBorder="1" applyAlignment="1">
      <alignment horizontal="center" vertical="top" wrapText="1"/>
    </xf>
    <xf numFmtId="49" fontId="33" fillId="2" borderId="65" xfId="0" applyNumberFormat="1" applyFont="1" applyFill="1" applyBorder="1" applyAlignment="1">
      <alignment horizontal="center" vertical="top" wrapText="1"/>
    </xf>
    <xf numFmtId="49" fontId="33" fillId="2" borderId="10" xfId="0" applyNumberFormat="1" applyFont="1" applyFill="1" applyBorder="1" applyAlignment="1">
      <alignment horizontal="center" vertical="top" wrapText="1"/>
    </xf>
    <xf numFmtId="49" fontId="33" fillId="2" borderId="6"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xf>
    <xf numFmtId="49" fontId="35" fillId="5" borderId="2" xfId="0" applyNumberFormat="1" applyFont="1" applyFill="1" applyBorder="1" applyAlignment="1">
      <alignment horizontal="center" vertical="center" wrapText="1"/>
    </xf>
    <xf numFmtId="49" fontId="34" fillId="5" borderId="2"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66" xfId="0" applyNumberFormat="1" applyFont="1" applyFill="1" applyBorder="1" applyAlignment="1">
      <alignment horizontal="center" vertical="center" wrapText="1"/>
    </xf>
    <xf numFmtId="49" fontId="4" fillId="2" borderId="67" xfId="0" applyNumberFormat="1" applyFont="1" applyFill="1" applyBorder="1" applyAlignment="1">
      <alignment horizontal="center" vertical="center" wrapText="1"/>
    </xf>
    <xf numFmtId="49" fontId="4" fillId="2" borderId="64"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18" fillId="6" borderId="4" xfId="0" applyNumberFormat="1" applyFont="1" applyFill="1" applyBorder="1" applyAlignment="1">
      <alignment horizontal="center" vertical="top" wrapText="1"/>
    </xf>
    <xf numFmtId="0" fontId="18" fillId="6" borderId="36" xfId="0" applyNumberFormat="1" applyFont="1" applyFill="1" applyBorder="1" applyAlignment="1">
      <alignment horizontal="center" vertical="top" wrapText="1"/>
    </xf>
    <xf numFmtId="0" fontId="18" fillId="6" borderId="11" xfId="0" applyNumberFormat="1" applyFont="1" applyFill="1" applyBorder="1" applyAlignment="1">
      <alignment horizontal="center" vertical="top" wrapText="1"/>
    </xf>
    <xf numFmtId="0" fontId="18" fillId="6" borderId="42" xfId="0" applyNumberFormat="1" applyFont="1" applyFill="1" applyBorder="1" applyAlignment="1">
      <alignment horizontal="center" vertical="top" wrapText="1"/>
    </xf>
    <xf numFmtId="0" fontId="18" fillId="6" borderId="16" xfId="0" applyNumberFormat="1" applyFont="1" applyFill="1" applyBorder="1" applyAlignment="1">
      <alignment horizontal="center" vertical="top" wrapText="1"/>
    </xf>
    <xf numFmtId="0" fontId="18" fillId="6" borderId="29" xfId="0" applyNumberFormat="1" applyFont="1" applyFill="1" applyBorder="1" applyAlignment="1">
      <alignment horizontal="center" vertical="top" wrapText="1"/>
    </xf>
    <xf numFmtId="49" fontId="35" fillId="5" borderId="8" xfId="0" applyNumberFormat="1" applyFont="1" applyFill="1" applyBorder="1" applyAlignment="1">
      <alignment horizontal="center" vertical="center" textRotation="90" wrapText="1"/>
    </xf>
    <xf numFmtId="49" fontId="35" fillId="5" borderId="10" xfId="0" applyNumberFormat="1" applyFont="1" applyFill="1" applyBorder="1" applyAlignment="1">
      <alignment horizontal="center" vertical="center" textRotation="90" wrapText="1"/>
    </xf>
    <xf numFmtId="49" fontId="35" fillId="5" borderId="6" xfId="0" applyNumberFormat="1" applyFont="1" applyFill="1" applyBorder="1" applyAlignment="1">
      <alignment horizontal="center" vertical="center" textRotation="90" wrapText="1"/>
    </xf>
    <xf numFmtId="49" fontId="4" fillId="2" borderId="29"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5" borderId="8" xfId="0" applyNumberFormat="1" applyFont="1" applyFill="1" applyBorder="1" applyAlignment="1">
      <alignment horizontal="center" vertical="center" textRotation="90" wrapText="1"/>
    </xf>
    <xf numFmtId="49" fontId="4" fillId="5" borderId="10" xfId="0" applyNumberFormat="1" applyFont="1" applyFill="1" applyBorder="1" applyAlignment="1">
      <alignment horizontal="center" vertical="center" textRotation="90" wrapText="1"/>
    </xf>
    <xf numFmtId="49" fontId="4" fillId="5" borderId="6" xfId="0" applyNumberFormat="1" applyFont="1" applyFill="1" applyBorder="1" applyAlignment="1">
      <alignment horizontal="center" vertical="center" textRotation="90" wrapText="1"/>
    </xf>
    <xf numFmtId="49" fontId="4" fillId="5" borderId="28" xfId="0" applyNumberFormat="1" applyFont="1" applyFill="1" applyBorder="1" applyAlignment="1">
      <alignment horizontal="center" vertical="center" wrapText="1"/>
    </xf>
    <xf numFmtId="49" fontId="4" fillId="5" borderId="21" xfId="0" applyNumberFormat="1" applyFont="1" applyFill="1" applyBorder="1" applyAlignment="1">
      <alignment horizontal="center" vertical="center" wrapText="1"/>
    </xf>
    <xf numFmtId="0" fontId="0" fillId="0" borderId="21" xfId="0" applyBorder="1"/>
    <xf numFmtId="0" fontId="0" fillId="0" borderId="34" xfId="0" applyBorder="1"/>
    <xf numFmtId="49" fontId="4" fillId="5" borderId="34" xfId="0" applyNumberFormat="1" applyFont="1" applyFill="1" applyBorder="1" applyAlignment="1">
      <alignment horizontal="center" vertical="center" wrapText="1"/>
    </xf>
    <xf numFmtId="49" fontId="35" fillId="5" borderId="28" xfId="0" applyNumberFormat="1" applyFont="1" applyFill="1" applyBorder="1" applyAlignment="1">
      <alignment horizontal="center" vertical="center" wrapText="1"/>
    </xf>
    <xf numFmtId="49" fontId="35" fillId="5" borderId="34" xfId="0" applyNumberFormat="1" applyFont="1" applyFill="1" applyBorder="1" applyAlignment="1">
      <alignment horizontal="center" vertical="center" wrapText="1"/>
    </xf>
    <xf numFmtId="0" fontId="29" fillId="2" borderId="8" xfId="0" applyFont="1" applyFill="1" applyBorder="1" applyAlignment="1">
      <alignment horizontal="justify" vertical="center" textRotation="90"/>
    </xf>
    <xf numFmtId="0" fontId="29" fillId="2" borderId="6" xfId="0" applyFont="1" applyFill="1" applyBorder="1" applyAlignment="1">
      <alignment horizontal="justify" vertical="center" textRotation="90"/>
    </xf>
    <xf numFmtId="0" fontId="0" fillId="0" borderId="10" xfId="0" applyBorder="1"/>
    <xf numFmtId="0" fontId="0" fillId="0" borderId="6" xfId="0" applyBorder="1"/>
    <xf numFmtId="0" fontId="29" fillId="2" borderId="69" xfId="0" applyFont="1" applyFill="1" applyBorder="1" applyAlignment="1">
      <alignment horizontal="center" vertical="top" wrapText="1"/>
    </xf>
    <xf numFmtId="0" fontId="29" fillId="2" borderId="49" xfId="0" applyFont="1" applyFill="1" applyBorder="1" applyAlignment="1">
      <alignment horizontal="center" vertical="top" wrapText="1"/>
    </xf>
    <xf numFmtId="0" fontId="29" fillId="2" borderId="70" xfId="0" applyFont="1" applyFill="1" applyBorder="1" applyAlignment="1">
      <alignment horizontal="left" vertical="top" wrapText="1"/>
    </xf>
    <xf numFmtId="0" fontId="29" fillId="2" borderId="49" xfId="0" applyFont="1" applyFill="1" applyBorder="1" applyAlignment="1">
      <alignment horizontal="left" vertical="top" wrapText="1"/>
    </xf>
    <xf numFmtId="0" fontId="29" fillId="2" borderId="0" xfId="0" applyFont="1" applyFill="1" applyBorder="1" applyAlignment="1">
      <alignment horizontal="center" vertical="center"/>
    </xf>
    <xf numFmtId="0" fontId="29" fillId="2" borderId="8" xfId="0" applyFont="1" applyFill="1" applyBorder="1" applyAlignment="1">
      <alignment horizontal="justify"/>
    </xf>
    <xf numFmtId="0" fontId="29" fillId="2" borderId="6" xfId="0" applyFont="1" applyFill="1" applyBorder="1" applyAlignment="1">
      <alignment horizontal="justify"/>
    </xf>
    <xf numFmtId="0" fontId="29" fillId="2" borderId="10" xfId="0" applyFont="1" applyFill="1" applyBorder="1" applyAlignment="1">
      <alignment horizontal="justify" vertical="center" textRotation="90"/>
    </xf>
    <xf numFmtId="14" fontId="33" fillId="2" borderId="8" xfId="0" applyNumberFormat="1" applyFont="1" applyFill="1" applyBorder="1" applyAlignment="1">
      <alignment horizontal="center" vertical="top" wrapText="1"/>
    </xf>
    <xf numFmtId="14" fontId="33" fillId="2" borderId="6" xfId="0" applyNumberFormat="1" applyFont="1" applyFill="1" applyBorder="1" applyAlignment="1">
      <alignment horizontal="center" vertical="top" wrapText="1"/>
    </xf>
    <xf numFmtId="0" fontId="29" fillId="2" borderId="6" xfId="0" applyFont="1" applyFill="1" applyBorder="1" applyAlignment="1">
      <alignment horizontal="justify" vertical="top" wrapText="1"/>
    </xf>
    <xf numFmtId="0" fontId="29" fillId="7" borderId="58" xfId="0" applyFont="1" applyFill="1" applyBorder="1" applyAlignment="1">
      <alignment horizontal="center" vertical="top" wrapText="1"/>
    </xf>
    <xf numFmtId="0" fontId="29" fillId="7" borderId="63" xfId="0" applyFont="1" applyFill="1" applyBorder="1" applyAlignment="1">
      <alignment horizontal="center" vertical="top" wrapText="1"/>
    </xf>
    <xf numFmtId="0" fontId="29" fillId="7" borderId="59" xfId="0" applyFont="1" applyFill="1" applyBorder="1" applyAlignment="1">
      <alignment horizontal="center" vertical="top" wrapText="1"/>
    </xf>
    <xf numFmtId="0" fontId="21" fillId="2" borderId="69" xfId="0" applyFont="1" applyFill="1" applyBorder="1" applyAlignment="1">
      <alignment horizontal="center" vertical="top" wrapText="1"/>
    </xf>
    <xf numFmtId="0" fontId="21" fillId="2" borderId="70" xfId="0" applyFont="1" applyFill="1" applyBorder="1" applyAlignment="1">
      <alignment horizontal="center" vertical="top" wrapText="1"/>
    </xf>
    <xf numFmtId="0" fontId="21" fillId="2" borderId="49" xfId="0" applyFont="1" applyFill="1" applyBorder="1" applyAlignment="1">
      <alignment horizontal="center" vertical="top" wrapText="1"/>
    </xf>
    <xf numFmtId="0" fontId="29" fillId="2" borderId="69" xfId="0" applyFont="1" applyFill="1" applyBorder="1" applyAlignment="1">
      <alignment horizontal="left" vertical="top" wrapText="1"/>
    </xf>
    <xf numFmtId="49" fontId="4" fillId="7" borderId="28" xfId="0" applyNumberFormat="1" applyFont="1" applyFill="1" applyBorder="1" applyAlignment="1">
      <alignment horizontal="center" vertical="center"/>
    </xf>
    <xf numFmtId="0" fontId="0" fillId="7" borderId="21" xfId="0" applyFill="1" applyBorder="1"/>
    <xf numFmtId="0" fontId="0" fillId="7" borderId="34" xfId="0" applyFill="1" applyBorder="1"/>
    <xf numFmtId="49" fontId="33" fillId="0" borderId="2" xfId="0" applyNumberFormat="1" applyFont="1" applyFill="1" applyBorder="1" applyAlignment="1">
      <alignment horizontal="center" vertical="center" textRotation="90" wrapText="1"/>
    </xf>
    <xf numFmtId="49" fontId="33" fillId="0" borderId="42" xfId="0" applyNumberFormat="1" applyFont="1" applyFill="1" applyBorder="1" applyAlignment="1">
      <alignment horizontal="center" vertical="center" textRotation="90" wrapText="1"/>
    </xf>
    <xf numFmtId="49" fontId="33" fillId="0" borderId="16" xfId="0" applyNumberFormat="1" applyFont="1" applyFill="1" applyBorder="1" applyAlignment="1">
      <alignment horizontal="center" vertical="center" textRotation="90" wrapText="1"/>
    </xf>
    <xf numFmtId="49" fontId="33" fillId="0" borderId="29" xfId="0" applyNumberFormat="1" applyFont="1" applyFill="1" applyBorder="1" applyAlignment="1">
      <alignment horizontal="center" vertical="center" textRotation="90" wrapText="1"/>
    </xf>
    <xf numFmtId="0" fontId="29" fillId="2" borderId="2" xfId="0" applyFont="1" applyFill="1" applyBorder="1" applyAlignment="1">
      <alignment horizontal="justify" vertical="top"/>
    </xf>
    <xf numFmtId="49" fontId="33" fillId="0" borderId="8" xfId="0" applyNumberFormat="1" applyFont="1" applyFill="1" applyBorder="1" applyAlignment="1">
      <alignment horizontal="center" vertical="center" textRotation="90" wrapText="1"/>
    </xf>
    <xf numFmtId="49" fontId="33" fillId="0" borderId="10" xfId="0" applyNumberFormat="1" applyFont="1" applyFill="1" applyBorder="1" applyAlignment="1">
      <alignment horizontal="center" vertical="center" textRotation="90" wrapText="1"/>
    </xf>
    <xf numFmtId="49" fontId="33" fillId="0" borderId="6" xfId="0" applyNumberFormat="1" applyFont="1" applyFill="1" applyBorder="1" applyAlignment="1">
      <alignment horizontal="center" vertical="center" textRotation="90" wrapText="1"/>
    </xf>
    <xf numFmtId="49" fontId="4" fillId="7" borderId="8" xfId="0" applyNumberFormat="1" applyFont="1" applyFill="1" applyBorder="1" applyAlignment="1">
      <alignment horizontal="center" vertical="center" textRotation="90" wrapText="1"/>
    </xf>
    <xf numFmtId="0" fontId="0" fillId="7" borderId="10" xfId="0" applyFill="1" applyBorder="1"/>
    <xf numFmtId="0" fontId="0" fillId="7" borderId="6" xfId="0" applyFill="1" applyBorder="1"/>
    <xf numFmtId="0" fontId="33" fillId="2" borderId="8" xfId="0" applyFont="1" applyFill="1" applyBorder="1" applyAlignment="1">
      <alignment horizontal="justify" vertical="top" wrapText="1"/>
    </xf>
    <xf numFmtId="0" fontId="33" fillId="2" borderId="10" xfId="0" applyFont="1" applyFill="1" applyBorder="1" applyAlignment="1">
      <alignment horizontal="justify" vertical="top" wrapText="1"/>
    </xf>
    <xf numFmtId="0" fontId="33" fillId="2" borderId="6" xfId="0" applyFont="1" applyFill="1" applyBorder="1" applyAlignment="1">
      <alignment horizontal="justify" vertical="top" wrapText="1"/>
    </xf>
    <xf numFmtId="14" fontId="33" fillId="2" borderId="8" xfId="0" applyNumberFormat="1" applyFont="1" applyFill="1" applyBorder="1" applyAlignment="1">
      <alignment horizontal="justify" vertical="top" wrapText="1"/>
    </xf>
    <xf numFmtId="14" fontId="33" fillId="2" borderId="10" xfId="0" applyNumberFormat="1" applyFont="1" applyFill="1" applyBorder="1" applyAlignment="1">
      <alignment horizontal="justify" vertical="top" wrapText="1"/>
    </xf>
    <xf numFmtId="14" fontId="33" fillId="2" borderId="6" xfId="0" applyNumberFormat="1" applyFont="1" applyFill="1" applyBorder="1" applyAlignment="1">
      <alignment horizontal="justify" vertical="top" wrapText="1"/>
    </xf>
    <xf numFmtId="49" fontId="4" fillId="7" borderId="10" xfId="0" applyNumberFormat="1" applyFont="1" applyFill="1" applyBorder="1" applyAlignment="1">
      <alignment horizontal="center" vertical="center" textRotation="90" wrapText="1"/>
    </xf>
    <xf numFmtId="49" fontId="4" fillId="7" borderId="6" xfId="0" applyNumberFormat="1" applyFont="1" applyFill="1" applyBorder="1" applyAlignment="1">
      <alignment horizontal="center" vertical="center" textRotation="90" wrapText="1"/>
    </xf>
    <xf numFmtId="49" fontId="35" fillId="7" borderId="8" xfId="0" applyNumberFormat="1" applyFont="1" applyFill="1" applyBorder="1" applyAlignment="1">
      <alignment horizontal="center" vertical="center" textRotation="90" wrapText="1"/>
    </xf>
    <xf numFmtId="49" fontId="35" fillId="7" borderId="10" xfId="0" applyNumberFormat="1" applyFont="1" applyFill="1" applyBorder="1" applyAlignment="1">
      <alignment horizontal="center" vertical="center" textRotation="90" wrapText="1"/>
    </xf>
    <xf numFmtId="49" fontId="35" fillId="7" borderId="6" xfId="0" applyNumberFormat="1" applyFont="1" applyFill="1" applyBorder="1" applyAlignment="1">
      <alignment horizontal="center" vertical="center" textRotation="90" wrapText="1"/>
    </xf>
    <xf numFmtId="0" fontId="29" fillId="2" borderId="10" xfId="0" applyFont="1" applyFill="1" applyBorder="1" applyAlignment="1">
      <alignment horizontal="justify"/>
    </xf>
    <xf numFmtId="0" fontId="29" fillId="2" borderId="8" xfId="0" applyFont="1" applyFill="1" applyBorder="1" applyAlignment="1">
      <alignment horizontal="center" vertical="top"/>
    </xf>
    <xf numFmtId="0" fontId="18" fillId="6" borderId="71" xfId="0" applyNumberFormat="1" applyFont="1" applyFill="1" applyBorder="1" applyAlignment="1">
      <alignment horizontal="center" vertical="top" wrapText="1"/>
    </xf>
    <xf numFmtId="0" fontId="18" fillId="6" borderId="50" xfId="0" applyNumberFormat="1" applyFont="1" applyFill="1" applyBorder="1" applyAlignment="1">
      <alignment horizontal="center" vertical="top" wrapText="1"/>
    </xf>
    <xf numFmtId="0" fontId="18" fillId="6" borderId="8" xfId="0" applyNumberFormat="1" applyFont="1" applyFill="1" applyBorder="1" applyAlignment="1">
      <alignment horizontal="center" vertical="top" wrapText="1"/>
    </xf>
    <xf numFmtId="0" fontId="18" fillId="6" borderId="10" xfId="0" applyNumberFormat="1" applyFont="1" applyFill="1" applyBorder="1" applyAlignment="1">
      <alignment horizontal="center" vertical="top" wrapText="1"/>
    </xf>
    <xf numFmtId="0" fontId="18" fillId="6" borderId="6" xfId="0" applyNumberFormat="1" applyFont="1" applyFill="1" applyBorder="1" applyAlignment="1">
      <alignment horizontal="center" vertical="top" wrapText="1"/>
    </xf>
    <xf numFmtId="49" fontId="29" fillId="2" borderId="8" xfId="0" applyNumberFormat="1" applyFont="1" applyFill="1" applyBorder="1" applyAlignment="1">
      <alignment horizontal="center" vertical="top"/>
    </xf>
    <xf numFmtId="49" fontId="29" fillId="2" borderId="10" xfId="0" applyNumberFormat="1" applyFont="1" applyFill="1" applyBorder="1" applyAlignment="1">
      <alignment horizontal="center" vertical="top"/>
    </xf>
    <xf numFmtId="49" fontId="29" fillId="2" borderId="6" xfId="0" applyNumberFormat="1" applyFont="1" applyFill="1" applyBorder="1" applyAlignment="1">
      <alignment horizontal="center" vertical="top"/>
    </xf>
    <xf numFmtId="14" fontId="1" fillId="2" borderId="10" xfId="0" applyNumberFormat="1" applyFont="1" applyFill="1" applyBorder="1" applyAlignment="1">
      <alignment horizontal="center" vertical="top" wrapText="1"/>
    </xf>
    <xf numFmtId="0" fontId="29" fillId="2" borderId="58" xfId="0" applyFont="1" applyFill="1" applyBorder="1" applyAlignment="1">
      <alignment horizontal="justify" vertical="top" wrapText="1"/>
    </xf>
    <xf numFmtId="0" fontId="29" fillId="2" borderId="63" xfId="0" applyFont="1" applyFill="1" applyBorder="1" applyAlignment="1">
      <alignment horizontal="justify" vertical="top" wrapText="1"/>
    </xf>
    <xf numFmtId="0" fontId="29" fillId="2" borderId="59" xfId="0" applyFont="1" applyFill="1" applyBorder="1" applyAlignment="1">
      <alignment horizontal="justify" vertical="top" wrapText="1"/>
    </xf>
    <xf numFmtId="49" fontId="4" fillId="5" borderId="29" xfId="0" applyNumberFormat="1" applyFont="1" applyFill="1" applyBorder="1" applyAlignment="1">
      <alignment horizontal="center" vertical="center" wrapText="1"/>
    </xf>
    <xf numFmtId="49" fontId="4" fillId="5" borderId="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5" borderId="11" xfId="0" applyNumberFormat="1" applyFont="1" applyFill="1" applyBorder="1" applyAlignment="1">
      <alignment horizontal="center" vertical="center" wrapText="1"/>
    </xf>
    <xf numFmtId="49" fontId="33" fillId="0" borderId="65" xfId="0" applyNumberFormat="1" applyFont="1" applyFill="1" applyBorder="1" applyAlignment="1">
      <alignment horizontal="center" vertical="center" textRotation="90" wrapText="1"/>
    </xf>
    <xf numFmtId="14" fontId="33" fillId="2" borderId="10" xfId="0" applyNumberFormat="1" applyFont="1" applyFill="1" applyBorder="1" applyAlignment="1">
      <alignment horizontal="center" vertical="top" wrapText="1"/>
    </xf>
    <xf numFmtId="0" fontId="18" fillId="6" borderId="17" xfId="0" applyNumberFormat="1" applyFont="1" applyFill="1" applyBorder="1" applyAlignment="1">
      <alignment horizontal="center" vertical="top" wrapText="1"/>
    </xf>
    <xf numFmtId="49" fontId="4" fillId="2" borderId="8" xfId="0" applyNumberFormat="1" applyFont="1" applyFill="1" applyBorder="1" applyAlignment="1">
      <alignment horizontal="center" vertical="center" textRotation="90" wrapText="1"/>
    </xf>
    <xf numFmtId="49" fontId="4" fillId="2" borderId="10" xfId="0" applyNumberFormat="1" applyFont="1" applyFill="1" applyBorder="1" applyAlignment="1">
      <alignment horizontal="center" vertical="center" textRotation="90" wrapText="1"/>
    </xf>
    <xf numFmtId="49" fontId="4" fillId="2" borderId="6" xfId="0" applyNumberFormat="1" applyFont="1" applyFill="1" applyBorder="1" applyAlignment="1">
      <alignment horizontal="center" vertical="center" textRotation="90" wrapText="1"/>
    </xf>
    <xf numFmtId="49" fontId="4" fillId="2" borderId="66" xfId="0" applyNumberFormat="1" applyFont="1" applyFill="1" applyBorder="1" applyAlignment="1">
      <alignment horizontal="center" vertical="center" textRotation="90" wrapText="1"/>
    </xf>
    <xf numFmtId="49" fontId="4" fillId="2" borderId="67" xfId="0" applyNumberFormat="1" applyFont="1" applyFill="1" applyBorder="1" applyAlignment="1">
      <alignment horizontal="center" vertical="center" textRotation="90" wrapText="1"/>
    </xf>
    <xf numFmtId="49" fontId="4" fillId="2" borderId="64" xfId="0" applyNumberFormat="1" applyFont="1" applyFill="1" applyBorder="1" applyAlignment="1">
      <alignment horizontal="center" vertical="center" textRotation="90" wrapText="1"/>
    </xf>
    <xf numFmtId="49" fontId="4" fillId="2" borderId="16" xfId="0" applyNumberFormat="1" applyFont="1" applyFill="1" applyBorder="1" applyAlignment="1">
      <alignment horizontal="center" vertical="center" textRotation="90" wrapText="1"/>
    </xf>
    <xf numFmtId="49" fontId="4" fillId="2" borderId="0" xfId="0" applyNumberFormat="1" applyFont="1" applyFill="1" applyBorder="1" applyAlignment="1">
      <alignment horizontal="center" vertical="center" textRotation="90" wrapText="1"/>
    </xf>
    <xf numFmtId="49" fontId="4" fillId="2" borderId="36" xfId="0" applyNumberFormat="1" applyFont="1" applyFill="1" applyBorder="1" applyAlignment="1">
      <alignment horizontal="center" vertical="center" textRotation="90" wrapText="1"/>
    </xf>
    <xf numFmtId="0" fontId="18" fillId="2" borderId="8" xfId="0" applyNumberFormat="1" applyFont="1" applyFill="1" applyBorder="1" applyAlignment="1">
      <alignment horizontal="center" wrapText="1"/>
    </xf>
    <xf numFmtId="0" fontId="18" fillId="2" borderId="6" xfId="0" applyNumberFormat="1" applyFont="1" applyFill="1" applyBorder="1" applyAlignment="1">
      <alignment horizontal="center" wrapText="1"/>
    </xf>
    <xf numFmtId="0" fontId="18" fillId="0" borderId="8" xfId="0" applyNumberFormat="1" applyFont="1" applyBorder="1" applyAlignment="1">
      <alignment horizontal="center" wrapText="1"/>
    </xf>
    <xf numFmtId="0" fontId="18" fillId="0" borderId="10" xfId="0" applyNumberFormat="1" applyFont="1" applyBorder="1" applyAlignment="1">
      <alignment horizontal="center" wrapText="1"/>
    </xf>
    <xf numFmtId="0" fontId="18" fillId="0" borderId="6" xfId="0" applyNumberFormat="1" applyFont="1" applyBorder="1" applyAlignment="1">
      <alignment horizontal="center" wrapText="1"/>
    </xf>
    <xf numFmtId="0" fontId="18" fillId="2" borderId="8" xfId="0" applyNumberFormat="1" applyFont="1" applyFill="1" applyBorder="1" applyAlignment="1">
      <alignment horizontal="center" vertical="top"/>
    </xf>
    <xf numFmtId="0" fontId="18" fillId="2" borderId="6" xfId="0" applyNumberFormat="1" applyFont="1" applyFill="1" applyBorder="1" applyAlignment="1">
      <alignment horizontal="center" vertical="top"/>
    </xf>
    <xf numFmtId="0" fontId="18" fillId="2" borderId="8" xfId="0" applyNumberFormat="1" applyFont="1" applyFill="1" applyBorder="1" applyAlignment="1">
      <alignment horizontal="center" vertical="top" wrapText="1"/>
    </xf>
    <xf numFmtId="0" fontId="18" fillId="2" borderId="10" xfId="0" applyNumberFormat="1" applyFont="1" applyFill="1" applyBorder="1" applyAlignment="1">
      <alignment horizontal="center" vertical="top" wrapText="1"/>
    </xf>
    <xf numFmtId="0" fontId="18" fillId="2" borderId="6" xfId="0" applyNumberFormat="1" applyFont="1" applyFill="1" applyBorder="1" applyAlignment="1">
      <alignment horizontal="center" vertical="top" wrapText="1"/>
    </xf>
    <xf numFmtId="0" fontId="3" fillId="2" borderId="15" xfId="0" applyNumberFormat="1" applyFont="1" applyFill="1" applyBorder="1" applyAlignment="1">
      <alignment horizontal="center" vertical="center"/>
    </xf>
    <xf numFmtId="0" fontId="3" fillId="2" borderId="37"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22" fillId="2" borderId="30" xfId="0" applyNumberFormat="1" applyFont="1" applyFill="1" applyBorder="1" applyAlignment="1">
      <alignment horizontal="center" wrapText="1"/>
    </xf>
    <xf numFmtId="0" fontId="22" fillId="2" borderId="33" xfId="0" applyNumberFormat="1" applyFont="1" applyFill="1" applyBorder="1" applyAlignment="1">
      <alignment horizontal="center" wrapText="1"/>
    </xf>
    <xf numFmtId="0" fontId="22" fillId="2" borderId="31" xfId="0" applyNumberFormat="1" applyFont="1" applyFill="1" applyBorder="1" applyAlignment="1">
      <alignment horizontal="center" wrapText="1"/>
    </xf>
    <xf numFmtId="0" fontId="18" fillId="2" borderId="25" xfId="0" applyNumberFormat="1" applyFont="1" applyFill="1" applyBorder="1" applyAlignment="1">
      <alignment horizontal="center" vertical="top" wrapText="1"/>
    </xf>
    <xf numFmtId="0" fontId="18" fillId="2" borderId="53" xfId="0" applyNumberFormat="1" applyFont="1" applyFill="1" applyBorder="1" applyAlignment="1">
      <alignment horizontal="center" vertical="top" wrapText="1"/>
    </xf>
    <xf numFmtId="0" fontId="18" fillId="2" borderId="8" xfId="0" applyNumberFormat="1" applyFont="1" applyFill="1" applyBorder="1" applyAlignment="1">
      <alignment horizontal="center"/>
    </xf>
    <xf numFmtId="0" fontId="18" fillId="2" borderId="6" xfId="0" applyNumberFormat="1" applyFont="1" applyFill="1" applyBorder="1" applyAlignment="1">
      <alignment horizontal="center"/>
    </xf>
    <xf numFmtId="0" fontId="18" fillId="6" borderId="78" xfId="0" applyNumberFormat="1" applyFont="1" applyFill="1" applyBorder="1" applyAlignment="1">
      <alignment horizontal="center" vertical="top" wrapText="1"/>
    </xf>
    <xf numFmtId="0" fontId="18" fillId="6" borderId="2" xfId="0" applyNumberFormat="1" applyFont="1" applyFill="1" applyBorder="1" applyAlignment="1">
      <alignment horizontal="center" vertical="top" wrapText="1"/>
    </xf>
    <xf numFmtId="0" fontId="23" fillId="0" borderId="43" xfId="0" applyNumberFormat="1" applyFont="1" applyBorder="1" applyAlignment="1">
      <alignment horizontal="center" wrapText="1"/>
    </xf>
    <xf numFmtId="0" fontId="23" fillId="0" borderId="7" xfId="0" applyNumberFormat="1" applyFont="1" applyBorder="1" applyAlignment="1">
      <alignment horizontal="center" wrapText="1"/>
    </xf>
    <xf numFmtId="0" fontId="23" fillId="0" borderId="40" xfId="0" applyNumberFormat="1" applyFont="1" applyBorder="1" applyAlignment="1">
      <alignment horizontal="center" wrapText="1"/>
    </xf>
    <xf numFmtId="0" fontId="18" fillId="6" borderId="22" xfId="0" applyNumberFormat="1" applyFont="1" applyFill="1" applyBorder="1" applyAlignment="1">
      <alignment horizontal="center" vertical="top" wrapText="1"/>
    </xf>
    <xf numFmtId="0" fontId="23" fillId="0" borderId="70" xfId="0" applyNumberFormat="1" applyFont="1" applyBorder="1" applyAlignment="1">
      <alignment horizontal="center" wrapText="1"/>
    </xf>
    <xf numFmtId="0" fontId="23" fillId="0" borderId="49" xfId="0" applyNumberFormat="1" applyFont="1" applyBorder="1" applyAlignment="1">
      <alignment horizontal="center" wrapText="1"/>
    </xf>
    <xf numFmtId="0" fontId="23" fillId="0" borderId="58" xfId="0" applyNumberFormat="1" applyFont="1" applyBorder="1" applyAlignment="1">
      <alignment horizontal="center" wrapText="1"/>
    </xf>
    <xf numFmtId="0" fontId="23" fillId="0" borderId="59" xfId="0" applyNumberFormat="1" applyFont="1" applyBorder="1" applyAlignment="1">
      <alignment horizontal="center" wrapText="1"/>
    </xf>
    <xf numFmtId="0" fontId="18" fillId="2" borderId="56" xfId="0" applyNumberFormat="1" applyFont="1" applyFill="1" applyBorder="1" applyAlignment="1">
      <alignment horizontal="center" vertical="top" wrapText="1"/>
    </xf>
    <xf numFmtId="0" fontId="18" fillId="6" borderId="77" xfId="0" applyNumberFormat="1" applyFont="1" applyFill="1" applyBorder="1" applyAlignment="1">
      <alignment horizontal="center" vertical="top" wrapText="1"/>
    </xf>
    <xf numFmtId="0" fontId="18" fillId="6" borderId="19" xfId="0" applyNumberFormat="1" applyFont="1" applyFill="1" applyBorder="1" applyAlignment="1">
      <alignment horizontal="center" vertical="top" wrapText="1"/>
    </xf>
    <xf numFmtId="0" fontId="19" fillId="2" borderId="25" xfId="0" applyNumberFormat="1" applyFont="1" applyFill="1" applyBorder="1" applyAlignment="1">
      <alignment horizontal="center" vertical="top" wrapText="1"/>
    </xf>
    <xf numFmtId="0" fontId="19" fillId="2" borderId="53" xfId="0" applyNumberFormat="1" applyFont="1" applyFill="1" applyBorder="1" applyAlignment="1">
      <alignment horizontal="center" vertical="top" wrapText="1"/>
    </xf>
    <xf numFmtId="0" fontId="19" fillId="2" borderId="56" xfId="0" applyNumberFormat="1" applyFont="1" applyFill="1" applyBorder="1" applyAlignment="1">
      <alignment horizontal="center" vertical="top" wrapText="1"/>
    </xf>
    <xf numFmtId="0" fontId="18" fillId="2" borderId="10" xfId="0" applyNumberFormat="1" applyFont="1" applyFill="1" applyBorder="1" applyAlignment="1">
      <alignment horizontal="center" wrapText="1"/>
    </xf>
    <xf numFmtId="0" fontId="23" fillId="0" borderId="69" xfId="0" applyNumberFormat="1" applyFont="1" applyBorder="1" applyAlignment="1">
      <alignment horizontal="center" wrapText="1"/>
    </xf>
    <xf numFmtId="0" fontId="18" fillId="6" borderId="73" xfId="0" applyNumberFormat="1" applyFont="1" applyFill="1" applyBorder="1" applyAlignment="1">
      <alignment horizontal="center" vertical="top" wrapText="1"/>
    </xf>
    <xf numFmtId="0" fontId="3" fillId="2" borderId="74" xfId="0" applyNumberFormat="1" applyFont="1" applyFill="1" applyBorder="1" applyAlignment="1">
      <alignment horizontal="center" vertical="center"/>
    </xf>
    <xf numFmtId="0" fontId="3" fillId="2" borderId="75" xfId="0" applyNumberFormat="1" applyFont="1" applyFill="1" applyBorder="1" applyAlignment="1">
      <alignment horizontal="center" vertical="center"/>
    </xf>
    <xf numFmtId="0" fontId="3" fillId="2" borderId="76" xfId="0" applyNumberFormat="1" applyFont="1" applyFill="1" applyBorder="1" applyAlignment="1">
      <alignment horizontal="center" vertical="center"/>
    </xf>
    <xf numFmtId="0" fontId="18" fillId="6" borderId="0" xfId="0" applyNumberFormat="1" applyFont="1" applyFill="1" applyBorder="1" applyAlignment="1">
      <alignment horizontal="center" vertical="top" wrapText="1"/>
    </xf>
    <xf numFmtId="0" fontId="19" fillId="0" borderId="20" xfId="0" applyNumberFormat="1" applyFont="1" applyBorder="1" applyAlignment="1">
      <alignment horizontal="center" wrapText="1"/>
    </xf>
    <xf numFmtId="0" fontId="19" fillId="0" borderId="0" xfId="0" applyNumberFormat="1" applyFont="1" applyBorder="1" applyAlignment="1">
      <alignment horizontal="center" wrapText="1"/>
    </xf>
    <xf numFmtId="0" fontId="19" fillId="0" borderId="3" xfId="0" applyNumberFormat="1" applyFont="1" applyBorder="1" applyAlignment="1">
      <alignment horizontal="center" wrapText="1"/>
    </xf>
    <xf numFmtId="0" fontId="19" fillId="2" borderId="2" xfId="0" applyNumberFormat="1" applyFont="1" applyFill="1" applyBorder="1" applyAlignment="1">
      <alignment horizontal="center" vertical="top" wrapText="1"/>
    </xf>
    <xf numFmtId="0" fontId="3" fillId="2" borderId="2" xfId="0" applyNumberFormat="1" applyFont="1" applyFill="1" applyBorder="1" applyAlignment="1">
      <alignment horizontal="center" vertical="center"/>
    </xf>
    <xf numFmtId="0" fontId="3" fillId="2" borderId="43"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40" xfId="0" applyNumberFormat="1" applyFont="1" applyFill="1" applyBorder="1" applyAlignment="1">
      <alignment horizontal="center" vertical="center"/>
    </xf>
    <xf numFmtId="0" fontId="18" fillId="6" borderId="72" xfId="0" applyNumberFormat="1" applyFont="1" applyFill="1" applyBorder="1" applyAlignment="1">
      <alignment horizontal="center" vertical="top" wrapText="1"/>
    </xf>
    <xf numFmtId="0" fontId="18" fillId="0" borderId="42" xfId="0" applyNumberFormat="1" applyFont="1" applyBorder="1" applyAlignment="1">
      <alignment horizontal="center" wrapText="1"/>
    </xf>
    <xf numFmtId="0" fontId="18" fillId="0" borderId="16" xfId="0" applyNumberFormat="1" applyFont="1" applyBorder="1" applyAlignment="1">
      <alignment horizontal="center" wrapText="1"/>
    </xf>
    <xf numFmtId="0" fontId="18" fillId="0" borderId="29" xfId="0" applyNumberFormat="1" applyFont="1" applyBorder="1" applyAlignment="1">
      <alignment horizontal="center" wrapText="1"/>
    </xf>
    <xf numFmtId="0" fontId="18" fillId="0" borderId="2" xfId="0" applyNumberFormat="1" applyFont="1" applyBorder="1" applyAlignment="1">
      <alignment horizontal="center" wrapText="1"/>
    </xf>
    <xf numFmtId="0" fontId="4" fillId="0" borderId="28"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6" xfId="0" applyNumberFormat="1" applyFont="1" applyFill="1" applyBorder="1" applyAlignment="1">
      <alignment horizontal="center" vertical="center"/>
    </xf>
    <xf numFmtId="0" fontId="23"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xf>
    <xf numFmtId="0" fontId="23" fillId="0" borderId="42"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23" fillId="0" borderId="34"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5" fillId="0" borderId="0" xfId="0" applyFont="1" applyAlignment="1">
      <alignment horizontal="center" wrapText="1"/>
    </xf>
    <xf numFmtId="0" fontId="17" fillId="0" borderId="0" xfId="0" applyFont="1" applyAlignment="1">
      <alignment horizontal="center"/>
    </xf>
    <xf numFmtId="0" fontId="4" fillId="0"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top" wrapText="1"/>
    </xf>
    <xf numFmtId="0" fontId="19" fillId="2" borderId="8" xfId="0" applyNumberFormat="1" applyFont="1" applyFill="1" applyBorder="1" applyAlignment="1">
      <alignment horizontal="center" vertical="top" wrapText="1"/>
    </xf>
    <xf numFmtId="0" fontId="19" fillId="2" borderId="10" xfId="0" applyNumberFormat="1" applyFont="1" applyFill="1" applyBorder="1" applyAlignment="1">
      <alignment horizontal="center" vertical="top" wrapText="1"/>
    </xf>
    <xf numFmtId="0" fontId="19" fillId="2" borderId="6" xfId="0" applyNumberFormat="1" applyFont="1" applyFill="1" applyBorder="1" applyAlignment="1">
      <alignment horizontal="center" vertical="top" wrapText="1"/>
    </xf>
    <xf numFmtId="0" fontId="4" fillId="2" borderId="2" xfId="0" applyNumberFormat="1" applyFont="1" applyFill="1" applyBorder="1" applyAlignment="1">
      <alignment horizontal="center" vertical="center" wrapText="1"/>
    </xf>
    <xf numFmtId="0" fontId="3" fillId="6" borderId="26" xfId="0" applyNumberFormat="1" applyFont="1" applyFill="1" applyBorder="1" applyAlignment="1">
      <alignment horizontal="center" vertical="top" wrapText="1"/>
    </xf>
    <xf numFmtId="0" fontId="3" fillId="6" borderId="27" xfId="0" applyNumberFormat="1" applyFont="1" applyFill="1" applyBorder="1" applyAlignment="1">
      <alignment horizontal="center" vertical="top" wrapText="1"/>
    </xf>
    <xf numFmtId="0" fontId="3" fillId="6" borderId="17" xfId="0" applyNumberFormat="1" applyFont="1" applyFill="1" applyBorder="1" applyAlignment="1">
      <alignment horizontal="center" vertical="top" wrapText="1"/>
    </xf>
    <xf numFmtId="0" fontId="4" fillId="0" borderId="16" xfId="0" applyNumberFormat="1" applyFont="1" applyFill="1" applyBorder="1" applyAlignment="1">
      <alignment horizontal="center" vertical="center" wrapText="1"/>
    </xf>
    <xf numFmtId="0" fontId="23" fillId="0" borderId="29"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19" fillId="2" borderId="4" xfId="0" applyNumberFormat="1" applyFont="1" applyFill="1" applyBorder="1" applyAlignment="1">
      <alignment horizontal="center" vertical="top" wrapText="1"/>
    </xf>
    <xf numFmtId="0" fontId="19" fillId="2" borderId="36" xfId="0" applyNumberFormat="1" applyFont="1" applyFill="1" applyBorder="1" applyAlignment="1">
      <alignment horizontal="center" vertical="top" wrapText="1"/>
    </xf>
    <xf numFmtId="0" fontId="19" fillId="2" borderId="11" xfId="0" applyNumberFormat="1" applyFont="1" applyFill="1" applyBorder="1" applyAlignment="1">
      <alignment horizontal="center" vertical="top" wrapText="1"/>
    </xf>
    <xf numFmtId="0" fontId="18" fillId="0" borderId="8" xfId="3" applyNumberFormat="1" applyFont="1" applyFill="1" applyBorder="1" applyAlignment="1">
      <alignment horizontal="center" vertical="top" wrapText="1"/>
    </xf>
    <xf numFmtId="0" fontId="18" fillId="0" borderId="10" xfId="3" applyNumberFormat="1" applyFont="1" applyFill="1" applyBorder="1" applyAlignment="1">
      <alignment horizontal="center" vertical="top" wrapText="1"/>
    </xf>
    <xf numFmtId="0" fontId="18" fillId="0" borderId="6" xfId="3" applyNumberFormat="1" applyFont="1" applyFill="1" applyBorder="1" applyAlignment="1">
      <alignment horizontal="center" vertical="top" wrapText="1"/>
    </xf>
    <xf numFmtId="0" fontId="3" fillId="2" borderId="25" xfId="0" applyNumberFormat="1" applyFont="1" applyFill="1" applyBorder="1" applyAlignment="1">
      <alignment horizontal="center" vertical="top" wrapText="1"/>
    </xf>
    <xf numFmtId="0" fontId="3" fillId="2" borderId="53" xfId="0" applyNumberFormat="1" applyFont="1" applyFill="1" applyBorder="1" applyAlignment="1">
      <alignment horizontal="center" vertical="top" wrapText="1"/>
    </xf>
    <xf numFmtId="0" fontId="3" fillId="2" borderId="56" xfId="0" applyNumberFormat="1" applyFont="1" applyFill="1" applyBorder="1" applyAlignment="1">
      <alignment horizontal="center" vertical="top" wrapText="1"/>
    </xf>
    <xf numFmtId="0" fontId="3" fillId="6" borderId="25" xfId="0" applyNumberFormat="1" applyFont="1" applyFill="1" applyBorder="1" applyAlignment="1">
      <alignment horizontal="center" vertical="top" wrapText="1"/>
    </xf>
    <xf numFmtId="0" fontId="3" fillId="6" borderId="53" xfId="0" applyNumberFormat="1" applyFont="1" applyFill="1" applyBorder="1" applyAlignment="1">
      <alignment horizontal="center" vertical="top" wrapText="1"/>
    </xf>
    <xf numFmtId="0" fontId="3" fillId="6" borderId="71" xfId="0" applyNumberFormat="1" applyFont="1" applyFill="1" applyBorder="1" applyAlignment="1">
      <alignment horizontal="center" vertical="top" wrapText="1"/>
    </xf>
    <xf numFmtId="0" fontId="3" fillId="6" borderId="51" xfId="0" applyNumberFormat="1" applyFont="1" applyFill="1" applyBorder="1" applyAlignment="1">
      <alignment horizontal="center" vertical="top" wrapText="1"/>
    </xf>
    <xf numFmtId="0" fontId="3" fillId="6" borderId="52" xfId="0" applyNumberFormat="1" applyFont="1" applyFill="1" applyBorder="1" applyAlignment="1">
      <alignment horizontal="center" vertical="top" wrapText="1"/>
    </xf>
    <xf numFmtId="0" fontId="3" fillId="6" borderId="50" xfId="0" applyNumberFormat="1" applyFont="1" applyFill="1" applyBorder="1" applyAlignment="1">
      <alignment horizontal="center" vertical="top" wrapText="1"/>
    </xf>
    <xf numFmtId="0" fontId="18" fillId="6" borderId="20" xfId="0" applyNumberFormat="1" applyFont="1" applyFill="1" applyBorder="1" applyAlignment="1">
      <alignment horizontal="center" vertical="top" wrapText="1"/>
    </xf>
    <xf numFmtId="0" fontId="18" fillId="6" borderId="62" xfId="0" applyNumberFormat="1" applyFont="1" applyFill="1" applyBorder="1" applyAlignment="1">
      <alignment horizontal="center" vertical="top" wrapText="1"/>
    </xf>
    <xf numFmtId="0" fontId="3" fillId="0" borderId="8" xfId="0" applyNumberFormat="1" applyFont="1" applyBorder="1" applyAlignment="1">
      <alignment horizontal="center" wrapText="1"/>
    </xf>
    <xf numFmtId="0" fontId="3" fillId="0" borderId="10" xfId="0" applyNumberFormat="1" applyFont="1" applyBorder="1" applyAlignment="1">
      <alignment horizontal="center" wrapText="1"/>
    </xf>
    <xf numFmtId="0" fontId="3" fillId="0" borderId="6" xfId="0" applyNumberFormat="1" applyFont="1" applyBorder="1" applyAlignment="1">
      <alignment horizontal="center" wrapText="1"/>
    </xf>
    <xf numFmtId="0" fontId="19" fillId="0" borderId="58" xfId="0" applyNumberFormat="1" applyFont="1" applyBorder="1" applyAlignment="1">
      <alignment horizontal="center" wrapText="1"/>
    </xf>
    <xf numFmtId="0" fontId="19" fillId="0" borderId="59" xfId="0" applyNumberFormat="1" applyFont="1" applyBorder="1" applyAlignment="1">
      <alignment horizontal="center" wrapText="1"/>
    </xf>
    <xf numFmtId="0" fontId="18" fillId="6" borderId="79" xfId="0" applyNumberFormat="1" applyFont="1" applyFill="1" applyBorder="1" applyAlignment="1">
      <alignment horizontal="center" vertical="top" wrapText="1"/>
    </xf>
    <xf numFmtId="0" fontId="22" fillId="2" borderId="16" xfId="0" applyNumberFormat="1" applyFont="1" applyFill="1" applyBorder="1" applyAlignment="1">
      <alignment horizontal="center" wrapText="1"/>
    </xf>
    <xf numFmtId="0" fontId="22" fillId="2" borderId="29" xfId="0" applyNumberFormat="1" applyFont="1" applyFill="1" applyBorder="1" applyAlignment="1">
      <alignment horizontal="center" wrapText="1"/>
    </xf>
    <xf numFmtId="0" fontId="18" fillId="2" borderId="30" xfId="0" applyNumberFormat="1" applyFont="1" applyFill="1" applyBorder="1" applyAlignment="1">
      <alignment horizontal="center" wrapText="1"/>
    </xf>
    <xf numFmtId="0" fontId="18" fillId="2" borderId="33" xfId="0" applyNumberFormat="1" applyFont="1" applyFill="1" applyBorder="1" applyAlignment="1">
      <alignment horizontal="center" wrapText="1"/>
    </xf>
    <xf numFmtId="0" fontId="18" fillId="2" borderId="31" xfId="0" applyNumberFormat="1" applyFont="1" applyFill="1" applyBorder="1" applyAlignment="1">
      <alignment horizontal="center" wrapText="1"/>
    </xf>
    <xf numFmtId="0" fontId="18" fillId="6" borderId="80" xfId="0" applyNumberFormat="1" applyFont="1" applyFill="1" applyBorder="1" applyAlignment="1">
      <alignment horizontal="center" vertical="top" wrapText="1"/>
    </xf>
    <xf numFmtId="0" fontId="23" fillId="0" borderId="28" xfId="0" applyNumberFormat="1" applyFont="1" applyFill="1" applyBorder="1" applyAlignment="1">
      <alignment horizontal="center" vertical="center"/>
    </xf>
    <xf numFmtId="0" fontId="23" fillId="0" borderId="34" xfId="0" applyNumberFormat="1" applyFont="1" applyFill="1" applyBorder="1" applyAlignment="1">
      <alignment horizontal="center" vertical="center"/>
    </xf>
    <xf numFmtId="0" fontId="18" fillId="6" borderId="81" xfId="0" applyNumberFormat="1" applyFont="1" applyFill="1" applyBorder="1" applyAlignment="1">
      <alignment horizontal="center" vertical="top" wrapText="1"/>
    </xf>
    <xf numFmtId="0" fontId="19" fillId="2" borderId="42" xfId="0" applyNumberFormat="1" applyFont="1" applyFill="1" applyBorder="1" applyAlignment="1">
      <alignment horizontal="center" wrapText="1"/>
    </xf>
    <xf numFmtId="0" fontId="19" fillId="2" borderId="16" xfId="0" applyNumberFormat="1" applyFont="1" applyFill="1" applyBorder="1" applyAlignment="1">
      <alignment horizontal="center" wrapText="1"/>
    </xf>
    <xf numFmtId="0" fontId="19" fillId="2" borderId="29" xfId="0" applyNumberFormat="1" applyFont="1" applyFill="1" applyBorder="1" applyAlignment="1">
      <alignment horizontal="center" wrapText="1"/>
    </xf>
    <xf numFmtId="0" fontId="19" fillId="0" borderId="2" xfId="0" applyNumberFormat="1" applyFont="1" applyBorder="1" applyAlignment="1">
      <alignment horizontal="center" wrapText="1"/>
    </xf>
    <xf numFmtId="0" fontId="19" fillId="0" borderId="69" xfId="0" applyNumberFormat="1" applyFont="1" applyBorder="1" applyAlignment="1">
      <alignment horizontal="center" wrapText="1"/>
    </xf>
    <xf numFmtId="0" fontId="19" fillId="0" borderId="70" xfId="0" applyNumberFormat="1" applyFont="1" applyBorder="1" applyAlignment="1">
      <alignment horizontal="center" wrapText="1"/>
    </xf>
    <xf numFmtId="0" fontId="19" fillId="0" borderId="49" xfId="0" applyNumberFormat="1" applyFont="1" applyBorder="1" applyAlignment="1">
      <alignment horizontal="center" wrapText="1"/>
    </xf>
    <xf numFmtId="0" fontId="18" fillId="2" borderId="10" xfId="0" applyNumberFormat="1" applyFont="1" applyFill="1" applyBorder="1" applyAlignment="1">
      <alignment horizontal="center" vertical="top"/>
    </xf>
    <xf numFmtId="0" fontId="19" fillId="0" borderId="4" xfId="0" applyNumberFormat="1" applyFont="1" applyBorder="1" applyAlignment="1">
      <alignment horizontal="center" wrapText="1"/>
    </xf>
    <xf numFmtId="0" fontId="19" fillId="0" borderId="36" xfId="0" applyNumberFormat="1" applyFont="1" applyBorder="1" applyAlignment="1">
      <alignment horizontal="center" wrapText="1"/>
    </xf>
    <xf numFmtId="0" fontId="19" fillId="0" borderId="42" xfId="0" applyNumberFormat="1" applyFont="1" applyBorder="1" applyAlignment="1">
      <alignment horizontal="center" wrapText="1"/>
    </xf>
    <xf numFmtId="0" fontId="19" fillId="0" borderId="16" xfId="0" applyNumberFormat="1" applyFont="1" applyBorder="1" applyAlignment="1">
      <alignment horizontal="center" wrapText="1"/>
    </xf>
    <xf numFmtId="0" fontId="24" fillId="0" borderId="58" xfId="0" applyFont="1" applyBorder="1" applyAlignment="1">
      <alignment horizontal="center" wrapText="1"/>
    </xf>
    <xf numFmtId="0" fontId="24" fillId="0" borderId="63" xfId="0" applyFont="1" applyBorder="1" applyAlignment="1">
      <alignment horizontal="center" wrapText="1"/>
    </xf>
    <xf numFmtId="0" fontId="24" fillId="0" borderId="59" xfId="0" applyFont="1" applyBorder="1" applyAlignment="1">
      <alignment horizontal="center" wrapText="1"/>
    </xf>
    <xf numFmtId="0" fontId="18" fillId="6" borderId="60" xfId="0" applyNumberFormat="1" applyFont="1" applyFill="1" applyBorder="1" applyAlignment="1">
      <alignment horizontal="center" vertical="top" wrapText="1"/>
    </xf>
    <xf numFmtId="0" fontId="18" fillId="6" borderId="61" xfId="0" applyNumberFormat="1" applyFont="1" applyFill="1" applyBorder="1" applyAlignment="1">
      <alignment horizontal="center" vertical="top" wrapText="1"/>
    </xf>
    <xf numFmtId="0" fontId="18" fillId="6" borderId="23" xfId="0" applyNumberFormat="1" applyFont="1" applyFill="1" applyBorder="1" applyAlignment="1">
      <alignment horizontal="center" vertical="top" wrapText="1"/>
    </xf>
    <xf numFmtId="0" fontId="18" fillId="2" borderId="4" xfId="0" applyNumberFormat="1" applyFont="1" applyFill="1" applyBorder="1" applyAlignment="1">
      <alignment horizontal="center" vertical="top" wrapText="1"/>
    </xf>
    <xf numFmtId="0" fontId="18" fillId="2" borderId="36" xfId="0" applyNumberFormat="1" applyFont="1" applyFill="1" applyBorder="1" applyAlignment="1">
      <alignment horizontal="center" vertical="top" wrapText="1"/>
    </xf>
    <xf numFmtId="0" fontId="19" fillId="2" borderId="2" xfId="0" applyNumberFormat="1" applyFont="1" applyFill="1" applyBorder="1" applyAlignment="1">
      <alignment horizontal="center" wrapText="1"/>
    </xf>
    <xf numFmtId="0" fontId="3" fillId="2" borderId="4"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xf>
    <xf numFmtId="0" fontId="24" fillId="0" borderId="42" xfId="0" applyFont="1" applyBorder="1" applyAlignment="1">
      <alignment horizontal="center" wrapText="1"/>
    </xf>
    <xf numFmtId="0" fontId="24" fillId="0" borderId="29" xfId="0" applyFont="1" applyBorder="1" applyAlignment="1">
      <alignment horizontal="center" wrapText="1"/>
    </xf>
    <xf numFmtId="0" fontId="23" fillId="0" borderId="8" xfId="0" applyNumberFormat="1" applyFont="1" applyBorder="1" applyAlignment="1">
      <alignment horizontal="center" wrapText="1"/>
    </xf>
    <xf numFmtId="0" fontId="23" fillId="0" borderId="10" xfId="0" applyNumberFormat="1" applyFont="1" applyBorder="1" applyAlignment="1">
      <alignment horizontal="center" wrapText="1"/>
    </xf>
    <xf numFmtId="0" fontId="23" fillId="0" borderId="6" xfId="0" applyNumberFormat="1" applyFont="1" applyBorder="1" applyAlignment="1">
      <alignment horizontal="center" wrapText="1"/>
    </xf>
    <xf numFmtId="0" fontId="3" fillId="2" borderId="8"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18" fillId="6" borderId="82" xfId="0" applyNumberFormat="1" applyFont="1" applyFill="1" applyBorder="1" applyAlignment="1">
      <alignment horizontal="center" vertical="top" wrapText="1"/>
    </xf>
    <xf numFmtId="0" fontId="18" fillId="0" borderId="2" xfId="3" applyNumberFormat="1" applyFont="1" applyFill="1" applyBorder="1" applyAlignment="1">
      <alignment horizontal="center" wrapText="1"/>
    </xf>
    <xf numFmtId="0" fontId="18" fillId="6" borderId="34" xfId="0" applyNumberFormat="1" applyFont="1" applyFill="1" applyBorder="1" applyAlignment="1">
      <alignment horizontal="center" vertical="top" wrapText="1"/>
    </xf>
  </cellXfs>
  <cellStyles count="4">
    <cellStyle name="Normal" xfId="1"/>
    <cellStyle name="xl66" xfId="2"/>
    <cellStyle name="Обычный" xfId="0" builtinId="0"/>
    <cellStyle name="Финансовый" xfId="3"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J148"/>
  <sheetViews>
    <sheetView topLeftCell="A130" zoomScale="60" workbookViewId="0">
      <selection activeCell="A142" sqref="A142:AF143"/>
    </sheetView>
  </sheetViews>
  <sheetFormatPr defaultRowHeight="12.75"/>
  <cols>
    <col min="1" max="1" width="29.28515625" style="188" customWidth="1"/>
    <col min="2" max="2" width="5" style="189" customWidth="1"/>
    <col min="3" max="3" width="16.28515625" style="187" customWidth="1"/>
    <col min="4" max="4" width="4.28515625" style="187" customWidth="1"/>
    <col min="5" max="5" width="4.7109375" style="187" customWidth="1"/>
    <col min="6" max="6" width="0.28515625" style="187" hidden="1" customWidth="1"/>
    <col min="7" max="8" width="22.140625" style="187" hidden="1" customWidth="1"/>
    <col min="9" max="9" width="19.28515625" style="187" hidden="1" customWidth="1"/>
    <col min="10" max="10" width="19.5703125" style="187" hidden="1" customWidth="1"/>
    <col min="11" max="11" width="18.5703125" style="187" hidden="1" customWidth="1"/>
    <col min="12" max="12" width="22.85546875" style="187" hidden="1" customWidth="1"/>
    <col min="13" max="13" width="23.28515625" style="187" hidden="1" customWidth="1"/>
    <col min="14" max="14" width="17.85546875" style="187" hidden="1" customWidth="1"/>
    <col min="15" max="15" width="24" style="187" hidden="1" customWidth="1"/>
    <col min="16" max="16" width="23.28515625" style="187" hidden="1" customWidth="1"/>
    <col min="17" max="17" width="26.7109375" style="187" hidden="1" customWidth="1"/>
    <col min="18" max="18" width="25.7109375" style="187" hidden="1" customWidth="1"/>
    <col min="19" max="19" width="28.28515625" style="187" hidden="1" customWidth="1"/>
    <col min="20" max="20" width="0.140625" style="187" hidden="1" customWidth="1"/>
    <col min="21" max="21" width="21.42578125" style="187" hidden="1" customWidth="1"/>
    <col min="22" max="22" width="17.140625" style="187" hidden="1" customWidth="1"/>
    <col min="23" max="23" width="12.85546875" style="187" customWidth="1"/>
    <col min="24" max="24" width="3" style="187" customWidth="1"/>
    <col min="25" max="25" width="5" style="187" customWidth="1"/>
    <col min="26" max="26" width="22.7109375" style="187" hidden="1" customWidth="1"/>
    <col min="27" max="27" width="3" style="187" hidden="1" customWidth="1"/>
    <col min="28" max="28" width="7" style="187" hidden="1" customWidth="1"/>
    <col min="29" max="29" width="0.28515625" style="187" hidden="1" customWidth="1"/>
    <col min="30" max="30" width="5" style="191" customWidth="1"/>
    <col min="31" max="31" width="11.28515625" style="191" customWidth="1"/>
    <col min="32" max="32" width="3.85546875" style="191" customWidth="1"/>
    <col min="33" max="34" width="7.42578125" style="187" customWidth="1"/>
    <col min="35" max="36" width="7.28515625" style="187" customWidth="1"/>
    <col min="37" max="37" width="7.140625" style="187" customWidth="1"/>
    <col min="38" max="38" width="6.85546875" style="187" customWidth="1"/>
    <col min="39" max="39" width="4.28515625" style="187" customWidth="1"/>
    <col min="40" max="40" width="3.5703125" style="187" customWidth="1"/>
    <col min="41" max="42" width="7.28515625" style="192" customWidth="1"/>
    <col min="43" max="43" width="7.85546875" style="187" customWidth="1"/>
    <col min="44" max="44" width="5" style="187" customWidth="1"/>
    <col min="45" max="45" width="7.140625" style="187" customWidth="1"/>
    <col min="46" max="46" width="4.28515625" style="187" customWidth="1"/>
    <col min="47" max="47" width="7.28515625" style="192" customWidth="1"/>
    <col min="48" max="48" width="7.7109375" style="187" customWidth="1"/>
    <col min="49" max="49" width="5.28515625" style="187" customWidth="1"/>
    <col min="50" max="50" width="6" style="187" customWidth="1"/>
    <col min="51" max="51" width="4.42578125" style="187" customWidth="1"/>
    <col min="52" max="52" width="7.140625" style="192" customWidth="1"/>
    <col min="53" max="53" width="7.42578125" style="192" customWidth="1"/>
    <col min="54" max="54" width="5.28515625" style="192" customWidth="1"/>
    <col min="55" max="55" width="5.7109375" style="192" customWidth="1"/>
    <col min="56" max="56" width="4.140625" style="192" customWidth="1"/>
    <col min="57" max="57" width="7.85546875" style="192" customWidth="1"/>
    <col min="58" max="58" width="9.140625" style="187"/>
    <col min="59" max="59" width="5" style="187" customWidth="1"/>
    <col min="60" max="60" width="6.140625" style="187" customWidth="1"/>
    <col min="61" max="61" width="3.5703125" style="187" customWidth="1"/>
    <col min="62" max="62" width="6.5703125" style="187" customWidth="1"/>
    <col min="63" max="16384" width="9.140625" style="187"/>
  </cols>
  <sheetData>
    <row r="1" spans="1:62">
      <c r="A1" s="724" t="s">
        <v>32</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row>
    <row r="2" spans="1:62">
      <c r="A2" s="724" t="s">
        <v>345</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row>
    <row r="3" spans="1:62" hidden="1"/>
    <row r="4" spans="1:62" ht="14.25" customHeight="1">
      <c r="B4" s="421"/>
      <c r="C4" s="196"/>
      <c r="D4" s="196"/>
      <c r="E4" s="196"/>
      <c r="F4" s="196"/>
      <c r="G4" s="196"/>
      <c r="H4" s="196"/>
      <c r="I4" s="196"/>
      <c r="J4" s="196"/>
      <c r="K4" s="196"/>
      <c r="L4" s="196"/>
      <c r="M4" s="196"/>
      <c r="N4" s="196"/>
      <c r="O4" s="196"/>
      <c r="P4" s="196"/>
      <c r="Q4" s="198"/>
      <c r="R4" s="198"/>
      <c r="S4" s="198"/>
      <c r="T4" s="198"/>
      <c r="U4" s="198"/>
      <c r="V4" s="198"/>
    </row>
    <row r="5" spans="1:62" ht="13.5" thickBot="1">
      <c r="A5" s="725" t="s">
        <v>410</v>
      </c>
      <c r="B5" s="725"/>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199"/>
      <c r="AS5" s="199"/>
      <c r="AT5" s="199"/>
      <c r="AU5" s="200"/>
      <c r="AV5" s="199"/>
      <c r="AW5" s="199"/>
      <c r="AX5" s="199"/>
      <c r="AY5" s="199"/>
      <c r="AZ5" s="200"/>
      <c r="BA5" s="200"/>
      <c r="BB5" s="200"/>
      <c r="BC5" s="200"/>
      <c r="BD5" s="200"/>
      <c r="BE5" s="200"/>
    </row>
    <row r="6" spans="1:62" ht="18" hidden="1" customHeight="1"/>
    <row r="7" spans="1:62" ht="11.25" customHeight="1">
      <c r="A7" s="726" t="s">
        <v>235</v>
      </c>
      <c r="B7" s="729" t="s">
        <v>236</v>
      </c>
      <c r="C7" s="707" t="s">
        <v>3</v>
      </c>
      <c r="D7" s="708"/>
      <c r="E7" s="708"/>
      <c r="F7" s="708"/>
      <c r="G7" s="708"/>
      <c r="H7" s="708"/>
      <c r="I7" s="708"/>
      <c r="J7" s="708"/>
      <c r="K7" s="708"/>
      <c r="L7" s="708"/>
      <c r="M7" s="708"/>
      <c r="N7" s="708"/>
      <c r="O7" s="708"/>
      <c r="P7" s="708"/>
      <c r="Q7" s="708"/>
      <c r="R7" s="708"/>
      <c r="S7" s="708"/>
      <c r="T7" s="708"/>
      <c r="U7" s="708"/>
      <c r="V7" s="708"/>
      <c r="W7" s="708"/>
      <c r="X7" s="708"/>
      <c r="Y7" s="708"/>
      <c r="Z7" s="708"/>
      <c r="AA7" s="708"/>
      <c r="AB7" s="709"/>
      <c r="AC7" s="706" t="s">
        <v>229</v>
      </c>
      <c r="AD7" s="739" t="s">
        <v>230</v>
      </c>
      <c r="AE7" s="740"/>
      <c r="AF7" s="741"/>
      <c r="AG7" s="735" t="s">
        <v>431</v>
      </c>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row>
    <row r="8" spans="1:62" ht="16.5" customHeight="1">
      <c r="A8" s="727"/>
      <c r="B8" s="730"/>
      <c r="C8" s="696"/>
      <c r="D8" s="710"/>
      <c r="E8" s="710"/>
      <c r="F8" s="710"/>
      <c r="G8" s="710"/>
      <c r="H8" s="710"/>
      <c r="I8" s="710"/>
      <c r="J8" s="710"/>
      <c r="K8" s="710"/>
      <c r="L8" s="710"/>
      <c r="M8" s="710"/>
      <c r="N8" s="710"/>
      <c r="O8" s="710"/>
      <c r="P8" s="710"/>
      <c r="Q8" s="710"/>
      <c r="R8" s="710"/>
      <c r="S8" s="710"/>
      <c r="T8" s="710"/>
      <c r="U8" s="710"/>
      <c r="V8" s="710"/>
      <c r="W8" s="710"/>
      <c r="X8" s="710"/>
      <c r="Y8" s="710"/>
      <c r="Z8" s="710"/>
      <c r="AA8" s="710"/>
      <c r="AB8" s="711"/>
      <c r="AC8" s="698"/>
      <c r="AD8" s="742"/>
      <c r="AE8" s="743"/>
      <c r="AF8" s="744"/>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row>
    <row r="9" spans="1:62" ht="22.5" customHeight="1">
      <c r="A9" s="727"/>
      <c r="B9" s="730"/>
      <c r="C9" s="703" t="s">
        <v>332</v>
      </c>
      <c r="D9" s="704"/>
      <c r="E9" s="704"/>
      <c r="F9" s="704"/>
      <c r="G9" s="704"/>
      <c r="H9" s="704"/>
      <c r="I9" s="704"/>
      <c r="J9" s="704"/>
      <c r="K9" s="704"/>
      <c r="L9" s="704"/>
      <c r="M9" s="704"/>
      <c r="N9" s="704"/>
      <c r="O9" s="704"/>
      <c r="P9" s="704"/>
      <c r="Q9" s="704"/>
      <c r="R9" s="704"/>
      <c r="S9" s="704"/>
      <c r="T9" s="704"/>
      <c r="U9" s="704"/>
      <c r="V9" s="704"/>
      <c r="W9" s="703" t="s">
        <v>333</v>
      </c>
      <c r="X9" s="704"/>
      <c r="Y9" s="704"/>
      <c r="Z9" s="704"/>
      <c r="AA9" s="704"/>
      <c r="AB9" s="704"/>
      <c r="AC9" s="698"/>
      <c r="AD9" s="742"/>
      <c r="AE9" s="743"/>
      <c r="AF9" s="744"/>
      <c r="AG9" s="735"/>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39.75" customHeight="1">
      <c r="A10" s="727"/>
      <c r="B10" s="730"/>
      <c r="C10" s="712" t="s">
        <v>231</v>
      </c>
      <c r="D10" s="713"/>
      <c r="E10" s="714"/>
      <c r="F10" s="703" t="s">
        <v>232</v>
      </c>
      <c r="G10" s="704"/>
      <c r="H10" s="704"/>
      <c r="I10" s="705"/>
      <c r="J10" s="703" t="s">
        <v>233</v>
      </c>
      <c r="K10" s="704"/>
      <c r="L10" s="705"/>
      <c r="M10" s="694" t="s">
        <v>334</v>
      </c>
      <c r="N10" s="701"/>
      <c r="O10" s="701"/>
      <c r="P10" s="702"/>
      <c r="Q10" s="703" t="s">
        <v>234</v>
      </c>
      <c r="R10" s="704"/>
      <c r="S10" s="704"/>
      <c r="T10" s="703" t="s">
        <v>335</v>
      </c>
      <c r="U10" s="704"/>
      <c r="V10" s="705"/>
      <c r="W10" s="703" t="s">
        <v>336</v>
      </c>
      <c r="X10" s="704"/>
      <c r="Y10" s="705"/>
      <c r="Z10" s="703" t="s">
        <v>337</v>
      </c>
      <c r="AA10" s="704"/>
      <c r="AB10" s="705"/>
      <c r="AC10" s="698"/>
      <c r="AD10" s="742"/>
      <c r="AE10" s="743"/>
      <c r="AF10" s="744"/>
      <c r="AG10" s="716" t="s">
        <v>205</v>
      </c>
      <c r="AH10" s="716"/>
      <c r="AI10" s="716"/>
      <c r="AJ10" s="716"/>
      <c r="AK10" s="716"/>
      <c r="AL10" s="716"/>
      <c r="AM10" s="716"/>
      <c r="AN10" s="716"/>
      <c r="AO10" s="716"/>
      <c r="AP10" s="632"/>
      <c r="AQ10" s="732" t="s">
        <v>206</v>
      </c>
      <c r="AR10" s="732"/>
      <c r="AS10" s="732"/>
      <c r="AT10" s="732"/>
      <c r="AU10" s="732"/>
      <c r="AV10" s="732" t="s">
        <v>207</v>
      </c>
      <c r="AW10" s="732"/>
      <c r="AX10" s="732"/>
      <c r="AY10" s="732"/>
      <c r="AZ10" s="732"/>
      <c r="BA10" s="716" t="s">
        <v>435</v>
      </c>
      <c r="BB10" s="716"/>
      <c r="BC10" s="716"/>
      <c r="BD10" s="716"/>
      <c r="BE10" s="716"/>
      <c r="BF10" s="716"/>
      <c r="BG10" s="716"/>
      <c r="BH10" s="716"/>
      <c r="BI10" s="716"/>
      <c r="BJ10" s="716"/>
    </row>
    <row r="11" spans="1:62" ht="42.75" customHeight="1">
      <c r="A11" s="727"/>
      <c r="B11" s="730"/>
      <c r="C11" s="700" t="s">
        <v>338</v>
      </c>
      <c r="D11" s="700" t="s">
        <v>339</v>
      </c>
      <c r="E11" s="700" t="s">
        <v>340</v>
      </c>
      <c r="F11" s="700" t="s">
        <v>338</v>
      </c>
      <c r="G11" s="700" t="s">
        <v>339</v>
      </c>
      <c r="H11" s="700" t="s">
        <v>340</v>
      </c>
      <c r="I11" s="697" t="s">
        <v>341</v>
      </c>
      <c r="J11" s="700" t="s">
        <v>338</v>
      </c>
      <c r="K11" s="694" t="s">
        <v>342</v>
      </c>
      <c r="L11" s="700" t="s">
        <v>340</v>
      </c>
      <c r="M11" s="700" t="s">
        <v>338</v>
      </c>
      <c r="N11" s="694" t="s">
        <v>342</v>
      </c>
      <c r="O11" s="700" t="s">
        <v>340</v>
      </c>
      <c r="P11" s="697" t="s">
        <v>341</v>
      </c>
      <c r="Q11" s="700" t="s">
        <v>338</v>
      </c>
      <c r="R11" s="694" t="s">
        <v>342</v>
      </c>
      <c r="S11" s="697" t="s">
        <v>340</v>
      </c>
      <c r="T11" s="700" t="s">
        <v>338</v>
      </c>
      <c r="U11" s="694" t="s">
        <v>342</v>
      </c>
      <c r="V11" s="697" t="s">
        <v>340</v>
      </c>
      <c r="W11" s="700" t="s">
        <v>338</v>
      </c>
      <c r="X11" s="700" t="s">
        <v>339</v>
      </c>
      <c r="Y11" s="700" t="s">
        <v>340</v>
      </c>
      <c r="Z11" s="700" t="s">
        <v>338</v>
      </c>
      <c r="AA11" s="694" t="s">
        <v>342</v>
      </c>
      <c r="AB11" s="700" t="s">
        <v>340</v>
      </c>
      <c r="AC11" s="698"/>
      <c r="AD11" s="717" t="s">
        <v>343</v>
      </c>
      <c r="AE11" s="736" t="s">
        <v>33</v>
      </c>
      <c r="AF11" s="736" t="s">
        <v>34</v>
      </c>
      <c r="AG11" s="733" t="s">
        <v>35</v>
      </c>
      <c r="AH11" s="733"/>
      <c r="AI11" s="716" t="s">
        <v>36</v>
      </c>
      <c r="AJ11" s="716"/>
      <c r="AK11" s="716" t="s">
        <v>37</v>
      </c>
      <c r="AL11" s="716"/>
      <c r="AM11" s="716" t="s">
        <v>38</v>
      </c>
      <c r="AN11" s="716"/>
      <c r="AO11" s="734" t="s">
        <v>39</v>
      </c>
      <c r="AP11" s="734"/>
      <c r="AQ11" s="721" t="s">
        <v>35</v>
      </c>
      <c r="AR11" s="721" t="s">
        <v>36</v>
      </c>
      <c r="AS11" s="721" t="s">
        <v>37</v>
      </c>
      <c r="AT11" s="721" t="s">
        <v>38</v>
      </c>
      <c r="AU11" s="722" t="s">
        <v>39</v>
      </c>
      <c r="AV11" s="721" t="s">
        <v>35</v>
      </c>
      <c r="AW11" s="721" t="s">
        <v>36</v>
      </c>
      <c r="AX11" s="721" t="s">
        <v>37</v>
      </c>
      <c r="AY11" s="721" t="s">
        <v>38</v>
      </c>
      <c r="AZ11" s="722" t="s">
        <v>39</v>
      </c>
      <c r="BA11" s="718" t="s">
        <v>382</v>
      </c>
      <c r="BB11" s="719"/>
      <c r="BC11" s="719"/>
      <c r="BD11" s="719"/>
      <c r="BE11" s="720"/>
      <c r="BF11" s="718" t="s">
        <v>134</v>
      </c>
      <c r="BG11" s="719"/>
      <c r="BH11" s="719"/>
      <c r="BI11" s="719"/>
      <c r="BJ11" s="720"/>
    </row>
    <row r="12" spans="1:62" ht="47.25" customHeight="1">
      <c r="A12" s="727"/>
      <c r="B12" s="730"/>
      <c r="C12" s="700"/>
      <c r="D12" s="700"/>
      <c r="E12" s="700"/>
      <c r="F12" s="700"/>
      <c r="G12" s="700"/>
      <c r="H12" s="700"/>
      <c r="I12" s="698"/>
      <c r="J12" s="700"/>
      <c r="K12" s="695"/>
      <c r="L12" s="700"/>
      <c r="M12" s="700"/>
      <c r="N12" s="695"/>
      <c r="O12" s="700"/>
      <c r="P12" s="698"/>
      <c r="Q12" s="700"/>
      <c r="R12" s="695"/>
      <c r="S12" s="698"/>
      <c r="T12" s="700"/>
      <c r="U12" s="695"/>
      <c r="V12" s="698"/>
      <c r="W12" s="700"/>
      <c r="X12" s="700"/>
      <c r="Y12" s="700"/>
      <c r="Z12" s="700"/>
      <c r="AA12" s="695"/>
      <c r="AB12" s="700"/>
      <c r="AC12" s="698"/>
      <c r="AD12" s="717"/>
      <c r="AE12" s="737"/>
      <c r="AF12" s="737"/>
      <c r="AG12" s="715" t="s">
        <v>328</v>
      </c>
      <c r="AH12" s="715" t="s">
        <v>327</v>
      </c>
      <c r="AI12" s="715" t="s">
        <v>328</v>
      </c>
      <c r="AJ12" s="715" t="s">
        <v>327</v>
      </c>
      <c r="AK12" s="715" t="s">
        <v>328</v>
      </c>
      <c r="AL12" s="715" t="s">
        <v>327</v>
      </c>
      <c r="AM12" s="715" t="s">
        <v>328</v>
      </c>
      <c r="AN12" s="715" t="s">
        <v>327</v>
      </c>
      <c r="AO12" s="723" t="s">
        <v>328</v>
      </c>
      <c r="AP12" s="723" t="s">
        <v>327</v>
      </c>
      <c r="AQ12" s="721"/>
      <c r="AR12" s="721"/>
      <c r="AS12" s="721"/>
      <c r="AT12" s="721"/>
      <c r="AU12" s="722"/>
      <c r="AV12" s="721"/>
      <c r="AW12" s="721"/>
      <c r="AX12" s="721"/>
      <c r="AY12" s="721"/>
      <c r="AZ12" s="722"/>
      <c r="BA12" s="715" t="s">
        <v>35</v>
      </c>
      <c r="BB12" s="715" t="s">
        <v>41</v>
      </c>
      <c r="BC12" s="715" t="s">
        <v>37</v>
      </c>
      <c r="BD12" s="715" t="s">
        <v>38</v>
      </c>
      <c r="BE12" s="723" t="s">
        <v>39</v>
      </c>
      <c r="BF12" s="715" t="s">
        <v>35</v>
      </c>
      <c r="BG12" s="715" t="s">
        <v>41</v>
      </c>
      <c r="BH12" s="715" t="s">
        <v>37</v>
      </c>
      <c r="BI12" s="715" t="s">
        <v>38</v>
      </c>
      <c r="BJ12" s="723" t="s">
        <v>39</v>
      </c>
    </row>
    <row r="13" spans="1:62" ht="40.5" customHeight="1">
      <c r="A13" s="727"/>
      <c r="B13" s="730"/>
      <c r="C13" s="700"/>
      <c r="D13" s="700"/>
      <c r="E13" s="700"/>
      <c r="F13" s="700"/>
      <c r="G13" s="700"/>
      <c r="H13" s="700"/>
      <c r="I13" s="698"/>
      <c r="J13" s="700"/>
      <c r="K13" s="695"/>
      <c r="L13" s="700"/>
      <c r="M13" s="700"/>
      <c r="N13" s="695"/>
      <c r="O13" s="700"/>
      <c r="P13" s="698"/>
      <c r="Q13" s="700"/>
      <c r="R13" s="695"/>
      <c r="S13" s="698"/>
      <c r="T13" s="700"/>
      <c r="U13" s="695"/>
      <c r="V13" s="698"/>
      <c r="W13" s="700"/>
      <c r="X13" s="700"/>
      <c r="Y13" s="700"/>
      <c r="Z13" s="700"/>
      <c r="AA13" s="695"/>
      <c r="AB13" s="700"/>
      <c r="AC13" s="698"/>
      <c r="AD13" s="717"/>
      <c r="AE13" s="737"/>
      <c r="AF13" s="737"/>
      <c r="AG13" s="715"/>
      <c r="AH13" s="715"/>
      <c r="AI13" s="715"/>
      <c r="AJ13" s="715"/>
      <c r="AK13" s="715"/>
      <c r="AL13" s="715"/>
      <c r="AM13" s="715"/>
      <c r="AN13" s="715"/>
      <c r="AO13" s="723"/>
      <c r="AP13" s="723"/>
      <c r="AQ13" s="721"/>
      <c r="AR13" s="721"/>
      <c r="AS13" s="721"/>
      <c r="AT13" s="721"/>
      <c r="AU13" s="722"/>
      <c r="AV13" s="721"/>
      <c r="AW13" s="721"/>
      <c r="AX13" s="721"/>
      <c r="AY13" s="721"/>
      <c r="AZ13" s="722"/>
      <c r="BA13" s="715"/>
      <c r="BB13" s="715"/>
      <c r="BC13" s="715"/>
      <c r="BD13" s="715"/>
      <c r="BE13" s="723"/>
      <c r="BF13" s="715"/>
      <c r="BG13" s="715"/>
      <c r="BH13" s="715"/>
      <c r="BI13" s="715"/>
      <c r="BJ13" s="723"/>
    </row>
    <row r="14" spans="1:62" ht="22.5" customHeight="1">
      <c r="A14" s="727"/>
      <c r="B14" s="730"/>
      <c r="C14" s="700"/>
      <c r="D14" s="700"/>
      <c r="E14" s="700"/>
      <c r="F14" s="700"/>
      <c r="G14" s="700"/>
      <c r="H14" s="700"/>
      <c r="I14" s="698"/>
      <c r="J14" s="700"/>
      <c r="K14" s="695"/>
      <c r="L14" s="700"/>
      <c r="M14" s="700"/>
      <c r="N14" s="695"/>
      <c r="O14" s="700"/>
      <c r="P14" s="698"/>
      <c r="Q14" s="700"/>
      <c r="R14" s="695"/>
      <c r="S14" s="698"/>
      <c r="T14" s="700"/>
      <c r="U14" s="695"/>
      <c r="V14" s="698"/>
      <c r="W14" s="700"/>
      <c r="X14" s="700"/>
      <c r="Y14" s="700"/>
      <c r="Z14" s="700"/>
      <c r="AA14" s="695"/>
      <c r="AB14" s="700"/>
      <c r="AC14" s="698"/>
      <c r="AD14" s="717"/>
      <c r="AE14" s="737"/>
      <c r="AF14" s="737"/>
      <c r="AG14" s="715"/>
      <c r="AH14" s="715"/>
      <c r="AI14" s="715"/>
      <c r="AJ14" s="715"/>
      <c r="AK14" s="715"/>
      <c r="AL14" s="715"/>
      <c r="AM14" s="715"/>
      <c r="AN14" s="715"/>
      <c r="AO14" s="723"/>
      <c r="AP14" s="723"/>
      <c r="AQ14" s="721"/>
      <c r="AR14" s="721"/>
      <c r="AS14" s="721"/>
      <c r="AT14" s="721"/>
      <c r="AU14" s="722"/>
      <c r="AV14" s="721"/>
      <c r="AW14" s="721"/>
      <c r="AX14" s="721"/>
      <c r="AY14" s="721"/>
      <c r="AZ14" s="722"/>
      <c r="BA14" s="715"/>
      <c r="BB14" s="715"/>
      <c r="BC14" s="715"/>
      <c r="BD14" s="715"/>
      <c r="BE14" s="723"/>
      <c r="BF14" s="715"/>
      <c r="BG14" s="715"/>
      <c r="BH14" s="715"/>
      <c r="BI14" s="715"/>
      <c r="BJ14" s="723"/>
    </row>
    <row r="15" spans="1:62">
      <c r="A15" s="727"/>
      <c r="B15" s="730"/>
      <c r="C15" s="700"/>
      <c r="D15" s="700"/>
      <c r="E15" s="700"/>
      <c r="F15" s="700"/>
      <c r="G15" s="700"/>
      <c r="H15" s="700"/>
      <c r="I15" s="698"/>
      <c r="J15" s="700"/>
      <c r="K15" s="695"/>
      <c r="L15" s="700"/>
      <c r="M15" s="700"/>
      <c r="N15" s="695"/>
      <c r="O15" s="700"/>
      <c r="P15" s="698"/>
      <c r="Q15" s="700"/>
      <c r="R15" s="695"/>
      <c r="S15" s="698"/>
      <c r="T15" s="700"/>
      <c r="U15" s="695"/>
      <c r="V15" s="698"/>
      <c r="W15" s="700"/>
      <c r="X15" s="700"/>
      <c r="Y15" s="700"/>
      <c r="Z15" s="700"/>
      <c r="AA15" s="695"/>
      <c r="AB15" s="700"/>
      <c r="AC15" s="698"/>
      <c r="AD15" s="717"/>
      <c r="AE15" s="737"/>
      <c r="AF15" s="737"/>
      <c r="AG15" s="715"/>
      <c r="AH15" s="715"/>
      <c r="AI15" s="715"/>
      <c r="AJ15" s="715"/>
      <c r="AK15" s="715"/>
      <c r="AL15" s="715"/>
      <c r="AM15" s="715"/>
      <c r="AN15" s="715"/>
      <c r="AO15" s="723"/>
      <c r="AP15" s="723"/>
      <c r="AQ15" s="721"/>
      <c r="AR15" s="721"/>
      <c r="AS15" s="721"/>
      <c r="AT15" s="721"/>
      <c r="AU15" s="722"/>
      <c r="AV15" s="721"/>
      <c r="AW15" s="721"/>
      <c r="AX15" s="721"/>
      <c r="AY15" s="721"/>
      <c r="AZ15" s="722"/>
      <c r="BA15" s="715"/>
      <c r="BB15" s="715"/>
      <c r="BC15" s="715"/>
      <c r="BD15" s="715"/>
      <c r="BE15" s="723"/>
      <c r="BF15" s="715"/>
      <c r="BG15" s="715"/>
      <c r="BH15" s="715"/>
      <c r="BI15" s="715"/>
      <c r="BJ15" s="723"/>
    </row>
    <row r="16" spans="1:62">
      <c r="A16" s="728"/>
      <c r="B16" s="731"/>
      <c r="C16" s="700"/>
      <c r="D16" s="700"/>
      <c r="E16" s="700"/>
      <c r="F16" s="700"/>
      <c r="G16" s="700"/>
      <c r="H16" s="700"/>
      <c r="I16" s="699"/>
      <c r="J16" s="700"/>
      <c r="K16" s="696"/>
      <c r="L16" s="700"/>
      <c r="M16" s="700"/>
      <c r="N16" s="696"/>
      <c r="O16" s="700"/>
      <c r="P16" s="699"/>
      <c r="Q16" s="700"/>
      <c r="R16" s="696"/>
      <c r="S16" s="699"/>
      <c r="T16" s="700"/>
      <c r="U16" s="696"/>
      <c r="V16" s="699"/>
      <c r="W16" s="700"/>
      <c r="X16" s="700"/>
      <c r="Y16" s="700"/>
      <c r="Z16" s="700"/>
      <c r="AA16" s="696"/>
      <c r="AB16" s="700"/>
      <c r="AC16" s="699"/>
      <c r="AD16" s="717"/>
      <c r="AE16" s="738"/>
      <c r="AF16" s="738"/>
      <c r="AG16" s="715"/>
      <c r="AH16" s="715"/>
      <c r="AI16" s="715"/>
      <c r="AJ16" s="715"/>
      <c r="AK16" s="715"/>
      <c r="AL16" s="715"/>
      <c r="AM16" s="715"/>
      <c r="AN16" s="715"/>
      <c r="AO16" s="723"/>
      <c r="AP16" s="723"/>
      <c r="AQ16" s="721"/>
      <c r="AR16" s="721"/>
      <c r="AS16" s="721"/>
      <c r="AT16" s="721"/>
      <c r="AU16" s="722"/>
      <c r="AV16" s="721"/>
      <c r="AW16" s="721"/>
      <c r="AX16" s="721"/>
      <c r="AY16" s="721"/>
      <c r="AZ16" s="722"/>
      <c r="BA16" s="715"/>
      <c r="BB16" s="715"/>
      <c r="BC16" s="715"/>
      <c r="BD16" s="715"/>
      <c r="BE16" s="723"/>
      <c r="BF16" s="715"/>
      <c r="BG16" s="715"/>
      <c r="BH16" s="715"/>
      <c r="BI16" s="715"/>
      <c r="BJ16" s="723"/>
    </row>
    <row r="17" spans="1:62" ht="13.5" thickBot="1">
      <c r="A17" s="422">
        <v>1</v>
      </c>
      <c r="B17" s="208" t="s">
        <v>237</v>
      </c>
      <c r="C17" s="209">
        <v>3</v>
      </c>
      <c r="D17" s="209">
        <v>4</v>
      </c>
      <c r="E17" s="209">
        <v>5</v>
      </c>
      <c r="F17" s="209">
        <v>6</v>
      </c>
      <c r="G17" s="209">
        <v>7</v>
      </c>
      <c r="H17" s="209">
        <v>8</v>
      </c>
      <c r="I17" s="209">
        <v>9</v>
      </c>
      <c r="J17" s="209">
        <v>10</v>
      </c>
      <c r="K17" s="209">
        <v>11</v>
      </c>
      <c r="L17" s="209">
        <v>12</v>
      </c>
      <c r="M17" s="209">
        <v>13</v>
      </c>
      <c r="N17" s="209">
        <v>14</v>
      </c>
      <c r="O17" s="209">
        <v>15</v>
      </c>
      <c r="P17" s="209">
        <v>16</v>
      </c>
      <c r="Q17" s="209">
        <v>17</v>
      </c>
      <c r="R17" s="209">
        <v>18</v>
      </c>
      <c r="S17" s="209">
        <v>19</v>
      </c>
      <c r="T17" s="209">
        <v>20</v>
      </c>
      <c r="U17" s="209">
        <v>21</v>
      </c>
      <c r="V17" s="209">
        <v>22</v>
      </c>
      <c r="W17" s="209">
        <v>23</v>
      </c>
      <c r="X17" s="209">
        <v>24</v>
      </c>
      <c r="Y17" s="209">
        <v>25</v>
      </c>
      <c r="Z17" s="209">
        <v>26</v>
      </c>
      <c r="AA17" s="209">
        <v>27</v>
      </c>
      <c r="AB17" s="209">
        <v>28</v>
      </c>
      <c r="AC17" s="209">
        <v>29</v>
      </c>
      <c r="AD17" s="211">
        <v>30</v>
      </c>
      <c r="AE17" s="212" t="s">
        <v>42</v>
      </c>
      <c r="AF17" s="212" t="s">
        <v>43</v>
      </c>
      <c r="AG17" s="213">
        <v>41</v>
      </c>
      <c r="AH17" s="213"/>
      <c r="AI17" s="213">
        <v>42</v>
      </c>
      <c r="AJ17" s="213"/>
      <c r="AK17" s="213">
        <v>43</v>
      </c>
      <c r="AL17" s="213"/>
      <c r="AM17" s="213">
        <v>44</v>
      </c>
      <c r="AN17" s="213"/>
      <c r="AO17" s="214">
        <v>44</v>
      </c>
      <c r="AP17" s="214"/>
      <c r="AQ17" s="215">
        <v>49</v>
      </c>
      <c r="AR17" s="215">
        <v>50</v>
      </c>
      <c r="AS17" s="215">
        <v>51</v>
      </c>
      <c r="AT17" s="215">
        <v>52</v>
      </c>
      <c r="AU17" s="216">
        <v>52</v>
      </c>
      <c r="AV17" s="213">
        <v>53</v>
      </c>
      <c r="AW17" s="213">
        <v>54</v>
      </c>
      <c r="AX17" s="213">
        <v>55</v>
      </c>
      <c r="AY17" s="213">
        <v>56</v>
      </c>
      <c r="AZ17" s="214">
        <v>56</v>
      </c>
      <c r="BA17" s="214"/>
      <c r="BB17" s="214"/>
      <c r="BC17" s="214"/>
      <c r="BD17" s="214"/>
      <c r="BE17" s="214"/>
      <c r="BF17" s="214"/>
      <c r="BG17" s="214"/>
      <c r="BH17" s="214"/>
      <c r="BI17" s="214"/>
      <c r="BJ17" s="214"/>
    </row>
    <row r="18" spans="1:62" s="227" customFormat="1" ht="76.5" customHeight="1">
      <c r="A18" s="423" t="s">
        <v>395</v>
      </c>
      <c r="B18" s="219">
        <v>6500</v>
      </c>
      <c r="C18" s="220" t="s">
        <v>238</v>
      </c>
      <c r="D18" s="220" t="s">
        <v>238</v>
      </c>
      <c r="E18" s="220" t="s">
        <v>238</v>
      </c>
      <c r="F18" s="220" t="s">
        <v>238</v>
      </c>
      <c r="G18" s="220" t="s">
        <v>238</v>
      </c>
      <c r="H18" s="220" t="s">
        <v>238</v>
      </c>
      <c r="I18" s="220" t="s">
        <v>238</v>
      </c>
      <c r="J18" s="220" t="s">
        <v>238</v>
      </c>
      <c r="K18" s="220" t="s">
        <v>238</v>
      </c>
      <c r="L18" s="220" t="s">
        <v>238</v>
      </c>
      <c r="M18" s="220" t="s">
        <v>238</v>
      </c>
      <c r="N18" s="220" t="s">
        <v>238</v>
      </c>
      <c r="O18" s="220" t="s">
        <v>238</v>
      </c>
      <c r="P18" s="220" t="s">
        <v>238</v>
      </c>
      <c r="Q18" s="220" t="s">
        <v>238</v>
      </c>
      <c r="R18" s="220" t="s">
        <v>238</v>
      </c>
      <c r="S18" s="220" t="s">
        <v>238</v>
      </c>
      <c r="T18" s="220" t="s">
        <v>238</v>
      </c>
      <c r="U18" s="220" t="s">
        <v>238</v>
      </c>
      <c r="V18" s="220" t="s">
        <v>238</v>
      </c>
      <c r="W18" s="220" t="s">
        <v>238</v>
      </c>
      <c r="X18" s="220" t="s">
        <v>238</v>
      </c>
      <c r="Y18" s="220" t="s">
        <v>238</v>
      </c>
      <c r="Z18" s="220" t="s">
        <v>238</v>
      </c>
      <c r="AA18" s="220" t="s">
        <v>238</v>
      </c>
      <c r="AB18" s="220" t="s">
        <v>238</v>
      </c>
      <c r="AC18" s="220" t="s">
        <v>238</v>
      </c>
      <c r="AD18" s="222" t="s">
        <v>238</v>
      </c>
      <c r="AE18" s="222"/>
      <c r="AF18" s="222"/>
      <c r="AG18" s="223">
        <f t="shared" ref="AG18:AM18" si="0">AG19+AG77+AG95+AG108+AG127+AG123</f>
        <v>7902.6</v>
      </c>
      <c r="AH18" s="223">
        <f t="shared" si="0"/>
        <v>7477.7999999999993</v>
      </c>
      <c r="AI18" s="223">
        <f t="shared" si="0"/>
        <v>2256.2999999999997</v>
      </c>
      <c r="AJ18" s="223">
        <f t="shared" si="0"/>
        <v>2144.1999999999998</v>
      </c>
      <c r="AK18" s="223">
        <f t="shared" si="0"/>
        <v>1288.9000000000001</v>
      </c>
      <c r="AL18" s="223">
        <f t="shared" si="0"/>
        <v>1278.7</v>
      </c>
      <c r="AM18" s="223">
        <f t="shared" si="0"/>
        <v>0</v>
      </c>
      <c r="AN18" s="223"/>
      <c r="AO18" s="224">
        <f t="shared" ref="AO18:BJ18" si="1">AO19+AO77+AO95+AO108+AO127+AO123</f>
        <v>4357.4000000000005</v>
      </c>
      <c r="AP18" s="224">
        <f t="shared" si="1"/>
        <v>4054.9</v>
      </c>
      <c r="AQ18" s="225">
        <f t="shared" si="1"/>
        <v>9457.2999999999993</v>
      </c>
      <c r="AR18" s="225">
        <f t="shared" si="1"/>
        <v>90</v>
      </c>
      <c r="AS18" s="225">
        <f t="shared" si="1"/>
        <v>5648.7999999999993</v>
      </c>
      <c r="AT18" s="225">
        <f t="shared" si="1"/>
        <v>0</v>
      </c>
      <c r="AU18" s="226">
        <f t="shared" si="1"/>
        <v>3718.4999999999995</v>
      </c>
      <c r="AV18" s="223">
        <f t="shared" si="1"/>
        <v>3549.5</v>
      </c>
      <c r="AW18" s="223">
        <f t="shared" si="1"/>
        <v>90.1</v>
      </c>
      <c r="AX18" s="223">
        <f t="shared" si="1"/>
        <v>504.70000000000005</v>
      </c>
      <c r="AY18" s="223">
        <f t="shared" si="1"/>
        <v>0</v>
      </c>
      <c r="AZ18" s="224">
        <f t="shared" si="1"/>
        <v>2954.7</v>
      </c>
      <c r="BA18" s="223">
        <f t="shared" si="1"/>
        <v>3677.4</v>
      </c>
      <c r="BB18" s="223">
        <f t="shared" si="1"/>
        <v>93.8</v>
      </c>
      <c r="BC18" s="223">
        <f t="shared" si="1"/>
        <v>738.4</v>
      </c>
      <c r="BD18" s="223">
        <f t="shared" si="1"/>
        <v>0</v>
      </c>
      <c r="BE18" s="224">
        <f t="shared" si="1"/>
        <v>2845.2</v>
      </c>
      <c r="BF18" s="223">
        <f t="shared" si="1"/>
        <v>3677.4</v>
      </c>
      <c r="BG18" s="223">
        <f t="shared" si="1"/>
        <v>93.8</v>
      </c>
      <c r="BH18" s="223">
        <f t="shared" si="1"/>
        <v>738.4</v>
      </c>
      <c r="BI18" s="223">
        <f t="shared" si="1"/>
        <v>0</v>
      </c>
      <c r="BJ18" s="224">
        <f t="shared" si="1"/>
        <v>2845.2</v>
      </c>
    </row>
    <row r="19" spans="1:62" s="238" customFormat="1" ht="121.5">
      <c r="A19" s="424" t="s">
        <v>240</v>
      </c>
      <c r="B19" s="229">
        <v>6501</v>
      </c>
      <c r="C19" s="230" t="s">
        <v>238</v>
      </c>
      <c r="D19" s="230" t="s">
        <v>238</v>
      </c>
      <c r="E19" s="230" t="s">
        <v>238</v>
      </c>
      <c r="F19" s="230" t="s">
        <v>238</v>
      </c>
      <c r="G19" s="230" t="s">
        <v>238</v>
      </c>
      <c r="H19" s="230" t="s">
        <v>238</v>
      </c>
      <c r="I19" s="230" t="s">
        <v>238</v>
      </c>
      <c r="J19" s="230" t="s">
        <v>238</v>
      </c>
      <c r="K19" s="230" t="s">
        <v>238</v>
      </c>
      <c r="L19" s="230" t="s">
        <v>238</v>
      </c>
      <c r="M19" s="230" t="s">
        <v>238</v>
      </c>
      <c r="N19" s="230" t="s">
        <v>238</v>
      </c>
      <c r="O19" s="230" t="s">
        <v>238</v>
      </c>
      <c r="P19" s="230" t="s">
        <v>238</v>
      </c>
      <c r="Q19" s="232" t="s">
        <v>238</v>
      </c>
      <c r="R19" s="232" t="s">
        <v>238</v>
      </c>
      <c r="S19" s="232" t="s">
        <v>238</v>
      </c>
      <c r="T19" s="232" t="s">
        <v>238</v>
      </c>
      <c r="U19" s="232" t="s">
        <v>238</v>
      </c>
      <c r="V19" s="232" t="s">
        <v>238</v>
      </c>
      <c r="W19" s="232" t="s">
        <v>238</v>
      </c>
      <c r="X19" s="230" t="s">
        <v>238</v>
      </c>
      <c r="Y19" s="230" t="s">
        <v>238</v>
      </c>
      <c r="Z19" s="230" t="s">
        <v>238</v>
      </c>
      <c r="AA19" s="230" t="s">
        <v>238</v>
      </c>
      <c r="AB19" s="230" t="s">
        <v>238</v>
      </c>
      <c r="AC19" s="230" t="s">
        <v>238</v>
      </c>
      <c r="AD19" s="233" t="s">
        <v>238</v>
      </c>
      <c r="AE19" s="233"/>
      <c r="AF19" s="233"/>
      <c r="AG19" s="234">
        <f t="shared" ref="AG19:AM19" si="2">AG20+AG47+AG73</f>
        <v>5510</v>
      </c>
      <c r="AH19" s="234">
        <f t="shared" si="2"/>
        <v>5134.7999999999993</v>
      </c>
      <c r="AI19" s="234">
        <f t="shared" si="2"/>
        <v>2141.6999999999998</v>
      </c>
      <c r="AJ19" s="234">
        <f t="shared" si="2"/>
        <v>2029.6</v>
      </c>
      <c r="AK19" s="234">
        <f t="shared" si="2"/>
        <v>1285.9000000000001</v>
      </c>
      <c r="AL19" s="234">
        <f t="shared" si="2"/>
        <v>1278.7</v>
      </c>
      <c r="AM19" s="234">
        <f t="shared" si="2"/>
        <v>0</v>
      </c>
      <c r="AN19" s="234"/>
      <c r="AO19" s="235">
        <f t="shared" ref="AO19:BJ19" si="3">AO20+AO47+AO73</f>
        <v>2082.4000000000005</v>
      </c>
      <c r="AP19" s="235">
        <f t="shared" si="3"/>
        <v>1826.5000000000002</v>
      </c>
      <c r="AQ19" s="236">
        <f t="shared" si="3"/>
        <v>7156.9</v>
      </c>
      <c r="AR19" s="236">
        <f t="shared" si="3"/>
        <v>0</v>
      </c>
      <c r="AS19" s="236">
        <f t="shared" si="3"/>
        <v>5648.7999999999993</v>
      </c>
      <c r="AT19" s="236">
        <f t="shared" si="3"/>
        <v>0</v>
      </c>
      <c r="AU19" s="237">
        <f t="shared" si="3"/>
        <v>1508.1</v>
      </c>
      <c r="AV19" s="234">
        <f t="shared" si="3"/>
        <v>1213.8</v>
      </c>
      <c r="AW19" s="234">
        <f t="shared" si="3"/>
        <v>0</v>
      </c>
      <c r="AX19" s="234">
        <f t="shared" si="3"/>
        <v>504.70000000000005</v>
      </c>
      <c r="AY19" s="234">
        <f t="shared" si="3"/>
        <v>0</v>
      </c>
      <c r="AZ19" s="235">
        <f t="shared" si="3"/>
        <v>709.1</v>
      </c>
      <c r="BA19" s="234">
        <f t="shared" si="3"/>
        <v>1340</v>
      </c>
      <c r="BB19" s="234">
        <f t="shared" si="3"/>
        <v>0</v>
      </c>
      <c r="BC19" s="234">
        <f t="shared" si="3"/>
        <v>738.4</v>
      </c>
      <c r="BD19" s="234">
        <f t="shared" si="3"/>
        <v>0</v>
      </c>
      <c r="BE19" s="235">
        <f t="shared" si="3"/>
        <v>601.6</v>
      </c>
      <c r="BF19" s="234">
        <f t="shared" si="3"/>
        <v>1340</v>
      </c>
      <c r="BG19" s="234">
        <f t="shared" si="3"/>
        <v>0</v>
      </c>
      <c r="BH19" s="234">
        <f t="shared" si="3"/>
        <v>738.4</v>
      </c>
      <c r="BI19" s="234">
        <f t="shared" si="3"/>
        <v>0</v>
      </c>
      <c r="BJ19" s="235">
        <f t="shared" si="3"/>
        <v>601.6</v>
      </c>
    </row>
    <row r="20" spans="1:62" s="248" customFormat="1" ht="88.5" customHeight="1">
      <c r="A20" s="425" t="s">
        <v>468</v>
      </c>
      <c r="B20" s="240">
        <v>6502</v>
      </c>
      <c r="C20" s="241" t="s">
        <v>238</v>
      </c>
      <c r="D20" s="241" t="s">
        <v>238</v>
      </c>
      <c r="E20" s="241" t="s">
        <v>238</v>
      </c>
      <c r="F20" s="241" t="s">
        <v>238</v>
      </c>
      <c r="G20" s="241" t="s">
        <v>238</v>
      </c>
      <c r="H20" s="241" t="s">
        <v>238</v>
      </c>
      <c r="I20" s="241" t="s">
        <v>238</v>
      </c>
      <c r="J20" s="241" t="s">
        <v>238</v>
      </c>
      <c r="K20" s="241" t="s">
        <v>238</v>
      </c>
      <c r="L20" s="241" t="s">
        <v>238</v>
      </c>
      <c r="M20" s="241" t="s">
        <v>238</v>
      </c>
      <c r="N20" s="241" t="s">
        <v>238</v>
      </c>
      <c r="O20" s="241" t="s">
        <v>238</v>
      </c>
      <c r="P20" s="241" t="s">
        <v>238</v>
      </c>
      <c r="Q20" s="243" t="s">
        <v>238</v>
      </c>
      <c r="R20" s="243" t="s">
        <v>238</v>
      </c>
      <c r="S20" s="243" t="s">
        <v>238</v>
      </c>
      <c r="T20" s="243" t="s">
        <v>238</v>
      </c>
      <c r="U20" s="243" t="s">
        <v>238</v>
      </c>
      <c r="V20" s="243" t="s">
        <v>238</v>
      </c>
      <c r="W20" s="243" t="s">
        <v>238</v>
      </c>
      <c r="X20" s="241" t="s">
        <v>238</v>
      </c>
      <c r="Y20" s="241" t="s">
        <v>238</v>
      </c>
      <c r="Z20" s="241" t="s">
        <v>238</v>
      </c>
      <c r="AA20" s="241" t="s">
        <v>238</v>
      </c>
      <c r="AB20" s="241" t="s">
        <v>238</v>
      </c>
      <c r="AC20" s="241" t="s">
        <v>238</v>
      </c>
      <c r="AD20" s="244" t="s">
        <v>238</v>
      </c>
      <c r="AE20" s="244"/>
      <c r="AF20" s="244"/>
      <c r="AG20" s="245">
        <f>AG28+AG30+AG37+AG38+AG42+AG45+AG46+AG44+AG23+AG39+AG31+AG40+AG41+AG29+AG32+AG33+AG34+AG43+AG35+AG24</f>
        <v>2235.3000000000002</v>
      </c>
      <c r="AH20" s="245">
        <f t="shared" ref="AH20:AP20" si="4">AH28+AH30+AH37+AH38+AH42+AH45+AH46+AH44+AH23+AH39+AH31+AH40+AH41+AH29+AH32+AH33+AH34+AH43+AH35+AH24</f>
        <v>2049.3000000000002</v>
      </c>
      <c r="AI20" s="245">
        <f t="shared" si="4"/>
        <v>688.6</v>
      </c>
      <c r="AJ20" s="245">
        <f t="shared" si="4"/>
        <v>688.6</v>
      </c>
      <c r="AK20" s="245">
        <f t="shared" si="4"/>
        <v>287.79999999999995</v>
      </c>
      <c r="AL20" s="245">
        <f t="shared" si="4"/>
        <v>287.79999999999995</v>
      </c>
      <c r="AM20" s="245">
        <f t="shared" si="4"/>
        <v>0</v>
      </c>
      <c r="AN20" s="245">
        <f t="shared" si="4"/>
        <v>0</v>
      </c>
      <c r="AO20" s="245">
        <f t="shared" si="4"/>
        <v>1258.9000000000001</v>
      </c>
      <c r="AP20" s="245">
        <f t="shared" si="4"/>
        <v>1072.9000000000001</v>
      </c>
      <c r="AQ20" s="247">
        <f>AQ22+AQ28+AQ30+AQ37+AQ38+AQ42+AQ45+AQ46+AQ44+AQ23+AQ39+AQ31+AQ35+AQ40+AQ29+AQ34</f>
        <v>2907.2999999999997</v>
      </c>
      <c r="AR20" s="247">
        <f>AR22+AR28+AR30+AR37+AR38+AR42+AR45+AR46+AR44+AR23+AR39+AR31+AR35+AR40+AR29+AR34</f>
        <v>0</v>
      </c>
      <c r="AS20" s="247">
        <f>AS22+AS28+AS30+AS37+AS38+AS42+AS45+AS46+AS44+AS23+AS39+AS31+AS35+AS40+AS29+AS34</f>
        <v>2132.1999999999998</v>
      </c>
      <c r="AT20" s="247">
        <f>AT22+AT28+AT30+AT37+AT38+AT42+AT45+AT46+AT44+AT23+AT39+AT31+AT35+AT40+AT29+AT34</f>
        <v>0</v>
      </c>
      <c r="AU20" s="247">
        <f>AU22+AU28+AU30+AU37+AU38+AU42+AU45+AU46+AU44+AU23+AU39+AU31+AU35+AU40+AU29+AU34</f>
        <v>775.1</v>
      </c>
      <c r="AV20" s="247">
        <f t="shared" ref="AV20:BE20" si="5">AV22+AV28+AV30+AV37+AV38+AV42+AV45+AV46+AV44+AV23+AV39+AV31+AV35</f>
        <v>331.1</v>
      </c>
      <c r="AW20" s="247">
        <f t="shared" si="5"/>
        <v>0</v>
      </c>
      <c r="AX20" s="247">
        <f t="shared" si="5"/>
        <v>0</v>
      </c>
      <c r="AY20" s="247">
        <f t="shared" si="5"/>
        <v>0</v>
      </c>
      <c r="AZ20" s="247">
        <f t="shared" si="5"/>
        <v>331.1</v>
      </c>
      <c r="BA20" s="247">
        <f t="shared" si="5"/>
        <v>223.6</v>
      </c>
      <c r="BB20" s="247">
        <f t="shared" si="5"/>
        <v>0</v>
      </c>
      <c r="BC20" s="247">
        <f t="shared" si="5"/>
        <v>0</v>
      </c>
      <c r="BD20" s="247">
        <f t="shared" si="5"/>
        <v>0</v>
      </c>
      <c r="BE20" s="247">
        <f t="shared" si="5"/>
        <v>223.6</v>
      </c>
      <c r="BF20" s="247">
        <f>BF22+BF28+BF30+BF37+BF38+BF42+BF45+BF46+BF44+BF23+BF39+BF31+BF35</f>
        <v>223.6</v>
      </c>
      <c r="BG20" s="247">
        <f>BG22+BG28+BG30+BG37+BG38+BG42+BG45+BG46+BG44+BG23+BG39+BG31+BG35</f>
        <v>0</v>
      </c>
      <c r="BH20" s="247">
        <f>BH22+BH28+BH30+BH37+BH38+BH42+BH45+BH46+BH44+BH23+BH39+BH31+BH35</f>
        <v>0</v>
      </c>
      <c r="BI20" s="247">
        <f>BI22+BI28+BI30+BI37+BI38+BI42+BI45+BI46+BI44+BI23+BI39+BI31+BI35</f>
        <v>0</v>
      </c>
      <c r="BJ20" s="247">
        <f>BJ22+BJ28+BJ30+BJ37+BJ38+BJ42+BJ45+BJ46+BJ44+BJ23+BJ39+BJ31+BJ35</f>
        <v>223.6</v>
      </c>
    </row>
    <row r="21" spans="1:62" ht="29.25" hidden="1" customHeight="1">
      <c r="A21" s="426" t="s">
        <v>411</v>
      </c>
      <c r="B21" s="250"/>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4"/>
      <c r="AE21" s="254"/>
      <c r="AF21" s="254"/>
      <c r="AG21" s="255"/>
      <c r="AH21" s="255"/>
      <c r="AI21" s="255"/>
      <c r="AJ21" s="255"/>
      <c r="AK21" s="255"/>
      <c r="AL21" s="255"/>
      <c r="AM21" s="255"/>
      <c r="AN21" s="255"/>
      <c r="AO21" s="256"/>
      <c r="AP21" s="256"/>
      <c r="AQ21" s="257"/>
      <c r="AR21" s="257"/>
      <c r="AS21" s="257"/>
      <c r="AT21" s="257"/>
      <c r="AU21" s="258"/>
      <c r="AV21" s="255"/>
      <c r="AW21" s="255"/>
      <c r="AX21" s="255"/>
      <c r="AY21" s="255"/>
      <c r="AZ21" s="256"/>
      <c r="BA21" s="255"/>
      <c r="BB21" s="255"/>
      <c r="BC21" s="255"/>
      <c r="BD21" s="255"/>
      <c r="BE21" s="256"/>
      <c r="BF21" s="255"/>
      <c r="BG21" s="255"/>
      <c r="BH21" s="255"/>
      <c r="BI21" s="255"/>
      <c r="BJ21" s="256"/>
    </row>
    <row r="22" spans="1:62" ht="36.75" customHeight="1">
      <c r="A22" s="683" t="s">
        <v>212</v>
      </c>
      <c r="B22" s="668">
        <v>6505</v>
      </c>
      <c r="C22" s="645" t="s">
        <v>44</v>
      </c>
      <c r="D22" s="259" t="s">
        <v>214</v>
      </c>
      <c r="E22" s="692" t="s">
        <v>215</v>
      </c>
      <c r="F22" s="259"/>
      <c r="G22" s="259"/>
      <c r="H22" s="259"/>
      <c r="I22" s="259"/>
      <c r="J22" s="259"/>
      <c r="K22" s="259"/>
      <c r="L22" s="259"/>
      <c r="M22" s="259" t="s">
        <v>47</v>
      </c>
      <c r="N22" s="259"/>
      <c r="O22" s="259"/>
      <c r="P22" s="260" t="s">
        <v>48</v>
      </c>
      <c r="Q22" s="259"/>
      <c r="R22" s="259"/>
      <c r="S22" s="259"/>
      <c r="T22" s="259"/>
      <c r="U22" s="259"/>
      <c r="V22" s="259"/>
      <c r="W22" s="748" t="s">
        <v>367</v>
      </c>
      <c r="X22" s="103" t="s">
        <v>242</v>
      </c>
      <c r="Y22" s="745" t="s">
        <v>216</v>
      </c>
      <c r="Z22" s="645" t="s">
        <v>2</v>
      </c>
      <c r="AA22" s="259" t="s">
        <v>290</v>
      </c>
      <c r="AB22" s="259" t="s">
        <v>49</v>
      </c>
      <c r="AC22" s="259"/>
      <c r="AQ22" s="266">
        <v>0</v>
      </c>
      <c r="AR22" s="266"/>
      <c r="AS22" s="266"/>
      <c r="AT22" s="266"/>
      <c r="AU22" s="267">
        <f>AQ22-AR22-AS22-AT22</f>
        <v>0</v>
      </c>
      <c r="AV22" s="264">
        <v>0</v>
      </c>
      <c r="AW22" s="264"/>
      <c r="AX22" s="264"/>
      <c r="AY22" s="264"/>
      <c r="AZ22" s="265">
        <f>AV22-AW22-AX22-AY22</f>
        <v>0</v>
      </c>
      <c r="BA22" s="264">
        <v>0</v>
      </c>
      <c r="BB22" s="264"/>
      <c r="BC22" s="264"/>
      <c r="BD22" s="264"/>
      <c r="BE22" s="265">
        <f>BA22-BB22-BC22-BD22</f>
        <v>0</v>
      </c>
      <c r="BF22" s="264">
        <v>0</v>
      </c>
      <c r="BG22" s="264"/>
      <c r="BH22" s="264"/>
      <c r="BI22" s="264"/>
      <c r="BJ22" s="265">
        <f>BF22-BG22-BH22-BI22</f>
        <v>0</v>
      </c>
    </row>
    <row r="23" spans="1:62" ht="18" customHeight="1">
      <c r="A23" s="683"/>
      <c r="B23" s="668"/>
      <c r="C23" s="645"/>
      <c r="D23" s="259"/>
      <c r="E23" s="692"/>
      <c r="F23" s="259"/>
      <c r="G23" s="259"/>
      <c r="H23" s="259"/>
      <c r="I23" s="259"/>
      <c r="J23" s="259"/>
      <c r="K23" s="259"/>
      <c r="L23" s="259"/>
      <c r="M23" s="259"/>
      <c r="N23" s="259"/>
      <c r="O23" s="259"/>
      <c r="P23" s="260"/>
      <c r="Q23" s="259"/>
      <c r="R23" s="259"/>
      <c r="S23" s="259"/>
      <c r="T23" s="259"/>
      <c r="U23" s="259"/>
      <c r="V23" s="259"/>
      <c r="W23" s="749"/>
      <c r="X23" s="259"/>
      <c r="Y23" s="746"/>
      <c r="Z23" s="646"/>
      <c r="AA23" s="259"/>
      <c r="AB23" s="259"/>
      <c r="AC23" s="259"/>
      <c r="AD23" s="277" t="s">
        <v>481</v>
      </c>
      <c r="AE23" s="277" t="s">
        <v>50</v>
      </c>
      <c r="AF23" s="277" t="s">
        <v>250</v>
      </c>
      <c r="AG23" s="297">
        <v>3.2</v>
      </c>
      <c r="AH23" s="297">
        <v>2.6</v>
      </c>
      <c r="AI23" s="297"/>
      <c r="AJ23" s="297"/>
      <c r="AK23" s="297"/>
      <c r="AL23" s="297"/>
      <c r="AM23" s="297"/>
      <c r="AN23" s="299"/>
      <c r="AO23" s="265">
        <f t="shared" ref="AO23:AP53" si="6">AG23-AI23-AK23-AM23</f>
        <v>3.2</v>
      </c>
      <c r="AP23" s="265">
        <f>AH23-AJ23-AL23-AN23</f>
        <v>2.6</v>
      </c>
      <c r="AQ23" s="298">
        <v>0</v>
      </c>
      <c r="AR23" s="298"/>
      <c r="AS23" s="298"/>
      <c r="AT23" s="298"/>
      <c r="AU23" s="267">
        <f t="shared" ref="AU23:AU46" si="7">AQ23-AR23-AS23-AT23</f>
        <v>0</v>
      </c>
      <c r="AV23" s="297">
        <v>0</v>
      </c>
      <c r="AW23" s="299"/>
      <c r="AX23" s="299"/>
      <c r="AY23" s="299"/>
      <c r="AZ23" s="265">
        <f t="shared" ref="AZ23:AZ46" si="8">AV23-AW23-AX23-AY23</f>
        <v>0</v>
      </c>
      <c r="BA23" s="297">
        <v>0</v>
      </c>
      <c r="BB23" s="299"/>
      <c r="BC23" s="299"/>
      <c r="BD23" s="299"/>
      <c r="BE23" s="265">
        <f>BA23-BB23-BC23-BD23</f>
        <v>0</v>
      </c>
      <c r="BF23" s="297">
        <v>0</v>
      </c>
      <c r="BG23" s="299"/>
      <c r="BH23" s="299"/>
      <c r="BI23" s="299"/>
      <c r="BJ23" s="265">
        <f>BF23-BG23-BH23-BI23</f>
        <v>0</v>
      </c>
    </row>
    <row r="24" spans="1:62" ht="18" customHeight="1">
      <c r="A24" s="683"/>
      <c r="B24" s="668"/>
      <c r="C24" s="645"/>
      <c r="D24" s="259"/>
      <c r="E24" s="692"/>
      <c r="F24" s="259"/>
      <c r="G24" s="259"/>
      <c r="H24" s="259"/>
      <c r="I24" s="259"/>
      <c r="J24" s="259"/>
      <c r="K24" s="259"/>
      <c r="L24" s="259"/>
      <c r="M24" s="259"/>
      <c r="N24" s="259"/>
      <c r="O24" s="259"/>
      <c r="P24" s="260"/>
      <c r="Q24" s="259"/>
      <c r="R24" s="259"/>
      <c r="S24" s="259"/>
      <c r="T24" s="259"/>
      <c r="U24" s="259"/>
      <c r="V24" s="259"/>
      <c r="W24" s="749"/>
      <c r="X24" s="259"/>
      <c r="Y24" s="746"/>
      <c r="Z24" s="561"/>
      <c r="AA24" s="259"/>
      <c r="AB24" s="259"/>
      <c r="AC24" s="259"/>
      <c r="AD24" s="277" t="s">
        <v>477</v>
      </c>
      <c r="AE24" s="277" t="s">
        <v>73</v>
      </c>
      <c r="AF24" s="277" t="s">
        <v>278</v>
      </c>
      <c r="AG24" s="297">
        <v>0</v>
      </c>
      <c r="AH24" s="297"/>
      <c r="AI24" s="297"/>
      <c r="AJ24" s="297"/>
      <c r="AK24" s="297"/>
      <c r="AL24" s="297"/>
      <c r="AM24" s="297"/>
      <c r="AN24" s="299"/>
      <c r="AO24" s="265">
        <f t="shared" si="6"/>
        <v>0</v>
      </c>
      <c r="AP24" s="265">
        <f>AH24-AJ24-AL24-AN24</f>
        <v>0</v>
      </c>
      <c r="AQ24" s="298"/>
      <c r="AR24" s="298"/>
      <c r="AS24" s="298"/>
      <c r="AT24" s="298"/>
      <c r="AU24" s="267">
        <f t="shared" si="7"/>
        <v>0</v>
      </c>
      <c r="AV24" s="297"/>
      <c r="AW24" s="299"/>
      <c r="AX24" s="299"/>
      <c r="AY24" s="299"/>
      <c r="AZ24" s="265"/>
      <c r="BA24" s="297"/>
      <c r="BB24" s="299"/>
      <c r="BC24" s="299"/>
      <c r="BD24" s="299"/>
      <c r="BE24" s="265"/>
      <c r="BF24" s="297"/>
      <c r="BG24" s="299"/>
      <c r="BH24" s="299"/>
      <c r="BI24" s="299"/>
      <c r="BJ24" s="265"/>
    </row>
    <row r="25" spans="1:62" ht="1.5" hidden="1" customHeight="1">
      <c r="A25" s="683"/>
      <c r="B25" s="668"/>
      <c r="C25" s="645"/>
      <c r="D25" s="259"/>
      <c r="E25" s="692"/>
      <c r="F25" s="259"/>
      <c r="G25" s="259"/>
      <c r="H25" s="259"/>
      <c r="I25" s="259"/>
      <c r="J25" s="259"/>
      <c r="K25" s="259"/>
      <c r="L25" s="259"/>
      <c r="M25" s="259"/>
      <c r="N25" s="259"/>
      <c r="O25" s="259"/>
      <c r="P25" s="260"/>
      <c r="Q25" s="259"/>
      <c r="R25" s="259"/>
      <c r="S25" s="259"/>
      <c r="T25" s="259"/>
      <c r="U25" s="259"/>
      <c r="V25" s="259"/>
      <c r="W25" s="749"/>
      <c r="X25" s="259"/>
      <c r="Y25" s="746"/>
      <c r="Z25" s="561"/>
      <c r="AA25" s="259"/>
      <c r="AB25" s="259"/>
      <c r="AC25" s="259"/>
      <c r="AQ25" s="298"/>
      <c r="AR25" s="298"/>
      <c r="AS25" s="298"/>
      <c r="AT25" s="298"/>
      <c r="AU25" s="267">
        <f t="shared" si="7"/>
        <v>0</v>
      </c>
      <c r="AV25" s="297"/>
      <c r="AW25" s="299"/>
      <c r="AX25" s="299"/>
      <c r="AY25" s="299"/>
      <c r="AZ25" s="265"/>
      <c r="BA25" s="297"/>
      <c r="BB25" s="299"/>
      <c r="BC25" s="299"/>
      <c r="BD25" s="299"/>
      <c r="BE25" s="265"/>
      <c r="BF25" s="297"/>
      <c r="BG25" s="299"/>
      <c r="BH25" s="299"/>
      <c r="BI25" s="299"/>
      <c r="BJ25" s="265"/>
    </row>
    <row r="26" spans="1:62" ht="18" hidden="1" customHeight="1">
      <c r="A26" s="683"/>
      <c r="B26" s="668"/>
      <c r="C26" s="645"/>
      <c r="D26" s="259"/>
      <c r="E26" s="692"/>
      <c r="F26" s="259"/>
      <c r="G26" s="259"/>
      <c r="H26" s="259"/>
      <c r="I26" s="259"/>
      <c r="J26" s="259"/>
      <c r="K26" s="259"/>
      <c r="L26" s="259"/>
      <c r="M26" s="259"/>
      <c r="N26" s="259"/>
      <c r="O26" s="259"/>
      <c r="P26" s="260"/>
      <c r="Q26" s="259"/>
      <c r="R26" s="259"/>
      <c r="S26" s="259"/>
      <c r="T26" s="259"/>
      <c r="U26" s="259"/>
      <c r="V26" s="259"/>
      <c r="W26" s="749"/>
      <c r="X26" s="259"/>
      <c r="Y26" s="747"/>
      <c r="Z26" s="561"/>
      <c r="AA26" s="259"/>
      <c r="AB26" s="259"/>
      <c r="AC26" s="259"/>
      <c r="BF26" s="192"/>
      <c r="BG26" s="192"/>
      <c r="BH26" s="192"/>
      <c r="BI26" s="192"/>
      <c r="BJ26" s="192"/>
    </row>
    <row r="27" spans="1:62" ht="17.25" customHeight="1">
      <c r="A27" s="676"/>
      <c r="B27" s="659"/>
      <c r="C27" s="646"/>
      <c r="D27" s="259"/>
      <c r="E27" s="693"/>
      <c r="F27" s="259"/>
      <c r="G27" s="259"/>
      <c r="H27" s="259"/>
      <c r="I27" s="259"/>
      <c r="J27" s="259"/>
      <c r="K27" s="259"/>
      <c r="L27" s="259"/>
      <c r="M27" s="259"/>
      <c r="N27" s="259"/>
      <c r="O27" s="259"/>
      <c r="P27" s="260"/>
      <c r="Q27" s="259"/>
      <c r="R27" s="259"/>
      <c r="S27" s="259"/>
      <c r="T27" s="259"/>
      <c r="U27" s="259"/>
      <c r="V27" s="259"/>
      <c r="W27" s="750"/>
      <c r="X27" s="259"/>
      <c r="Y27" s="259"/>
      <c r="Z27" s="561"/>
      <c r="AA27" s="259"/>
      <c r="AB27" s="259"/>
      <c r="AC27" s="259"/>
      <c r="AD27" s="277" t="s">
        <v>477</v>
      </c>
      <c r="AE27" s="277" t="s">
        <v>269</v>
      </c>
      <c r="AF27" s="277" t="s">
        <v>250</v>
      </c>
      <c r="AG27" s="278">
        <v>0</v>
      </c>
      <c r="AH27" s="278"/>
      <c r="AI27" s="278"/>
      <c r="AJ27" s="278"/>
      <c r="AK27" s="278"/>
      <c r="AL27" s="278"/>
      <c r="AM27" s="278"/>
      <c r="AN27" s="278"/>
      <c r="AO27" s="434">
        <f t="shared" si="6"/>
        <v>0</v>
      </c>
      <c r="AP27" s="265">
        <f>AH27-AJ27-AL27-AN27</f>
        <v>0</v>
      </c>
      <c r="AQ27" s="279">
        <v>0</v>
      </c>
      <c r="AR27" s="279"/>
      <c r="AS27" s="279"/>
      <c r="AT27" s="279"/>
      <c r="AU27" s="435">
        <f t="shared" si="7"/>
        <v>0</v>
      </c>
      <c r="AV27" s="278">
        <v>0</v>
      </c>
      <c r="AW27" s="264"/>
      <c r="AX27" s="264"/>
      <c r="AY27" s="264"/>
      <c r="AZ27" s="434">
        <f t="shared" si="8"/>
        <v>0</v>
      </c>
      <c r="BA27" s="278">
        <v>0</v>
      </c>
      <c r="BB27" s="264"/>
      <c r="BC27" s="264"/>
      <c r="BD27" s="264"/>
      <c r="BE27" s="434">
        <f>BA27-BB27-BC27-BD27</f>
        <v>0</v>
      </c>
      <c r="BF27" s="278">
        <v>0</v>
      </c>
      <c r="BG27" s="264"/>
      <c r="BH27" s="264"/>
      <c r="BI27" s="264"/>
      <c r="BJ27" s="434">
        <f>BF27-BG27-BH27-BI27</f>
        <v>0</v>
      </c>
    </row>
    <row r="28" spans="1:62" ht="87.75" customHeight="1">
      <c r="A28" s="427" t="s">
        <v>213</v>
      </c>
      <c r="B28" s="271">
        <v>6506</v>
      </c>
      <c r="C28" s="644" t="s">
        <v>44</v>
      </c>
      <c r="D28" s="272" t="s">
        <v>217</v>
      </c>
      <c r="E28" s="272" t="s">
        <v>215</v>
      </c>
      <c r="F28" s="272"/>
      <c r="G28" s="272"/>
      <c r="H28" s="272"/>
      <c r="I28" s="272"/>
      <c r="J28" s="272"/>
      <c r="K28" s="272"/>
      <c r="L28" s="272"/>
      <c r="M28" s="272" t="s">
        <v>55</v>
      </c>
      <c r="N28" s="273"/>
      <c r="O28" s="273"/>
      <c r="P28" s="274" t="s">
        <v>421</v>
      </c>
      <c r="Q28" s="259"/>
      <c r="R28" s="259"/>
      <c r="S28" s="259"/>
      <c r="T28" s="259"/>
      <c r="U28" s="259"/>
      <c r="V28" s="259"/>
      <c r="W28" s="647" t="s">
        <v>59</v>
      </c>
      <c r="X28" s="275" t="s">
        <v>60</v>
      </c>
      <c r="Y28" s="275" t="s">
        <v>61</v>
      </c>
      <c r="Z28" s="272" t="s">
        <v>62</v>
      </c>
      <c r="AA28" s="272" t="s">
        <v>290</v>
      </c>
      <c r="AB28" s="272" t="s">
        <v>49</v>
      </c>
      <c r="AC28" s="272"/>
      <c r="AD28" s="277" t="s">
        <v>291</v>
      </c>
      <c r="AE28" s="277" t="s">
        <v>305</v>
      </c>
      <c r="AF28" s="277" t="s">
        <v>250</v>
      </c>
      <c r="AG28" s="278">
        <v>0</v>
      </c>
      <c r="AH28" s="278"/>
      <c r="AI28" s="278"/>
      <c r="AJ28" s="278"/>
      <c r="AK28" s="278"/>
      <c r="AL28" s="278"/>
      <c r="AM28" s="278"/>
      <c r="AN28" s="264"/>
      <c r="AO28" s="265">
        <f t="shared" si="6"/>
        <v>0</v>
      </c>
      <c r="AP28" s="265"/>
      <c r="AQ28" s="279">
        <v>0</v>
      </c>
      <c r="AR28" s="266"/>
      <c r="AS28" s="266"/>
      <c r="AT28" s="266"/>
      <c r="AU28" s="267">
        <f t="shared" si="7"/>
        <v>0</v>
      </c>
      <c r="AV28" s="264">
        <v>0</v>
      </c>
      <c r="AW28" s="264"/>
      <c r="AX28" s="264"/>
      <c r="AY28" s="264"/>
      <c r="AZ28" s="265">
        <f t="shared" si="8"/>
        <v>0</v>
      </c>
      <c r="BA28" s="264">
        <v>0</v>
      </c>
      <c r="BB28" s="264"/>
      <c r="BC28" s="264"/>
      <c r="BD28" s="264"/>
      <c r="BE28" s="265">
        <f>BA28-BB28-BC28-BD28</f>
        <v>0</v>
      </c>
      <c r="BF28" s="264">
        <v>0</v>
      </c>
      <c r="BG28" s="264"/>
      <c r="BH28" s="264"/>
      <c r="BI28" s="264"/>
      <c r="BJ28" s="265">
        <f>BF28-BG28-BH28-BI28</f>
        <v>0</v>
      </c>
    </row>
    <row r="29" spans="1:62">
      <c r="A29" s="428"/>
      <c r="B29" s="271"/>
      <c r="C29" s="646"/>
      <c r="D29" s="272"/>
      <c r="E29" s="272"/>
      <c r="F29" s="272"/>
      <c r="G29" s="272"/>
      <c r="H29" s="272"/>
      <c r="I29" s="272"/>
      <c r="J29" s="272"/>
      <c r="K29" s="272"/>
      <c r="L29" s="272"/>
      <c r="M29" s="272"/>
      <c r="N29" s="273"/>
      <c r="O29" s="273"/>
      <c r="P29" s="274"/>
      <c r="Q29" s="259"/>
      <c r="R29" s="259"/>
      <c r="S29" s="259"/>
      <c r="T29" s="259"/>
      <c r="U29" s="259"/>
      <c r="V29" s="259"/>
      <c r="W29" s="649"/>
      <c r="X29" s="289"/>
      <c r="Y29" s="289"/>
      <c r="Z29" s="281"/>
      <c r="AA29" s="272"/>
      <c r="AB29" s="272"/>
      <c r="AC29" s="272"/>
      <c r="AD29" s="277" t="s">
        <v>291</v>
      </c>
      <c r="AE29" s="277" t="s">
        <v>364</v>
      </c>
      <c r="AF29" s="277" t="s">
        <v>250</v>
      </c>
      <c r="AG29" s="278">
        <v>27</v>
      </c>
      <c r="AH29" s="278">
        <v>27</v>
      </c>
      <c r="AI29" s="278"/>
      <c r="AJ29" s="278"/>
      <c r="AK29" s="278"/>
      <c r="AL29" s="278"/>
      <c r="AM29" s="278"/>
      <c r="AN29" s="264"/>
      <c r="AO29" s="265">
        <f t="shared" si="6"/>
        <v>27</v>
      </c>
      <c r="AP29" s="265">
        <f t="shared" si="6"/>
        <v>27</v>
      </c>
      <c r="AQ29" s="279">
        <v>0</v>
      </c>
      <c r="AR29" s="266"/>
      <c r="AS29" s="266"/>
      <c r="AT29" s="266"/>
      <c r="AU29" s="267">
        <f t="shared" si="7"/>
        <v>0</v>
      </c>
      <c r="AV29" s="264"/>
      <c r="AW29" s="264"/>
      <c r="AX29" s="264"/>
      <c r="AY29" s="264"/>
      <c r="AZ29" s="265"/>
      <c r="BA29" s="264"/>
      <c r="BB29" s="264"/>
      <c r="BC29" s="264"/>
      <c r="BD29" s="264"/>
      <c r="BE29" s="265"/>
      <c r="BF29" s="264"/>
      <c r="BG29" s="264"/>
      <c r="BH29" s="264"/>
      <c r="BI29" s="264"/>
      <c r="BJ29" s="265"/>
    </row>
    <row r="30" spans="1:62" ht="38.25" customHeight="1">
      <c r="A30" s="689" t="s">
        <v>218</v>
      </c>
      <c r="B30" s="658">
        <v>6508</v>
      </c>
      <c r="C30" s="644" t="s">
        <v>44</v>
      </c>
      <c r="D30" s="272" t="s">
        <v>219</v>
      </c>
      <c r="E30" s="644" t="s">
        <v>215</v>
      </c>
      <c r="F30" s="272" t="s">
        <v>63</v>
      </c>
      <c r="G30" s="272"/>
      <c r="H30" s="272"/>
      <c r="I30" s="282">
        <v>20</v>
      </c>
      <c r="J30" s="272"/>
      <c r="K30" s="272"/>
      <c r="L30" s="272"/>
      <c r="M30" s="272" t="s">
        <v>64</v>
      </c>
      <c r="N30" s="272"/>
      <c r="O30" s="272"/>
      <c r="P30" s="274" t="s">
        <v>420</v>
      </c>
      <c r="Q30" s="259"/>
      <c r="R30" s="259"/>
      <c r="S30" s="259"/>
      <c r="T30" s="259"/>
      <c r="U30" s="259"/>
      <c r="V30" s="259"/>
      <c r="W30" s="748" t="s">
        <v>367</v>
      </c>
      <c r="X30" s="108" t="s">
        <v>242</v>
      </c>
      <c r="Y30" s="745" t="s">
        <v>220</v>
      </c>
      <c r="Z30" s="644" t="s">
        <v>65</v>
      </c>
      <c r="AA30" s="272" t="s">
        <v>290</v>
      </c>
      <c r="AB30" s="272" t="s">
        <v>66</v>
      </c>
      <c r="AC30" s="272"/>
      <c r="AD30" s="277" t="s">
        <v>478</v>
      </c>
      <c r="AE30" s="277" t="s">
        <v>270</v>
      </c>
      <c r="AF30" s="277" t="s">
        <v>278</v>
      </c>
      <c r="AG30" s="278"/>
      <c r="AH30" s="278"/>
      <c r="AI30" s="278"/>
      <c r="AJ30" s="278"/>
      <c r="AK30" s="278"/>
      <c r="AL30" s="278"/>
      <c r="AM30" s="278"/>
      <c r="AN30" s="264"/>
      <c r="AO30" s="265">
        <f t="shared" si="6"/>
        <v>0</v>
      </c>
      <c r="AP30" s="265">
        <f t="shared" si="6"/>
        <v>0</v>
      </c>
      <c r="AQ30" s="279">
        <v>0</v>
      </c>
      <c r="AR30" s="266"/>
      <c r="AS30" s="266"/>
      <c r="AT30" s="266"/>
      <c r="AU30" s="267">
        <f t="shared" si="7"/>
        <v>0</v>
      </c>
      <c r="AV30" s="264">
        <v>0</v>
      </c>
      <c r="AW30" s="264"/>
      <c r="AX30" s="264"/>
      <c r="AY30" s="264"/>
      <c r="AZ30" s="265">
        <f t="shared" si="8"/>
        <v>0</v>
      </c>
      <c r="BA30" s="264">
        <v>0</v>
      </c>
      <c r="BB30" s="264"/>
      <c r="BC30" s="264"/>
      <c r="BD30" s="264"/>
      <c r="BE30" s="265">
        <f t="shared" ref="BE30:BE35" si="9">BA30-BB30-BC30-BD30</f>
        <v>0</v>
      </c>
      <c r="BF30" s="264">
        <v>0</v>
      </c>
      <c r="BG30" s="264"/>
      <c r="BH30" s="264"/>
      <c r="BI30" s="264"/>
      <c r="BJ30" s="265">
        <f t="shared" ref="BJ30:BJ35" si="10">BF30-BG30-BH30-BI30</f>
        <v>0</v>
      </c>
    </row>
    <row r="31" spans="1:62">
      <c r="A31" s="690"/>
      <c r="B31" s="668"/>
      <c r="C31" s="645"/>
      <c r="D31" s="272"/>
      <c r="E31" s="645"/>
      <c r="F31" s="272"/>
      <c r="G31" s="272"/>
      <c r="H31" s="272"/>
      <c r="I31" s="282"/>
      <c r="J31" s="272"/>
      <c r="K31" s="272"/>
      <c r="L31" s="272"/>
      <c r="M31" s="272"/>
      <c r="N31" s="272"/>
      <c r="O31" s="272"/>
      <c r="P31" s="274"/>
      <c r="Q31" s="259"/>
      <c r="R31" s="259"/>
      <c r="S31" s="259"/>
      <c r="T31" s="259"/>
      <c r="U31" s="259"/>
      <c r="V31" s="259"/>
      <c r="W31" s="749"/>
      <c r="X31" s="259"/>
      <c r="Y31" s="746"/>
      <c r="Z31" s="645"/>
      <c r="AA31" s="272"/>
      <c r="AB31" s="430"/>
      <c r="AC31" s="272"/>
      <c r="AD31" s="277" t="s">
        <v>478</v>
      </c>
      <c r="AE31" s="277" t="s">
        <v>27</v>
      </c>
      <c r="AF31" s="277" t="s">
        <v>278</v>
      </c>
      <c r="AG31" s="278">
        <v>438.5</v>
      </c>
      <c r="AH31" s="278">
        <v>387.1</v>
      </c>
      <c r="AI31" s="278"/>
      <c r="AJ31" s="278"/>
      <c r="AK31" s="278"/>
      <c r="AL31" s="278"/>
      <c r="AM31" s="278"/>
      <c r="AN31" s="264"/>
      <c r="AO31" s="265">
        <f t="shared" si="6"/>
        <v>438.5</v>
      </c>
      <c r="AP31" s="265">
        <f t="shared" si="6"/>
        <v>387.1</v>
      </c>
      <c r="AQ31" s="279">
        <v>369.6</v>
      </c>
      <c r="AR31" s="266"/>
      <c r="AS31" s="266"/>
      <c r="AT31" s="266"/>
      <c r="AU31" s="267">
        <f t="shared" si="7"/>
        <v>369.6</v>
      </c>
      <c r="AV31" s="264">
        <v>321.10000000000002</v>
      </c>
      <c r="AW31" s="264"/>
      <c r="AX31" s="264"/>
      <c r="AY31" s="264"/>
      <c r="AZ31" s="265">
        <f t="shared" si="8"/>
        <v>321.10000000000002</v>
      </c>
      <c r="BA31" s="264">
        <v>213.6</v>
      </c>
      <c r="BB31" s="264"/>
      <c r="BC31" s="264"/>
      <c r="BD31" s="264"/>
      <c r="BE31" s="265">
        <f t="shared" si="9"/>
        <v>213.6</v>
      </c>
      <c r="BF31" s="264">
        <v>213.6</v>
      </c>
      <c r="BG31" s="264"/>
      <c r="BH31" s="264"/>
      <c r="BI31" s="264"/>
      <c r="BJ31" s="265">
        <f t="shared" si="10"/>
        <v>213.6</v>
      </c>
    </row>
    <row r="32" spans="1:62" ht="15.75" customHeight="1">
      <c r="A32" s="690"/>
      <c r="B32" s="668"/>
      <c r="C32" s="645"/>
      <c r="D32" s="272"/>
      <c r="E32" s="645"/>
      <c r="F32" s="272"/>
      <c r="G32" s="272"/>
      <c r="H32" s="272"/>
      <c r="I32" s="282"/>
      <c r="J32" s="272"/>
      <c r="K32" s="272"/>
      <c r="L32" s="272"/>
      <c r="M32" s="272"/>
      <c r="N32" s="272"/>
      <c r="O32" s="272"/>
      <c r="P32" s="274"/>
      <c r="Q32" s="259"/>
      <c r="R32" s="259"/>
      <c r="S32" s="259"/>
      <c r="T32" s="259"/>
      <c r="U32" s="259"/>
      <c r="V32" s="259"/>
      <c r="W32" s="749"/>
      <c r="X32" s="259"/>
      <c r="Y32" s="746"/>
      <c r="Z32" s="645"/>
      <c r="AA32" s="272"/>
      <c r="AB32" s="430"/>
      <c r="AC32" s="272"/>
      <c r="AD32" s="277" t="s">
        <v>478</v>
      </c>
      <c r="AE32" s="277" t="s">
        <v>363</v>
      </c>
      <c r="AF32" s="277" t="s">
        <v>278</v>
      </c>
      <c r="AG32" s="278">
        <v>732.5</v>
      </c>
      <c r="AH32" s="278">
        <v>732.5</v>
      </c>
      <c r="AI32" s="278">
        <v>688.6</v>
      </c>
      <c r="AJ32" s="278">
        <v>688.6</v>
      </c>
      <c r="AK32" s="278">
        <v>21.9</v>
      </c>
      <c r="AL32" s="278">
        <v>21.9</v>
      </c>
      <c r="AM32" s="278"/>
      <c r="AN32" s="264"/>
      <c r="AO32" s="265">
        <f t="shared" si="6"/>
        <v>21.999999999999979</v>
      </c>
      <c r="AP32" s="265">
        <f t="shared" si="6"/>
        <v>21.999999999999979</v>
      </c>
      <c r="AQ32" s="279"/>
      <c r="AR32" s="266"/>
      <c r="AS32" s="266"/>
      <c r="AT32" s="266"/>
      <c r="AU32" s="267">
        <f t="shared" si="7"/>
        <v>0</v>
      </c>
      <c r="AV32" s="264"/>
      <c r="AW32" s="264"/>
      <c r="AX32" s="264"/>
      <c r="AY32" s="264"/>
      <c r="AZ32" s="265">
        <f t="shared" si="8"/>
        <v>0</v>
      </c>
      <c r="BA32" s="264"/>
      <c r="BB32" s="264"/>
      <c r="BC32" s="264"/>
      <c r="BD32" s="264"/>
      <c r="BE32" s="265">
        <f t="shared" si="9"/>
        <v>0</v>
      </c>
      <c r="BF32" s="264"/>
      <c r="BG32" s="264"/>
      <c r="BH32" s="264"/>
      <c r="BI32" s="264"/>
      <c r="BJ32" s="265">
        <f t="shared" si="10"/>
        <v>0</v>
      </c>
    </row>
    <row r="33" spans="1:62" ht="15" customHeight="1">
      <c r="A33" s="690"/>
      <c r="B33" s="668"/>
      <c r="C33" s="645"/>
      <c r="D33" s="272"/>
      <c r="E33" s="645"/>
      <c r="F33" s="272"/>
      <c r="G33" s="272"/>
      <c r="H33" s="272"/>
      <c r="I33" s="282"/>
      <c r="J33" s="272"/>
      <c r="K33" s="272"/>
      <c r="L33" s="272"/>
      <c r="M33" s="272"/>
      <c r="N33" s="272"/>
      <c r="O33" s="272"/>
      <c r="P33" s="274"/>
      <c r="Q33" s="259"/>
      <c r="R33" s="259"/>
      <c r="S33" s="259"/>
      <c r="T33" s="259"/>
      <c r="U33" s="259"/>
      <c r="V33" s="259"/>
      <c r="W33" s="749"/>
      <c r="X33" s="259"/>
      <c r="Y33" s="746"/>
      <c r="Z33" s="645"/>
      <c r="AA33" s="272"/>
      <c r="AB33" s="430"/>
      <c r="AC33" s="272"/>
      <c r="AD33" s="277" t="s">
        <v>478</v>
      </c>
      <c r="AE33" s="277" t="s">
        <v>484</v>
      </c>
      <c r="AF33" s="277" t="s">
        <v>278</v>
      </c>
      <c r="AG33" s="278">
        <v>558.9</v>
      </c>
      <c r="AH33" s="278">
        <v>443.2</v>
      </c>
      <c r="AI33" s="278"/>
      <c r="AJ33" s="278"/>
      <c r="AK33" s="278">
        <v>265.89999999999998</v>
      </c>
      <c r="AL33" s="278">
        <v>265.89999999999998</v>
      </c>
      <c r="AM33" s="278"/>
      <c r="AN33" s="264"/>
      <c r="AO33" s="265">
        <f t="shared" si="6"/>
        <v>293</v>
      </c>
      <c r="AP33" s="265">
        <f t="shared" si="6"/>
        <v>177.3</v>
      </c>
      <c r="AQ33" s="279"/>
      <c r="AR33" s="266"/>
      <c r="AS33" s="266"/>
      <c r="AT33" s="266"/>
      <c r="AU33" s="267">
        <f t="shared" si="7"/>
        <v>0</v>
      </c>
      <c r="AV33" s="264"/>
      <c r="AW33" s="264"/>
      <c r="AX33" s="264"/>
      <c r="AY33" s="264"/>
      <c r="AZ33" s="265">
        <f t="shared" si="8"/>
        <v>0</v>
      </c>
      <c r="BA33" s="264"/>
      <c r="BB33" s="264"/>
      <c r="BC33" s="264"/>
      <c r="BD33" s="264"/>
      <c r="BE33" s="265">
        <f t="shared" si="9"/>
        <v>0</v>
      </c>
      <c r="BF33" s="264"/>
      <c r="BG33" s="264"/>
      <c r="BH33" s="264"/>
      <c r="BI33" s="264"/>
      <c r="BJ33" s="265">
        <f t="shared" si="10"/>
        <v>0</v>
      </c>
    </row>
    <row r="34" spans="1:62" ht="14.25" customHeight="1">
      <c r="A34" s="690"/>
      <c r="B34" s="668"/>
      <c r="C34" s="645"/>
      <c r="D34" s="272"/>
      <c r="E34" s="646"/>
      <c r="F34" s="272"/>
      <c r="G34" s="272"/>
      <c r="H34" s="272"/>
      <c r="I34" s="282"/>
      <c r="J34" s="272"/>
      <c r="K34" s="272"/>
      <c r="L34" s="272"/>
      <c r="M34" s="272"/>
      <c r="N34" s="272"/>
      <c r="O34" s="272"/>
      <c r="P34" s="274"/>
      <c r="Q34" s="259"/>
      <c r="R34" s="259"/>
      <c r="S34" s="259"/>
      <c r="T34" s="259"/>
      <c r="U34" s="259"/>
      <c r="V34" s="259"/>
      <c r="W34" s="749"/>
      <c r="X34" s="259"/>
      <c r="Y34" s="747"/>
      <c r="Z34" s="645"/>
      <c r="AA34" s="272"/>
      <c r="AB34" s="430"/>
      <c r="AC34" s="272"/>
      <c r="AD34" s="277" t="s">
        <v>478</v>
      </c>
      <c r="AE34" s="277" t="s">
        <v>289</v>
      </c>
      <c r="AF34" s="277" t="s">
        <v>278</v>
      </c>
      <c r="AG34" s="278">
        <v>3</v>
      </c>
      <c r="AH34" s="278">
        <v>3</v>
      </c>
      <c r="AI34" s="278"/>
      <c r="AJ34" s="278"/>
      <c r="AK34" s="278"/>
      <c r="AL34" s="278"/>
      <c r="AM34" s="278"/>
      <c r="AN34" s="264"/>
      <c r="AO34" s="265">
        <f t="shared" si="6"/>
        <v>3</v>
      </c>
      <c r="AP34" s="265">
        <f t="shared" si="6"/>
        <v>3</v>
      </c>
      <c r="AQ34" s="279">
        <v>0</v>
      </c>
      <c r="AR34" s="266"/>
      <c r="AS34" s="266"/>
      <c r="AT34" s="266"/>
      <c r="AU34" s="267">
        <f t="shared" si="7"/>
        <v>0</v>
      </c>
      <c r="AV34" s="264"/>
      <c r="AW34" s="264"/>
      <c r="AX34" s="264"/>
      <c r="AY34" s="264"/>
      <c r="AZ34" s="265">
        <f t="shared" si="8"/>
        <v>0</v>
      </c>
      <c r="BA34" s="264"/>
      <c r="BB34" s="264"/>
      <c r="BC34" s="264"/>
      <c r="BD34" s="264"/>
      <c r="BE34" s="265">
        <f t="shared" si="9"/>
        <v>0</v>
      </c>
      <c r="BF34" s="264"/>
      <c r="BG34" s="264"/>
      <c r="BH34" s="264"/>
      <c r="BI34" s="264"/>
      <c r="BJ34" s="265">
        <f t="shared" si="10"/>
        <v>0</v>
      </c>
    </row>
    <row r="35" spans="1:62" ht="15" customHeight="1">
      <c r="A35" s="691"/>
      <c r="B35" s="659"/>
      <c r="C35" s="646"/>
      <c r="D35" s="272"/>
      <c r="E35" s="272"/>
      <c r="F35" s="272"/>
      <c r="G35" s="272"/>
      <c r="H35" s="272"/>
      <c r="I35" s="282"/>
      <c r="J35" s="272"/>
      <c r="K35" s="272"/>
      <c r="L35" s="272"/>
      <c r="M35" s="272"/>
      <c r="N35" s="272"/>
      <c r="O35" s="272"/>
      <c r="P35" s="274"/>
      <c r="Q35" s="259"/>
      <c r="R35" s="259"/>
      <c r="S35" s="259"/>
      <c r="T35" s="259"/>
      <c r="U35" s="259"/>
      <c r="V35" s="259"/>
      <c r="W35" s="750"/>
      <c r="X35" s="259"/>
      <c r="Y35" s="429"/>
      <c r="Z35" s="646"/>
      <c r="AA35" s="272"/>
      <c r="AB35" s="430"/>
      <c r="AC35" s="272"/>
      <c r="AD35" s="277" t="s">
        <v>478</v>
      </c>
      <c r="AE35" s="277" t="s">
        <v>425</v>
      </c>
      <c r="AF35" s="277" t="s">
        <v>250</v>
      </c>
      <c r="AG35" s="278">
        <v>8</v>
      </c>
      <c r="AH35" s="278">
        <v>7.9</v>
      </c>
      <c r="AI35" s="278"/>
      <c r="AJ35" s="278"/>
      <c r="AK35" s="278"/>
      <c r="AL35" s="278"/>
      <c r="AM35" s="278"/>
      <c r="AN35" s="264"/>
      <c r="AO35" s="265">
        <f t="shared" si="6"/>
        <v>8</v>
      </c>
      <c r="AP35" s="265">
        <f t="shared" si="6"/>
        <v>7.9</v>
      </c>
      <c r="AQ35" s="279">
        <v>10</v>
      </c>
      <c r="AR35" s="266"/>
      <c r="AS35" s="266"/>
      <c r="AT35" s="266"/>
      <c r="AU35" s="267">
        <f t="shared" si="7"/>
        <v>10</v>
      </c>
      <c r="AV35" s="264">
        <v>10</v>
      </c>
      <c r="AW35" s="264"/>
      <c r="AX35" s="264"/>
      <c r="AY35" s="264"/>
      <c r="AZ35" s="265">
        <f t="shared" si="8"/>
        <v>10</v>
      </c>
      <c r="BA35" s="264">
        <v>10</v>
      </c>
      <c r="BB35" s="264"/>
      <c r="BC35" s="264"/>
      <c r="BD35" s="264"/>
      <c r="BE35" s="265">
        <f t="shared" si="9"/>
        <v>10</v>
      </c>
      <c r="BF35" s="264">
        <v>10</v>
      </c>
      <c r="BG35" s="264"/>
      <c r="BH35" s="264"/>
      <c r="BI35" s="264"/>
      <c r="BJ35" s="265">
        <f t="shared" si="10"/>
        <v>10</v>
      </c>
    </row>
    <row r="36" spans="1:62" ht="14.25" hidden="1" customHeight="1">
      <c r="A36" s="428"/>
      <c r="B36" s="271"/>
      <c r="C36" s="561"/>
      <c r="D36" s="272"/>
      <c r="E36" s="272"/>
      <c r="F36" s="272"/>
      <c r="G36" s="272"/>
      <c r="H36" s="272"/>
      <c r="I36" s="282"/>
      <c r="J36" s="272"/>
      <c r="K36" s="272"/>
      <c r="L36" s="272"/>
      <c r="M36" s="272"/>
      <c r="N36" s="272"/>
      <c r="O36" s="272"/>
      <c r="P36" s="274"/>
      <c r="Q36" s="259"/>
      <c r="R36" s="259"/>
      <c r="S36" s="259"/>
      <c r="T36" s="259"/>
      <c r="U36" s="259"/>
      <c r="V36" s="259"/>
      <c r="W36" s="259"/>
      <c r="X36" s="259"/>
      <c r="Y36" s="429"/>
      <c r="Z36" s="561"/>
      <c r="AA36" s="272"/>
      <c r="AB36" s="430"/>
      <c r="AC36" s="272"/>
      <c r="AD36" s="277"/>
      <c r="AE36" s="277"/>
      <c r="AF36" s="277"/>
      <c r="AG36" s="278"/>
      <c r="AH36" s="278"/>
      <c r="AI36" s="278"/>
      <c r="AJ36" s="278"/>
      <c r="AK36" s="278"/>
      <c r="AL36" s="278"/>
      <c r="AM36" s="278"/>
      <c r="AN36" s="264"/>
      <c r="AO36" s="265"/>
      <c r="AP36" s="265">
        <f t="shared" si="6"/>
        <v>0</v>
      </c>
      <c r="AQ36" s="279"/>
      <c r="AR36" s="266"/>
      <c r="AS36" s="266"/>
      <c r="AT36" s="266"/>
      <c r="AU36" s="267"/>
      <c r="AV36" s="264"/>
      <c r="AW36" s="264"/>
      <c r="AX36" s="264"/>
      <c r="AY36" s="264"/>
      <c r="AZ36" s="265"/>
      <c r="BA36" s="264"/>
      <c r="BB36" s="264"/>
      <c r="BC36" s="264"/>
      <c r="BD36" s="264"/>
      <c r="BE36" s="265"/>
      <c r="BF36" s="264"/>
      <c r="BG36" s="264"/>
      <c r="BH36" s="264"/>
      <c r="BI36" s="264"/>
      <c r="BJ36" s="265"/>
    </row>
    <row r="37" spans="1:62" ht="135.75" customHeight="1">
      <c r="A37" s="427" t="s">
        <v>221</v>
      </c>
      <c r="B37" s="271">
        <v>6509</v>
      </c>
      <c r="C37" s="272" t="s">
        <v>44</v>
      </c>
      <c r="D37" s="272" t="s">
        <v>67</v>
      </c>
      <c r="E37" s="272" t="s">
        <v>222</v>
      </c>
      <c r="F37" s="272"/>
      <c r="G37" s="272"/>
      <c r="H37" s="272"/>
      <c r="I37" s="282"/>
      <c r="J37" s="272"/>
      <c r="K37" s="272"/>
      <c r="L37" s="272"/>
      <c r="M37" s="272" t="s">
        <v>69</v>
      </c>
      <c r="N37" s="273"/>
      <c r="O37" s="273"/>
      <c r="P37" s="293">
        <v>12</v>
      </c>
      <c r="Q37" s="259"/>
      <c r="R37" s="259"/>
      <c r="S37" s="259"/>
      <c r="T37" s="259"/>
      <c r="U37" s="259"/>
      <c r="V37" s="259"/>
      <c r="W37" s="275" t="s">
        <v>367</v>
      </c>
      <c r="X37" s="275" t="s">
        <v>70</v>
      </c>
      <c r="Y37" s="294" t="s">
        <v>220</v>
      </c>
      <c r="Z37" s="275" t="s">
        <v>71</v>
      </c>
      <c r="AA37" s="275" t="s">
        <v>290</v>
      </c>
      <c r="AB37" s="431" t="s">
        <v>66</v>
      </c>
      <c r="AC37" s="321"/>
      <c r="AD37" s="277" t="s">
        <v>228</v>
      </c>
      <c r="AE37" s="277" t="s">
        <v>273</v>
      </c>
      <c r="AF37" s="277" t="s">
        <v>250</v>
      </c>
      <c r="AG37" s="278">
        <v>5</v>
      </c>
      <c r="AH37" s="278">
        <v>0</v>
      </c>
      <c r="AI37" s="278"/>
      <c r="AJ37" s="278"/>
      <c r="AK37" s="278"/>
      <c r="AL37" s="278"/>
      <c r="AM37" s="278"/>
      <c r="AN37" s="264"/>
      <c r="AO37" s="265">
        <f t="shared" si="6"/>
        <v>5</v>
      </c>
      <c r="AP37" s="265">
        <f t="shared" si="6"/>
        <v>0</v>
      </c>
      <c r="AQ37" s="279">
        <v>0</v>
      </c>
      <c r="AR37" s="266"/>
      <c r="AS37" s="266"/>
      <c r="AT37" s="266"/>
      <c r="AU37" s="267">
        <f t="shared" si="7"/>
        <v>0</v>
      </c>
      <c r="AV37" s="264">
        <v>0</v>
      </c>
      <c r="AW37" s="264"/>
      <c r="AX37" s="264"/>
      <c r="AY37" s="264"/>
      <c r="AZ37" s="265">
        <f t="shared" si="8"/>
        <v>0</v>
      </c>
      <c r="BA37" s="264">
        <v>0</v>
      </c>
      <c r="BB37" s="264"/>
      <c r="BC37" s="264"/>
      <c r="BD37" s="264"/>
      <c r="BE37" s="265">
        <f>BA37-BB37-BC37-BD37</f>
        <v>0</v>
      </c>
      <c r="BF37" s="264">
        <v>0</v>
      </c>
      <c r="BG37" s="264"/>
      <c r="BH37" s="264"/>
      <c r="BI37" s="264"/>
      <c r="BJ37" s="265">
        <f>BF37-BG37-BH37-BI37</f>
        <v>0</v>
      </c>
    </row>
    <row r="38" spans="1:62" ht="15.75" customHeight="1">
      <c r="A38" s="677" t="s">
        <v>223</v>
      </c>
      <c r="B38" s="658">
        <v>6513</v>
      </c>
      <c r="C38" s="638" t="s">
        <v>44</v>
      </c>
      <c r="D38" s="638" t="s">
        <v>224</v>
      </c>
      <c r="E38" s="638" t="s">
        <v>68</v>
      </c>
      <c r="F38" s="638" t="s">
        <v>63</v>
      </c>
      <c r="G38" s="638"/>
      <c r="H38" s="638"/>
      <c r="I38" s="669">
        <v>20</v>
      </c>
      <c r="J38" s="638"/>
      <c r="K38" s="638"/>
      <c r="L38" s="638"/>
      <c r="M38" s="638" t="s">
        <v>64</v>
      </c>
      <c r="N38" s="281"/>
      <c r="O38" s="281"/>
      <c r="P38" s="296" t="s">
        <v>420</v>
      </c>
      <c r="Q38" s="259"/>
      <c r="R38" s="259"/>
      <c r="S38" s="259"/>
      <c r="T38" s="259"/>
      <c r="U38" s="259"/>
      <c r="V38" s="259"/>
      <c r="W38" s="644" t="s">
        <v>72</v>
      </c>
      <c r="X38" s="281" t="s">
        <v>70</v>
      </c>
      <c r="Y38" s="644" t="s">
        <v>220</v>
      </c>
      <c r="Z38" s="638" t="s">
        <v>413</v>
      </c>
      <c r="AA38" s="281" t="s">
        <v>290</v>
      </c>
      <c r="AB38" s="281" t="s">
        <v>49</v>
      </c>
      <c r="AC38" s="641"/>
      <c r="AD38" s="277" t="s">
        <v>476</v>
      </c>
      <c r="AE38" s="277" t="s">
        <v>309</v>
      </c>
      <c r="AF38" s="277" t="s">
        <v>278</v>
      </c>
      <c r="AG38" s="297">
        <v>0</v>
      </c>
      <c r="AH38" s="297"/>
      <c r="AI38" s="297"/>
      <c r="AJ38" s="297"/>
      <c r="AK38" s="297"/>
      <c r="AL38" s="297"/>
      <c r="AM38" s="297"/>
      <c r="AN38" s="299"/>
      <c r="AO38" s="265">
        <f t="shared" si="6"/>
        <v>0</v>
      </c>
      <c r="AP38" s="265">
        <f t="shared" si="6"/>
        <v>0</v>
      </c>
      <c r="AQ38" s="298">
        <v>0</v>
      </c>
      <c r="AR38" s="338"/>
      <c r="AS38" s="338"/>
      <c r="AT38" s="338"/>
      <c r="AU38" s="267">
        <f t="shared" si="7"/>
        <v>0</v>
      </c>
      <c r="AV38" s="299">
        <v>0</v>
      </c>
      <c r="AW38" s="299"/>
      <c r="AX38" s="299"/>
      <c r="AY38" s="299"/>
      <c r="AZ38" s="265">
        <f t="shared" si="8"/>
        <v>0</v>
      </c>
      <c r="BA38" s="299">
        <v>0</v>
      </c>
      <c r="BB38" s="299"/>
      <c r="BC38" s="299"/>
      <c r="BD38" s="299"/>
      <c r="BE38" s="265">
        <f>BA38-BB38-BC38-BD38</f>
        <v>0</v>
      </c>
      <c r="BF38" s="299">
        <v>0</v>
      </c>
      <c r="BG38" s="299"/>
      <c r="BH38" s="299"/>
      <c r="BI38" s="299"/>
      <c r="BJ38" s="265">
        <f>BF38-BG38-BH38-BI38</f>
        <v>0</v>
      </c>
    </row>
    <row r="39" spans="1:62" ht="15" customHeight="1">
      <c r="A39" s="682"/>
      <c r="B39" s="668"/>
      <c r="C39" s="639"/>
      <c r="D39" s="639"/>
      <c r="E39" s="639"/>
      <c r="F39" s="639"/>
      <c r="G39" s="639"/>
      <c r="H39" s="639"/>
      <c r="I39" s="670"/>
      <c r="J39" s="639"/>
      <c r="K39" s="639"/>
      <c r="L39" s="639"/>
      <c r="M39" s="639"/>
      <c r="N39" s="286"/>
      <c r="O39" s="286"/>
      <c r="P39" s="300"/>
      <c r="Q39" s="259"/>
      <c r="R39" s="259"/>
      <c r="S39" s="259"/>
      <c r="T39" s="259"/>
      <c r="U39" s="259"/>
      <c r="V39" s="259"/>
      <c r="W39" s="645"/>
      <c r="X39" s="286"/>
      <c r="Y39" s="645"/>
      <c r="Z39" s="639"/>
      <c r="AA39" s="286"/>
      <c r="AB39" s="286"/>
      <c r="AC39" s="643"/>
      <c r="AD39" s="277" t="s">
        <v>476</v>
      </c>
      <c r="AE39" s="277" t="s">
        <v>24</v>
      </c>
      <c r="AF39" s="277" t="s">
        <v>278</v>
      </c>
      <c r="AG39" s="297">
        <v>139.1</v>
      </c>
      <c r="AH39" s="297">
        <v>133.1</v>
      </c>
      <c r="AI39" s="297"/>
      <c r="AJ39" s="297"/>
      <c r="AK39" s="297"/>
      <c r="AL39" s="297"/>
      <c r="AM39" s="297"/>
      <c r="AN39" s="299"/>
      <c r="AO39" s="265">
        <f t="shared" si="6"/>
        <v>139.1</v>
      </c>
      <c r="AP39" s="265">
        <f t="shared" si="6"/>
        <v>133.1</v>
      </c>
      <c r="AQ39" s="298">
        <v>200</v>
      </c>
      <c r="AR39" s="338"/>
      <c r="AS39" s="338"/>
      <c r="AT39" s="338"/>
      <c r="AU39" s="267">
        <f t="shared" si="7"/>
        <v>200</v>
      </c>
      <c r="AV39" s="299">
        <v>0</v>
      </c>
      <c r="AW39" s="299"/>
      <c r="AX39" s="299"/>
      <c r="AY39" s="299"/>
      <c r="AZ39" s="265">
        <f t="shared" si="8"/>
        <v>0</v>
      </c>
      <c r="BA39" s="299">
        <v>0</v>
      </c>
      <c r="BB39" s="299"/>
      <c r="BC39" s="299"/>
      <c r="BD39" s="299"/>
      <c r="BE39" s="265">
        <f>BA39-BB39-BC39-BD39</f>
        <v>0</v>
      </c>
      <c r="BF39" s="299">
        <v>0</v>
      </c>
      <c r="BG39" s="299"/>
      <c r="BH39" s="299"/>
      <c r="BI39" s="299"/>
      <c r="BJ39" s="265">
        <f>BF39-BG39-BH39-BI39</f>
        <v>0</v>
      </c>
    </row>
    <row r="40" spans="1:62" ht="13.5" customHeight="1">
      <c r="A40" s="682"/>
      <c r="B40" s="668"/>
      <c r="C40" s="639"/>
      <c r="D40" s="639"/>
      <c r="E40" s="639"/>
      <c r="F40" s="639"/>
      <c r="G40" s="639"/>
      <c r="H40" s="639"/>
      <c r="I40" s="670"/>
      <c r="J40" s="639"/>
      <c r="K40" s="639"/>
      <c r="L40" s="639"/>
      <c r="M40" s="639"/>
      <c r="N40" s="286"/>
      <c r="O40" s="286"/>
      <c r="P40" s="300"/>
      <c r="Q40" s="259"/>
      <c r="R40" s="259"/>
      <c r="S40" s="259"/>
      <c r="T40" s="259"/>
      <c r="U40" s="259"/>
      <c r="V40" s="259"/>
      <c r="W40" s="645"/>
      <c r="X40" s="286"/>
      <c r="Y40" s="645"/>
      <c r="Z40" s="639"/>
      <c r="AA40" s="286"/>
      <c r="AB40" s="286"/>
      <c r="AC40" s="643"/>
      <c r="AD40" s="277" t="s">
        <v>476</v>
      </c>
      <c r="AE40" s="277" t="s">
        <v>30</v>
      </c>
      <c r="AF40" s="277" t="s">
        <v>278</v>
      </c>
      <c r="AG40" s="297">
        <v>316.39999999999998</v>
      </c>
      <c r="AH40" s="297">
        <v>309.2</v>
      </c>
      <c r="AI40" s="297"/>
      <c r="AJ40" s="297"/>
      <c r="AK40" s="297"/>
      <c r="AL40" s="297"/>
      <c r="AM40" s="297"/>
      <c r="AN40" s="299"/>
      <c r="AO40" s="265">
        <f t="shared" si="6"/>
        <v>316.39999999999998</v>
      </c>
      <c r="AP40" s="265">
        <f t="shared" si="6"/>
        <v>309.2</v>
      </c>
      <c r="AQ40" s="298">
        <v>195.5</v>
      </c>
      <c r="AR40" s="338"/>
      <c r="AS40" s="338"/>
      <c r="AT40" s="338"/>
      <c r="AU40" s="267">
        <f t="shared" si="7"/>
        <v>195.5</v>
      </c>
      <c r="AV40" s="299"/>
      <c r="AW40" s="299"/>
      <c r="AX40" s="299"/>
      <c r="AY40" s="299"/>
      <c r="AZ40" s="265"/>
      <c r="BA40" s="299"/>
      <c r="BB40" s="299"/>
      <c r="BC40" s="299"/>
      <c r="BD40" s="299"/>
      <c r="BE40" s="265"/>
      <c r="BF40" s="299"/>
      <c r="BG40" s="299"/>
      <c r="BH40" s="299"/>
      <c r="BI40" s="299"/>
      <c r="BJ40" s="265"/>
    </row>
    <row r="41" spans="1:62" ht="13.5" customHeight="1">
      <c r="A41" s="682"/>
      <c r="B41" s="668"/>
      <c r="C41" s="639"/>
      <c r="D41" s="639"/>
      <c r="E41" s="639"/>
      <c r="F41" s="639"/>
      <c r="G41" s="639"/>
      <c r="H41" s="639"/>
      <c r="I41" s="670"/>
      <c r="J41" s="639"/>
      <c r="K41" s="639"/>
      <c r="L41" s="639"/>
      <c r="M41" s="639"/>
      <c r="N41" s="286"/>
      <c r="O41" s="286"/>
      <c r="P41" s="300"/>
      <c r="Q41" s="259"/>
      <c r="R41" s="259"/>
      <c r="S41" s="259"/>
      <c r="T41" s="259"/>
      <c r="U41" s="259"/>
      <c r="V41" s="259"/>
      <c r="W41" s="645"/>
      <c r="X41" s="286"/>
      <c r="Y41" s="645"/>
      <c r="Z41" s="639"/>
      <c r="AA41" s="286"/>
      <c r="AB41" s="286"/>
      <c r="AC41" s="643"/>
      <c r="AD41" s="277" t="s">
        <v>476</v>
      </c>
      <c r="AE41" s="277" t="s">
        <v>484</v>
      </c>
      <c r="AF41" s="277" t="s">
        <v>278</v>
      </c>
      <c r="AG41" s="297">
        <v>0</v>
      </c>
      <c r="AH41" s="297"/>
      <c r="AI41" s="297"/>
      <c r="AJ41" s="297"/>
      <c r="AK41" s="297">
        <v>0</v>
      </c>
      <c r="AL41" s="297"/>
      <c r="AM41" s="297"/>
      <c r="AN41" s="299"/>
      <c r="AO41" s="265">
        <f t="shared" si="6"/>
        <v>0</v>
      </c>
      <c r="AP41" s="265">
        <f t="shared" si="6"/>
        <v>0</v>
      </c>
      <c r="AQ41" s="298"/>
      <c r="AR41" s="338"/>
      <c r="AS41" s="338"/>
      <c r="AT41" s="338"/>
      <c r="AU41" s="267"/>
      <c r="AV41" s="299"/>
      <c r="AW41" s="299"/>
      <c r="AX41" s="299"/>
      <c r="AY41" s="299"/>
      <c r="AZ41" s="265"/>
      <c r="BA41" s="299"/>
      <c r="BB41" s="299"/>
      <c r="BC41" s="299"/>
      <c r="BD41" s="299"/>
      <c r="BE41" s="265"/>
      <c r="BF41" s="299"/>
      <c r="BG41" s="299"/>
      <c r="BH41" s="299"/>
      <c r="BI41" s="299"/>
      <c r="BJ41" s="265"/>
    </row>
    <row r="42" spans="1:62" ht="13.5" customHeight="1">
      <c r="A42" s="682"/>
      <c r="B42" s="668"/>
      <c r="C42" s="639"/>
      <c r="D42" s="639"/>
      <c r="E42" s="639"/>
      <c r="F42" s="639"/>
      <c r="G42" s="639"/>
      <c r="H42" s="639"/>
      <c r="I42" s="670"/>
      <c r="J42" s="640"/>
      <c r="K42" s="640"/>
      <c r="L42" s="640"/>
      <c r="M42" s="640"/>
      <c r="N42" s="259"/>
      <c r="O42" s="259"/>
      <c r="P42" s="260"/>
      <c r="Q42" s="259"/>
      <c r="R42" s="259"/>
      <c r="S42" s="259"/>
      <c r="T42" s="259"/>
      <c r="U42" s="259"/>
      <c r="V42" s="259"/>
      <c r="W42" s="645"/>
      <c r="X42" s="259"/>
      <c r="Y42" s="646"/>
      <c r="Z42" s="640"/>
      <c r="AA42" s="259"/>
      <c r="AB42" s="259"/>
      <c r="AC42" s="643"/>
      <c r="AD42" s="277" t="s">
        <v>476</v>
      </c>
      <c r="AE42" s="277" t="s">
        <v>310</v>
      </c>
      <c r="AF42" s="277" t="s">
        <v>278</v>
      </c>
      <c r="AG42" s="297">
        <v>0</v>
      </c>
      <c r="AH42" s="297"/>
      <c r="AI42" s="297"/>
      <c r="AJ42" s="297"/>
      <c r="AK42" s="297"/>
      <c r="AL42" s="297"/>
      <c r="AM42" s="297"/>
      <c r="AN42" s="299"/>
      <c r="AO42" s="265">
        <f t="shared" si="6"/>
        <v>0</v>
      </c>
      <c r="AP42" s="265">
        <f t="shared" si="6"/>
        <v>0</v>
      </c>
      <c r="AQ42" s="298">
        <v>0</v>
      </c>
      <c r="AR42" s="338"/>
      <c r="AS42" s="338"/>
      <c r="AT42" s="338"/>
      <c r="AU42" s="267">
        <f t="shared" si="7"/>
        <v>0</v>
      </c>
      <c r="AV42" s="299">
        <v>0</v>
      </c>
      <c r="AW42" s="299"/>
      <c r="AX42" s="299"/>
      <c r="AY42" s="299"/>
      <c r="AZ42" s="265">
        <f t="shared" si="8"/>
        <v>0</v>
      </c>
      <c r="BA42" s="299">
        <v>0</v>
      </c>
      <c r="BB42" s="299"/>
      <c r="BC42" s="299"/>
      <c r="BD42" s="299"/>
      <c r="BE42" s="265">
        <f>BA42-BB42-BC42-BD42</f>
        <v>0</v>
      </c>
      <c r="BF42" s="299">
        <v>0</v>
      </c>
      <c r="BG42" s="299"/>
      <c r="BH42" s="299"/>
      <c r="BI42" s="299"/>
      <c r="BJ42" s="265">
        <f>BF42-BG42-BH42-BI42</f>
        <v>0</v>
      </c>
    </row>
    <row r="43" spans="1:62" ht="15" customHeight="1">
      <c r="A43" s="682"/>
      <c r="B43" s="668"/>
      <c r="C43" s="639"/>
      <c r="D43" s="639"/>
      <c r="E43" s="639"/>
      <c r="F43" s="639"/>
      <c r="G43" s="639"/>
      <c r="H43" s="639"/>
      <c r="I43" s="670"/>
      <c r="J43" s="259"/>
      <c r="K43" s="259"/>
      <c r="L43" s="259"/>
      <c r="M43" s="259"/>
      <c r="N43" s="259"/>
      <c r="O43" s="259"/>
      <c r="P43" s="260"/>
      <c r="Q43" s="259"/>
      <c r="R43" s="259"/>
      <c r="S43" s="259"/>
      <c r="T43" s="259"/>
      <c r="U43" s="259"/>
      <c r="V43" s="259"/>
      <c r="W43" s="645"/>
      <c r="X43" s="259"/>
      <c r="Y43" s="561"/>
      <c r="Z43" s="286"/>
      <c r="AA43" s="286"/>
      <c r="AB43" s="430"/>
      <c r="AC43" s="643"/>
      <c r="AD43" s="277" t="s">
        <v>18</v>
      </c>
      <c r="AE43" s="277" t="s">
        <v>311</v>
      </c>
      <c r="AF43" s="277" t="s">
        <v>278</v>
      </c>
      <c r="AG43" s="297">
        <v>1.4</v>
      </c>
      <c r="AH43" s="297">
        <v>1.4</v>
      </c>
      <c r="AI43" s="297"/>
      <c r="AJ43" s="297"/>
      <c r="AK43" s="297"/>
      <c r="AL43" s="297"/>
      <c r="AM43" s="297"/>
      <c r="AN43" s="299"/>
      <c r="AO43" s="265">
        <f t="shared" si="6"/>
        <v>1.4</v>
      </c>
      <c r="AP43" s="265">
        <f t="shared" si="6"/>
        <v>1.4</v>
      </c>
      <c r="AQ43" s="298"/>
      <c r="AR43" s="338"/>
      <c r="AS43" s="338"/>
      <c r="AT43" s="338"/>
      <c r="AU43" s="267"/>
      <c r="AV43" s="299"/>
      <c r="AW43" s="299"/>
      <c r="AX43" s="299"/>
      <c r="AY43" s="299"/>
      <c r="AZ43" s="265"/>
      <c r="BA43" s="299"/>
      <c r="BB43" s="299"/>
      <c r="BC43" s="299"/>
      <c r="BD43" s="299"/>
      <c r="BE43" s="265"/>
      <c r="BF43" s="299"/>
      <c r="BG43" s="299"/>
      <c r="BH43" s="299"/>
      <c r="BI43" s="299"/>
      <c r="BJ43" s="265"/>
    </row>
    <row r="44" spans="1:62" ht="13.5" customHeight="1">
      <c r="A44" s="682"/>
      <c r="B44" s="668"/>
      <c r="C44" s="639"/>
      <c r="D44" s="639"/>
      <c r="E44" s="639"/>
      <c r="F44" s="639"/>
      <c r="G44" s="639"/>
      <c r="H44" s="639"/>
      <c r="I44" s="670"/>
      <c r="J44" s="259"/>
      <c r="K44" s="259"/>
      <c r="L44" s="259"/>
      <c r="M44" s="272" t="s">
        <v>47</v>
      </c>
      <c r="N44" s="273"/>
      <c r="O44" s="273"/>
      <c r="P44" s="293">
        <v>30</v>
      </c>
      <c r="Q44" s="259"/>
      <c r="R44" s="259"/>
      <c r="S44" s="259"/>
      <c r="T44" s="259"/>
      <c r="U44" s="259"/>
      <c r="V44" s="259"/>
      <c r="W44" s="645"/>
      <c r="X44" s="259"/>
      <c r="Y44" s="259"/>
      <c r="Z44" s="647" t="s">
        <v>74</v>
      </c>
      <c r="AA44" s="284" t="s">
        <v>414</v>
      </c>
      <c r="AB44" s="432" t="s">
        <v>49</v>
      </c>
      <c r="AC44" s="643"/>
      <c r="AD44" s="277" t="s">
        <v>476</v>
      </c>
      <c r="AE44" s="277" t="s">
        <v>100</v>
      </c>
      <c r="AF44" s="277" t="s">
        <v>278</v>
      </c>
      <c r="AG44" s="297"/>
      <c r="AH44" s="297"/>
      <c r="AI44" s="297"/>
      <c r="AJ44" s="297"/>
      <c r="AK44" s="297"/>
      <c r="AL44" s="297"/>
      <c r="AM44" s="297"/>
      <c r="AN44" s="299"/>
      <c r="AO44" s="265">
        <f t="shared" si="6"/>
        <v>0</v>
      </c>
      <c r="AP44" s="265"/>
      <c r="AQ44" s="298">
        <v>2132.1999999999998</v>
      </c>
      <c r="AR44" s="338"/>
      <c r="AS44" s="338">
        <v>2132.1999999999998</v>
      </c>
      <c r="AT44" s="338"/>
      <c r="AU44" s="267">
        <f t="shared" si="7"/>
        <v>0</v>
      </c>
      <c r="AV44" s="299">
        <v>0</v>
      </c>
      <c r="AW44" s="299"/>
      <c r="AX44" s="299"/>
      <c r="AY44" s="299"/>
      <c r="AZ44" s="265">
        <f t="shared" si="8"/>
        <v>0</v>
      </c>
      <c r="BA44" s="299">
        <v>0</v>
      </c>
      <c r="BB44" s="299"/>
      <c r="BC44" s="299"/>
      <c r="BD44" s="299"/>
      <c r="BE44" s="265">
        <f>BA44-BB44-BC44-BD44</f>
        <v>0</v>
      </c>
      <c r="BF44" s="299">
        <v>0</v>
      </c>
      <c r="BG44" s="299"/>
      <c r="BH44" s="299"/>
      <c r="BI44" s="299"/>
      <c r="BJ44" s="265">
        <f>BF44-BG44-BH44-BI44</f>
        <v>0</v>
      </c>
    </row>
    <row r="45" spans="1:62" ht="54" customHeight="1">
      <c r="A45" s="678"/>
      <c r="B45" s="659"/>
      <c r="C45" s="640"/>
      <c r="D45" s="640"/>
      <c r="E45" s="640"/>
      <c r="F45" s="640"/>
      <c r="G45" s="640"/>
      <c r="H45" s="640"/>
      <c r="I45" s="671"/>
      <c r="J45" s="272"/>
      <c r="K45" s="272"/>
      <c r="L45" s="272"/>
      <c r="M45" s="272" t="s">
        <v>75</v>
      </c>
      <c r="N45" s="272"/>
      <c r="O45" s="272"/>
      <c r="P45" s="282" t="s">
        <v>422</v>
      </c>
      <c r="Q45" s="259"/>
      <c r="R45" s="259"/>
      <c r="S45" s="259"/>
      <c r="T45" s="259"/>
      <c r="U45" s="259"/>
      <c r="V45" s="259"/>
      <c r="W45" s="646"/>
      <c r="X45" s="272"/>
      <c r="Y45" s="272"/>
      <c r="Z45" s="649"/>
      <c r="AA45" s="272"/>
      <c r="AB45" s="272"/>
      <c r="AC45" s="642"/>
      <c r="AD45" s="277" t="s">
        <v>18</v>
      </c>
      <c r="AE45" s="277" t="s">
        <v>308</v>
      </c>
      <c r="AF45" s="277" t="s">
        <v>278</v>
      </c>
      <c r="AG45" s="297">
        <v>2.2999999999999998</v>
      </c>
      <c r="AH45" s="297">
        <v>2.2999999999999998</v>
      </c>
      <c r="AI45" s="297"/>
      <c r="AJ45" s="297"/>
      <c r="AK45" s="297"/>
      <c r="AL45" s="297"/>
      <c r="AM45" s="297"/>
      <c r="AN45" s="299"/>
      <c r="AO45" s="265">
        <f t="shared" si="6"/>
        <v>2.2999999999999998</v>
      </c>
      <c r="AP45" s="265">
        <f t="shared" si="6"/>
        <v>2.2999999999999998</v>
      </c>
      <c r="AQ45" s="298">
        <v>0</v>
      </c>
      <c r="AR45" s="338"/>
      <c r="AS45" s="338"/>
      <c r="AT45" s="338"/>
      <c r="AU45" s="267">
        <f t="shared" si="7"/>
        <v>0</v>
      </c>
      <c r="AV45" s="299">
        <v>0</v>
      </c>
      <c r="AW45" s="299"/>
      <c r="AX45" s="299"/>
      <c r="AY45" s="299"/>
      <c r="AZ45" s="265">
        <f t="shared" si="8"/>
        <v>0</v>
      </c>
      <c r="BA45" s="299">
        <v>0</v>
      </c>
      <c r="BB45" s="299"/>
      <c r="BC45" s="299"/>
      <c r="BD45" s="299"/>
      <c r="BE45" s="265">
        <f>BA45-BB45-BC45-BD45</f>
        <v>0</v>
      </c>
      <c r="BF45" s="299">
        <v>0</v>
      </c>
      <c r="BG45" s="299"/>
      <c r="BH45" s="299"/>
      <c r="BI45" s="299"/>
      <c r="BJ45" s="265">
        <f>BF45-BG45-BH45-BI45</f>
        <v>0</v>
      </c>
    </row>
    <row r="46" spans="1:62" ht="18.75" hidden="1" customHeight="1">
      <c r="A46" s="433"/>
      <c r="B46" s="268">
        <v>6513</v>
      </c>
      <c r="C46" s="289"/>
      <c r="D46" s="289"/>
      <c r="E46" s="289"/>
      <c r="F46" s="321"/>
      <c r="G46" s="321"/>
      <c r="H46" s="321"/>
      <c r="I46" s="384"/>
      <c r="J46" s="321"/>
      <c r="K46" s="321"/>
      <c r="L46" s="321"/>
      <c r="M46" s="272"/>
      <c r="N46" s="272"/>
      <c r="O46" s="272"/>
      <c r="P46" s="274"/>
      <c r="Q46" s="324"/>
      <c r="R46" s="324"/>
      <c r="S46" s="324"/>
      <c r="T46" s="324"/>
      <c r="U46" s="324"/>
      <c r="V46" s="324"/>
      <c r="W46" s="324"/>
      <c r="X46" s="321"/>
      <c r="Y46" s="321"/>
      <c r="Z46" s="272"/>
      <c r="AA46" s="272"/>
      <c r="AB46" s="272"/>
      <c r="AC46" s="314"/>
      <c r="AD46" s="277" t="s">
        <v>476</v>
      </c>
      <c r="AE46" s="277" t="s">
        <v>311</v>
      </c>
      <c r="AF46" s="277" t="s">
        <v>250</v>
      </c>
      <c r="AG46" s="297">
        <v>0</v>
      </c>
      <c r="AH46" s="297"/>
      <c r="AI46" s="297"/>
      <c r="AJ46" s="297"/>
      <c r="AK46" s="297"/>
      <c r="AL46" s="297"/>
      <c r="AM46" s="297"/>
      <c r="AN46" s="299"/>
      <c r="AO46" s="265">
        <f t="shared" si="6"/>
        <v>0</v>
      </c>
      <c r="AP46" s="265"/>
      <c r="AQ46" s="298">
        <v>0</v>
      </c>
      <c r="AR46" s="338"/>
      <c r="AS46" s="338"/>
      <c r="AT46" s="338"/>
      <c r="AU46" s="267">
        <f t="shared" si="7"/>
        <v>0</v>
      </c>
      <c r="AV46" s="299">
        <v>0</v>
      </c>
      <c r="AW46" s="299"/>
      <c r="AX46" s="299"/>
      <c r="AY46" s="299"/>
      <c r="AZ46" s="265">
        <f t="shared" si="8"/>
        <v>0</v>
      </c>
      <c r="BA46" s="299">
        <v>0</v>
      </c>
      <c r="BB46" s="299"/>
      <c r="BC46" s="299"/>
      <c r="BD46" s="299"/>
      <c r="BE46" s="265">
        <f>BA46-BB46-BC46-BD46</f>
        <v>0</v>
      </c>
      <c r="BF46" s="299">
        <v>0</v>
      </c>
      <c r="BG46" s="299"/>
      <c r="BH46" s="299"/>
      <c r="BI46" s="299"/>
      <c r="BJ46" s="265">
        <f>BF46-BG46-BH46-BI46</f>
        <v>0</v>
      </c>
    </row>
    <row r="47" spans="1:62" s="248" customFormat="1" ht="169.5" customHeight="1">
      <c r="A47" s="425" t="s">
        <v>0</v>
      </c>
      <c r="B47" s="240">
        <v>6600</v>
      </c>
      <c r="C47" s="241" t="s">
        <v>238</v>
      </c>
      <c r="D47" s="241" t="s">
        <v>238</v>
      </c>
      <c r="E47" s="241" t="s">
        <v>238</v>
      </c>
      <c r="F47" s="241" t="s">
        <v>238</v>
      </c>
      <c r="G47" s="241" t="s">
        <v>238</v>
      </c>
      <c r="H47" s="241" t="s">
        <v>238</v>
      </c>
      <c r="I47" s="241" t="s">
        <v>238</v>
      </c>
      <c r="J47" s="241" t="s">
        <v>238</v>
      </c>
      <c r="K47" s="241" t="s">
        <v>238</v>
      </c>
      <c r="L47" s="241" t="s">
        <v>238</v>
      </c>
      <c r="M47" s="241" t="s">
        <v>238</v>
      </c>
      <c r="N47" s="241" t="s">
        <v>238</v>
      </c>
      <c r="O47" s="241" t="s">
        <v>238</v>
      </c>
      <c r="P47" s="241" t="s">
        <v>238</v>
      </c>
      <c r="Q47" s="243" t="s">
        <v>238</v>
      </c>
      <c r="R47" s="243" t="s">
        <v>238</v>
      </c>
      <c r="S47" s="243" t="s">
        <v>238</v>
      </c>
      <c r="T47" s="243" t="s">
        <v>238</v>
      </c>
      <c r="U47" s="243" t="s">
        <v>238</v>
      </c>
      <c r="V47" s="243" t="s">
        <v>238</v>
      </c>
      <c r="W47" s="243" t="s">
        <v>238</v>
      </c>
      <c r="X47" s="241" t="s">
        <v>238</v>
      </c>
      <c r="Y47" s="241" t="s">
        <v>238</v>
      </c>
      <c r="Z47" s="241" t="s">
        <v>238</v>
      </c>
      <c r="AA47" s="241" t="s">
        <v>238</v>
      </c>
      <c r="AB47" s="241" t="s">
        <v>238</v>
      </c>
      <c r="AC47" s="241" t="s">
        <v>238</v>
      </c>
      <c r="AD47" s="244" t="s">
        <v>238</v>
      </c>
      <c r="AE47" s="244"/>
      <c r="AF47" s="244"/>
      <c r="AG47" s="245">
        <f>AG49+AG50+AG52+AG53+AG54+AG55+AG62+AG63+AG66+AG65+AG67+AG68+AG69+AG64+AG56+AG59+AG70+AG71+AG72</f>
        <v>3274.7</v>
      </c>
      <c r="AH47" s="245">
        <f t="shared" ref="AH47:AP47" si="11">AH49+AH50+AH52+AH53+AH54+AH55+AH62+AH63+AH66+AH65+AH67+AH68+AH69+AH64+AH56+AH59+AH70+AH71+AH72</f>
        <v>3085.4999999999995</v>
      </c>
      <c r="AI47" s="245">
        <f t="shared" si="11"/>
        <v>1453.1</v>
      </c>
      <c r="AJ47" s="245">
        <f t="shared" si="11"/>
        <v>1341</v>
      </c>
      <c r="AK47" s="245">
        <f t="shared" si="11"/>
        <v>998.1</v>
      </c>
      <c r="AL47" s="245">
        <f t="shared" si="11"/>
        <v>990.90000000000009</v>
      </c>
      <c r="AM47" s="245">
        <f t="shared" si="11"/>
        <v>0</v>
      </c>
      <c r="AN47" s="245">
        <f t="shared" si="11"/>
        <v>0</v>
      </c>
      <c r="AO47" s="245">
        <f t="shared" si="11"/>
        <v>823.50000000000023</v>
      </c>
      <c r="AP47" s="245">
        <f t="shared" si="11"/>
        <v>753.60000000000014</v>
      </c>
      <c r="AQ47" s="247">
        <f>AQ49+AQ50+AQ52+AQ53+AQ54+AQ55+AQ62+AQ63+AQ66+AQ65+AQ67+AQ68+AQ69+AQ64+AQ56+AQ59+AQ57+AQ58+AQ60+AQ61+AQ51+AQ71</f>
        <v>4249.5999999999995</v>
      </c>
      <c r="AR47" s="247">
        <f>AR49+AR50+AR52+AR53+AR54+AR55+AR62+AR63+AR66+AR65+AR67+AR68+AR69+AR64+AR56+AR59+AR57+AR58+AR60+AR61+AR51+AR71</f>
        <v>0</v>
      </c>
      <c r="AS47" s="247">
        <f>AS49+AS50+AS52+AS53+AS54+AS55+AS62+AS63+AS66+AS65+AS67+AS68+AS69+AS64+AS56+AS59+AS57+AS58+AS60+AS61+AS51+AS71</f>
        <v>3516.6</v>
      </c>
      <c r="AT47" s="247">
        <f>AT49+AT50+AT52+AT53+AT54+AT55+AT62+AT63+AT66+AT65+AT67+AT68+AT69+AT64+AT56+AT59+AT57+AT58+AT60+AT61+AT51+AT71</f>
        <v>0</v>
      </c>
      <c r="AU47" s="247">
        <f>AU49+AU50+AU52+AU53+AU54+AU55+AU62+AU63+AU66+AU65+AU67+AU68+AU69+AU64+AU56+AU59+AU57+AU58+AU60+AU61+AU51+AU71</f>
        <v>733</v>
      </c>
      <c r="AV47" s="247">
        <f t="shared" ref="AV47:BE47" si="12">AV49+AV50+AV52+AV53+AV54+AV55+AV62+AV63+AV66+AV65+AV67+AV68+AV69+AV64+AV56+AV59+AV57+AV58+AV60+AV61</f>
        <v>882.69999999999993</v>
      </c>
      <c r="AW47" s="247">
        <f t="shared" si="12"/>
        <v>0</v>
      </c>
      <c r="AX47" s="247">
        <f t="shared" si="12"/>
        <v>504.70000000000005</v>
      </c>
      <c r="AY47" s="247">
        <f t="shared" si="12"/>
        <v>0</v>
      </c>
      <c r="AZ47" s="247">
        <f t="shared" si="12"/>
        <v>378</v>
      </c>
      <c r="BA47" s="247">
        <f t="shared" si="12"/>
        <v>1116.4000000000001</v>
      </c>
      <c r="BB47" s="247">
        <f t="shared" si="12"/>
        <v>0</v>
      </c>
      <c r="BC47" s="247">
        <f t="shared" si="12"/>
        <v>738.4</v>
      </c>
      <c r="BD47" s="247">
        <f t="shared" si="12"/>
        <v>0</v>
      </c>
      <c r="BE47" s="247">
        <f t="shared" si="12"/>
        <v>378</v>
      </c>
      <c r="BF47" s="247">
        <f>BF49+BF50+BF52+BF53+BF54+BF55+BF62+BF63+BF66+BF65+BF67+BF68+BF69+BF64+BF56+BF59+BF57+BF58+BF60+BF61</f>
        <v>1116.4000000000001</v>
      </c>
      <c r="BG47" s="247">
        <f>BG49+BG50+BG52+BG53+BG54+BG55+BG62+BG63+BG66+BG65+BG67+BG68+BG69+BG64+BG56+BG59+BG57+BG58+BG60+BG61</f>
        <v>0</v>
      </c>
      <c r="BH47" s="247">
        <f>BH49+BH50+BH52+BH53+BH54+BH55+BH62+BH63+BH66+BH65+BH67+BH68+BH69+BH64+BH56+BH59+BH57+BH58+BH60+BH61</f>
        <v>738.4</v>
      </c>
      <c r="BI47" s="247">
        <f>BI49+BI50+BI52+BI53+BI54+BI55+BI62+BI63+BI66+BI65+BI67+BI68+BI69+BI64+BI56+BI59+BI57+BI58+BI60+BI61</f>
        <v>0</v>
      </c>
      <c r="BJ47" s="247">
        <f>BJ49+BJ50+BJ52+BJ53+BJ54+BJ55+BJ62+BJ63+BJ66+BJ65+BJ67+BJ68+BJ69+BJ64+BJ56+BJ59+BJ57+BJ58+BJ60+BJ61</f>
        <v>378</v>
      </c>
    </row>
    <row r="48" spans="1:62" ht="12.75" hidden="1" customHeight="1">
      <c r="A48" s="426" t="s">
        <v>411</v>
      </c>
      <c r="B48" s="250"/>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4"/>
      <c r="AE48" s="254"/>
      <c r="AF48" s="254"/>
      <c r="AG48" s="255"/>
      <c r="AH48" s="255"/>
      <c r="AI48" s="255"/>
      <c r="AJ48" s="255"/>
      <c r="AK48" s="255"/>
      <c r="AL48" s="255"/>
      <c r="AM48" s="255"/>
      <c r="AN48" s="627"/>
      <c r="AO48" s="265">
        <f t="shared" si="6"/>
        <v>0</v>
      </c>
      <c r="AP48" s="628"/>
      <c r="AQ48" s="257"/>
      <c r="AR48" s="440"/>
      <c r="AS48" s="440"/>
      <c r="AT48" s="440"/>
      <c r="AU48" s="601"/>
      <c r="AV48" s="304"/>
      <c r="AW48" s="304"/>
      <c r="AX48" s="304"/>
      <c r="AY48" s="304"/>
      <c r="AZ48" s="305"/>
      <c r="BA48" s="304"/>
      <c r="BB48" s="304"/>
      <c r="BC48" s="304"/>
      <c r="BD48" s="304"/>
      <c r="BE48" s="305"/>
      <c r="BF48" s="304"/>
      <c r="BG48" s="304"/>
      <c r="BH48" s="304"/>
      <c r="BI48" s="304"/>
      <c r="BJ48" s="305"/>
    </row>
    <row r="49" spans="1:62" ht="323.25" hidden="1" customHeight="1">
      <c r="A49" s="433" t="s">
        <v>292</v>
      </c>
      <c r="B49" s="268">
        <v>5001</v>
      </c>
      <c r="C49" s="259" t="s">
        <v>44</v>
      </c>
      <c r="D49" s="259" t="s">
        <v>45</v>
      </c>
      <c r="E49" s="259" t="s">
        <v>46</v>
      </c>
      <c r="F49" s="259"/>
      <c r="G49" s="259"/>
      <c r="H49" s="259"/>
      <c r="I49" s="259"/>
      <c r="J49" s="259"/>
      <c r="K49" s="259"/>
      <c r="L49" s="259"/>
      <c r="M49" s="259" t="s">
        <v>47</v>
      </c>
      <c r="N49" s="259"/>
      <c r="O49" s="259"/>
      <c r="P49" s="260" t="s">
        <v>48</v>
      </c>
      <c r="Q49" s="259"/>
      <c r="R49" s="259"/>
      <c r="S49" s="259"/>
      <c r="T49" s="259"/>
      <c r="U49" s="259"/>
      <c r="V49" s="259"/>
      <c r="W49" s="259"/>
      <c r="X49" s="259"/>
      <c r="Y49" s="259"/>
      <c r="Z49" s="259" t="s">
        <v>2</v>
      </c>
      <c r="AA49" s="259" t="s">
        <v>290</v>
      </c>
      <c r="AB49" s="259" t="s">
        <v>49</v>
      </c>
      <c r="AC49" s="259"/>
      <c r="AD49" s="262"/>
      <c r="AE49" s="262"/>
      <c r="AF49" s="262"/>
      <c r="AG49" s="264"/>
      <c r="AH49" s="264"/>
      <c r="AI49" s="264"/>
      <c r="AJ49" s="264"/>
      <c r="AK49" s="264"/>
      <c r="AL49" s="264"/>
      <c r="AM49" s="264"/>
      <c r="AN49" s="264"/>
      <c r="AO49" s="265">
        <f t="shared" si="6"/>
        <v>0</v>
      </c>
      <c r="AP49" s="265"/>
      <c r="AQ49" s="266"/>
      <c r="AR49" s="491"/>
      <c r="AS49" s="491"/>
      <c r="AT49" s="491"/>
      <c r="AU49" s="602"/>
      <c r="AV49" s="307"/>
      <c r="AW49" s="307"/>
      <c r="AX49" s="307"/>
      <c r="AY49" s="307"/>
      <c r="AZ49" s="308"/>
      <c r="BA49" s="307"/>
      <c r="BB49" s="307"/>
      <c r="BC49" s="307"/>
      <c r="BD49" s="307"/>
      <c r="BE49" s="308"/>
      <c r="BF49" s="307"/>
      <c r="BG49" s="307"/>
      <c r="BH49" s="307"/>
      <c r="BI49" s="307"/>
      <c r="BJ49" s="308"/>
    </row>
    <row r="50" spans="1:62" ht="86.25" customHeight="1">
      <c r="A50" s="677" t="s">
        <v>135</v>
      </c>
      <c r="B50" s="658">
        <v>6601</v>
      </c>
      <c r="C50" s="644" t="s">
        <v>44</v>
      </c>
      <c r="D50" s="272" t="s">
        <v>136</v>
      </c>
      <c r="E50" s="272" t="s">
        <v>137</v>
      </c>
      <c r="F50" s="272" t="s">
        <v>77</v>
      </c>
      <c r="G50" s="272"/>
      <c r="H50" s="272"/>
      <c r="I50" s="282">
        <v>20</v>
      </c>
      <c r="J50" s="272"/>
      <c r="K50" s="272"/>
      <c r="L50" s="272"/>
      <c r="M50" s="272" t="s">
        <v>64</v>
      </c>
      <c r="N50" s="272"/>
      <c r="O50" s="272"/>
      <c r="P50" s="274" t="s">
        <v>420</v>
      </c>
      <c r="Q50" s="272"/>
      <c r="R50" s="272"/>
      <c r="S50" s="272"/>
      <c r="T50" s="272"/>
      <c r="U50" s="272"/>
      <c r="V50" s="272"/>
      <c r="W50" s="647" t="s">
        <v>72</v>
      </c>
      <c r="X50" s="309" t="s">
        <v>70</v>
      </c>
      <c r="Y50" s="288" t="s">
        <v>220</v>
      </c>
      <c r="Z50" s="275" t="s">
        <v>413</v>
      </c>
      <c r="AA50" s="310" t="s">
        <v>290</v>
      </c>
      <c r="AB50" s="310" t="s">
        <v>49</v>
      </c>
      <c r="AC50" s="641"/>
      <c r="AD50" s="277" t="s">
        <v>480</v>
      </c>
      <c r="AE50" s="277" t="s">
        <v>295</v>
      </c>
      <c r="AF50" s="277" t="s">
        <v>78</v>
      </c>
      <c r="AG50" s="278">
        <v>1663.2</v>
      </c>
      <c r="AH50" s="278">
        <v>1543.5</v>
      </c>
      <c r="AI50" s="278">
        <v>1453.1</v>
      </c>
      <c r="AJ50" s="278">
        <v>1341</v>
      </c>
      <c r="AK50" s="278">
        <v>92.8</v>
      </c>
      <c r="AL50" s="278">
        <v>85.6</v>
      </c>
      <c r="AM50" s="278"/>
      <c r="AN50" s="264"/>
      <c r="AO50" s="265">
        <f t="shared" si="6"/>
        <v>117.30000000000014</v>
      </c>
      <c r="AP50" s="265">
        <f t="shared" si="6"/>
        <v>116.9</v>
      </c>
      <c r="AQ50" s="279"/>
      <c r="AR50" s="279"/>
      <c r="AS50" s="279"/>
      <c r="AT50" s="279"/>
      <c r="AU50" s="313"/>
      <c r="AV50" s="278"/>
      <c r="AW50" s="264"/>
      <c r="AX50" s="264"/>
      <c r="AY50" s="264"/>
      <c r="AZ50" s="265"/>
      <c r="BA50" s="278"/>
      <c r="BB50" s="264"/>
      <c r="BC50" s="264"/>
      <c r="BD50" s="264"/>
      <c r="BE50" s="265"/>
      <c r="BF50" s="278"/>
      <c r="BG50" s="264"/>
      <c r="BH50" s="264"/>
      <c r="BI50" s="264"/>
      <c r="BJ50" s="265"/>
    </row>
    <row r="51" spans="1:62" ht="56.25" customHeight="1">
      <c r="A51" s="682"/>
      <c r="B51" s="668"/>
      <c r="C51" s="645"/>
      <c r="D51" s="272"/>
      <c r="E51" s="272"/>
      <c r="F51" s="272"/>
      <c r="G51" s="272"/>
      <c r="H51" s="272"/>
      <c r="I51" s="282"/>
      <c r="J51" s="272"/>
      <c r="K51" s="272"/>
      <c r="L51" s="272"/>
      <c r="M51" s="272"/>
      <c r="N51" s="272"/>
      <c r="O51" s="272"/>
      <c r="P51" s="274"/>
      <c r="Q51" s="259"/>
      <c r="R51" s="259"/>
      <c r="S51" s="259"/>
      <c r="T51" s="259"/>
      <c r="U51" s="259"/>
      <c r="V51" s="259"/>
      <c r="W51" s="648"/>
      <c r="X51" s="309"/>
      <c r="Y51" s="288"/>
      <c r="Z51" s="289"/>
      <c r="AA51" s="310"/>
      <c r="AB51" s="310"/>
      <c r="AC51" s="643"/>
      <c r="AD51" s="277" t="s">
        <v>477</v>
      </c>
      <c r="AE51" s="277" t="s">
        <v>460</v>
      </c>
      <c r="AF51" s="277" t="s">
        <v>78</v>
      </c>
      <c r="AG51" s="278"/>
      <c r="AH51" s="278"/>
      <c r="AI51" s="278"/>
      <c r="AJ51" s="278"/>
      <c r="AK51" s="278"/>
      <c r="AL51" s="278"/>
      <c r="AM51" s="278"/>
      <c r="AN51" s="264"/>
      <c r="AO51" s="265"/>
      <c r="AP51" s="265"/>
      <c r="AQ51" s="279">
        <v>3010.7</v>
      </c>
      <c r="AR51" s="279"/>
      <c r="AS51" s="279">
        <v>3010.7</v>
      </c>
      <c r="AT51" s="279"/>
      <c r="AU51" s="313">
        <v>0</v>
      </c>
      <c r="AV51" s="278"/>
      <c r="AW51" s="264"/>
      <c r="AX51" s="264"/>
      <c r="AY51" s="264"/>
      <c r="AZ51" s="265"/>
      <c r="BA51" s="278"/>
      <c r="BB51" s="264"/>
      <c r="BC51" s="264"/>
      <c r="BD51" s="264"/>
      <c r="BE51" s="265"/>
      <c r="BF51" s="278"/>
      <c r="BG51" s="264"/>
      <c r="BH51" s="264"/>
      <c r="BI51" s="264"/>
      <c r="BJ51" s="265"/>
    </row>
    <row r="52" spans="1:62" ht="15.75" customHeight="1">
      <c r="A52" s="678"/>
      <c r="B52" s="659"/>
      <c r="C52" s="646"/>
      <c r="D52" s="272"/>
      <c r="E52" s="272"/>
      <c r="F52" s="272"/>
      <c r="G52" s="272"/>
      <c r="H52" s="272"/>
      <c r="I52" s="272"/>
      <c r="J52" s="272"/>
      <c r="K52" s="272"/>
      <c r="L52" s="272"/>
      <c r="M52" s="272" t="s">
        <v>79</v>
      </c>
      <c r="N52" s="272"/>
      <c r="O52" s="272"/>
      <c r="P52" s="274" t="s">
        <v>80</v>
      </c>
      <c r="Q52" s="259"/>
      <c r="R52" s="259"/>
      <c r="S52" s="259"/>
      <c r="T52" s="259"/>
      <c r="U52" s="259"/>
      <c r="V52" s="259"/>
      <c r="W52" s="649"/>
      <c r="X52" s="272"/>
      <c r="Y52" s="272"/>
      <c r="Z52" s="259"/>
      <c r="AA52" s="272"/>
      <c r="AB52" s="272"/>
      <c r="AC52" s="642"/>
      <c r="AD52" s="277" t="s">
        <v>441</v>
      </c>
      <c r="AE52" s="277" t="s">
        <v>54</v>
      </c>
      <c r="AF52" s="277" t="s">
        <v>278</v>
      </c>
      <c r="AG52" s="278">
        <v>26.3</v>
      </c>
      <c r="AH52" s="278">
        <v>26.3</v>
      </c>
      <c r="AI52" s="278"/>
      <c r="AJ52" s="278"/>
      <c r="AK52" s="278"/>
      <c r="AL52" s="278"/>
      <c r="AM52" s="278"/>
      <c r="AN52" s="264"/>
      <c r="AO52" s="265">
        <f t="shared" si="6"/>
        <v>26.3</v>
      </c>
      <c r="AP52" s="265">
        <f t="shared" si="6"/>
        <v>26.3</v>
      </c>
      <c r="AQ52" s="279">
        <v>55</v>
      </c>
      <c r="AR52" s="279"/>
      <c r="AS52" s="279"/>
      <c r="AT52" s="279"/>
      <c r="AU52" s="313">
        <f>AQ52-AR52-AS52</f>
        <v>55</v>
      </c>
      <c r="AV52" s="278"/>
      <c r="AW52" s="264"/>
      <c r="AX52" s="264"/>
      <c r="AY52" s="264"/>
      <c r="AZ52" s="265"/>
      <c r="BA52" s="278"/>
      <c r="BB52" s="264"/>
      <c r="BC52" s="264"/>
      <c r="BD52" s="264"/>
      <c r="BE52" s="265"/>
      <c r="BF52" s="278"/>
      <c r="BG52" s="264"/>
      <c r="BH52" s="264"/>
      <c r="BI52" s="264"/>
      <c r="BJ52" s="265"/>
    </row>
    <row r="53" spans="1:62" ht="21.75" customHeight="1">
      <c r="A53" s="686" t="s">
        <v>138</v>
      </c>
      <c r="B53" s="658">
        <v>6603</v>
      </c>
      <c r="C53" s="638" t="s">
        <v>44</v>
      </c>
      <c r="D53" s="638" t="s">
        <v>52</v>
      </c>
      <c r="E53" s="638" t="s">
        <v>68</v>
      </c>
      <c r="F53" s="638"/>
      <c r="G53" s="638"/>
      <c r="H53" s="638"/>
      <c r="I53" s="669"/>
      <c r="J53" s="638"/>
      <c r="K53" s="638"/>
      <c r="L53" s="638"/>
      <c r="M53" s="638" t="s">
        <v>87</v>
      </c>
      <c r="N53" s="638"/>
      <c r="O53" s="638"/>
      <c r="P53" s="669">
        <v>36</v>
      </c>
      <c r="Q53" s="638"/>
      <c r="R53" s="638"/>
      <c r="S53" s="638"/>
      <c r="T53" s="638"/>
      <c r="U53" s="638"/>
      <c r="V53" s="638"/>
      <c r="W53" s="672" t="s">
        <v>367</v>
      </c>
      <c r="X53" s="650" t="s">
        <v>242</v>
      </c>
      <c r="Y53" s="653" t="s">
        <v>368</v>
      </c>
      <c r="Z53" s="638" t="s">
        <v>90</v>
      </c>
      <c r="AA53" s="638" t="s">
        <v>290</v>
      </c>
      <c r="AB53" s="638" t="s">
        <v>91</v>
      </c>
      <c r="AC53" s="641"/>
      <c r="AD53" s="277" t="s">
        <v>473</v>
      </c>
      <c r="AE53" s="277" t="s">
        <v>284</v>
      </c>
      <c r="AF53" s="277" t="s">
        <v>250</v>
      </c>
      <c r="AG53" s="297"/>
      <c r="AH53" s="297"/>
      <c r="AI53" s="297"/>
      <c r="AJ53" s="297"/>
      <c r="AK53" s="297"/>
      <c r="AL53" s="297"/>
      <c r="AM53" s="297"/>
      <c r="AN53" s="297"/>
      <c r="AO53" s="434">
        <f>AG53-AI53-AK53-AM53</f>
        <v>0</v>
      </c>
      <c r="AP53" s="265">
        <f t="shared" si="6"/>
        <v>0</v>
      </c>
      <c r="AQ53" s="298"/>
      <c r="AR53" s="298"/>
      <c r="AS53" s="298"/>
      <c r="AT53" s="298"/>
      <c r="AU53" s="435">
        <f>AQ53-AR53-AS53-AT53</f>
        <v>0</v>
      </c>
      <c r="AV53" s="297"/>
      <c r="AW53" s="297"/>
      <c r="AX53" s="297"/>
      <c r="AY53" s="297"/>
      <c r="AZ53" s="434">
        <f>AV53-AW53-AX53-AY53</f>
        <v>0</v>
      </c>
      <c r="BA53" s="297"/>
      <c r="BB53" s="297"/>
      <c r="BC53" s="297"/>
      <c r="BD53" s="297"/>
      <c r="BE53" s="434">
        <f>BA53-BB53-BC53-BD53</f>
        <v>0</v>
      </c>
      <c r="BF53" s="297"/>
      <c r="BG53" s="297"/>
      <c r="BH53" s="297"/>
      <c r="BI53" s="297"/>
      <c r="BJ53" s="434">
        <f>BF53-BG53-BH53-BI53</f>
        <v>0</v>
      </c>
    </row>
    <row r="54" spans="1:62" ht="17.25" customHeight="1">
      <c r="A54" s="687"/>
      <c r="B54" s="668"/>
      <c r="C54" s="639"/>
      <c r="D54" s="639"/>
      <c r="E54" s="639"/>
      <c r="F54" s="639"/>
      <c r="G54" s="639"/>
      <c r="H54" s="639"/>
      <c r="I54" s="670"/>
      <c r="J54" s="639"/>
      <c r="K54" s="639"/>
      <c r="L54" s="639"/>
      <c r="M54" s="639"/>
      <c r="N54" s="639"/>
      <c r="O54" s="639"/>
      <c r="P54" s="670"/>
      <c r="Q54" s="639"/>
      <c r="R54" s="639"/>
      <c r="S54" s="639"/>
      <c r="T54" s="639"/>
      <c r="U54" s="639"/>
      <c r="V54" s="639"/>
      <c r="W54" s="673"/>
      <c r="X54" s="651"/>
      <c r="Y54" s="654"/>
      <c r="Z54" s="639"/>
      <c r="AA54" s="639"/>
      <c r="AB54" s="639"/>
      <c r="AC54" s="643"/>
      <c r="AD54" s="277" t="s">
        <v>473</v>
      </c>
      <c r="AE54" s="277" t="s">
        <v>99</v>
      </c>
      <c r="AF54" s="277" t="s">
        <v>250</v>
      </c>
      <c r="AG54" s="297"/>
      <c r="AH54" s="297"/>
      <c r="AI54" s="297"/>
      <c r="AJ54" s="297"/>
      <c r="AK54" s="297"/>
      <c r="AL54" s="297"/>
      <c r="AM54" s="297"/>
      <c r="AN54" s="297"/>
      <c r="AO54" s="434">
        <f t="shared" ref="AO54:AP68" si="13">AG54-AI54-AK54-AM54</f>
        <v>0</v>
      </c>
      <c r="AP54" s="265">
        <f t="shared" si="13"/>
        <v>0</v>
      </c>
      <c r="AQ54" s="298">
        <v>0</v>
      </c>
      <c r="AR54" s="298"/>
      <c r="AS54" s="298">
        <v>0</v>
      </c>
      <c r="AT54" s="298"/>
      <c r="AU54" s="435">
        <f t="shared" ref="AU54:AU69" si="14">AQ54-AR54-AS54-AT54</f>
        <v>0</v>
      </c>
      <c r="AV54" s="297"/>
      <c r="AW54" s="299"/>
      <c r="AX54" s="299"/>
      <c r="AY54" s="299"/>
      <c r="AZ54" s="434">
        <f t="shared" ref="AZ54:AZ68" si="15">AV54-AW54-AX54-AY54</f>
        <v>0</v>
      </c>
      <c r="BA54" s="297"/>
      <c r="BB54" s="299"/>
      <c r="BC54" s="299"/>
      <c r="BD54" s="299"/>
      <c r="BE54" s="434">
        <f t="shared" ref="BE54:BE68" si="16">BA54-BB54-BC54-BD54</f>
        <v>0</v>
      </c>
      <c r="BF54" s="297"/>
      <c r="BG54" s="299"/>
      <c r="BH54" s="299"/>
      <c r="BI54" s="299"/>
      <c r="BJ54" s="434">
        <f t="shared" ref="BJ54:BJ68" si="17">BF54-BG54-BH54-BI54</f>
        <v>0</v>
      </c>
    </row>
    <row r="55" spans="1:62" ht="18" customHeight="1">
      <c r="A55" s="687"/>
      <c r="B55" s="668"/>
      <c r="C55" s="639"/>
      <c r="D55" s="639"/>
      <c r="E55" s="639"/>
      <c r="F55" s="639"/>
      <c r="G55" s="639"/>
      <c r="H55" s="639"/>
      <c r="I55" s="670"/>
      <c r="J55" s="639"/>
      <c r="K55" s="639"/>
      <c r="L55" s="639"/>
      <c r="M55" s="639"/>
      <c r="N55" s="639"/>
      <c r="O55" s="639"/>
      <c r="P55" s="670"/>
      <c r="Q55" s="639"/>
      <c r="R55" s="639"/>
      <c r="S55" s="639"/>
      <c r="T55" s="639"/>
      <c r="U55" s="639"/>
      <c r="V55" s="639"/>
      <c r="W55" s="673"/>
      <c r="X55" s="651"/>
      <c r="Y55" s="654"/>
      <c r="Z55" s="639"/>
      <c r="AA55" s="639"/>
      <c r="AB55" s="639"/>
      <c r="AC55" s="643"/>
      <c r="AD55" s="277" t="s">
        <v>473</v>
      </c>
      <c r="AE55" s="277" t="s">
        <v>314</v>
      </c>
      <c r="AF55" s="277" t="s">
        <v>250</v>
      </c>
      <c r="AG55" s="297"/>
      <c r="AH55" s="297"/>
      <c r="AI55" s="297"/>
      <c r="AJ55" s="297"/>
      <c r="AK55" s="297"/>
      <c r="AL55" s="297"/>
      <c r="AM55" s="297"/>
      <c r="AN55" s="297"/>
      <c r="AO55" s="434">
        <f t="shared" si="13"/>
        <v>0</v>
      </c>
      <c r="AP55" s="265">
        <f t="shared" si="13"/>
        <v>0</v>
      </c>
      <c r="AQ55" s="298"/>
      <c r="AR55" s="298"/>
      <c r="AS55" s="298"/>
      <c r="AT55" s="298"/>
      <c r="AU55" s="435">
        <f t="shared" si="14"/>
        <v>0</v>
      </c>
      <c r="AV55" s="297"/>
      <c r="AW55" s="299"/>
      <c r="AX55" s="299"/>
      <c r="AY55" s="299"/>
      <c r="AZ55" s="434">
        <f t="shared" si="15"/>
        <v>0</v>
      </c>
      <c r="BA55" s="297"/>
      <c r="BB55" s="299"/>
      <c r="BC55" s="299"/>
      <c r="BD55" s="299"/>
      <c r="BE55" s="434">
        <f t="shared" si="16"/>
        <v>0</v>
      </c>
      <c r="BF55" s="297"/>
      <c r="BG55" s="299"/>
      <c r="BH55" s="299"/>
      <c r="BI55" s="299"/>
      <c r="BJ55" s="434">
        <f t="shared" si="17"/>
        <v>0</v>
      </c>
    </row>
    <row r="56" spans="1:62" ht="18" customHeight="1">
      <c r="A56" s="687"/>
      <c r="B56" s="668"/>
      <c r="C56" s="639"/>
      <c r="D56" s="639"/>
      <c r="E56" s="639"/>
      <c r="F56" s="639"/>
      <c r="G56" s="639"/>
      <c r="H56" s="639"/>
      <c r="I56" s="670"/>
      <c r="J56" s="639"/>
      <c r="K56" s="639"/>
      <c r="L56" s="639"/>
      <c r="M56" s="639"/>
      <c r="N56" s="639"/>
      <c r="O56" s="639"/>
      <c r="P56" s="670"/>
      <c r="Q56" s="639"/>
      <c r="R56" s="639"/>
      <c r="S56" s="639"/>
      <c r="T56" s="639"/>
      <c r="U56" s="639"/>
      <c r="V56" s="639"/>
      <c r="W56" s="673"/>
      <c r="X56" s="651"/>
      <c r="Y56" s="654"/>
      <c r="Z56" s="639"/>
      <c r="AA56" s="639"/>
      <c r="AB56" s="639"/>
      <c r="AC56" s="643"/>
      <c r="AD56" s="277" t="s">
        <v>473</v>
      </c>
      <c r="AE56" s="277" t="s">
        <v>26</v>
      </c>
      <c r="AF56" s="277" t="s">
        <v>250</v>
      </c>
      <c r="AG56" s="297">
        <v>839.6</v>
      </c>
      <c r="AH56" s="297">
        <v>839.6</v>
      </c>
      <c r="AI56" s="297"/>
      <c r="AJ56" s="297"/>
      <c r="AK56" s="297">
        <v>755.7</v>
      </c>
      <c r="AL56" s="297">
        <v>755.7</v>
      </c>
      <c r="AM56" s="297"/>
      <c r="AN56" s="297"/>
      <c r="AO56" s="434">
        <f t="shared" si="13"/>
        <v>83.899999999999977</v>
      </c>
      <c r="AP56" s="265">
        <f t="shared" si="13"/>
        <v>83.899999999999977</v>
      </c>
      <c r="AQ56" s="298">
        <v>0</v>
      </c>
      <c r="AR56" s="298">
        <v>0</v>
      </c>
      <c r="AS56" s="298">
        <v>0</v>
      </c>
      <c r="AT56" s="298"/>
      <c r="AU56" s="435">
        <f t="shared" si="14"/>
        <v>0</v>
      </c>
      <c r="AV56" s="297">
        <v>0</v>
      </c>
      <c r="AW56" s="299"/>
      <c r="AX56" s="299">
        <v>0</v>
      </c>
      <c r="AY56" s="299"/>
      <c r="AZ56" s="434">
        <f t="shared" si="15"/>
        <v>0</v>
      </c>
      <c r="BA56" s="297">
        <v>0</v>
      </c>
      <c r="BB56" s="299"/>
      <c r="BC56" s="299">
        <v>0</v>
      </c>
      <c r="BD56" s="299"/>
      <c r="BE56" s="434">
        <f t="shared" si="16"/>
        <v>0</v>
      </c>
      <c r="BF56" s="297">
        <v>0</v>
      </c>
      <c r="BG56" s="299"/>
      <c r="BH56" s="299">
        <v>0</v>
      </c>
      <c r="BI56" s="299"/>
      <c r="BJ56" s="434">
        <f t="shared" si="17"/>
        <v>0</v>
      </c>
    </row>
    <row r="57" spans="1:62" ht="18" customHeight="1">
      <c r="A57" s="687"/>
      <c r="B57" s="668"/>
      <c r="C57" s="639"/>
      <c r="D57" s="639"/>
      <c r="E57" s="639"/>
      <c r="F57" s="639"/>
      <c r="G57" s="639"/>
      <c r="H57" s="639"/>
      <c r="I57" s="670"/>
      <c r="J57" s="639"/>
      <c r="K57" s="639"/>
      <c r="L57" s="639"/>
      <c r="M57" s="639"/>
      <c r="N57" s="639"/>
      <c r="O57" s="639"/>
      <c r="P57" s="670"/>
      <c r="Q57" s="639"/>
      <c r="R57" s="639"/>
      <c r="S57" s="639"/>
      <c r="T57" s="639"/>
      <c r="U57" s="639"/>
      <c r="V57" s="639"/>
      <c r="W57" s="673"/>
      <c r="X57" s="651"/>
      <c r="Y57" s="654"/>
      <c r="Z57" s="639"/>
      <c r="AA57" s="639"/>
      <c r="AB57" s="639"/>
      <c r="AC57" s="643"/>
      <c r="AD57" s="277" t="s">
        <v>473</v>
      </c>
      <c r="AE57" s="277" t="s">
        <v>388</v>
      </c>
      <c r="AF57" s="277" t="s">
        <v>250</v>
      </c>
      <c r="AG57" s="297"/>
      <c r="AH57" s="297"/>
      <c r="AI57" s="297"/>
      <c r="AJ57" s="297"/>
      <c r="AK57" s="297"/>
      <c r="AL57" s="297"/>
      <c r="AM57" s="297"/>
      <c r="AN57" s="297"/>
      <c r="AO57" s="434"/>
      <c r="AP57" s="265">
        <f t="shared" si="13"/>
        <v>0</v>
      </c>
      <c r="AQ57" s="298">
        <v>322</v>
      </c>
      <c r="AR57" s="298"/>
      <c r="AS57" s="298">
        <v>289.8</v>
      </c>
      <c r="AT57" s="298"/>
      <c r="AU57" s="435">
        <f t="shared" si="14"/>
        <v>32.199999999999989</v>
      </c>
      <c r="AV57" s="297">
        <v>320.7</v>
      </c>
      <c r="AW57" s="299"/>
      <c r="AX57" s="299">
        <v>288.60000000000002</v>
      </c>
      <c r="AY57" s="299"/>
      <c r="AZ57" s="434">
        <f t="shared" si="15"/>
        <v>32.099999999999966</v>
      </c>
      <c r="BA57" s="297">
        <v>580.4</v>
      </c>
      <c r="BB57" s="299"/>
      <c r="BC57" s="299">
        <v>522.29999999999995</v>
      </c>
      <c r="BD57" s="299"/>
      <c r="BE57" s="434">
        <f t="shared" si="16"/>
        <v>58.100000000000023</v>
      </c>
      <c r="BF57" s="297">
        <v>580.4</v>
      </c>
      <c r="BG57" s="299"/>
      <c r="BH57" s="299">
        <v>522.29999999999995</v>
      </c>
      <c r="BI57" s="299"/>
      <c r="BJ57" s="434">
        <f t="shared" si="17"/>
        <v>58.100000000000023</v>
      </c>
    </row>
    <row r="58" spans="1:62" ht="18" customHeight="1">
      <c r="A58" s="687"/>
      <c r="B58" s="668"/>
      <c r="C58" s="639"/>
      <c r="D58" s="639"/>
      <c r="E58" s="639"/>
      <c r="F58" s="639"/>
      <c r="G58" s="639"/>
      <c r="H58" s="639"/>
      <c r="I58" s="670"/>
      <c r="J58" s="639"/>
      <c r="K58" s="639"/>
      <c r="L58" s="639"/>
      <c r="M58" s="639"/>
      <c r="N58" s="639"/>
      <c r="O58" s="639"/>
      <c r="P58" s="670"/>
      <c r="Q58" s="639"/>
      <c r="R58" s="639"/>
      <c r="S58" s="639"/>
      <c r="T58" s="639"/>
      <c r="U58" s="639"/>
      <c r="V58" s="639"/>
      <c r="W58" s="673"/>
      <c r="X58" s="651"/>
      <c r="Y58" s="654"/>
      <c r="Z58" s="639"/>
      <c r="AA58" s="639"/>
      <c r="AB58" s="639"/>
      <c r="AC58" s="643"/>
      <c r="AD58" s="277" t="s">
        <v>473</v>
      </c>
      <c r="AE58" s="277" t="s">
        <v>389</v>
      </c>
      <c r="AF58" s="277" t="s">
        <v>250</v>
      </c>
      <c r="AG58" s="297"/>
      <c r="AH58" s="297"/>
      <c r="AI58" s="297"/>
      <c r="AJ58" s="297"/>
      <c r="AK58" s="297"/>
      <c r="AL58" s="297"/>
      <c r="AM58" s="297"/>
      <c r="AN58" s="297"/>
      <c r="AO58" s="434"/>
      <c r="AP58" s="265">
        <f t="shared" si="13"/>
        <v>0</v>
      </c>
      <c r="AQ58" s="298">
        <v>240.1</v>
      </c>
      <c r="AR58" s="298"/>
      <c r="AS58" s="298">
        <v>216.1</v>
      </c>
      <c r="AT58" s="298"/>
      <c r="AU58" s="435">
        <f t="shared" si="14"/>
        <v>24</v>
      </c>
      <c r="AV58" s="297">
        <v>240.1</v>
      </c>
      <c r="AW58" s="299"/>
      <c r="AX58" s="299">
        <v>216.1</v>
      </c>
      <c r="AY58" s="299"/>
      <c r="AZ58" s="434">
        <f t="shared" si="15"/>
        <v>24</v>
      </c>
      <c r="BA58" s="297">
        <v>240.1</v>
      </c>
      <c r="BB58" s="299"/>
      <c r="BC58" s="299">
        <v>216.1</v>
      </c>
      <c r="BD58" s="299"/>
      <c r="BE58" s="434">
        <f t="shared" si="16"/>
        <v>24</v>
      </c>
      <c r="BF58" s="297">
        <v>240.1</v>
      </c>
      <c r="BG58" s="299"/>
      <c r="BH58" s="299">
        <v>216.1</v>
      </c>
      <c r="BI58" s="299"/>
      <c r="BJ58" s="434">
        <f t="shared" si="17"/>
        <v>24</v>
      </c>
    </row>
    <row r="59" spans="1:62" ht="15.75" customHeight="1">
      <c r="A59" s="687"/>
      <c r="B59" s="668"/>
      <c r="C59" s="639"/>
      <c r="D59" s="639"/>
      <c r="E59" s="639"/>
      <c r="F59" s="639"/>
      <c r="G59" s="639"/>
      <c r="H59" s="639"/>
      <c r="I59" s="670"/>
      <c r="J59" s="639"/>
      <c r="K59" s="639"/>
      <c r="L59" s="639"/>
      <c r="M59" s="639"/>
      <c r="N59" s="639"/>
      <c r="O59" s="639"/>
      <c r="P59" s="670"/>
      <c r="Q59" s="639"/>
      <c r="R59" s="639"/>
      <c r="S59" s="639"/>
      <c r="T59" s="639"/>
      <c r="U59" s="639"/>
      <c r="V59" s="639"/>
      <c r="W59" s="673"/>
      <c r="X59" s="651"/>
      <c r="Y59" s="654"/>
      <c r="Z59" s="639"/>
      <c r="AA59" s="639"/>
      <c r="AB59" s="639"/>
      <c r="AC59" s="643"/>
      <c r="AD59" s="277" t="s">
        <v>473</v>
      </c>
      <c r="AE59" s="277" t="s">
        <v>25</v>
      </c>
      <c r="AF59" s="277" t="s">
        <v>250</v>
      </c>
      <c r="AG59" s="297">
        <v>395.5</v>
      </c>
      <c r="AH59" s="297">
        <v>361.4</v>
      </c>
      <c r="AI59" s="297"/>
      <c r="AJ59" s="297"/>
      <c r="AK59" s="297"/>
      <c r="AL59" s="297"/>
      <c r="AM59" s="297"/>
      <c r="AN59" s="297"/>
      <c r="AO59" s="434">
        <f t="shared" si="13"/>
        <v>395.5</v>
      </c>
      <c r="AP59" s="265">
        <f t="shared" si="13"/>
        <v>361.4</v>
      </c>
      <c r="AQ59" s="298">
        <v>0</v>
      </c>
      <c r="AR59" s="298"/>
      <c r="AS59" s="298"/>
      <c r="AT59" s="298"/>
      <c r="AU59" s="435">
        <f t="shared" si="14"/>
        <v>0</v>
      </c>
      <c r="AV59" s="297">
        <v>0</v>
      </c>
      <c r="AW59" s="299"/>
      <c r="AX59" s="299"/>
      <c r="AY59" s="299"/>
      <c r="AZ59" s="434">
        <f t="shared" si="15"/>
        <v>0</v>
      </c>
      <c r="BA59" s="297">
        <v>0</v>
      </c>
      <c r="BB59" s="299"/>
      <c r="BC59" s="299"/>
      <c r="BD59" s="299"/>
      <c r="BE59" s="434">
        <f t="shared" si="16"/>
        <v>0</v>
      </c>
      <c r="BF59" s="297">
        <v>0</v>
      </c>
      <c r="BG59" s="299"/>
      <c r="BH59" s="299"/>
      <c r="BI59" s="299"/>
      <c r="BJ59" s="434">
        <f t="shared" si="17"/>
        <v>0</v>
      </c>
    </row>
    <row r="60" spans="1:62" ht="15.75" customHeight="1">
      <c r="A60" s="687"/>
      <c r="B60" s="668"/>
      <c r="C60" s="639"/>
      <c r="D60" s="639"/>
      <c r="E60" s="639"/>
      <c r="F60" s="639"/>
      <c r="G60" s="639"/>
      <c r="H60" s="639"/>
      <c r="I60" s="670"/>
      <c r="J60" s="639"/>
      <c r="K60" s="639"/>
      <c r="L60" s="639"/>
      <c r="M60" s="639"/>
      <c r="N60" s="639"/>
      <c r="O60" s="639"/>
      <c r="P60" s="670"/>
      <c r="Q60" s="639"/>
      <c r="R60" s="639"/>
      <c r="S60" s="639"/>
      <c r="T60" s="639"/>
      <c r="U60" s="639"/>
      <c r="V60" s="639"/>
      <c r="W60" s="673"/>
      <c r="X60" s="651"/>
      <c r="Y60" s="654"/>
      <c r="Z60" s="639"/>
      <c r="AA60" s="639"/>
      <c r="AB60" s="639"/>
      <c r="AC60" s="643"/>
      <c r="AD60" s="277" t="s">
        <v>473</v>
      </c>
      <c r="AE60" s="277" t="s">
        <v>392</v>
      </c>
      <c r="AF60" s="277" t="s">
        <v>250</v>
      </c>
      <c r="AG60" s="297"/>
      <c r="AH60" s="297"/>
      <c r="AI60" s="297"/>
      <c r="AJ60" s="297"/>
      <c r="AK60" s="297"/>
      <c r="AL60" s="297"/>
      <c r="AM60" s="297"/>
      <c r="AN60" s="297"/>
      <c r="AO60" s="434"/>
      <c r="AP60" s="434"/>
      <c r="AQ60" s="298">
        <v>167.2</v>
      </c>
      <c r="AR60" s="298"/>
      <c r="AS60" s="298"/>
      <c r="AT60" s="298"/>
      <c r="AU60" s="435">
        <f t="shared" si="14"/>
        <v>167.2</v>
      </c>
      <c r="AV60" s="297">
        <v>167</v>
      </c>
      <c r="AW60" s="299"/>
      <c r="AX60" s="299"/>
      <c r="AY60" s="299"/>
      <c r="AZ60" s="434">
        <f t="shared" si="15"/>
        <v>167</v>
      </c>
      <c r="BA60" s="297">
        <v>188.2</v>
      </c>
      <c r="BB60" s="299"/>
      <c r="BC60" s="299"/>
      <c r="BD60" s="299"/>
      <c r="BE60" s="434">
        <f t="shared" si="16"/>
        <v>188.2</v>
      </c>
      <c r="BF60" s="297">
        <v>188.2</v>
      </c>
      <c r="BG60" s="299"/>
      <c r="BH60" s="299"/>
      <c r="BI60" s="299"/>
      <c r="BJ60" s="434">
        <f t="shared" si="17"/>
        <v>188.2</v>
      </c>
    </row>
    <row r="61" spans="1:62" ht="15.75" customHeight="1">
      <c r="A61" s="687"/>
      <c r="B61" s="668"/>
      <c r="C61" s="639"/>
      <c r="D61" s="639"/>
      <c r="E61" s="639"/>
      <c r="F61" s="639"/>
      <c r="G61" s="639"/>
      <c r="H61" s="639"/>
      <c r="I61" s="670"/>
      <c r="J61" s="639"/>
      <c r="K61" s="639"/>
      <c r="L61" s="639"/>
      <c r="M61" s="639"/>
      <c r="N61" s="639"/>
      <c r="O61" s="639"/>
      <c r="P61" s="670"/>
      <c r="Q61" s="639"/>
      <c r="R61" s="639"/>
      <c r="S61" s="639"/>
      <c r="T61" s="639"/>
      <c r="U61" s="639"/>
      <c r="V61" s="639"/>
      <c r="W61" s="673"/>
      <c r="X61" s="651"/>
      <c r="Y61" s="654"/>
      <c r="Z61" s="639"/>
      <c r="AA61" s="639"/>
      <c r="AB61" s="639"/>
      <c r="AC61" s="643"/>
      <c r="AD61" s="277" t="s">
        <v>473</v>
      </c>
      <c r="AE61" s="277" t="s">
        <v>393</v>
      </c>
      <c r="AF61" s="277" t="s">
        <v>250</v>
      </c>
      <c r="AG61" s="297"/>
      <c r="AH61" s="297"/>
      <c r="AI61" s="297"/>
      <c r="AJ61" s="297"/>
      <c r="AK61" s="297"/>
      <c r="AL61" s="297"/>
      <c r="AM61" s="297"/>
      <c r="AN61" s="297"/>
      <c r="AO61" s="434"/>
      <c r="AP61" s="434"/>
      <c r="AQ61" s="298">
        <v>124.6</v>
      </c>
      <c r="AR61" s="298"/>
      <c r="AS61" s="298"/>
      <c r="AT61" s="298"/>
      <c r="AU61" s="435">
        <f t="shared" si="14"/>
        <v>124.6</v>
      </c>
      <c r="AV61" s="297">
        <v>124.9</v>
      </c>
      <c r="AW61" s="299"/>
      <c r="AX61" s="299"/>
      <c r="AY61" s="299"/>
      <c r="AZ61" s="434">
        <f t="shared" si="15"/>
        <v>124.9</v>
      </c>
      <c r="BA61" s="297">
        <v>77.7</v>
      </c>
      <c r="BB61" s="299"/>
      <c r="BC61" s="299"/>
      <c r="BD61" s="299"/>
      <c r="BE61" s="434">
        <f t="shared" si="16"/>
        <v>77.7</v>
      </c>
      <c r="BF61" s="297">
        <v>77.7</v>
      </c>
      <c r="BG61" s="299"/>
      <c r="BH61" s="299"/>
      <c r="BI61" s="299"/>
      <c r="BJ61" s="434">
        <f t="shared" si="17"/>
        <v>77.7</v>
      </c>
    </row>
    <row r="62" spans="1:62" ht="14.25" customHeight="1">
      <c r="A62" s="687"/>
      <c r="B62" s="668"/>
      <c r="C62" s="639"/>
      <c r="D62" s="639"/>
      <c r="E62" s="639"/>
      <c r="F62" s="639"/>
      <c r="G62" s="639"/>
      <c r="H62" s="639"/>
      <c r="I62" s="670"/>
      <c r="J62" s="639"/>
      <c r="K62" s="639"/>
      <c r="L62" s="639"/>
      <c r="M62" s="639"/>
      <c r="N62" s="639"/>
      <c r="O62" s="639"/>
      <c r="P62" s="670"/>
      <c r="Q62" s="639"/>
      <c r="R62" s="639"/>
      <c r="S62" s="639"/>
      <c r="T62" s="639"/>
      <c r="U62" s="639"/>
      <c r="V62" s="639"/>
      <c r="W62" s="673"/>
      <c r="X62" s="651"/>
      <c r="Y62" s="654"/>
      <c r="Z62" s="639"/>
      <c r="AA62" s="639"/>
      <c r="AB62" s="639"/>
      <c r="AC62" s="643"/>
      <c r="AD62" s="277" t="s">
        <v>473</v>
      </c>
      <c r="AE62" s="277" t="s">
        <v>283</v>
      </c>
      <c r="AF62" s="277" t="s">
        <v>268</v>
      </c>
      <c r="AG62" s="297">
        <v>0</v>
      </c>
      <c r="AH62" s="297"/>
      <c r="AI62" s="297"/>
      <c r="AJ62" s="297"/>
      <c r="AK62" s="297"/>
      <c r="AL62" s="297"/>
      <c r="AM62" s="297"/>
      <c r="AN62" s="297"/>
      <c r="AO62" s="434">
        <f t="shared" si="13"/>
        <v>0</v>
      </c>
      <c r="AP62" s="434"/>
      <c r="AQ62" s="298">
        <v>0</v>
      </c>
      <c r="AR62" s="298"/>
      <c r="AS62" s="298"/>
      <c r="AT62" s="298"/>
      <c r="AU62" s="435">
        <f t="shared" si="14"/>
        <v>0</v>
      </c>
      <c r="AV62" s="297">
        <v>0</v>
      </c>
      <c r="AW62" s="299"/>
      <c r="AX62" s="299"/>
      <c r="AY62" s="299"/>
      <c r="AZ62" s="434">
        <f t="shared" si="15"/>
        <v>0</v>
      </c>
      <c r="BA62" s="297">
        <v>0</v>
      </c>
      <c r="BB62" s="299"/>
      <c r="BC62" s="299"/>
      <c r="BD62" s="299"/>
      <c r="BE62" s="434">
        <f t="shared" si="16"/>
        <v>0</v>
      </c>
      <c r="BF62" s="297">
        <v>0</v>
      </c>
      <c r="BG62" s="299"/>
      <c r="BH62" s="299"/>
      <c r="BI62" s="299"/>
      <c r="BJ62" s="434">
        <f t="shared" si="17"/>
        <v>0</v>
      </c>
    </row>
    <row r="63" spans="1:62" ht="17.25" customHeight="1">
      <c r="A63" s="687"/>
      <c r="B63" s="668"/>
      <c r="C63" s="639"/>
      <c r="D63" s="639"/>
      <c r="E63" s="639"/>
      <c r="F63" s="639"/>
      <c r="G63" s="639"/>
      <c r="H63" s="639"/>
      <c r="I63" s="670"/>
      <c r="J63" s="640"/>
      <c r="K63" s="640"/>
      <c r="L63" s="640"/>
      <c r="M63" s="639"/>
      <c r="N63" s="639"/>
      <c r="O63" s="639"/>
      <c r="P63" s="670"/>
      <c r="Q63" s="640"/>
      <c r="R63" s="640"/>
      <c r="S63" s="640"/>
      <c r="T63" s="640"/>
      <c r="U63" s="640"/>
      <c r="V63" s="640"/>
      <c r="W63" s="673"/>
      <c r="X63" s="651"/>
      <c r="Y63" s="654"/>
      <c r="Z63" s="639"/>
      <c r="AA63" s="639"/>
      <c r="AB63" s="639"/>
      <c r="AC63" s="643"/>
      <c r="AD63" s="277" t="s">
        <v>473</v>
      </c>
      <c r="AE63" s="277" t="s">
        <v>283</v>
      </c>
      <c r="AF63" s="277" t="s">
        <v>268</v>
      </c>
      <c r="AG63" s="297">
        <v>0</v>
      </c>
      <c r="AH63" s="297"/>
      <c r="AI63" s="297"/>
      <c r="AJ63" s="297"/>
      <c r="AK63" s="297"/>
      <c r="AL63" s="297"/>
      <c r="AM63" s="297"/>
      <c r="AN63" s="297"/>
      <c r="AO63" s="434">
        <f t="shared" si="13"/>
        <v>0</v>
      </c>
      <c r="AP63" s="434"/>
      <c r="AQ63" s="298">
        <v>0</v>
      </c>
      <c r="AR63" s="298"/>
      <c r="AS63" s="298"/>
      <c r="AT63" s="298"/>
      <c r="AU63" s="435">
        <f t="shared" si="14"/>
        <v>0</v>
      </c>
      <c r="AV63" s="297">
        <v>0</v>
      </c>
      <c r="AW63" s="299"/>
      <c r="AX63" s="299"/>
      <c r="AY63" s="299"/>
      <c r="AZ63" s="434">
        <f t="shared" si="15"/>
        <v>0</v>
      </c>
      <c r="BA63" s="297">
        <v>0</v>
      </c>
      <c r="BB63" s="299"/>
      <c r="BC63" s="299"/>
      <c r="BD63" s="299"/>
      <c r="BE63" s="434">
        <f t="shared" si="16"/>
        <v>0</v>
      </c>
      <c r="BF63" s="297">
        <v>0</v>
      </c>
      <c r="BG63" s="299"/>
      <c r="BH63" s="299"/>
      <c r="BI63" s="299"/>
      <c r="BJ63" s="434">
        <f t="shared" si="17"/>
        <v>0</v>
      </c>
    </row>
    <row r="64" spans="1:62" ht="12.75" customHeight="1">
      <c r="A64" s="687"/>
      <c r="B64" s="668"/>
      <c r="C64" s="640"/>
      <c r="D64" s="640"/>
      <c r="E64" s="640"/>
      <c r="F64" s="640"/>
      <c r="G64" s="640"/>
      <c r="H64" s="640"/>
      <c r="I64" s="671"/>
      <c r="J64" s="259"/>
      <c r="K64" s="259"/>
      <c r="L64" s="259"/>
      <c r="M64" s="640"/>
      <c r="N64" s="640"/>
      <c r="O64" s="640"/>
      <c r="P64" s="671"/>
      <c r="Q64" s="259"/>
      <c r="R64" s="259"/>
      <c r="S64" s="259"/>
      <c r="T64" s="259"/>
      <c r="U64" s="259"/>
      <c r="V64" s="259"/>
      <c r="W64" s="674"/>
      <c r="X64" s="652"/>
      <c r="Y64" s="655"/>
      <c r="Z64" s="640"/>
      <c r="AA64" s="640"/>
      <c r="AB64" s="640"/>
      <c r="AC64" s="643"/>
      <c r="AD64" s="277" t="s">
        <v>473</v>
      </c>
      <c r="AE64" s="277" t="s">
        <v>315</v>
      </c>
      <c r="AF64" s="277" t="s">
        <v>250</v>
      </c>
      <c r="AG64" s="297">
        <v>0</v>
      </c>
      <c r="AH64" s="297"/>
      <c r="AI64" s="297"/>
      <c r="AJ64" s="297"/>
      <c r="AK64" s="297"/>
      <c r="AL64" s="297"/>
      <c r="AM64" s="297"/>
      <c r="AN64" s="297"/>
      <c r="AO64" s="434">
        <f t="shared" si="13"/>
        <v>0</v>
      </c>
      <c r="AP64" s="434"/>
      <c r="AQ64" s="298">
        <v>0</v>
      </c>
      <c r="AR64" s="298"/>
      <c r="AS64" s="298"/>
      <c r="AT64" s="298"/>
      <c r="AU64" s="435">
        <f t="shared" si="14"/>
        <v>0</v>
      </c>
      <c r="AV64" s="297">
        <v>0</v>
      </c>
      <c r="AW64" s="299"/>
      <c r="AX64" s="299"/>
      <c r="AY64" s="299"/>
      <c r="AZ64" s="434">
        <f t="shared" si="15"/>
        <v>0</v>
      </c>
      <c r="BA64" s="297">
        <v>0</v>
      </c>
      <c r="BB64" s="299"/>
      <c r="BC64" s="299"/>
      <c r="BD64" s="299"/>
      <c r="BE64" s="434">
        <f t="shared" si="16"/>
        <v>0</v>
      </c>
      <c r="BF64" s="297">
        <v>0</v>
      </c>
      <c r="BG64" s="299"/>
      <c r="BH64" s="299"/>
      <c r="BI64" s="299"/>
      <c r="BJ64" s="434">
        <f t="shared" si="17"/>
        <v>0</v>
      </c>
    </row>
    <row r="65" spans="1:62" ht="84" customHeight="1">
      <c r="A65" s="688"/>
      <c r="B65" s="659"/>
      <c r="C65" s="321"/>
      <c r="D65" s="321"/>
      <c r="E65" s="321"/>
      <c r="F65" s="321"/>
      <c r="G65" s="321"/>
      <c r="H65" s="321"/>
      <c r="I65" s="321"/>
      <c r="J65" s="321"/>
      <c r="K65" s="321"/>
      <c r="L65" s="321"/>
      <c r="M65" s="272" t="s">
        <v>47</v>
      </c>
      <c r="N65" s="273"/>
      <c r="O65" s="273"/>
      <c r="P65" s="293">
        <v>30</v>
      </c>
      <c r="Q65" s="272"/>
      <c r="R65" s="272"/>
      <c r="S65" s="272"/>
      <c r="T65" s="272"/>
      <c r="U65" s="272"/>
      <c r="V65" s="272"/>
      <c r="W65" s="272"/>
      <c r="X65" s="272"/>
      <c r="Y65" s="272"/>
      <c r="Z65" s="436"/>
      <c r="AA65" s="275"/>
      <c r="AB65" s="437"/>
      <c r="AC65" s="642"/>
      <c r="AD65" s="277" t="s">
        <v>473</v>
      </c>
      <c r="AE65" s="277" t="s">
        <v>303</v>
      </c>
      <c r="AF65" s="277" t="s">
        <v>250</v>
      </c>
      <c r="AG65" s="297">
        <v>0</v>
      </c>
      <c r="AH65" s="297"/>
      <c r="AI65" s="297"/>
      <c r="AJ65" s="297"/>
      <c r="AK65" s="297"/>
      <c r="AL65" s="297"/>
      <c r="AM65" s="297"/>
      <c r="AN65" s="297"/>
      <c r="AO65" s="434">
        <f t="shared" si="13"/>
        <v>0</v>
      </c>
      <c r="AP65" s="434"/>
      <c r="AQ65" s="298">
        <v>0</v>
      </c>
      <c r="AR65" s="298"/>
      <c r="AS65" s="298"/>
      <c r="AT65" s="298"/>
      <c r="AU65" s="435">
        <f t="shared" si="14"/>
        <v>0</v>
      </c>
      <c r="AV65" s="297">
        <v>0</v>
      </c>
      <c r="AW65" s="299"/>
      <c r="AX65" s="299"/>
      <c r="AY65" s="299"/>
      <c r="AZ65" s="434">
        <f t="shared" si="15"/>
        <v>0</v>
      </c>
      <c r="BA65" s="297">
        <v>0</v>
      </c>
      <c r="BB65" s="299"/>
      <c r="BC65" s="299"/>
      <c r="BD65" s="299"/>
      <c r="BE65" s="434">
        <f t="shared" si="16"/>
        <v>0</v>
      </c>
      <c r="BF65" s="297">
        <v>0</v>
      </c>
      <c r="BG65" s="299"/>
      <c r="BH65" s="299"/>
      <c r="BI65" s="299"/>
      <c r="BJ65" s="434">
        <f t="shared" si="17"/>
        <v>0</v>
      </c>
    </row>
    <row r="66" spans="1:62" ht="0.75" hidden="1" customHeight="1">
      <c r="A66" s="433"/>
      <c r="B66" s="562"/>
      <c r="C66" s="259"/>
      <c r="D66" s="259"/>
      <c r="E66" s="259"/>
      <c r="F66" s="259"/>
      <c r="G66" s="259"/>
      <c r="H66" s="259"/>
      <c r="I66" s="260"/>
      <c r="J66" s="259"/>
      <c r="K66" s="259"/>
      <c r="L66" s="259"/>
      <c r="M66" s="259"/>
      <c r="N66" s="259"/>
      <c r="O66" s="259"/>
      <c r="P66" s="438"/>
      <c r="Q66" s="259"/>
      <c r="R66" s="259"/>
      <c r="S66" s="259"/>
      <c r="T66" s="259"/>
      <c r="U66" s="259"/>
      <c r="V66" s="259"/>
      <c r="W66" s="259"/>
      <c r="X66" s="259"/>
      <c r="Y66" s="259"/>
      <c r="Z66" s="259"/>
      <c r="AA66" s="259"/>
      <c r="AB66" s="430"/>
      <c r="AC66" s="314"/>
      <c r="AD66" s="277"/>
      <c r="AE66" s="277"/>
      <c r="AF66" s="277"/>
      <c r="AG66" s="297">
        <v>0</v>
      </c>
      <c r="AH66" s="297"/>
      <c r="AI66" s="297"/>
      <c r="AJ66" s="297"/>
      <c r="AK66" s="297"/>
      <c r="AL66" s="297"/>
      <c r="AM66" s="297"/>
      <c r="AN66" s="297"/>
      <c r="AO66" s="434">
        <f t="shared" si="13"/>
        <v>0</v>
      </c>
      <c r="AP66" s="434"/>
      <c r="AQ66" s="298"/>
      <c r="AR66" s="298"/>
      <c r="AS66" s="298"/>
      <c r="AT66" s="298"/>
      <c r="AU66" s="435">
        <f t="shared" si="14"/>
        <v>0</v>
      </c>
      <c r="AV66" s="297"/>
      <c r="AW66" s="299"/>
      <c r="AX66" s="299"/>
      <c r="AY66" s="299"/>
      <c r="AZ66" s="434">
        <f t="shared" si="15"/>
        <v>0</v>
      </c>
      <c r="BA66" s="297"/>
      <c r="BB66" s="299"/>
      <c r="BC66" s="299"/>
      <c r="BD66" s="299"/>
      <c r="BE66" s="434">
        <f t="shared" si="16"/>
        <v>0</v>
      </c>
      <c r="BF66" s="297"/>
      <c r="BG66" s="299"/>
      <c r="BH66" s="299"/>
      <c r="BI66" s="299"/>
      <c r="BJ66" s="434">
        <f t="shared" si="17"/>
        <v>0</v>
      </c>
    </row>
    <row r="67" spans="1:62" ht="143.25" customHeight="1">
      <c r="A67" s="433" t="s">
        <v>139</v>
      </c>
      <c r="B67" s="268">
        <v>6612</v>
      </c>
      <c r="C67" s="272" t="s">
        <v>94</v>
      </c>
      <c r="D67" s="572" t="s">
        <v>140</v>
      </c>
      <c r="E67" s="272" t="s">
        <v>404</v>
      </c>
      <c r="F67" s="272"/>
      <c r="G67" s="272"/>
      <c r="H67" s="272"/>
      <c r="I67" s="282"/>
      <c r="J67" s="272"/>
      <c r="K67" s="272"/>
      <c r="L67" s="272"/>
      <c r="M67" s="272" t="s">
        <v>47</v>
      </c>
      <c r="N67" s="272"/>
      <c r="O67" s="272"/>
      <c r="P67" s="274">
        <v>30</v>
      </c>
      <c r="Q67" s="259"/>
      <c r="R67" s="259"/>
      <c r="S67" s="259"/>
      <c r="T67" s="259"/>
      <c r="U67" s="259"/>
      <c r="V67" s="259"/>
      <c r="W67" s="259" t="s">
        <v>430</v>
      </c>
      <c r="X67" s="272" t="s">
        <v>141</v>
      </c>
      <c r="Y67" s="272" t="s">
        <v>142</v>
      </c>
      <c r="Z67" s="275" t="s">
        <v>96</v>
      </c>
      <c r="AA67" s="275" t="s">
        <v>97</v>
      </c>
      <c r="AB67" s="432" t="s">
        <v>98</v>
      </c>
      <c r="AC67" s="314"/>
      <c r="AD67" s="277" t="s">
        <v>474</v>
      </c>
      <c r="AE67" s="277" t="s">
        <v>287</v>
      </c>
      <c r="AF67" s="277" t="s">
        <v>288</v>
      </c>
      <c r="AG67" s="278">
        <v>15</v>
      </c>
      <c r="AH67" s="278"/>
      <c r="AI67" s="278"/>
      <c r="AJ67" s="278"/>
      <c r="AK67" s="278"/>
      <c r="AL67" s="278"/>
      <c r="AM67" s="278"/>
      <c r="AN67" s="278"/>
      <c r="AO67" s="434">
        <f t="shared" si="13"/>
        <v>15</v>
      </c>
      <c r="AP67" s="434">
        <f t="shared" si="13"/>
        <v>0</v>
      </c>
      <c r="AQ67" s="279">
        <v>30</v>
      </c>
      <c r="AR67" s="279"/>
      <c r="AS67" s="279"/>
      <c r="AT67" s="279"/>
      <c r="AU67" s="435">
        <f t="shared" si="14"/>
        <v>30</v>
      </c>
      <c r="AV67" s="278">
        <v>30</v>
      </c>
      <c r="AW67" s="264"/>
      <c r="AX67" s="264"/>
      <c r="AY67" s="264"/>
      <c r="AZ67" s="434">
        <f t="shared" si="15"/>
        <v>30</v>
      </c>
      <c r="BA67" s="278">
        <v>30</v>
      </c>
      <c r="BB67" s="264"/>
      <c r="BC67" s="264"/>
      <c r="BD67" s="264"/>
      <c r="BE67" s="434">
        <f t="shared" si="16"/>
        <v>30</v>
      </c>
      <c r="BF67" s="278">
        <v>30</v>
      </c>
      <c r="BG67" s="264"/>
      <c r="BH67" s="264"/>
      <c r="BI67" s="264"/>
      <c r="BJ67" s="434">
        <f t="shared" si="17"/>
        <v>30</v>
      </c>
    </row>
    <row r="68" spans="1:62" ht="137.25" customHeight="1">
      <c r="A68" s="433" t="s">
        <v>143</v>
      </c>
      <c r="B68" s="268">
        <v>6617</v>
      </c>
      <c r="C68" s="272" t="s">
        <v>44</v>
      </c>
      <c r="D68" s="272" t="s">
        <v>52</v>
      </c>
      <c r="E68" s="272" t="s">
        <v>144</v>
      </c>
      <c r="F68" s="272" t="s">
        <v>63</v>
      </c>
      <c r="G68" s="272"/>
      <c r="H68" s="272"/>
      <c r="I68" s="282">
        <v>20</v>
      </c>
      <c r="J68" s="272"/>
      <c r="K68" s="272"/>
      <c r="L68" s="272"/>
      <c r="M68" s="272" t="s">
        <v>64</v>
      </c>
      <c r="N68" s="272"/>
      <c r="O68" s="272"/>
      <c r="P68" s="274" t="s">
        <v>420</v>
      </c>
      <c r="Q68" s="259"/>
      <c r="R68" s="259"/>
      <c r="S68" s="259"/>
      <c r="T68" s="259"/>
      <c r="U68" s="259"/>
      <c r="V68" s="259"/>
      <c r="W68" s="320" t="s">
        <v>72</v>
      </c>
      <c r="X68" s="320" t="s">
        <v>70</v>
      </c>
      <c r="Y68" s="320" t="s">
        <v>220</v>
      </c>
      <c r="Z68" s="259" t="s">
        <v>413</v>
      </c>
      <c r="AA68" s="259" t="s">
        <v>290</v>
      </c>
      <c r="AB68" s="272" t="s">
        <v>49</v>
      </c>
      <c r="AC68" s="314"/>
      <c r="AD68" s="277" t="s">
        <v>476</v>
      </c>
      <c r="AE68" s="277" t="s">
        <v>310</v>
      </c>
      <c r="AF68" s="277" t="s">
        <v>250</v>
      </c>
      <c r="AG68" s="278">
        <v>269.7</v>
      </c>
      <c r="AH68" s="278">
        <v>249.3</v>
      </c>
      <c r="AI68" s="278"/>
      <c r="AJ68" s="278"/>
      <c r="AK68" s="278">
        <v>149.6</v>
      </c>
      <c r="AL68" s="278">
        <v>149.6</v>
      </c>
      <c r="AM68" s="278"/>
      <c r="AN68" s="278"/>
      <c r="AO68" s="434">
        <f t="shared" si="13"/>
        <v>120.1</v>
      </c>
      <c r="AP68" s="434">
        <f t="shared" si="13"/>
        <v>99.700000000000017</v>
      </c>
      <c r="AQ68" s="279">
        <v>0</v>
      </c>
      <c r="AR68" s="279"/>
      <c r="AS68" s="279"/>
      <c r="AT68" s="279"/>
      <c r="AU68" s="435">
        <f t="shared" si="14"/>
        <v>0</v>
      </c>
      <c r="AV68" s="278">
        <v>0</v>
      </c>
      <c r="AW68" s="264"/>
      <c r="AX68" s="264"/>
      <c r="AY68" s="264"/>
      <c r="AZ68" s="434">
        <f t="shared" si="15"/>
        <v>0</v>
      </c>
      <c r="BA68" s="278">
        <v>0</v>
      </c>
      <c r="BB68" s="264"/>
      <c r="BC68" s="264"/>
      <c r="BD68" s="264"/>
      <c r="BE68" s="434">
        <f t="shared" si="16"/>
        <v>0</v>
      </c>
      <c r="BF68" s="278">
        <v>0</v>
      </c>
      <c r="BG68" s="264"/>
      <c r="BH68" s="264"/>
      <c r="BI68" s="264"/>
      <c r="BJ68" s="434">
        <f t="shared" si="17"/>
        <v>0</v>
      </c>
    </row>
    <row r="69" spans="1:62" ht="171" customHeight="1">
      <c r="A69" s="675" t="s">
        <v>101</v>
      </c>
      <c r="B69" s="562">
        <v>6618</v>
      </c>
      <c r="C69" s="321"/>
      <c r="D69" s="321"/>
      <c r="E69" s="321"/>
      <c r="F69" s="321"/>
      <c r="G69" s="321"/>
      <c r="H69" s="321"/>
      <c r="I69" s="321"/>
      <c r="J69" s="321"/>
      <c r="K69" s="321"/>
      <c r="L69" s="321"/>
      <c r="M69" s="272" t="s">
        <v>47</v>
      </c>
      <c r="N69" s="273"/>
      <c r="O69" s="273"/>
      <c r="P69" s="293">
        <v>30</v>
      </c>
      <c r="Q69" s="272"/>
      <c r="R69" s="272"/>
      <c r="S69" s="272"/>
      <c r="T69" s="272"/>
      <c r="U69" s="272"/>
      <c r="V69" s="272"/>
      <c r="W69" s="272"/>
      <c r="X69" s="272"/>
      <c r="Y69" s="272"/>
      <c r="Z69" s="301" t="s">
        <v>74</v>
      </c>
      <c r="AA69" s="284" t="s">
        <v>414</v>
      </c>
      <c r="AB69" s="432" t="s">
        <v>49</v>
      </c>
      <c r="AC69" s="314"/>
      <c r="AD69" s="277" t="s">
        <v>477</v>
      </c>
      <c r="AE69" s="277" t="s">
        <v>84</v>
      </c>
      <c r="AF69" s="277" t="s">
        <v>278</v>
      </c>
      <c r="AG69" s="278"/>
      <c r="AH69" s="278"/>
      <c r="AI69" s="278"/>
      <c r="AJ69" s="278"/>
      <c r="AK69" s="278"/>
      <c r="AL69" s="278"/>
      <c r="AM69" s="278"/>
      <c r="AN69" s="278"/>
      <c r="AO69" s="434"/>
      <c r="AP69" s="434"/>
      <c r="AQ69" s="279">
        <v>248.5</v>
      </c>
      <c r="AR69" s="279"/>
      <c r="AS69" s="279"/>
      <c r="AT69" s="279"/>
      <c r="AU69" s="435">
        <f t="shared" si="14"/>
        <v>248.5</v>
      </c>
      <c r="AV69" s="278"/>
      <c r="AW69" s="264"/>
      <c r="AX69" s="264"/>
      <c r="AY69" s="264"/>
      <c r="AZ69" s="434"/>
      <c r="BA69" s="278"/>
      <c r="BB69" s="264"/>
      <c r="BC69" s="264"/>
      <c r="BD69" s="264"/>
      <c r="BE69" s="434"/>
      <c r="BF69" s="278"/>
      <c r="BG69" s="264"/>
      <c r="BH69" s="264"/>
      <c r="BI69" s="264"/>
      <c r="BJ69" s="434"/>
    </row>
    <row r="70" spans="1:62">
      <c r="A70" s="683"/>
      <c r="B70" s="562"/>
      <c r="C70" s="321"/>
      <c r="D70" s="321"/>
      <c r="E70" s="321"/>
      <c r="F70" s="321"/>
      <c r="G70" s="321"/>
      <c r="H70" s="321"/>
      <c r="I70" s="321"/>
      <c r="J70" s="321"/>
      <c r="K70" s="321"/>
      <c r="L70" s="321"/>
      <c r="M70" s="272"/>
      <c r="N70" s="273"/>
      <c r="O70" s="273"/>
      <c r="P70" s="293"/>
      <c r="Q70" s="259"/>
      <c r="R70" s="259"/>
      <c r="S70" s="259"/>
      <c r="T70" s="259"/>
      <c r="U70" s="259"/>
      <c r="V70" s="259"/>
      <c r="W70" s="259"/>
      <c r="X70" s="272"/>
      <c r="Y70" s="272"/>
      <c r="Z70" s="301"/>
      <c r="AA70" s="284"/>
      <c r="AB70" s="432"/>
      <c r="AC70" s="314"/>
      <c r="AD70" s="262" t="s">
        <v>483</v>
      </c>
      <c r="AE70" s="262" t="s">
        <v>73</v>
      </c>
      <c r="AF70" s="262" t="s">
        <v>278</v>
      </c>
      <c r="AG70" s="264">
        <v>21.2</v>
      </c>
      <c r="AH70" s="264">
        <v>21.2</v>
      </c>
      <c r="AI70" s="264"/>
      <c r="AJ70" s="264"/>
      <c r="AK70" s="264"/>
      <c r="AL70" s="264"/>
      <c r="AM70" s="264"/>
      <c r="AN70" s="264"/>
      <c r="AO70" s="265">
        <f t="shared" ref="AO70:AP72" si="18">AG70-AI70-AK70-AM70</f>
        <v>21.2</v>
      </c>
      <c r="AP70" s="265">
        <f t="shared" si="18"/>
        <v>21.2</v>
      </c>
      <c r="AQ70" s="279"/>
      <c r="AR70" s="279"/>
      <c r="AS70" s="279"/>
      <c r="AT70" s="279"/>
      <c r="AU70" s="435"/>
      <c r="AV70" s="278"/>
      <c r="AW70" s="264"/>
      <c r="AX70" s="264"/>
      <c r="AY70" s="264"/>
      <c r="AZ70" s="434"/>
      <c r="BA70" s="278"/>
      <c r="BB70" s="264"/>
      <c r="BC70" s="264"/>
      <c r="BD70" s="264"/>
      <c r="BE70" s="434"/>
      <c r="BF70" s="278"/>
      <c r="BG70" s="264"/>
      <c r="BH70" s="264"/>
      <c r="BI70" s="264"/>
      <c r="BJ70" s="434"/>
    </row>
    <row r="71" spans="1:62">
      <c r="A71" s="683"/>
      <c r="B71" s="562"/>
      <c r="C71" s="321"/>
      <c r="D71" s="321"/>
      <c r="E71" s="321"/>
      <c r="F71" s="321"/>
      <c r="G71" s="321"/>
      <c r="H71" s="321"/>
      <c r="I71" s="321"/>
      <c r="J71" s="321"/>
      <c r="K71" s="321"/>
      <c r="L71" s="321"/>
      <c r="M71" s="272"/>
      <c r="N71" s="273"/>
      <c r="O71" s="273"/>
      <c r="P71" s="293"/>
      <c r="Q71" s="259"/>
      <c r="R71" s="259"/>
      <c r="S71" s="259"/>
      <c r="T71" s="259"/>
      <c r="U71" s="259"/>
      <c r="V71" s="259"/>
      <c r="W71" s="259"/>
      <c r="X71" s="272"/>
      <c r="Y71" s="272"/>
      <c r="Z71" s="301"/>
      <c r="AA71" s="284"/>
      <c r="AB71" s="432"/>
      <c r="AC71" s="314"/>
      <c r="AD71" s="277" t="s">
        <v>477</v>
      </c>
      <c r="AE71" s="277" t="s">
        <v>424</v>
      </c>
      <c r="AF71" s="277" t="s">
        <v>278</v>
      </c>
      <c r="AG71" s="297">
        <v>21</v>
      </c>
      <c r="AH71" s="297">
        <v>21</v>
      </c>
      <c r="AI71" s="297"/>
      <c r="AJ71" s="297"/>
      <c r="AK71" s="297"/>
      <c r="AL71" s="297"/>
      <c r="AM71" s="297"/>
      <c r="AN71" s="299"/>
      <c r="AO71" s="265">
        <f t="shared" si="18"/>
        <v>21</v>
      </c>
      <c r="AP71" s="265">
        <f t="shared" si="18"/>
        <v>21</v>
      </c>
      <c r="AQ71" s="298">
        <v>51.5</v>
      </c>
      <c r="AR71" s="298"/>
      <c r="AS71" s="298"/>
      <c r="AT71" s="298"/>
      <c r="AU71" s="267">
        <f>AQ71-AR71-AS71-AT71</f>
        <v>51.5</v>
      </c>
      <c r="AV71" s="297"/>
      <c r="AW71" s="299"/>
      <c r="AX71" s="299"/>
      <c r="AY71" s="299"/>
      <c r="AZ71" s="265"/>
      <c r="BA71" s="297"/>
      <c r="BB71" s="299"/>
      <c r="BC71" s="299"/>
      <c r="BD71" s="299"/>
      <c r="BE71" s="265"/>
      <c r="BF71" s="297"/>
      <c r="BG71" s="299"/>
      <c r="BH71" s="299"/>
      <c r="BI71" s="299"/>
      <c r="BJ71" s="265"/>
    </row>
    <row r="72" spans="1:62" ht="14.25" customHeight="1">
      <c r="A72" s="676"/>
      <c r="B72" s="562"/>
      <c r="C72" s="321"/>
      <c r="D72" s="321"/>
      <c r="E72" s="321"/>
      <c r="F72" s="321"/>
      <c r="G72" s="321"/>
      <c r="H72" s="321"/>
      <c r="I72" s="321"/>
      <c r="J72" s="321"/>
      <c r="K72" s="321"/>
      <c r="L72" s="321"/>
      <c r="M72" s="272"/>
      <c r="N72" s="273"/>
      <c r="O72" s="273"/>
      <c r="P72" s="293"/>
      <c r="Q72" s="259"/>
      <c r="R72" s="259"/>
      <c r="S72" s="259"/>
      <c r="T72" s="259"/>
      <c r="U72" s="259"/>
      <c r="V72" s="259"/>
      <c r="W72" s="259"/>
      <c r="X72" s="272"/>
      <c r="Y72" s="272"/>
      <c r="Z72" s="301"/>
      <c r="AA72" s="284"/>
      <c r="AB72" s="432"/>
      <c r="AC72" s="314"/>
      <c r="AD72" s="277" t="s">
        <v>477</v>
      </c>
      <c r="AE72" s="277" t="s">
        <v>381</v>
      </c>
      <c r="AF72" s="277" t="s">
        <v>278</v>
      </c>
      <c r="AG72" s="297">
        <v>23.2</v>
      </c>
      <c r="AH72" s="297">
        <v>23.2</v>
      </c>
      <c r="AI72" s="297"/>
      <c r="AJ72" s="297"/>
      <c r="AK72" s="297"/>
      <c r="AL72" s="297"/>
      <c r="AM72" s="297"/>
      <c r="AN72" s="299"/>
      <c r="AO72" s="265">
        <f t="shared" si="18"/>
        <v>23.2</v>
      </c>
      <c r="AP72" s="265">
        <f t="shared" si="18"/>
        <v>23.2</v>
      </c>
      <c r="AQ72" s="298"/>
      <c r="AR72" s="298"/>
      <c r="AS72" s="298"/>
      <c r="AT72" s="298"/>
      <c r="AU72" s="267"/>
      <c r="AV72" s="297"/>
      <c r="AW72" s="299"/>
      <c r="AX72" s="299"/>
      <c r="AY72" s="299"/>
      <c r="AZ72" s="265"/>
      <c r="BA72" s="297"/>
      <c r="BB72" s="299"/>
      <c r="BC72" s="299"/>
      <c r="BD72" s="299"/>
      <c r="BE72" s="265"/>
      <c r="BF72" s="297"/>
      <c r="BG72" s="299"/>
      <c r="BH72" s="299"/>
      <c r="BI72" s="299"/>
      <c r="BJ72" s="265"/>
    </row>
    <row r="73" spans="1:62" s="248" customFormat="1" ht="0.75" hidden="1" customHeight="1">
      <c r="A73" s="425" t="s">
        <v>467</v>
      </c>
      <c r="B73" s="240">
        <v>6700</v>
      </c>
      <c r="C73" s="241" t="s">
        <v>238</v>
      </c>
      <c r="D73" s="241" t="s">
        <v>238</v>
      </c>
      <c r="E73" s="241" t="s">
        <v>238</v>
      </c>
      <c r="F73" s="241" t="s">
        <v>238</v>
      </c>
      <c r="G73" s="241" t="s">
        <v>238</v>
      </c>
      <c r="H73" s="241" t="s">
        <v>238</v>
      </c>
      <c r="I73" s="241" t="s">
        <v>238</v>
      </c>
      <c r="J73" s="241" t="s">
        <v>238</v>
      </c>
      <c r="K73" s="241" t="s">
        <v>238</v>
      </c>
      <c r="L73" s="241" t="s">
        <v>238</v>
      </c>
      <c r="M73" s="241" t="s">
        <v>238</v>
      </c>
      <c r="N73" s="241" t="s">
        <v>238</v>
      </c>
      <c r="O73" s="241" t="s">
        <v>238</v>
      </c>
      <c r="P73" s="241" t="s">
        <v>238</v>
      </c>
      <c r="Q73" s="243" t="s">
        <v>238</v>
      </c>
      <c r="R73" s="243" t="s">
        <v>238</v>
      </c>
      <c r="S73" s="243" t="s">
        <v>238</v>
      </c>
      <c r="T73" s="243" t="s">
        <v>238</v>
      </c>
      <c r="U73" s="243" t="s">
        <v>238</v>
      </c>
      <c r="V73" s="243" t="s">
        <v>238</v>
      </c>
      <c r="W73" s="243" t="s">
        <v>238</v>
      </c>
      <c r="X73" s="241" t="s">
        <v>238</v>
      </c>
      <c r="Y73" s="241" t="s">
        <v>238</v>
      </c>
      <c r="Z73" s="241" t="s">
        <v>238</v>
      </c>
      <c r="AA73" s="241" t="s">
        <v>238</v>
      </c>
      <c r="AB73" s="241" t="s">
        <v>238</v>
      </c>
      <c r="AC73" s="241" t="s">
        <v>238</v>
      </c>
      <c r="AD73" s="244" t="s">
        <v>238</v>
      </c>
      <c r="AE73" s="244"/>
      <c r="AF73" s="244"/>
      <c r="AG73" s="245">
        <f t="shared" ref="AG73:AY73" si="19">AG75+AG76</f>
        <v>0</v>
      </c>
      <c r="AH73" s="245"/>
      <c r="AI73" s="245">
        <f t="shared" si="19"/>
        <v>0</v>
      </c>
      <c r="AJ73" s="245"/>
      <c r="AK73" s="245">
        <f t="shared" si="19"/>
        <v>0</v>
      </c>
      <c r="AL73" s="245"/>
      <c r="AM73" s="245">
        <f t="shared" si="19"/>
        <v>0</v>
      </c>
      <c r="AN73" s="245"/>
      <c r="AO73" s="246">
        <f>AO75+AO76</f>
        <v>0</v>
      </c>
      <c r="AP73" s="246"/>
      <c r="AQ73" s="247">
        <f t="shared" si="19"/>
        <v>0</v>
      </c>
      <c r="AR73" s="247">
        <f t="shared" si="19"/>
        <v>0</v>
      </c>
      <c r="AS73" s="247">
        <f t="shared" si="19"/>
        <v>0</v>
      </c>
      <c r="AT73" s="247">
        <f t="shared" si="19"/>
        <v>0</v>
      </c>
      <c r="AU73" s="323">
        <f>AU75+AU76</f>
        <v>0</v>
      </c>
      <c r="AV73" s="245">
        <f t="shared" si="19"/>
        <v>0</v>
      </c>
      <c r="AW73" s="245">
        <f t="shared" si="19"/>
        <v>0</v>
      </c>
      <c r="AX73" s="245">
        <f t="shared" si="19"/>
        <v>0</v>
      </c>
      <c r="AY73" s="245">
        <f t="shared" si="19"/>
        <v>0</v>
      </c>
      <c r="AZ73" s="246">
        <f t="shared" ref="AZ73:BE73" si="20">AZ75+AZ76</f>
        <v>0</v>
      </c>
      <c r="BA73" s="245">
        <f t="shared" si="20"/>
        <v>0</v>
      </c>
      <c r="BB73" s="245">
        <f t="shared" si="20"/>
        <v>0</v>
      </c>
      <c r="BC73" s="245">
        <f t="shared" si="20"/>
        <v>0</v>
      </c>
      <c r="BD73" s="245">
        <f t="shared" si="20"/>
        <v>0</v>
      </c>
      <c r="BE73" s="246">
        <f t="shared" si="20"/>
        <v>0</v>
      </c>
      <c r="BF73" s="245">
        <f>BF75+BF76</f>
        <v>0</v>
      </c>
      <c r="BG73" s="245">
        <f>BG75+BG76</f>
        <v>0</v>
      </c>
      <c r="BH73" s="245">
        <f>BH75+BH76</f>
        <v>0</v>
      </c>
      <c r="BI73" s="245">
        <f>BI75+BI76</f>
        <v>0</v>
      </c>
      <c r="BJ73" s="246">
        <f>BJ75+BJ76</f>
        <v>0</v>
      </c>
    </row>
    <row r="74" spans="1:62" ht="16.5" hidden="1" customHeight="1">
      <c r="A74" s="426" t="s">
        <v>411</v>
      </c>
      <c r="B74" s="250"/>
      <c r="C74" s="251"/>
      <c r="D74" s="251"/>
      <c r="E74" s="251"/>
      <c r="F74" s="684"/>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4"/>
      <c r="AE74" s="254"/>
      <c r="AF74" s="254"/>
      <c r="AG74" s="255"/>
      <c r="AH74" s="255"/>
      <c r="AI74" s="255"/>
      <c r="AJ74" s="255"/>
      <c r="AK74" s="255"/>
      <c r="AL74" s="255"/>
      <c r="AM74" s="255"/>
      <c r="AN74" s="255"/>
      <c r="AO74" s="256"/>
      <c r="AP74" s="256"/>
      <c r="AQ74" s="257"/>
      <c r="AR74" s="440"/>
      <c r="AS74" s="440"/>
      <c r="AT74" s="440"/>
      <c r="AU74" s="601"/>
      <c r="AV74" s="304"/>
      <c r="AW74" s="304"/>
      <c r="AX74" s="304"/>
      <c r="AY74" s="304"/>
      <c r="AZ74" s="305"/>
      <c r="BA74" s="304"/>
      <c r="BB74" s="304"/>
      <c r="BC74" s="304"/>
      <c r="BD74" s="304"/>
      <c r="BE74" s="305"/>
      <c r="BF74" s="304"/>
      <c r="BG74" s="304"/>
      <c r="BH74" s="304"/>
      <c r="BI74" s="304"/>
      <c r="BJ74" s="305"/>
    </row>
    <row r="75" spans="1:62" ht="14.25" hidden="1" customHeight="1">
      <c r="A75" s="433" t="s">
        <v>412</v>
      </c>
      <c r="B75" s="268">
        <v>6701</v>
      </c>
      <c r="C75" s="324"/>
      <c r="D75" s="324"/>
      <c r="E75" s="324"/>
      <c r="F75" s="685"/>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262"/>
      <c r="AE75" s="262"/>
      <c r="AF75" s="262"/>
      <c r="AG75" s="264"/>
      <c r="AH75" s="264"/>
      <c r="AI75" s="264"/>
      <c r="AJ75" s="264"/>
      <c r="AK75" s="264"/>
      <c r="AL75" s="264"/>
      <c r="AM75" s="264"/>
      <c r="AN75" s="264"/>
      <c r="AO75" s="265"/>
      <c r="AP75" s="265"/>
      <c r="AQ75" s="266"/>
      <c r="AR75" s="491"/>
      <c r="AS75" s="491"/>
      <c r="AT75" s="491"/>
      <c r="AU75" s="602"/>
      <c r="AV75" s="307"/>
      <c r="AW75" s="307"/>
      <c r="AX75" s="307"/>
      <c r="AY75" s="307"/>
      <c r="AZ75" s="308"/>
      <c r="BA75" s="307"/>
      <c r="BB75" s="307"/>
      <c r="BC75" s="307"/>
      <c r="BD75" s="307"/>
      <c r="BE75" s="308"/>
      <c r="BF75" s="307"/>
      <c r="BG75" s="307"/>
      <c r="BH75" s="307"/>
      <c r="BI75" s="307"/>
      <c r="BJ75" s="308"/>
    </row>
    <row r="76" spans="1:62" ht="16.5" hidden="1" customHeight="1">
      <c r="A76" s="427" t="s">
        <v>412</v>
      </c>
      <c r="B76" s="271">
        <v>6702</v>
      </c>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277"/>
      <c r="AE76" s="277"/>
      <c r="AF76" s="277"/>
      <c r="AG76" s="278"/>
      <c r="AH76" s="278"/>
      <c r="AI76" s="278"/>
      <c r="AJ76" s="278"/>
      <c r="AK76" s="278"/>
      <c r="AL76" s="278"/>
      <c r="AM76" s="278"/>
      <c r="AN76" s="278"/>
      <c r="AO76" s="312"/>
      <c r="AP76" s="312"/>
      <c r="AQ76" s="279"/>
      <c r="AR76" s="279"/>
      <c r="AS76" s="279"/>
      <c r="AT76" s="279"/>
      <c r="AU76" s="313"/>
      <c r="AV76" s="278"/>
      <c r="AW76" s="264"/>
      <c r="AX76" s="264"/>
      <c r="AY76" s="264"/>
      <c r="AZ76" s="265"/>
      <c r="BA76" s="278"/>
      <c r="BB76" s="264"/>
      <c r="BC76" s="264"/>
      <c r="BD76" s="264"/>
      <c r="BE76" s="265"/>
      <c r="BF76" s="278"/>
      <c r="BG76" s="264"/>
      <c r="BH76" s="264"/>
      <c r="BI76" s="264"/>
      <c r="BJ76" s="265"/>
    </row>
    <row r="77" spans="1:62" s="238" customFormat="1" ht="229.5" customHeight="1">
      <c r="A77" s="424" t="s">
        <v>331</v>
      </c>
      <c r="B77" s="229">
        <v>6800</v>
      </c>
      <c r="C77" s="230" t="s">
        <v>238</v>
      </c>
      <c r="D77" s="230" t="s">
        <v>238</v>
      </c>
      <c r="E77" s="230" t="s">
        <v>238</v>
      </c>
      <c r="F77" s="230" t="s">
        <v>238</v>
      </c>
      <c r="G77" s="230" t="s">
        <v>238</v>
      </c>
      <c r="H77" s="230" t="s">
        <v>238</v>
      </c>
      <c r="I77" s="230" t="s">
        <v>238</v>
      </c>
      <c r="J77" s="230" t="s">
        <v>238</v>
      </c>
      <c r="K77" s="230" t="s">
        <v>238</v>
      </c>
      <c r="L77" s="230" t="s">
        <v>238</v>
      </c>
      <c r="M77" s="230" t="s">
        <v>238</v>
      </c>
      <c r="N77" s="230" t="s">
        <v>238</v>
      </c>
      <c r="O77" s="230" t="s">
        <v>238</v>
      </c>
      <c r="P77" s="230" t="s">
        <v>238</v>
      </c>
      <c r="Q77" s="232" t="s">
        <v>238</v>
      </c>
      <c r="R77" s="232" t="s">
        <v>238</v>
      </c>
      <c r="S77" s="232" t="s">
        <v>238</v>
      </c>
      <c r="T77" s="232" t="s">
        <v>238</v>
      </c>
      <c r="U77" s="232" t="s">
        <v>238</v>
      </c>
      <c r="V77" s="232" t="s">
        <v>238</v>
      </c>
      <c r="W77" s="232" t="s">
        <v>238</v>
      </c>
      <c r="X77" s="230" t="s">
        <v>238</v>
      </c>
      <c r="Y77" s="230" t="s">
        <v>238</v>
      </c>
      <c r="Z77" s="230" t="s">
        <v>238</v>
      </c>
      <c r="AA77" s="230" t="s">
        <v>238</v>
      </c>
      <c r="AB77" s="230" t="s">
        <v>238</v>
      </c>
      <c r="AC77" s="230" t="s">
        <v>238</v>
      </c>
      <c r="AD77" s="233" t="s">
        <v>238</v>
      </c>
      <c r="AE77" s="330"/>
      <c r="AF77" s="330"/>
      <c r="AG77" s="234">
        <f>AG79+AG80+AG86+AG94+AG87+AG88+AG85+AG81+AG83+AG84+AG89+AG93+AG91+AG92+AG90+AG82</f>
        <v>1466.1</v>
      </c>
      <c r="AH77" s="234">
        <f>AH79+AH80+AH86+AH94+AH87+AH88+AH85+AH81+AH83+AH84+AH89+AH93+AH91+AH92+AH90+AH82</f>
        <v>1419.5</v>
      </c>
      <c r="AI77" s="234">
        <f>AI79+AI80+AI86+AI94+AI87+AI88+AI85+AI81+AI83+AI84+AI89+AI93+AI91+AI92+AI90+AI82</f>
        <v>30</v>
      </c>
      <c r="AJ77" s="234">
        <f>AJ79+AJ80+AJ86+AJ94+AJ87+AJ88+AJ85+AJ81+AJ83+AJ84+AJ89+AJ93+AJ91+AJ92+AJ90+AJ82</f>
        <v>30</v>
      </c>
      <c r="AK77" s="234">
        <f>AK79+AK80+AK86+AK94+AK87+AK88+AK85+AK81+AK83+AK84+AK89+AK93+AK91+AK92+AK90</f>
        <v>0</v>
      </c>
      <c r="AL77" s="234"/>
      <c r="AM77" s="234">
        <f>AM79+AM80+AM86+AM94+AM87+AM88+AM85+AM81+AM83+AM84+AM89+AM93+AM91+AM92+AM90</f>
        <v>0</v>
      </c>
      <c r="AN77" s="234"/>
      <c r="AO77" s="234">
        <f>AO79+AO80+AO86+AO94+AO87+AO88+AO85+AO81+AO83+AO84+AO89+AO93+AO91+AO92+AO90</f>
        <v>1436.1</v>
      </c>
      <c r="AP77" s="234">
        <f>AP79+AP80+AP86+AP94+AP87+AP88+AP85+AP81+AP83+AP84+AP89+AP93+AP91+AP92+AP90</f>
        <v>1389.5</v>
      </c>
      <c r="AQ77" s="236">
        <f>AQ79+AQ80+AQ86+AQ94+AQ87+AQ88+AQ85+AQ81+AQ83+AQ84+AQ89+AQ93+AQ91+AQ92+AQ82+AQ90</f>
        <v>1360.3</v>
      </c>
      <c r="AR77" s="236">
        <f>AR79+AR80+AR86+AR94+AR87+AR88+AR85+AR81+AR83+AR84+AR89+AR93+AR91+AR92+AR82+AR90</f>
        <v>0</v>
      </c>
      <c r="AS77" s="236">
        <f>AS79+AS80+AS86+AS94+AS87+AS88+AS85+AS81+AS83+AS84+AS89+AS93+AS91+AS92+AS82+AS90</f>
        <v>0</v>
      </c>
      <c r="AT77" s="236">
        <f>AT79+AT80+AT86+AT94+AT87+AT88+AT85+AT81+AT83+AT84+AT89+AT93+AT91+AT92+AT82+AT90</f>
        <v>0</v>
      </c>
      <c r="AU77" s="236">
        <f>AU79+AU80+AU86+AU94+AU87+AU88+AU85+AU81+AU83+AU84+AU89+AU93+AU91+AU92+AU82+AU90</f>
        <v>1360.3</v>
      </c>
      <c r="AV77" s="234">
        <f t="shared" ref="AV77:BJ77" si="21">AV79+AV80+AV86+AV94+AV87+AV88+AV85+AV81+AV83+AV84+AV89+AV93+AV91+AV92</f>
        <v>1395.5</v>
      </c>
      <c r="AW77" s="234">
        <f t="shared" si="21"/>
        <v>0</v>
      </c>
      <c r="AX77" s="234">
        <f t="shared" si="21"/>
        <v>0</v>
      </c>
      <c r="AY77" s="234">
        <f t="shared" si="21"/>
        <v>0</v>
      </c>
      <c r="AZ77" s="234">
        <f t="shared" si="21"/>
        <v>1395.5</v>
      </c>
      <c r="BA77" s="234">
        <f t="shared" si="21"/>
        <v>1393.5</v>
      </c>
      <c r="BB77" s="234">
        <f t="shared" si="21"/>
        <v>0</v>
      </c>
      <c r="BC77" s="234">
        <f t="shared" si="21"/>
        <v>0</v>
      </c>
      <c r="BD77" s="234">
        <f t="shared" si="21"/>
        <v>0</v>
      </c>
      <c r="BE77" s="234">
        <f t="shared" si="21"/>
        <v>1393.5</v>
      </c>
      <c r="BF77" s="234">
        <f t="shared" si="21"/>
        <v>1393.5</v>
      </c>
      <c r="BG77" s="234">
        <f t="shared" si="21"/>
        <v>0</v>
      </c>
      <c r="BH77" s="234">
        <f t="shared" si="21"/>
        <v>0</v>
      </c>
      <c r="BI77" s="234">
        <f t="shared" si="21"/>
        <v>0</v>
      </c>
      <c r="BJ77" s="234">
        <f t="shared" si="21"/>
        <v>1393.5</v>
      </c>
    </row>
    <row r="78" spans="1:62" ht="21.75" customHeight="1">
      <c r="A78" s="426" t="s">
        <v>411</v>
      </c>
      <c r="B78" s="250"/>
      <c r="C78" s="644" t="s">
        <v>44</v>
      </c>
      <c r="D78" s="576" t="s">
        <v>146</v>
      </c>
      <c r="E78" s="644" t="s">
        <v>137</v>
      </c>
      <c r="F78" s="576"/>
      <c r="G78" s="576"/>
      <c r="H78" s="576"/>
      <c r="I78" s="576"/>
      <c r="J78" s="576"/>
      <c r="K78" s="576"/>
      <c r="L78" s="576"/>
      <c r="M78" s="576" t="s">
        <v>102</v>
      </c>
      <c r="N78" s="576"/>
      <c r="O78" s="576"/>
      <c r="P78" s="577">
        <v>39</v>
      </c>
      <c r="Q78" s="315"/>
      <c r="R78" s="315"/>
      <c r="S78" s="315"/>
      <c r="T78" s="315"/>
      <c r="U78" s="315"/>
      <c r="V78" s="315"/>
      <c r="W78" s="644" t="s">
        <v>429</v>
      </c>
      <c r="X78" s="644" t="s">
        <v>147</v>
      </c>
      <c r="Y78" s="664" t="s">
        <v>220</v>
      </c>
      <c r="Z78" s="666" t="s">
        <v>106</v>
      </c>
      <c r="AA78" s="638" t="s">
        <v>290</v>
      </c>
      <c r="AB78" s="638" t="s">
        <v>49</v>
      </c>
      <c r="AC78" s="251"/>
      <c r="AD78" s="333"/>
      <c r="AE78" s="333"/>
      <c r="AF78" s="333"/>
      <c r="AG78" s="255"/>
      <c r="AH78" s="306"/>
      <c r="AI78" s="306"/>
      <c r="AJ78" s="306"/>
      <c r="AK78" s="255"/>
      <c r="AL78" s="306"/>
      <c r="AM78" s="306"/>
      <c r="AN78" s="306"/>
      <c r="AO78" s="256"/>
      <c r="AP78" s="256"/>
      <c r="AQ78" s="257"/>
      <c r="AR78" s="334"/>
      <c r="AS78" s="257"/>
      <c r="AT78" s="257"/>
      <c r="AU78" s="490"/>
      <c r="AV78" s="255"/>
      <c r="AW78" s="306"/>
      <c r="AX78" s="255"/>
      <c r="AY78" s="306"/>
      <c r="AZ78" s="256"/>
      <c r="BA78" s="255"/>
      <c r="BB78" s="306"/>
      <c r="BC78" s="255"/>
      <c r="BD78" s="306"/>
      <c r="BE78" s="256"/>
      <c r="BF78" s="255"/>
      <c r="BG78" s="306"/>
      <c r="BH78" s="255"/>
      <c r="BI78" s="306"/>
      <c r="BJ78" s="256"/>
    </row>
    <row r="79" spans="1:62" ht="24.75" customHeight="1">
      <c r="A79" s="682" t="s">
        <v>145</v>
      </c>
      <c r="B79" s="668">
        <v>6801</v>
      </c>
      <c r="C79" s="645"/>
      <c r="D79" s="578"/>
      <c r="E79" s="645"/>
      <c r="F79" s="578"/>
      <c r="G79" s="578"/>
      <c r="H79" s="578"/>
      <c r="I79" s="578"/>
      <c r="J79" s="578"/>
      <c r="K79" s="578"/>
      <c r="L79" s="578"/>
      <c r="M79" s="578"/>
      <c r="N79" s="578"/>
      <c r="O79" s="578"/>
      <c r="P79" s="579"/>
      <c r="Q79" s="345"/>
      <c r="R79" s="345"/>
      <c r="S79" s="345"/>
      <c r="T79" s="345"/>
      <c r="U79" s="345"/>
      <c r="V79" s="345"/>
      <c r="W79" s="645"/>
      <c r="X79" s="645"/>
      <c r="Y79" s="665"/>
      <c r="Z79" s="667"/>
      <c r="AA79" s="639"/>
      <c r="AB79" s="639"/>
      <c r="AC79" s="643"/>
      <c r="AD79" s="335" t="s">
        <v>482</v>
      </c>
      <c r="AE79" s="335" t="s">
        <v>274</v>
      </c>
      <c r="AF79" s="335" t="s">
        <v>278</v>
      </c>
      <c r="AG79" s="299">
        <v>68.8</v>
      </c>
      <c r="AH79" s="297">
        <v>52.1</v>
      </c>
      <c r="AI79" s="297"/>
      <c r="AJ79" s="297"/>
      <c r="AK79" s="297"/>
      <c r="AL79" s="297"/>
      <c r="AM79" s="297"/>
      <c r="AN79" s="297"/>
      <c r="AO79" s="337">
        <f>AG79-AI79-AK79-AM79</f>
        <v>68.8</v>
      </c>
      <c r="AP79" s="337">
        <f>AH79-AJ79-AL79-AN79</f>
        <v>52.1</v>
      </c>
      <c r="AQ79" s="338">
        <v>24</v>
      </c>
      <c r="AR79" s="339"/>
      <c r="AS79" s="338"/>
      <c r="AT79" s="338"/>
      <c r="AU79" s="612">
        <f>AQ79-AR79-AS79-AT79</f>
        <v>24</v>
      </c>
      <c r="AV79" s="299">
        <v>24</v>
      </c>
      <c r="AW79" s="341"/>
      <c r="AX79" s="299"/>
      <c r="AY79" s="341"/>
      <c r="AZ79" s="337">
        <f>AV79-AW79-AX79-AY79</f>
        <v>24</v>
      </c>
      <c r="BA79" s="299">
        <v>24</v>
      </c>
      <c r="BB79" s="341"/>
      <c r="BC79" s="299"/>
      <c r="BD79" s="341"/>
      <c r="BE79" s="337">
        <f>BA79-BB79-BC79-BD79</f>
        <v>24</v>
      </c>
      <c r="BF79" s="299">
        <v>24</v>
      </c>
      <c r="BG79" s="341"/>
      <c r="BH79" s="299"/>
      <c r="BI79" s="341"/>
      <c r="BJ79" s="337">
        <f>BF79-BG79-BH79-BI79</f>
        <v>24</v>
      </c>
    </row>
    <row r="80" spans="1:62" ht="24" customHeight="1">
      <c r="A80" s="682"/>
      <c r="B80" s="668"/>
      <c r="C80" s="645"/>
      <c r="D80" s="578"/>
      <c r="E80" s="645"/>
      <c r="F80" s="578"/>
      <c r="G80" s="578"/>
      <c r="H80" s="578"/>
      <c r="I80" s="578"/>
      <c r="J80" s="578"/>
      <c r="K80" s="578"/>
      <c r="L80" s="578"/>
      <c r="M80" s="578"/>
      <c r="N80" s="578"/>
      <c r="O80" s="578"/>
      <c r="P80" s="579"/>
      <c r="Q80" s="345"/>
      <c r="R80" s="345"/>
      <c r="S80" s="345"/>
      <c r="T80" s="345"/>
      <c r="U80" s="345"/>
      <c r="V80" s="345"/>
      <c r="W80" s="645"/>
      <c r="X80" s="645"/>
      <c r="Y80" s="665"/>
      <c r="Z80" s="667"/>
      <c r="AA80" s="639"/>
      <c r="AB80" s="639"/>
      <c r="AC80" s="643"/>
      <c r="AD80" s="335" t="s">
        <v>482</v>
      </c>
      <c r="AE80" s="335" t="s">
        <v>274</v>
      </c>
      <c r="AF80" s="335" t="s">
        <v>275</v>
      </c>
      <c r="AG80" s="297">
        <v>12.3</v>
      </c>
      <c r="AH80" s="297">
        <v>4.7</v>
      </c>
      <c r="AI80" s="297"/>
      <c r="AJ80" s="297"/>
      <c r="AK80" s="297"/>
      <c r="AL80" s="297"/>
      <c r="AM80" s="297"/>
      <c r="AN80" s="299"/>
      <c r="AO80" s="337">
        <f>AG80-AI80-AK80-AM80</f>
        <v>12.3</v>
      </c>
      <c r="AP80" s="337">
        <f t="shared" ref="AP80:AP92" si="22">AH80-AJ80-AL80-AN80</f>
        <v>4.7</v>
      </c>
      <c r="AQ80" s="298">
        <v>14</v>
      </c>
      <c r="AR80" s="298"/>
      <c r="AS80" s="298"/>
      <c r="AT80" s="298"/>
      <c r="AU80" s="612">
        <f>AQ80-AR80-AS80-AT80</f>
        <v>14</v>
      </c>
      <c r="AV80" s="297">
        <v>12</v>
      </c>
      <c r="AW80" s="297"/>
      <c r="AX80" s="297"/>
      <c r="AY80" s="297"/>
      <c r="AZ80" s="337">
        <f>AV80-AW80-AX80-AY80</f>
        <v>12</v>
      </c>
      <c r="BA80" s="297">
        <v>10</v>
      </c>
      <c r="BB80" s="297"/>
      <c r="BC80" s="297"/>
      <c r="BD80" s="297"/>
      <c r="BE80" s="337">
        <f>BA80-BB80-BC80-BD80</f>
        <v>10</v>
      </c>
      <c r="BF80" s="297">
        <v>10</v>
      </c>
      <c r="BG80" s="297"/>
      <c r="BH80" s="297"/>
      <c r="BI80" s="297"/>
      <c r="BJ80" s="337">
        <f>BF80-BG80-BH80-BI80</f>
        <v>10</v>
      </c>
    </row>
    <row r="81" spans="1:62" ht="15" hidden="1" customHeight="1">
      <c r="A81" s="682"/>
      <c r="B81" s="668"/>
      <c r="C81" s="645"/>
      <c r="D81" s="578"/>
      <c r="E81" s="645"/>
      <c r="F81" s="578"/>
      <c r="G81" s="578"/>
      <c r="H81" s="578"/>
      <c r="I81" s="578"/>
      <c r="J81" s="578"/>
      <c r="K81" s="578"/>
      <c r="L81" s="578"/>
      <c r="M81" s="578"/>
      <c r="N81" s="578"/>
      <c r="O81" s="578"/>
      <c r="P81" s="579"/>
      <c r="Q81" s="345"/>
      <c r="R81" s="345"/>
      <c r="S81" s="345"/>
      <c r="T81" s="345"/>
      <c r="U81" s="345"/>
      <c r="V81" s="345"/>
      <c r="W81" s="645"/>
      <c r="X81" s="645"/>
      <c r="Y81" s="665"/>
      <c r="Z81" s="667"/>
      <c r="AA81" s="639"/>
      <c r="AB81" s="639"/>
      <c r="AC81" s="643"/>
      <c r="AD81" s="335" t="s">
        <v>482</v>
      </c>
      <c r="AE81" s="335" t="s">
        <v>274</v>
      </c>
      <c r="AF81" s="335" t="s">
        <v>107</v>
      </c>
      <c r="AG81" s="297"/>
      <c r="AH81" s="297"/>
      <c r="AI81" s="297"/>
      <c r="AJ81" s="297"/>
      <c r="AK81" s="297"/>
      <c r="AL81" s="297"/>
      <c r="AM81" s="297"/>
      <c r="AN81" s="299"/>
      <c r="AO81" s="337">
        <f>AG81-AI81-AK81-AM81</f>
        <v>0</v>
      </c>
      <c r="AP81" s="337">
        <f t="shared" si="22"/>
        <v>0</v>
      </c>
      <c r="AQ81" s="298"/>
      <c r="AR81" s="298"/>
      <c r="AS81" s="298"/>
      <c r="AT81" s="298"/>
      <c r="AU81" s="612">
        <f>AQ81-AR81-AS81-AT81</f>
        <v>0</v>
      </c>
      <c r="AV81" s="297"/>
      <c r="AW81" s="297"/>
      <c r="AX81" s="297"/>
      <c r="AY81" s="297"/>
      <c r="AZ81" s="337">
        <f>AV81-AW81-AX81-AY81</f>
        <v>0</v>
      </c>
      <c r="BA81" s="297"/>
      <c r="BB81" s="297"/>
      <c r="BC81" s="297"/>
      <c r="BD81" s="297"/>
      <c r="BE81" s="337">
        <f>BA81-BB81-BC81-BD81</f>
        <v>0</v>
      </c>
      <c r="BF81" s="297"/>
      <c r="BG81" s="297"/>
      <c r="BH81" s="297"/>
      <c r="BI81" s="297"/>
      <c r="BJ81" s="337">
        <f>BF81-BG81-BH81-BI81</f>
        <v>0</v>
      </c>
    </row>
    <row r="82" spans="1:62" ht="15" customHeight="1">
      <c r="A82" s="682"/>
      <c r="B82" s="668"/>
      <c r="C82" s="645"/>
      <c r="D82" s="578"/>
      <c r="E82" s="645"/>
      <c r="F82" s="578"/>
      <c r="G82" s="578"/>
      <c r="H82" s="578"/>
      <c r="I82" s="578"/>
      <c r="J82" s="578"/>
      <c r="K82" s="578"/>
      <c r="L82" s="578"/>
      <c r="M82" s="578"/>
      <c r="N82" s="578"/>
      <c r="O82" s="578"/>
      <c r="P82" s="579"/>
      <c r="Q82" s="345"/>
      <c r="R82" s="345"/>
      <c r="S82" s="345"/>
      <c r="T82" s="345"/>
      <c r="U82" s="345"/>
      <c r="V82" s="345"/>
      <c r="W82" s="645"/>
      <c r="X82" s="645"/>
      <c r="Y82" s="665"/>
      <c r="Z82" s="667"/>
      <c r="AA82" s="639"/>
      <c r="AB82" s="639"/>
      <c r="AC82" s="643"/>
      <c r="AD82" s="335" t="s">
        <v>482</v>
      </c>
      <c r="AE82" s="335" t="s">
        <v>408</v>
      </c>
      <c r="AF82" s="335" t="s">
        <v>272</v>
      </c>
      <c r="AG82" s="297">
        <v>7</v>
      </c>
      <c r="AH82" s="297">
        <v>7</v>
      </c>
      <c r="AI82" s="297">
        <v>7</v>
      </c>
      <c r="AJ82" s="297">
        <v>7</v>
      </c>
      <c r="AK82" s="297"/>
      <c r="AL82" s="297"/>
      <c r="AM82" s="297"/>
      <c r="AN82" s="299"/>
      <c r="AO82" s="337">
        <f>AG82-AI82-AK82-AM82</f>
        <v>0</v>
      </c>
      <c r="AP82" s="337">
        <f t="shared" si="22"/>
        <v>0</v>
      </c>
      <c r="AQ82" s="298">
        <v>0</v>
      </c>
      <c r="AR82" s="298"/>
      <c r="AS82" s="298"/>
      <c r="AT82" s="298"/>
      <c r="AU82" s="612">
        <f>AQ82-AR82-AS82-AT82</f>
        <v>0</v>
      </c>
      <c r="AV82" s="297"/>
      <c r="AW82" s="297"/>
      <c r="AX82" s="297"/>
      <c r="AY82" s="297"/>
      <c r="AZ82" s="337"/>
      <c r="BA82" s="297"/>
      <c r="BB82" s="297"/>
      <c r="BC82" s="297"/>
      <c r="BD82" s="297"/>
      <c r="BE82" s="337"/>
      <c r="BF82" s="297"/>
      <c r="BG82" s="297"/>
      <c r="BH82" s="297"/>
      <c r="BI82" s="297"/>
      <c r="BJ82" s="337"/>
    </row>
    <row r="83" spans="1:62" ht="41.25" customHeight="1">
      <c r="A83" s="682"/>
      <c r="B83" s="668"/>
      <c r="C83" s="645"/>
      <c r="D83" s="578"/>
      <c r="E83" s="645"/>
      <c r="F83" s="578"/>
      <c r="G83" s="578"/>
      <c r="H83" s="578"/>
      <c r="I83" s="578"/>
      <c r="J83" s="578"/>
      <c r="K83" s="578"/>
      <c r="L83" s="578"/>
      <c r="M83" s="578"/>
      <c r="N83" s="578"/>
      <c r="O83" s="578"/>
      <c r="P83" s="579"/>
      <c r="Q83" s="345"/>
      <c r="R83" s="345"/>
      <c r="S83" s="345"/>
      <c r="T83" s="345"/>
      <c r="U83" s="345"/>
      <c r="V83" s="345"/>
      <c r="W83" s="645"/>
      <c r="X83" s="645"/>
      <c r="Y83" s="665"/>
      <c r="Z83" s="667"/>
      <c r="AA83" s="639"/>
      <c r="AB83" s="639"/>
      <c r="AC83" s="643"/>
      <c r="AD83" s="335" t="s">
        <v>482</v>
      </c>
      <c r="AE83" s="335" t="s">
        <v>274</v>
      </c>
      <c r="AF83" s="335" t="s">
        <v>108</v>
      </c>
      <c r="AG83" s="297">
        <v>295.3</v>
      </c>
      <c r="AH83" s="297">
        <v>293.8</v>
      </c>
      <c r="AI83" s="297"/>
      <c r="AJ83" s="297"/>
      <c r="AK83" s="297"/>
      <c r="AL83" s="297"/>
      <c r="AM83" s="297"/>
      <c r="AN83" s="299"/>
      <c r="AO83" s="337">
        <f>AG83-AI83-AK83-AM83</f>
        <v>295.3</v>
      </c>
      <c r="AP83" s="337">
        <f t="shared" si="22"/>
        <v>293.8</v>
      </c>
      <c r="AQ83" s="298">
        <v>250.6</v>
      </c>
      <c r="AR83" s="298"/>
      <c r="AS83" s="298"/>
      <c r="AT83" s="298"/>
      <c r="AU83" s="612">
        <f>AQ83-AR83-AS83-AT83</f>
        <v>250.6</v>
      </c>
      <c r="AV83" s="297">
        <v>257.7</v>
      </c>
      <c r="AW83" s="297"/>
      <c r="AX83" s="297"/>
      <c r="AY83" s="297"/>
      <c r="AZ83" s="337">
        <f>AV83-AW83-AX83-AY83</f>
        <v>257.7</v>
      </c>
      <c r="BA83" s="297">
        <v>257.7</v>
      </c>
      <c r="BB83" s="297"/>
      <c r="BC83" s="297"/>
      <c r="BD83" s="297"/>
      <c r="BE83" s="337">
        <f>BA83-BB83-BC83-BD83</f>
        <v>257.7</v>
      </c>
      <c r="BF83" s="297">
        <v>257.7</v>
      </c>
      <c r="BG83" s="297"/>
      <c r="BH83" s="297"/>
      <c r="BI83" s="297"/>
      <c r="BJ83" s="337">
        <f>BF83-BG83-BH83-BI83</f>
        <v>257.7</v>
      </c>
    </row>
    <row r="84" spans="1:62" ht="12" hidden="1" customHeight="1">
      <c r="A84" s="682"/>
      <c r="B84" s="668"/>
      <c r="C84" s="567"/>
      <c r="D84" s="567"/>
      <c r="E84" s="567"/>
      <c r="F84" s="567"/>
      <c r="G84" s="567"/>
      <c r="H84" s="567"/>
      <c r="I84" s="567"/>
      <c r="J84" s="567"/>
      <c r="K84" s="567"/>
      <c r="L84" s="567"/>
      <c r="M84" s="567"/>
      <c r="N84" s="567"/>
      <c r="O84" s="567"/>
      <c r="P84" s="574"/>
      <c r="Q84" s="259"/>
      <c r="R84" s="259"/>
      <c r="S84" s="259"/>
      <c r="T84" s="259"/>
      <c r="U84" s="259"/>
      <c r="V84" s="259"/>
      <c r="W84" s="567"/>
      <c r="X84" s="567"/>
      <c r="Y84" s="286"/>
      <c r="Z84" s="667"/>
      <c r="AA84" s="639"/>
      <c r="AB84" s="639"/>
      <c r="AC84" s="643"/>
      <c r="AD84" s="335"/>
      <c r="AE84" s="335"/>
      <c r="AF84" s="335"/>
      <c r="AG84" s="297"/>
      <c r="AH84" s="297"/>
      <c r="AI84" s="297"/>
      <c r="AJ84" s="297"/>
      <c r="AK84" s="297"/>
      <c r="AL84" s="297"/>
      <c r="AM84" s="297"/>
      <c r="AN84" s="299"/>
      <c r="AO84" s="337"/>
      <c r="AP84" s="337">
        <f t="shared" si="22"/>
        <v>0</v>
      </c>
      <c r="AQ84" s="298"/>
      <c r="AR84" s="298"/>
      <c r="AS84" s="298"/>
      <c r="AT84" s="298"/>
      <c r="AU84" s="612"/>
      <c r="AV84" s="297"/>
      <c r="AW84" s="297"/>
      <c r="AX84" s="297"/>
      <c r="AY84" s="297"/>
      <c r="AZ84" s="337"/>
      <c r="BA84" s="297"/>
      <c r="BB84" s="297"/>
      <c r="BC84" s="297"/>
      <c r="BD84" s="297"/>
      <c r="BE84" s="337"/>
      <c r="BF84" s="297"/>
      <c r="BG84" s="297"/>
      <c r="BH84" s="297"/>
      <c r="BI84" s="297"/>
      <c r="BJ84" s="337"/>
    </row>
    <row r="85" spans="1:62" ht="12" hidden="1" customHeight="1">
      <c r="A85" s="682"/>
      <c r="B85" s="668"/>
      <c r="C85" s="567"/>
      <c r="D85" s="567"/>
      <c r="E85" s="567"/>
      <c r="F85" s="567"/>
      <c r="G85" s="567"/>
      <c r="H85" s="567"/>
      <c r="I85" s="567"/>
      <c r="J85" s="567"/>
      <c r="K85" s="567"/>
      <c r="L85" s="567"/>
      <c r="M85" s="567"/>
      <c r="N85" s="567"/>
      <c r="O85" s="567"/>
      <c r="P85" s="574"/>
      <c r="Q85" s="259"/>
      <c r="R85" s="259"/>
      <c r="S85" s="259"/>
      <c r="T85" s="259"/>
      <c r="U85" s="259"/>
      <c r="V85" s="259"/>
      <c r="W85" s="567"/>
      <c r="X85" s="567"/>
      <c r="Y85" s="286"/>
      <c r="Z85" s="667"/>
      <c r="AA85" s="639"/>
      <c r="AB85" s="639"/>
      <c r="AC85" s="643"/>
      <c r="AD85" s="262"/>
      <c r="AE85" s="262"/>
      <c r="AF85" s="262"/>
      <c r="AG85" s="297"/>
      <c r="AH85" s="297"/>
      <c r="AI85" s="297"/>
      <c r="AJ85" s="297"/>
      <c r="AK85" s="297"/>
      <c r="AL85" s="297"/>
      <c r="AM85" s="297"/>
      <c r="AN85" s="299"/>
      <c r="AO85" s="337"/>
      <c r="AP85" s="337">
        <f t="shared" si="22"/>
        <v>0</v>
      </c>
      <c r="AQ85" s="298"/>
      <c r="AR85" s="298"/>
      <c r="AS85" s="298"/>
      <c r="AT85" s="298"/>
      <c r="AU85" s="612"/>
      <c r="AV85" s="297"/>
      <c r="AW85" s="297"/>
      <c r="AX85" s="297"/>
      <c r="AY85" s="297"/>
      <c r="AZ85" s="337"/>
      <c r="BA85" s="297"/>
      <c r="BB85" s="297"/>
      <c r="BC85" s="297"/>
      <c r="BD85" s="297"/>
      <c r="BE85" s="337"/>
      <c r="BF85" s="297"/>
      <c r="BG85" s="297"/>
      <c r="BH85" s="297"/>
      <c r="BI85" s="297"/>
      <c r="BJ85" s="337"/>
    </row>
    <row r="86" spans="1:62" ht="15.75" hidden="1" customHeight="1">
      <c r="A86" s="678"/>
      <c r="B86" s="659"/>
      <c r="C86" s="475"/>
      <c r="D86" s="475"/>
      <c r="E86" s="475"/>
      <c r="F86" s="475"/>
      <c r="G86" s="475"/>
      <c r="H86" s="475"/>
      <c r="I86" s="475"/>
      <c r="J86" s="475"/>
      <c r="K86" s="475"/>
      <c r="L86" s="475"/>
      <c r="M86" s="475"/>
      <c r="N86" s="475"/>
      <c r="O86" s="475"/>
      <c r="P86" s="575"/>
      <c r="Q86" s="286"/>
      <c r="R86" s="286"/>
      <c r="S86" s="286"/>
      <c r="T86" s="286"/>
      <c r="U86" s="286"/>
      <c r="V86" s="286"/>
      <c r="W86" s="475"/>
      <c r="X86" s="475"/>
      <c r="Y86" s="286"/>
      <c r="Z86" s="667"/>
      <c r="AA86" s="639"/>
      <c r="AB86" s="639"/>
      <c r="AC86" s="642"/>
      <c r="AD86" s="262"/>
      <c r="AE86" s="262"/>
      <c r="AF86" s="262"/>
      <c r="AG86" s="297"/>
      <c r="AH86" s="297"/>
      <c r="AI86" s="297"/>
      <c r="AJ86" s="297"/>
      <c r="AK86" s="297"/>
      <c r="AL86" s="297"/>
      <c r="AM86" s="297"/>
      <c r="AN86" s="299"/>
      <c r="AO86" s="337"/>
      <c r="AP86" s="337">
        <f t="shared" si="22"/>
        <v>0</v>
      </c>
      <c r="AQ86" s="298"/>
      <c r="AR86" s="603"/>
      <c r="AS86" s="603"/>
      <c r="AT86" s="603"/>
      <c r="AU86" s="612"/>
      <c r="AV86" s="343"/>
      <c r="AW86" s="343"/>
      <c r="AX86" s="343"/>
      <c r="AY86" s="343"/>
      <c r="AZ86" s="337"/>
      <c r="BA86" s="343"/>
      <c r="BB86" s="343"/>
      <c r="BC86" s="343"/>
      <c r="BD86" s="343"/>
      <c r="BE86" s="337"/>
      <c r="BF86" s="343"/>
      <c r="BG86" s="343"/>
      <c r="BH86" s="343"/>
      <c r="BI86" s="343"/>
      <c r="BJ86" s="337"/>
    </row>
    <row r="87" spans="1:62" ht="34.5" customHeight="1">
      <c r="A87" s="677" t="s">
        <v>148</v>
      </c>
      <c r="B87" s="658">
        <v>6802</v>
      </c>
      <c r="C87" s="644" t="s">
        <v>149</v>
      </c>
      <c r="D87" s="581" t="s">
        <v>150</v>
      </c>
      <c r="E87" s="576" t="s">
        <v>151</v>
      </c>
      <c r="F87" s="637"/>
      <c r="G87" s="272"/>
      <c r="H87" s="272"/>
      <c r="I87" s="272"/>
      <c r="J87" s="272"/>
      <c r="K87" s="272"/>
      <c r="L87" s="272"/>
      <c r="M87" s="637"/>
      <c r="N87" s="272"/>
      <c r="O87" s="272"/>
      <c r="P87" s="282"/>
      <c r="Q87" s="272"/>
      <c r="R87" s="272"/>
      <c r="S87" s="272"/>
      <c r="T87" s="272"/>
      <c r="U87" s="272"/>
      <c r="V87" s="272"/>
      <c r="W87" s="644" t="s">
        <v>152</v>
      </c>
      <c r="X87" s="576" t="s">
        <v>153</v>
      </c>
      <c r="Y87" s="576" t="s">
        <v>154</v>
      </c>
      <c r="Z87" s="656"/>
      <c r="AA87" s="637"/>
      <c r="AB87" s="637"/>
      <c r="AC87" s="641"/>
      <c r="AD87" s="335" t="s">
        <v>482</v>
      </c>
      <c r="AE87" s="335" t="s">
        <v>274</v>
      </c>
      <c r="AF87" s="335" t="s">
        <v>109</v>
      </c>
      <c r="AG87" s="299">
        <v>779.6</v>
      </c>
      <c r="AH87" s="297">
        <v>779.6</v>
      </c>
      <c r="AI87" s="297"/>
      <c r="AJ87" s="297"/>
      <c r="AK87" s="297"/>
      <c r="AL87" s="297"/>
      <c r="AM87" s="297"/>
      <c r="AN87" s="297"/>
      <c r="AO87" s="337">
        <f>AG87-AI87-AK87-AM87</f>
        <v>779.6</v>
      </c>
      <c r="AP87" s="337">
        <f t="shared" si="22"/>
        <v>779.6</v>
      </c>
      <c r="AQ87" s="338">
        <v>829.9</v>
      </c>
      <c r="AR87" s="339"/>
      <c r="AS87" s="338"/>
      <c r="AT87" s="339"/>
      <c r="AU87" s="435">
        <f>AQ87-AR87-AS87-AT87</f>
        <v>829.9</v>
      </c>
      <c r="AV87" s="343">
        <v>853.3</v>
      </c>
      <c r="AW87" s="297"/>
      <c r="AX87" s="297"/>
      <c r="AY87" s="297"/>
      <c r="AZ87" s="337">
        <f>AV87-AW87-AX87-AY87</f>
        <v>853.3</v>
      </c>
      <c r="BA87" s="343">
        <v>853.3</v>
      </c>
      <c r="BB87" s="297"/>
      <c r="BC87" s="297"/>
      <c r="BD87" s="297"/>
      <c r="BE87" s="337">
        <f>BA87-BB87-BC87-BD87</f>
        <v>853.3</v>
      </c>
      <c r="BF87" s="343">
        <v>853.3</v>
      </c>
      <c r="BG87" s="297"/>
      <c r="BH87" s="297"/>
      <c r="BI87" s="297"/>
      <c r="BJ87" s="337">
        <f>BF87-BG87-BH87-BI87</f>
        <v>853.3</v>
      </c>
    </row>
    <row r="88" spans="1:62" ht="42" customHeight="1">
      <c r="A88" s="678"/>
      <c r="B88" s="659"/>
      <c r="C88" s="646"/>
      <c r="D88" s="475"/>
      <c r="E88" s="477"/>
      <c r="F88" s="637"/>
      <c r="G88" s="272"/>
      <c r="H88" s="272"/>
      <c r="I88" s="272"/>
      <c r="J88" s="272"/>
      <c r="K88" s="272"/>
      <c r="L88" s="272"/>
      <c r="M88" s="637"/>
      <c r="N88" s="272"/>
      <c r="O88" s="272"/>
      <c r="P88" s="282"/>
      <c r="Q88" s="272"/>
      <c r="R88" s="272"/>
      <c r="S88" s="272"/>
      <c r="T88" s="272"/>
      <c r="U88" s="272"/>
      <c r="V88" s="272"/>
      <c r="W88" s="646"/>
      <c r="X88" s="477"/>
      <c r="Y88" s="477"/>
      <c r="Z88" s="656"/>
      <c r="AA88" s="637"/>
      <c r="AB88" s="637"/>
      <c r="AC88" s="642"/>
      <c r="AD88" s="335" t="s">
        <v>482</v>
      </c>
      <c r="AE88" s="335" t="s">
        <v>408</v>
      </c>
      <c r="AF88" s="335" t="s">
        <v>272</v>
      </c>
      <c r="AG88" s="297">
        <v>23</v>
      </c>
      <c r="AH88" s="297">
        <v>23</v>
      </c>
      <c r="AI88" s="297">
        <v>23</v>
      </c>
      <c r="AJ88" s="297">
        <v>23</v>
      </c>
      <c r="AK88" s="297"/>
      <c r="AL88" s="297"/>
      <c r="AM88" s="297"/>
      <c r="AN88" s="299"/>
      <c r="AO88" s="337">
        <f>AG88-AI88-AK88-AM88</f>
        <v>0</v>
      </c>
      <c r="AP88" s="337">
        <f t="shared" si="22"/>
        <v>0</v>
      </c>
      <c r="AQ88" s="298"/>
      <c r="AR88" s="298"/>
      <c r="AS88" s="298"/>
      <c r="AT88" s="344"/>
      <c r="AU88" s="340"/>
      <c r="AV88" s="442"/>
      <c r="AW88" s="297"/>
      <c r="AX88" s="297"/>
      <c r="AY88" s="297"/>
      <c r="AZ88" s="337"/>
      <c r="BA88" s="442"/>
      <c r="BB88" s="297"/>
      <c r="BC88" s="297"/>
      <c r="BD88" s="297"/>
      <c r="BE88" s="337"/>
      <c r="BF88" s="442"/>
      <c r="BG88" s="297"/>
      <c r="BH88" s="297"/>
      <c r="BI88" s="297"/>
      <c r="BJ88" s="337"/>
    </row>
    <row r="89" spans="1:62" ht="49.5" customHeight="1">
      <c r="A89" s="679" t="s">
        <v>155</v>
      </c>
      <c r="B89" s="658">
        <v>6808</v>
      </c>
      <c r="C89" s="644" t="s">
        <v>44</v>
      </c>
      <c r="D89" s="576" t="s">
        <v>263</v>
      </c>
      <c r="E89" s="644" t="s">
        <v>137</v>
      </c>
      <c r="F89" s="576"/>
      <c r="G89" s="576"/>
      <c r="H89" s="576"/>
      <c r="I89" s="576"/>
      <c r="J89" s="576"/>
      <c r="K89" s="576"/>
      <c r="L89" s="576"/>
      <c r="M89" s="576" t="s">
        <v>102</v>
      </c>
      <c r="N89" s="576"/>
      <c r="O89" s="576"/>
      <c r="P89" s="577">
        <v>39</v>
      </c>
      <c r="Q89" s="315"/>
      <c r="R89" s="315"/>
      <c r="S89" s="315"/>
      <c r="T89" s="315"/>
      <c r="U89" s="315"/>
      <c r="V89" s="315"/>
      <c r="W89" s="644" t="s">
        <v>428</v>
      </c>
      <c r="X89" s="644" t="s">
        <v>147</v>
      </c>
      <c r="Y89" s="573" t="s">
        <v>220</v>
      </c>
      <c r="Z89" s="346"/>
      <c r="AA89" s="272"/>
      <c r="AB89" s="276"/>
      <c r="AC89" s="287"/>
      <c r="AD89" s="262" t="s">
        <v>483</v>
      </c>
      <c r="AE89" s="262" t="s">
        <v>277</v>
      </c>
      <c r="AF89" s="262" t="s">
        <v>272</v>
      </c>
      <c r="AG89" s="297">
        <v>242.3</v>
      </c>
      <c r="AH89" s="297">
        <v>221.5</v>
      </c>
      <c r="AI89" s="297"/>
      <c r="AJ89" s="297"/>
      <c r="AK89" s="297"/>
      <c r="AL89" s="297"/>
      <c r="AM89" s="297"/>
      <c r="AN89" s="299"/>
      <c r="AO89" s="337">
        <f t="shared" ref="AO89:AO94" si="23">AG89-AI89-AK89-AM89</f>
        <v>242.3</v>
      </c>
      <c r="AP89" s="337">
        <f t="shared" si="22"/>
        <v>221.5</v>
      </c>
      <c r="AQ89" s="298">
        <v>238.3</v>
      </c>
      <c r="AR89" s="298"/>
      <c r="AS89" s="298"/>
      <c r="AT89" s="344"/>
      <c r="AU89" s="340">
        <f t="shared" ref="AU89:AU94" si="24">AQ89-AR89-AS89-AT89</f>
        <v>238.3</v>
      </c>
      <c r="AV89" s="442">
        <v>188.2</v>
      </c>
      <c r="AW89" s="297"/>
      <c r="AX89" s="297"/>
      <c r="AY89" s="297"/>
      <c r="AZ89" s="337">
        <f>AV89-AW89-AX89-AY89</f>
        <v>188.2</v>
      </c>
      <c r="BA89" s="442">
        <v>188.2</v>
      </c>
      <c r="BB89" s="297"/>
      <c r="BC89" s="297"/>
      <c r="BD89" s="297"/>
      <c r="BE89" s="337">
        <f>BA89-BB89-BC89-BD89</f>
        <v>188.2</v>
      </c>
      <c r="BF89" s="442">
        <v>188.2</v>
      </c>
      <c r="BG89" s="297"/>
      <c r="BH89" s="297"/>
      <c r="BI89" s="297"/>
      <c r="BJ89" s="337">
        <f>BF89-BG89-BH89-BI89</f>
        <v>188.2</v>
      </c>
    </row>
    <row r="90" spans="1:62">
      <c r="A90" s="680"/>
      <c r="B90" s="668"/>
      <c r="C90" s="645"/>
      <c r="D90" s="259"/>
      <c r="E90" s="645"/>
      <c r="F90" s="259"/>
      <c r="G90" s="259"/>
      <c r="H90" s="259"/>
      <c r="I90" s="259"/>
      <c r="J90" s="259"/>
      <c r="K90" s="259"/>
      <c r="L90" s="259"/>
      <c r="M90" s="259"/>
      <c r="N90" s="259"/>
      <c r="O90" s="259"/>
      <c r="P90" s="260"/>
      <c r="Q90" s="259"/>
      <c r="R90" s="259"/>
      <c r="S90" s="259"/>
      <c r="T90" s="259"/>
      <c r="U90" s="259"/>
      <c r="V90" s="259"/>
      <c r="W90" s="645"/>
      <c r="X90" s="645"/>
      <c r="Y90" s="286"/>
      <c r="Z90" s="345"/>
      <c r="AA90" s="259"/>
      <c r="AB90" s="261"/>
      <c r="AC90" s="287"/>
      <c r="AD90" s="262" t="s">
        <v>483</v>
      </c>
      <c r="AE90" s="262" t="s">
        <v>277</v>
      </c>
      <c r="AF90" s="262" t="s">
        <v>278</v>
      </c>
      <c r="AG90" s="297">
        <v>8</v>
      </c>
      <c r="AH90" s="297">
        <v>8</v>
      </c>
      <c r="AI90" s="297"/>
      <c r="AJ90" s="297"/>
      <c r="AK90" s="297"/>
      <c r="AL90" s="297"/>
      <c r="AM90" s="297"/>
      <c r="AN90" s="299"/>
      <c r="AO90" s="337">
        <f t="shared" si="23"/>
        <v>8</v>
      </c>
      <c r="AP90" s="337">
        <f t="shared" si="22"/>
        <v>8</v>
      </c>
      <c r="AQ90" s="298">
        <v>0</v>
      </c>
      <c r="AR90" s="298"/>
      <c r="AS90" s="298"/>
      <c r="AT90" s="344"/>
      <c r="AU90" s="340">
        <f t="shared" si="24"/>
        <v>0</v>
      </c>
      <c r="AV90" s="442"/>
      <c r="AW90" s="297"/>
      <c r="AX90" s="297"/>
      <c r="AY90" s="297"/>
      <c r="AZ90" s="337"/>
      <c r="BA90" s="442"/>
      <c r="BB90" s="297"/>
      <c r="BC90" s="297"/>
      <c r="BD90" s="297"/>
      <c r="BE90" s="337"/>
      <c r="BF90" s="442"/>
      <c r="BG90" s="297"/>
      <c r="BH90" s="297"/>
      <c r="BI90" s="297"/>
      <c r="BJ90" s="337"/>
    </row>
    <row r="91" spans="1:62">
      <c r="A91" s="680"/>
      <c r="B91" s="668"/>
      <c r="C91" s="645"/>
      <c r="D91" s="259"/>
      <c r="E91" s="645"/>
      <c r="F91" s="259"/>
      <c r="G91" s="259"/>
      <c r="H91" s="259"/>
      <c r="I91" s="259"/>
      <c r="J91" s="259"/>
      <c r="K91" s="259"/>
      <c r="L91" s="259"/>
      <c r="M91" s="259"/>
      <c r="N91" s="259"/>
      <c r="O91" s="259"/>
      <c r="P91" s="260"/>
      <c r="Q91" s="259"/>
      <c r="R91" s="259"/>
      <c r="S91" s="259"/>
      <c r="T91" s="259"/>
      <c r="U91" s="259"/>
      <c r="V91" s="259"/>
      <c r="W91" s="645"/>
      <c r="X91" s="645"/>
      <c r="Y91" s="286"/>
      <c r="Z91" s="345"/>
      <c r="AA91" s="259"/>
      <c r="AB91" s="261"/>
      <c r="AC91" s="287"/>
      <c r="AD91" s="262" t="s">
        <v>483</v>
      </c>
      <c r="AE91" s="262" t="s">
        <v>276</v>
      </c>
      <c r="AF91" s="262" t="s">
        <v>275</v>
      </c>
      <c r="AG91" s="297">
        <v>3.3</v>
      </c>
      <c r="AH91" s="297">
        <v>3.3</v>
      </c>
      <c r="AI91" s="297"/>
      <c r="AJ91" s="297"/>
      <c r="AK91" s="297"/>
      <c r="AL91" s="297"/>
      <c r="AM91" s="297"/>
      <c r="AN91" s="299"/>
      <c r="AO91" s="337">
        <f t="shared" si="23"/>
        <v>3.3</v>
      </c>
      <c r="AP91" s="337">
        <f t="shared" si="22"/>
        <v>3.3</v>
      </c>
      <c r="AQ91" s="298">
        <v>3.5</v>
      </c>
      <c r="AR91" s="298"/>
      <c r="AS91" s="298"/>
      <c r="AT91" s="298"/>
      <c r="AU91" s="612">
        <f t="shared" si="24"/>
        <v>3.5</v>
      </c>
      <c r="AV91" s="297">
        <v>3.5</v>
      </c>
      <c r="AW91" s="297"/>
      <c r="AX91" s="297"/>
      <c r="AY91" s="297"/>
      <c r="AZ91" s="337">
        <f>AV91-AW91-AX91-AY91</f>
        <v>3.5</v>
      </c>
      <c r="BA91" s="297">
        <v>3.5</v>
      </c>
      <c r="BB91" s="297"/>
      <c r="BC91" s="297"/>
      <c r="BD91" s="297"/>
      <c r="BE91" s="337">
        <f>BA91-BB91-BC91-BD91</f>
        <v>3.5</v>
      </c>
      <c r="BF91" s="297">
        <v>3.5</v>
      </c>
      <c r="BG91" s="297"/>
      <c r="BH91" s="297"/>
      <c r="BI91" s="297"/>
      <c r="BJ91" s="337">
        <f>BF91-BG91-BH91-BI91</f>
        <v>3.5</v>
      </c>
    </row>
    <row r="92" spans="1:62" ht="15" customHeight="1">
      <c r="A92" s="680"/>
      <c r="B92" s="668"/>
      <c r="C92" s="645"/>
      <c r="D92" s="259"/>
      <c r="E92" s="646"/>
      <c r="F92" s="259"/>
      <c r="G92" s="259"/>
      <c r="H92" s="259"/>
      <c r="I92" s="259"/>
      <c r="J92" s="259"/>
      <c r="K92" s="259"/>
      <c r="L92" s="259"/>
      <c r="M92" s="259"/>
      <c r="N92" s="259"/>
      <c r="O92" s="259"/>
      <c r="P92" s="260"/>
      <c r="Q92" s="259"/>
      <c r="R92" s="259"/>
      <c r="S92" s="259"/>
      <c r="T92" s="259"/>
      <c r="U92" s="259"/>
      <c r="V92" s="259"/>
      <c r="W92" s="645"/>
      <c r="X92" s="646"/>
      <c r="Y92" s="259"/>
      <c r="Z92" s="345"/>
      <c r="AA92" s="259"/>
      <c r="AB92" s="261"/>
      <c r="AC92" s="287"/>
      <c r="AD92" s="262" t="s">
        <v>483</v>
      </c>
      <c r="AE92" s="262" t="s">
        <v>276</v>
      </c>
      <c r="AF92" s="262" t="s">
        <v>250</v>
      </c>
      <c r="AG92" s="297">
        <v>26.5</v>
      </c>
      <c r="AH92" s="297">
        <v>26.5</v>
      </c>
      <c r="AI92" s="297"/>
      <c r="AJ92" s="297"/>
      <c r="AK92" s="297"/>
      <c r="AL92" s="297"/>
      <c r="AM92" s="297"/>
      <c r="AN92" s="299"/>
      <c r="AO92" s="337">
        <f t="shared" si="23"/>
        <v>26.5</v>
      </c>
      <c r="AP92" s="337">
        <f t="shared" si="22"/>
        <v>26.5</v>
      </c>
      <c r="AQ92" s="298">
        <v>0</v>
      </c>
      <c r="AR92" s="603"/>
      <c r="AS92" s="603"/>
      <c r="AT92" s="603"/>
      <c r="AU92" s="435">
        <f t="shared" si="24"/>
        <v>0</v>
      </c>
      <c r="AV92" s="343">
        <v>0</v>
      </c>
      <c r="AW92" s="343"/>
      <c r="AX92" s="343"/>
      <c r="AY92" s="343"/>
      <c r="AZ92" s="337">
        <f>AV92-AW92-AX92-AY92</f>
        <v>0</v>
      </c>
      <c r="BA92" s="343">
        <v>0</v>
      </c>
      <c r="BB92" s="343"/>
      <c r="BC92" s="343"/>
      <c r="BD92" s="343"/>
      <c r="BE92" s="337">
        <f>BA92-BB92-BC92-BD92</f>
        <v>0</v>
      </c>
      <c r="BF92" s="343">
        <v>0</v>
      </c>
      <c r="BG92" s="343"/>
      <c r="BH92" s="343"/>
      <c r="BI92" s="343"/>
      <c r="BJ92" s="337">
        <f>BF92-BG92-BH92-BI92</f>
        <v>0</v>
      </c>
    </row>
    <row r="93" spans="1:62" ht="89.25" customHeight="1">
      <c r="A93" s="681"/>
      <c r="B93" s="659"/>
      <c r="C93" s="646"/>
      <c r="D93" s="259"/>
      <c r="E93" s="259"/>
      <c r="F93" s="259"/>
      <c r="G93" s="259"/>
      <c r="H93" s="259"/>
      <c r="I93" s="259"/>
      <c r="J93" s="259"/>
      <c r="K93" s="259"/>
      <c r="L93" s="259"/>
      <c r="M93" s="259"/>
      <c r="N93" s="259"/>
      <c r="O93" s="259"/>
      <c r="P93" s="260"/>
      <c r="Q93" s="259"/>
      <c r="R93" s="259"/>
      <c r="S93" s="259"/>
      <c r="T93" s="259"/>
      <c r="U93" s="259"/>
      <c r="V93" s="259"/>
      <c r="W93" s="646"/>
      <c r="X93" s="259"/>
      <c r="Y93" s="259"/>
      <c r="Z93" s="345"/>
      <c r="AA93" s="259"/>
      <c r="AB93" s="261"/>
      <c r="AC93" s="287"/>
      <c r="AD93" s="335" t="s">
        <v>483</v>
      </c>
      <c r="AE93" s="335" t="s">
        <v>277</v>
      </c>
      <c r="AF93" s="335" t="s">
        <v>272</v>
      </c>
      <c r="AG93" s="297">
        <v>0</v>
      </c>
      <c r="AH93" s="297"/>
      <c r="AI93" s="297"/>
      <c r="AJ93" s="297"/>
      <c r="AK93" s="297"/>
      <c r="AL93" s="297"/>
      <c r="AM93" s="297"/>
      <c r="AN93" s="299"/>
      <c r="AO93" s="337">
        <f t="shared" si="23"/>
        <v>0</v>
      </c>
      <c r="AP93" s="337"/>
      <c r="AQ93" s="298">
        <v>0</v>
      </c>
      <c r="AR93" s="298"/>
      <c r="AS93" s="298"/>
      <c r="AT93" s="298"/>
      <c r="AU93" s="612">
        <f t="shared" si="24"/>
        <v>0</v>
      </c>
      <c r="AV93" s="297">
        <v>56.8</v>
      </c>
      <c r="AW93" s="297"/>
      <c r="AX93" s="297"/>
      <c r="AY93" s="297"/>
      <c r="AZ93" s="337">
        <f>AV93-AW93-AX93-AY93</f>
        <v>56.8</v>
      </c>
      <c r="BA93" s="297">
        <v>56.8</v>
      </c>
      <c r="BB93" s="297"/>
      <c r="BC93" s="297"/>
      <c r="BD93" s="297"/>
      <c r="BE93" s="337">
        <f>BA93-BB93-BC93-BD93</f>
        <v>56.8</v>
      </c>
      <c r="BF93" s="297">
        <v>56.8</v>
      </c>
      <c r="BG93" s="297"/>
      <c r="BH93" s="297"/>
      <c r="BI93" s="297"/>
      <c r="BJ93" s="337">
        <f>BF93-BG93-BH93-BI93</f>
        <v>56.8</v>
      </c>
    </row>
    <row r="94" spans="1:62" ht="102.75" hidden="1" customHeight="1">
      <c r="A94" s="427" t="s">
        <v>442</v>
      </c>
      <c r="B94" s="271">
        <v>6813</v>
      </c>
      <c r="C94" s="272" t="s">
        <v>44</v>
      </c>
      <c r="D94" s="272" t="s">
        <v>52</v>
      </c>
      <c r="E94" s="272" t="s">
        <v>111</v>
      </c>
      <c r="F94" s="324"/>
      <c r="G94" s="324"/>
      <c r="H94" s="324"/>
      <c r="I94" s="347"/>
      <c r="J94" s="321"/>
      <c r="K94" s="321"/>
      <c r="L94" s="321"/>
      <c r="M94" s="272" t="s">
        <v>102</v>
      </c>
      <c r="N94" s="272"/>
      <c r="O94" s="272"/>
      <c r="P94" s="282" t="s">
        <v>112</v>
      </c>
      <c r="Q94" s="321"/>
      <c r="R94" s="321"/>
      <c r="S94" s="321"/>
      <c r="T94" s="321"/>
      <c r="U94" s="321"/>
      <c r="V94" s="321"/>
      <c r="W94" s="272" t="s">
        <v>113</v>
      </c>
      <c r="X94" s="272" t="s">
        <v>114</v>
      </c>
      <c r="Y94" s="272" t="s">
        <v>115</v>
      </c>
      <c r="Z94" s="272" t="s">
        <v>116</v>
      </c>
      <c r="AA94" s="272" t="s">
        <v>290</v>
      </c>
      <c r="AB94" s="272" t="s">
        <v>49</v>
      </c>
      <c r="AC94" s="321"/>
      <c r="AD94" s="277" t="s">
        <v>406</v>
      </c>
      <c r="AE94" s="277"/>
      <c r="AF94" s="277"/>
      <c r="AG94" s="278"/>
      <c r="AH94" s="278"/>
      <c r="AI94" s="278"/>
      <c r="AJ94" s="278"/>
      <c r="AK94" s="278"/>
      <c r="AL94" s="278"/>
      <c r="AM94" s="278"/>
      <c r="AN94" s="264"/>
      <c r="AO94" s="337">
        <f t="shared" si="23"/>
        <v>0</v>
      </c>
      <c r="AP94" s="337"/>
      <c r="AQ94" s="279"/>
      <c r="AR94" s="279"/>
      <c r="AS94" s="279"/>
      <c r="AT94" s="279"/>
      <c r="AU94" s="612">
        <f t="shared" si="24"/>
        <v>0</v>
      </c>
      <c r="AV94" s="278"/>
      <c r="AW94" s="264"/>
      <c r="AX94" s="264"/>
      <c r="AY94" s="264"/>
      <c r="AZ94" s="337">
        <f>AV94-AW94-AX94-AY94</f>
        <v>0</v>
      </c>
      <c r="BA94" s="278"/>
      <c r="BB94" s="264"/>
      <c r="BC94" s="264"/>
      <c r="BD94" s="264"/>
      <c r="BE94" s="337">
        <f>BA94-BB94-BC94-BD94</f>
        <v>0</v>
      </c>
      <c r="BF94" s="278"/>
      <c r="BG94" s="264"/>
      <c r="BH94" s="264"/>
      <c r="BI94" s="264"/>
      <c r="BJ94" s="337">
        <f>BF94-BG94-BH94-BI94</f>
        <v>0</v>
      </c>
    </row>
    <row r="95" spans="1:62" s="238" customFormat="1" ht="165" hidden="1" customHeight="1">
      <c r="A95" s="424" t="s">
        <v>465</v>
      </c>
      <c r="B95" s="229">
        <v>6900</v>
      </c>
      <c r="C95" s="230" t="s">
        <v>238</v>
      </c>
      <c r="D95" s="230" t="s">
        <v>238</v>
      </c>
      <c r="E95" s="230" t="s">
        <v>238</v>
      </c>
      <c r="F95" s="230" t="s">
        <v>238</v>
      </c>
      <c r="G95" s="230" t="s">
        <v>238</v>
      </c>
      <c r="H95" s="230" t="s">
        <v>238</v>
      </c>
      <c r="I95" s="230" t="s">
        <v>238</v>
      </c>
      <c r="J95" s="230" t="s">
        <v>238</v>
      </c>
      <c r="K95" s="230" t="s">
        <v>238</v>
      </c>
      <c r="L95" s="230" t="s">
        <v>238</v>
      </c>
      <c r="M95" s="230" t="s">
        <v>238</v>
      </c>
      <c r="N95" s="230" t="s">
        <v>238</v>
      </c>
      <c r="O95" s="230" t="s">
        <v>238</v>
      </c>
      <c r="P95" s="230" t="s">
        <v>238</v>
      </c>
      <c r="Q95" s="232" t="s">
        <v>238</v>
      </c>
      <c r="R95" s="232" t="s">
        <v>238</v>
      </c>
      <c r="S95" s="232" t="s">
        <v>238</v>
      </c>
      <c r="T95" s="232" t="s">
        <v>238</v>
      </c>
      <c r="U95" s="232" t="s">
        <v>238</v>
      </c>
      <c r="V95" s="232" t="s">
        <v>238</v>
      </c>
      <c r="W95" s="232" t="s">
        <v>238</v>
      </c>
      <c r="X95" s="230" t="s">
        <v>238</v>
      </c>
      <c r="Y95" s="230" t="s">
        <v>238</v>
      </c>
      <c r="Z95" s="230" t="s">
        <v>238</v>
      </c>
      <c r="AA95" s="230" t="s">
        <v>238</v>
      </c>
      <c r="AB95" s="230" t="s">
        <v>238</v>
      </c>
      <c r="AC95" s="230" t="s">
        <v>238</v>
      </c>
      <c r="AD95" s="233" t="s">
        <v>238</v>
      </c>
      <c r="AE95" s="233"/>
      <c r="AF95" s="233"/>
      <c r="AG95" s="234">
        <f t="shared" ref="AG95:AY95" si="25">AG96+AG100+AG104</f>
        <v>0</v>
      </c>
      <c r="AH95" s="234"/>
      <c r="AI95" s="234">
        <f t="shared" si="25"/>
        <v>0</v>
      </c>
      <c r="AJ95" s="234"/>
      <c r="AK95" s="234">
        <f t="shared" si="25"/>
        <v>0</v>
      </c>
      <c r="AL95" s="234"/>
      <c r="AM95" s="234">
        <f t="shared" si="25"/>
        <v>0</v>
      </c>
      <c r="AN95" s="234"/>
      <c r="AO95" s="235">
        <f>AO96+AO100+AO104</f>
        <v>0</v>
      </c>
      <c r="AP95" s="235"/>
      <c r="AQ95" s="236">
        <f t="shared" si="25"/>
        <v>0</v>
      </c>
      <c r="AR95" s="236">
        <f t="shared" si="25"/>
        <v>0</v>
      </c>
      <c r="AS95" s="236">
        <f t="shared" si="25"/>
        <v>0</v>
      </c>
      <c r="AT95" s="236">
        <f t="shared" si="25"/>
        <v>0</v>
      </c>
      <c r="AU95" s="237">
        <f>AU96+AU100+AU104</f>
        <v>0</v>
      </c>
      <c r="AV95" s="234">
        <f t="shared" si="25"/>
        <v>0</v>
      </c>
      <c r="AW95" s="234">
        <f t="shared" si="25"/>
        <v>0</v>
      </c>
      <c r="AX95" s="234">
        <f t="shared" si="25"/>
        <v>0</v>
      </c>
      <c r="AY95" s="234">
        <f t="shared" si="25"/>
        <v>0</v>
      </c>
      <c r="AZ95" s="235">
        <f t="shared" ref="AZ95:BE95" si="26">AZ96+AZ100+AZ104</f>
        <v>0</v>
      </c>
      <c r="BA95" s="234">
        <f t="shared" si="26"/>
        <v>0</v>
      </c>
      <c r="BB95" s="234">
        <f t="shared" si="26"/>
        <v>0</v>
      </c>
      <c r="BC95" s="234">
        <f t="shared" si="26"/>
        <v>0</v>
      </c>
      <c r="BD95" s="234">
        <f t="shared" si="26"/>
        <v>0</v>
      </c>
      <c r="BE95" s="235">
        <f t="shared" si="26"/>
        <v>0</v>
      </c>
      <c r="BF95" s="234">
        <f>BF96+BF100+BF104</f>
        <v>0</v>
      </c>
      <c r="BG95" s="234">
        <f>BG96+BG100+BG104</f>
        <v>0</v>
      </c>
      <c r="BH95" s="234">
        <f>BH96+BH100+BH104</f>
        <v>0</v>
      </c>
      <c r="BI95" s="234">
        <f>BI96+BI100+BI104</f>
        <v>0</v>
      </c>
      <c r="BJ95" s="235">
        <f>BJ96+BJ100+BJ104</f>
        <v>0</v>
      </c>
    </row>
    <row r="96" spans="1:62" s="248" customFormat="1" ht="89.25" hidden="1" customHeight="1">
      <c r="A96" s="425" t="s">
        <v>466</v>
      </c>
      <c r="B96" s="240">
        <v>6901</v>
      </c>
      <c r="C96" s="241" t="s">
        <v>238</v>
      </c>
      <c r="D96" s="241" t="s">
        <v>238</v>
      </c>
      <c r="E96" s="241" t="s">
        <v>238</v>
      </c>
      <c r="F96" s="241" t="s">
        <v>238</v>
      </c>
      <c r="G96" s="241" t="s">
        <v>238</v>
      </c>
      <c r="H96" s="241" t="s">
        <v>238</v>
      </c>
      <c r="I96" s="241" t="s">
        <v>238</v>
      </c>
      <c r="J96" s="241" t="s">
        <v>238</v>
      </c>
      <c r="K96" s="241" t="s">
        <v>238</v>
      </c>
      <c r="L96" s="241" t="s">
        <v>238</v>
      </c>
      <c r="M96" s="241" t="s">
        <v>238</v>
      </c>
      <c r="N96" s="241" t="s">
        <v>238</v>
      </c>
      <c r="O96" s="241" t="s">
        <v>238</v>
      </c>
      <c r="P96" s="241" t="s">
        <v>238</v>
      </c>
      <c r="Q96" s="243" t="s">
        <v>238</v>
      </c>
      <c r="R96" s="243" t="s">
        <v>238</v>
      </c>
      <c r="S96" s="243" t="s">
        <v>238</v>
      </c>
      <c r="T96" s="243" t="s">
        <v>238</v>
      </c>
      <c r="U96" s="243" t="s">
        <v>238</v>
      </c>
      <c r="V96" s="243" t="s">
        <v>238</v>
      </c>
      <c r="W96" s="243" t="s">
        <v>238</v>
      </c>
      <c r="X96" s="241" t="s">
        <v>238</v>
      </c>
      <c r="Y96" s="241" t="s">
        <v>238</v>
      </c>
      <c r="Z96" s="241" t="s">
        <v>238</v>
      </c>
      <c r="AA96" s="241" t="s">
        <v>238</v>
      </c>
      <c r="AB96" s="241" t="s">
        <v>238</v>
      </c>
      <c r="AC96" s="241" t="s">
        <v>238</v>
      </c>
      <c r="AD96" s="244" t="s">
        <v>238</v>
      </c>
      <c r="AE96" s="244"/>
      <c r="AF96" s="244"/>
      <c r="AG96" s="245">
        <f t="shared" ref="AG96:AY96" si="27">AG98+AG99</f>
        <v>0</v>
      </c>
      <c r="AH96" s="245"/>
      <c r="AI96" s="245">
        <f t="shared" si="27"/>
        <v>0</v>
      </c>
      <c r="AJ96" s="245"/>
      <c r="AK96" s="245">
        <f t="shared" si="27"/>
        <v>0</v>
      </c>
      <c r="AL96" s="245"/>
      <c r="AM96" s="245">
        <f t="shared" si="27"/>
        <v>0</v>
      </c>
      <c r="AN96" s="245"/>
      <c r="AO96" s="246">
        <f>AO98+AO99</f>
        <v>0</v>
      </c>
      <c r="AP96" s="246"/>
      <c r="AQ96" s="247">
        <f t="shared" si="27"/>
        <v>0</v>
      </c>
      <c r="AR96" s="247">
        <f t="shared" si="27"/>
        <v>0</v>
      </c>
      <c r="AS96" s="247">
        <f t="shared" si="27"/>
        <v>0</v>
      </c>
      <c r="AT96" s="247">
        <f t="shared" si="27"/>
        <v>0</v>
      </c>
      <c r="AU96" s="323">
        <f>AU98+AU99</f>
        <v>0</v>
      </c>
      <c r="AV96" s="245">
        <f t="shared" si="27"/>
        <v>0</v>
      </c>
      <c r="AW96" s="245">
        <f t="shared" si="27"/>
        <v>0</v>
      </c>
      <c r="AX96" s="245">
        <f t="shared" si="27"/>
        <v>0</v>
      </c>
      <c r="AY96" s="245">
        <f t="shared" si="27"/>
        <v>0</v>
      </c>
      <c r="AZ96" s="246">
        <f t="shared" ref="AZ96:BE96" si="28">AZ98+AZ99</f>
        <v>0</v>
      </c>
      <c r="BA96" s="245">
        <f t="shared" si="28"/>
        <v>0</v>
      </c>
      <c r="BB96" s="245">
        <f t="shared" si="28"/>
        <v>0</v>
      </c>
      <c r="BC96" s="245">
        <f t="shared" si="28"/>
        <v>0</v>
      </c>
      <c r="BD96" s="245">
        <f t="shared" si="28"/>
        <v>0</v>
      </c>
      <c r="BE96" s="246">
        <f t="shared" si="28"/>
        <v>0</v>
      </c>
      <c r="BF96" s="245">
        <f>BF98+BF99</f>
        <v>0</v>
      </c>
      <c r="BG96" s="245">
        <f>BG98+BG99</f>
        <v>0</v>
      </c>
      <c r="BH96" s="245">
        <f>BH98+BH99</f>
        <v>0</v>
      </c>
      <c r="BI96" s="245">
        <f>BI98+BI99</f>
        <v>0</v>
      </c>
      <c r="BJ96" s="246">
        <f>BJ98+BJ99</f>
        <v>0</v>
      </c>
    </row>
    <row r="97" spans="1:62" ht="11.25" hidden="1" customHeight="1">
      <c r="A97" s="426" t="s">
        <v>411</v>
      </c>
      <c r="B97" s="250"/>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4"/>
      <c r="AE97" s="254"/>
      <c r="AF97" s="254"/>
      <c r="AG97" s="255"/>
      <c r="AH97" s="255"/>
      <c r="AI97" s="255"/>
      <c r="AJ97" s="255"/>
      <c r="AK97" s="255"/>
      <c r="AL97" s="255"/>
      <c r="AM97" s="255"/>
      <c r="AN97" s="255"/>
      <c r="AO97" s="256"/>
      <c r="AP97" s="256"/>
      <c r="AQ97" s="257"/>
      <c r="AR97" s="440"/>
      <c r="AS97" s="440"/>
      <c r="AT97" s="440"/>
      <c r="AU97" s="601"/>
      <c r="AV97" s="304"/>
      <c r="AW97" s="304"/>
      <c r="AX97" s="304"/>
      <c r="AY97" s="304"/>
      <c r="AZ97" s="305"/>
      <c r="BA97" s="304"/>
      <c r="BB97" s="304"/>
      <c r="BC97" s="304"/>
      <c r="BD97" s="304"/>
      <c r="BE97" s="305"/>
      <c r="BF97" s="304"/>
      <c r="BG97" s="304"/>
      <c r="BH97" s="304"/>
      <c r="BI97" s="304"/>
      <c r="BJ97" s="305"/>
    </row>
    <row r="98" spans="1:62" ht="12.75" hidden="1" customHeight="1">
      <c r="A98" s="433" t="s">
        <v>412</v>
      </c>
      <c r="B98" s="268">
        <v>6902</v>
      </c>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262"/>
      <c r="AE98" s="262"/>
      <c r="AF98" s="262"/>
      <c r="AG98" s="264"/>
      <c r="AH98" s="264"/>
      <c r="AI98" s="264"/>
      <c r="AJ98" s="264"/>
      <c r="AK98" s="264"/>
      <c r="AL98" s="264"/>
      <c r="AM98" s="264"/>
      <c r="AN98" s="264"/>
      <c r="AO98" s="265"/>
      <c r="AP98" s="265"/>
      <c r="AQ98" s="266"/>
      <c r="AR98" s="491"/>
      <c r="AS98" s="491"/>
      <c r="AT98" s="491"/>
      <c r="AU98" s="602"/>
      <c r="AV98" s="307"/>
      <c r="AW98" s="307"/>
      <c r="AX98" s="307"/>
      <c r="AY98" s="307"/>
      <c r="AZ98" s="308"/>
      <c r="BA98" s="307"/>
      <c r="BB98" s="307"/>
      <c r="BC98" s="307"/>
      <c r="BD98" s="307"/>
      <c r="BE98" s="308"/>
      <c r="BF98" s="307"/>
      <c r="BG98" s="307"/>
      <c r="BH98" s="307"/>
      <c r="BI98" s="307"/>
      <c r="BJ98" s="308"/>
    </row>
    <row r="99" spans="1:62" ht="0.75" hidden="1" customHeight="1">
      <c r="A99" s="427" t="s">
        <v>412</v>
      </c>
      <c r="B99" s="271">
        <v>6903</v>
      </c>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277"/>
      <c r="AE99" s="277"/>
      <c r="AF99" s="277"/>
      <c r="AG99" s="278"/>
      <c r="AH99" s="278"/>
      <c r="AI99" s="278"/>
      <c r="AJ99" s="278"/>
      <c r="AK99" s="278"/>
      <c r="AL99" s="278"/>
      <c r="AM99" s="278"/>
      <c r="AN99" s="278"/>
      <c r="AO99" s="312"/>
      <c r="AP99" s="312"/>
      <c r="AQ99" s="279"/>
      <c r="AR99" s="279"/>
      <c r="AS99" s="279"/>
      <c r="AT99" s="279"/>
      <c r="AU99" s="313"/>
      <c r="AV99" s="278"/>
      <c r="AW99" s="264"/>
      <c r="AX99" s="264"/>
      <c r="AY99" s="264"/>
      <c r="AZ99" s="265"/>
      <c r="BA99" s="278"/>
      <c r="BB99" s="264"/>
      <c r="BC99" s="264"/>
      <c r="BD99" s="264"/>
      <c r="BE99" s="265"/>
      <c r="BF99" s="278"/>
      <c r="BG99" s="264"/>
      <c r="BH99" s="264"/>
      <c r="BI99" s="264"/>
      <c r="BJ99" s="265"/>
    </row>
    <row r="100" spans="1:62" s="248" customFormat="1" ht="132" hidden="1" customHeight="1">
      <c r="A100" s="425" t="s">
        <v>204</v>
      </c>
      <c r="B100" s="240">
        <v>7000</v>
      </c>
      <c r="C100" s="241" t="s">
        <v>238</v>
      </c>
      <c r="D100" s="241" t="s">
        <v>238</v>
      </c>
      <c r="E100" s="241" t="s">
        <v>238</v>
      </c>
      <c r="F100" s="241" t="s">
        <v>238</v>
      </c>
      <c r="G100" s="241" t="s">
        <v>238</v>
      </c>
      <c r="H100" s="241" t="s">
        <v>238</v>
      </c>
      <c r="I100" s="241" t="s">
        <v>238</v>
      </c>
      <c r="J100" s="241" t="s">
        <v>238</v>
      </c>
      <c r="K100" s="241" t="s">
        <v>238</v>
      </c>
      <c r="L100" s="241" t="s">
        <v>238</v>
      </c>
      <c r="M100" s="241" t="s">
        <v>238</v>
      </c>
      <c r="N100" s="241" t="s">
        <v>238</v>
      </c>
      <c r="O100" s="241" t="s">
        <v>238</v>
      </c>
      <c r="P100" s="241" t="s">
        <v>238</v>
      </c>
      <c r="Q100" s="243" t="s">
        <v>238</v>
      </c>
      <c r="R100" s="243" t="s">
        <v>238</v>
      </c>
      <c r="S100" s="243" t="s">
        <v>238</v>
      </c>
      <c r="T100" s="243" t="s">
        <v>238</v>
      </c>
      <c r="U100" s="243" t="s">
        <v>238</v>
      </c>
      <c r="V100" s="243" t="s">
        <v>238</v>
      </c>
      <c r="W100" s="243" t="s">
        <v>238</v>
      </c>
      <c r="X100" s="241" t="s">
        <v>238</v>
      </c>
      <c r="Y100" s="241" t="s">
        <v>238</v>
      </c>
      <c r="Z100" s="241" t="s">
        <v>238</v>
      </c>
      <c r="AA100" s="241" t="s">
        <v>238</v>
      </c>
      <c r="AB100" s="241" t="s">
        <v>238</v>
      </c>
      <c r="AC100" s="241" t="s">
        <v>238</v>
      </c>
      <c r="AD100" s="244" t="s">
        <v>238</v>
      </c>
      <c r="AE100" s="244"/>
      <c r="AF100" s="244"/>
      <c r="AG100" s="245">
        <f t="shared" ref="AG100:AY100" si="29">AG102+AG103</f>
        <v>0</v>
      </c>
      <c r="AH100" s="245"/>
      <c r="AI100" s="245">
        <f t="shared" si="29"/>
        <v>0</v>
      </c>
      <c r="AJ100" s="245"/>
      <c r="AK100" s="245">
        <f t="shared" si="29"/>
        <v>0</v>
      </c>
      <c r="AL100" s="245"/>
      <c r="AM100" s="245">
        <f t="shared" si="29"/>
        <v>0</v>
      </c>
      <c r="AN100" s="245"/>
      <c r="AO100" s="246">
        <f>AO102+AO103</f>
        <v>0</v>
      </c>
      <c r="AP100" s="246"/>
      <c r="AQ100" s="247">
        <f t="shared" si="29"/>
        <v>0</v>
      </c>
      <c r="AR100" s="247">
        <f t="shared" si="29"/>
        <v>0</v>
      </c>
      <c r="AS100" s="247">
        <f t="shared" si="29"/>
        <v>0</v>
      </c>
      <c r="AT100" s="247">
        <f t="shared" si="29"/>
        <v>0</v>
      </c>
      <c r="AU100" s="323">
        <f>AU102+AU103</f>
        <v>0</v>
      </c>
      <c r="AV100" s="245">
        <f t="shared" si="29"/>
        <v>0</v>
      </c>
      <c r="AW100" s="245">
        <f t="shared" si="29"/>
        <v>0</v>
      </c>
      <c r="AX100" s="245">
        <f t="shared" si="29"/>
        <v>0</v>
      </c>
      <c r="AY100" s="245">
        <f t="shared" si="29"/>
        <v>0</v>
      </c>
      <c r="AZ100" s="246">
        <f t="shared" ref="AZ100:BE100" si="30">AZ102+AZ103</f>
        <v>0</v>
      </c>
      <c r="BA100" s="245">
        <f t="shared" si="30"/>
        <v>0</v>
      </c>
      <c r="BB100" s="245">
        <f t="shared" si="30"/>
        <v>0</v>
      </c>
      <c r="BC100" s="245">
        <f t="shared" si="30"/>
        <v>0</v>
      </c>
      <c r="BD100" s="245">
        <f t="shared" si="30"/>
        <v>0</v>
      </c>
      <c r="BE100" s="246">
        <f t="shared" si="30"/>
        <v>0</v>
      </c>
      <c r="BF100" s="245">
        <f>BF102+BF103</f>
        <v>0</v>
      </c>
      <c r="BG100" s="245">
        <f>BG102+BG103</f>
        <v>0</v>
      </c>
      <c r="BH100" s="245">
        <f>BH102+BH103</f>
        <v>0</v>
      </c>
      <c r="BI100" s="245">
        <f>BI102+BI103</f>
        <v>0</v>
      </c>
      <c r="BJ100" s="246">
        <f>BJ102+BJ103</f>
        <v>0</v>
      </c>
    </row>
    <row r="101" spans="1:62" ht="11.25" hidden="1" customHeight="1">
      <c r="A101" s="426" t="s">
        <v>411</v>
      </c>
      <c r="B101" s="250"/>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4"/>
      <c r="AE101" s="254"/>
      <c r="AF101" s="254"/>
      <c r="AG101" s="255"/>
      <c r="AH101" s="255"/>
      <c r="AI101" s="255"/>
      <c r="AJ101" s="255"/>
      <c r="AK101" s="255"/>
      <c r="AL101" s="255"/>
      <c r="AM101" s="255"/>
      <c r="AN101" s="255"/>
      <c r="AO101" s="256"/>
      <c r="AP101" s="256"/>
      <c r="AQ101" s="257"/>
      <c r="AR101" s="440"/>
      <c r="AS101" s="440"/>
      <c r="AT101" s="440"/>
      <c r="AU101" s="601"/>
      <c r="AV101" s="304"/>
      <c r="AW101" s="304"/>
      <c r="AX101" s="304"/>
      <c r="AY101" s="304"/>
      <c r="AZ101" s="305"/>
      <c r="BA101" s="304"/>
      <c r="BB101" s="304"/>
      <c r="BC101" s="304"/>
      <c r="BD101" s="304"/>
      <c r="BE101" s="305"/>
      <c r="BF101" s="304"/>
      <c r="BG101" s="304"/>
      <c r="BH101" s="304"/>
      <c r="BI101" s="304"/>
      <c r="BJ101" s="305"/>
    </row>
    <row r="102" spans="1:62" ht="12.75" hidden="1" customHeight="1">
      <c r="A102" s="433" t="s">
        <v>412</v>
      </c>
      <c r="B102" s="268"/>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262"/>
      <c r="AE102" s="262"/>
      <c r="AF102" s="262"/>
      <c r="AG102" s="264"/>
      <c r="AH102" s="264"/>
      <c r="AI102" s="264"/>
      <c r="AJ102" s="264"/>
      <c r="AK102" s="264"/>
      <c r="AL102" s="264"/>
      <c r="AM102" s="264"/>
      <c r="AN102" s="264"/>
      <c r="AO102" s="265"/>
      <c r="AP102" s="265"/>
      <c r="AQ102" s="266"/>
      <c r="AR102" s="491"/>
      <c r="AS102" s="491"/>
      <c r="AT102" s="491"/>
      <c r="AU102" s="602"/>
      <c r="AV102" s="307"/>
      <c r="AW102" s="307"/>
      <c r="AX102" s="307"/>
      <c r="AY102" s="307"/>
      <c r="AZ102" s="308"/>
      <c r="BA102" s="307"/>
      <c r="BB102" s="307"/>
      <c r="BC102" s="307"/>
      <c r="BD102" s="307"/>
      <c r="BE102" s="308"/>
      <c r="BF102" s="307"/>
      <c r="BG102" s="307"/>
      <c r="BH102" s="307"/>
      <c r="BI102" s="307"/>
      <c r="BJ102" s="308"/>
    </row>
    <row r="103" spans="1:62" ht="12.75" hidden="1" customHeight="1">
      <c r="A103" s="427" t="s">
        <v>412</v>
      </c>
      <c r="B103" s="271"/>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277"/>
      <c r="AE103" s="277"/>
      <c r="AF103" s="277"/>
      <c r="AG103" s="278"/>
      <c r="AH103" s="278"/>
      <c r="AI103" s="278"/>
      <c r="AJ103" s="278"/>
      <c r="AK103" s="278"/>
      <c r="AL103" s="278"/>
      <c r="AM103" s="278"/>
      <c r="AN103" s="278"/>
      <c r="AO103" s="312"/>
      <c r="AP103" s="312"/>
      <c r="AQ103" s="279"/>
      <c r="AR103" s="279"/>
      <c r="AS103" s="279"/>
      <c r="AT103" s="279"/>
      <c r="AU103" s="313"/>
      <c r="AV103" s="278"/>
      <c r="AW103" s="264"/>
      <c r="AX103" s="264"/>
      <c r="AY103" s="264"/>
      <c r="AZ103" s="265"/>
      <c r="BA103" s="278"/>
      <c r="BB103" s="264"/>
      <c r="BC103" s="264"/>
      <c r="BD103" s="264"/>
      <c r="BE103" s="265"/>
      <c r="BF103" s="278"/>
      <c r="BG103" s="264"/>
      <c r="BH103" s="264"/>
      <c r="BI103" s="264"/>
      <c r="BJ103" s="265"/>
    </row>
    <row r="104" spans="1:62" s="248" customFormat="1" ht="127.5" hidden="1" customHeight="1">
      <c r="A104" s="425" t="s">
        <v>208</v>
      </c>
      <c r="B104" s="240">
        <v>7200</v>
      </c>
      <c r="C104" s="241" t="s">
        <v>238</v>
      </c>
      <c r="D104" s="241" t="s">
        <v>238</v>
      </c>
      <c r="E104" s="241" t="s">
        <v>238</v>
      </c>
      <c r="F104" s="241" t="s">
        <v>238</v>
      </c>
      <c r="G104" s="241" t="s">
        <v>238</v>
      </c>
      <c r="H104" s="241" t="s">
        <v>238</v>
      </c>
      <c r="I104" s="241" t="s">
        <v>238</v>
      </c>
      <c r="J104" s="241" t="s">
        <v>238</v>
      </c>
      <c r="K104" s="241" t="s">
        <v>238</v>
      </c>
      <c r="L104" s="241" t="s">
        <v>238</v>
      </c>
      <c r="M104" s="241" t="s">
        <v>238</v>
      </c>
      <c r="N104" s="241" t="s">
        <v>238</v>
      </c>
      <c r="O104" s="241" t="s">
        <v>238</v>
      </c>
      <c r="P104" s="241" t="s">
        <v>238</v>
      </c>
      <c r="Q104" s="243" t="s">
        <v>238</v>
      </c>
      <c r="R104" s="243" t="s">
        <v>238</v>
      </c>
      <c r="S104" s="243" t="s">
        <v>238</v>
      </c>
      <c r="T104" s="243" t="s">
        <v>238</v>
      </c>
      <c r="U104" s="243" t="s">
        <v>238</v>
      </c>
      <c r="V104" s="243" t="s">
        <v>238</v>
      </c>
      <c r="W104" s="243" t="s">
        <v>238</v>
      </c>
      <c r="X104" s="241" t="s">
        <v>238</v>
      </c>
      <c r="Y104" s="241" t="s">
        <v>238</v>
      </c>
      <c r="Z104" s="241" t="s">
        <v>238</v>
      </c>
      <c r="AA104" s="241" t="s">
        <v>238</v>
      </c>
      <c r="AB104" s="241" t="s">
        <v>238</v>
      </c>
      <c r="AC104" s="241" t="s">
        <v>238</v>
      </c>
      <c r="AD104" s="244" t="s">
        <v>238</v>
      </c>
      <c r="AE104" s="244"/>
      <c r="AF104" s="244"/>
      <c r="AG104" s="245">
        <f t="shared" ref="AG104:AY104" si="31">AG106+AG107</f>
        <v>0</v>
      </c>
      <c r="AH104" s="245"/>
      <c r="AI104" s="245">
        <f t="shared" si="31"/>
        <v>0</v>
      </c>
      <c r="AJ104" s="245"/>
      <c r="AK104" s="245">
        <f t="shared" si="31"/>
        <v>0</v>
      </c>
      <c r="AL104" s="245"/>
      <c r="AM104" s="245">
        <f t="shared" si="31"/>
        <v>0</v>
      </c>
      <c r="AN104" s="245"/>
      <c r="AO104" s="246">
        <f>AO106+AO107</f>
        <v>0</v>
      </c>
      <c r="AP104" s="246"/>
      <c r="AQ104" s="247">
        <f t="shared" si="31"/>
        <v>0</v>
      </c>
      <c r="AR104" s="247">
        <f t="shared" si="31"/>
        <v>0</v>
      </c>
      <c r="AS104" s="247">
        <f t="shared" si="31"/>
        <v>0</v>
      </c>
      <c r="AT104" s="247">
        <f t="shared" si="31"/>
        <v>0</v>
      </c>
      <c r="AU104" s="323">
        <f>AU106+AU107</f>
        <v>0</v>
      </c>
      <c r="AV104" s="245">
        <f t="shared" si="31"/>
        <v>0</v>
      </c>
      <c r="AW104" s="245">
        <f t="shared" si="31"/>
        <v>0</v>
      </c>
      <c r="AX104" s="245">
        <f t="shared" si="31"/>
        <v>0</v>
      </c>
      <c r="AY104" s="245">
        <f t="shared" si="31"/>
        <v>0</v>
      </c>
      <c r="AZ104" s="246">
        <f t="shared" ref="AZ104:BE104" si="32">AZ106+AZ107</f>
        <v>0</v>
      </c>
      <c r="BA104" s="245">
        <f t="shared" si="32"/>
        <v>0</v>
      </c>
      <c r="BB104" s="245">
        <f t="shared" si="32"/>
        <v>0</v>
      </c>
      <c r="BC104" s="245">
        <f t="shared" si="32"/>
        <v>0</v>
      </c>
      <c r="BD104" s="245">
        <f t="shared" si="32"/>
        <v>0</v>
      </c>
      <c r="BE104" s="246">
        <f t="shared" si="32"/>
        <v>0</v>
      </c>
      <c r="BF104" s="245">
        <f>BF106+BF107</f>
        <v>0</v>
      </c>
      <c r="BG104" s="245">
        <f>BG106+BG107</f>
        <v>0</v>
      </c>
      <c r="BH104" s="245">
        <f>BH106+BH107</f>
        <v>0</v>
      </c>
      <c r="BI104" s="245">
        <f>BI106+BI107</f>
        <v>0</v>
      </c>
      <c r="BJ104" s="246">
        <f>BJ106+BJ107</f>
        <v>0</v>
      </c>
    </row>
    <row r="105" spans="1:62" ht="12" hidden="1" customHeight="1">
      <c r="A105" s="426" t="s">
        <v>411</v>
      </c>
      <c r="B105" s="250"/>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4"/>
      <c r="AE105" s="254"/>
      <c r="AF105" s="254"/>
      <c r="AG105" s="255"/>
      <c r="AH105" s="255"/>
      <c r="AI105" s="255"/>
      <c r="AJ105" s="255"/>
      <c r="AK105" s="255"/>
      <c r="AL105" s="255"/>
      <c r="AM105" s="255"/>
      <c r="AN105" s="255"/>
      <c r="AO105" s="256"/>
      <c r="AP105" s="256"/>
      <c r="AQ105" s="257"/>
      <c r="AR105" s="440"/>
      <c r="AS105" s="440"/>
      <c r="AT105" s="440"/>
      <c r="AU105" s="601"/>
      <c r="AV105" s="304"/>
      <c r="AW105" s="304"/>
      <c r="AX105" s="304"/>
      <c r="AY105" s="304"/>
      <c r="AZ105" s="305"/>
      <c r="BA105" s="304"/>
      <c r="BB105" s="304"/>
      <c r="BC105" s="304"/>
      <c r="BD105" s="304"/>
      <c r="BE105" s="305"/>
      <c r="BF105" s="304"/>
      <c r="BG105" s="304"/>
      <c r="BH105" s="304"/>
      <c r="BI105" s="304"/>
      <c r="BJ105" s="305"/>
    </row>
    <row r="106" spans="1:62" ht="12.75" hidden="1" customHeight="1">
      <c r="A106" s="433" t="s">
        <v>412</v>
      </c>
      <c r="B106" s="268"/>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262"/>
      <c r="AE106" s="262"/>
      <c r="AF106" s="262"/>
      <c r="AG106" s="264"/>
      <c r="AH106" s="264"/>
      <c r="AI106" s="264"/>
      <c r="AJ106" s="264"/>
      <c r="AK106" s="264"/>
      <c r="AL106" s="264"/>
      <c r="AM106" s="264"/>
      <c r="AN106" s="264"/>
      <c r="AO106" s="265"/>
      <c r="AP106" s="265"/>
      <c r="AQ106" s="266"/>
      <c r="AR106" s="491"/>
      <c r="AS106" s="491"/>
      <c r="AT106" s="491"/>
      <c r="AU106" s="602"/>
      <c r="AV106" s="307"/>
      <c r="AW106" s="307"/>
      <c r="AX106" s="307"/>
      <c r="AY106" s="307"/>
      <c r="AZ106" s="308"/>
      <c r="BA106" s="307"/>
      <c r="BB106" s="307"/>
      <c r="BC106" s="307"/>
      <c r="BD106" s="307"/>
      <c r="BE106" s="308"/>
      <c r="BF106" s="307"/>
      <c r="BG106" s="307"/>
      <c r="BH106" s="307"/>
      <c r="BI106" s="307"/>
      <c r="BJ106" s="308"/>
    </row>
    <row r="107" spans="1:62" ht="12.75" hidden="1" customHeight="1">
      <c r="A107" s="427" t="s">
        <v>412</v>
      </c>
      <c r="B107" s="27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277"/>
      <c r="AE107" s="277"/>
      <c r="AF107" s="277"/>
      <c r="AG107" s="278"/>
      <c r="AH107" s="278"/>
      <c r="AI107" s="278"/>
      <c r="AJ107" s="278"/>
      <c r="AK107" s="278"/>
      <c r="AL107" s="278"/>
      <c r="AM107" s="278"/>
      <c r="AN107" s="278"/>
      <c r="AO107" s="312"/>
      <c r="AP107" s="312"/>
      <c r="AQ107" s="279"/>
      <c r="AR107" s="279"/>
      <c r="AS107" s="279"/>
      <c r="AT107" s="279"/>
      <c r="AU107" s="313"/>
      <c r="AV107" s="278"/>
      <c r="AW107" s="264"/>
      <c r="AX107" s="264"/>
      <c r="AY107" s="264"/>
      <c r="AZ107" s="265"/>
      <c r="BA107" s="278"/>
      <c r="BB107" s="264"/>
      <c r="BC107" s="264"/>
      <c r="BD107" s="264"/>
      <c r="BE107" s="265"/>
      <c r="BF107" s="278"/>
      <c r="BG107" s="264"/>
      <c r="BH107" s="264"/>
      <c r="BI107" s="264"/>
      <c r="BJ107" s="265"/>
    </row>
    <row r="108" spans="1:62" s="238" customFormat="1" ht="216">
      <c r="A108" s="424" t="s">
        <v>209</v>
      </c>
      <c r="B108" s="229">
        <v>7300</v>
      </c>
      <c r="C108" s="230" t="s">
        <v>238</v>
      </c>
      <c r="D108" s="230" t="s">
        <v>238</v>
      </c>
      <c r="E108" s="230" t="s">
        <v>238</v>
      </c>
      <c r="F108" s="230" t="s">
        <v>238</v>
      </c>
      <c r="G108" s="230" t="s">
        <v>238</v>
      </c>
      <c r="H108" s="230" t="s">
        <v>238</v>
      </c>
      <c r="I108" s="230" t="s">
        <v>238</v>
      </c>
      <c r="J108" s="230" t="s">
        <v>238</v>
      </c>
      <c r="K108" s="230" t="s">
        <v>238</v>
      </c>
      <c r="L108" s="230" t="s">
        <v>238</v>
      </c>
      <c r="M108" s="230" t="s">
        <v>238</v>
      </c>
      <c r="N108" s="230" t="s">
        <v>238</v>
      </c>
      <c r="O108" s="230" t="s">
        <v>238</v>
      </c>
      <c r="P108" s="230" t="s">
        <v>238</v>
      </c>
      <c r="Q108" s="232" t="s">
        <v>238</v>
      </c>
      <c r="R108" s="232" t="s">
        <v>238</v>
      </c>
      <c r="S108" s="232" t="s">
        <v>238</v>
      </c>
      <c r="T108" s="232" t="s">
        <v>238</v>
      </c>
      <c r="U108" s="232" t="s">
        <v>238</v>
      </c>
      <c r="V108" s="232" t="s">
        <v>238</v>
      </c>
      <c r="W108" s="232" t="s">
        <v>238</v>
      </c>
      <c r="X108" s="230" t="s">
        <v>238</v>
      </c>
      <c r="Y108" s="230" t="s">
        <v>238</v>
      </c>
      <c r="Z108" s="230" t="s">
        <v>238</v>
      </c>
      <c r="AA108" s="230" t="s">
        <v>238</v>
      </c>
      <c r="AB108" s="230" t="s">
        <v>238</v>
      </c>
      <c r="AC108" s="230" t="s">
        <v>238</v>
      </c>
      <c r="AD108" s="233" t="s">
        <v>238</v>
      </c>
      <c r="AE108" s="233"/>
      <c r="AF108" s="233"/>
      <c r="AG108" s="234">
        <f t="shared" ref="AG108:AY108" si="33">AG109+AG115+AG119</f>
        <v>87.6</v>
      </c>
      <c r="AH108" s="234">
        <f t="shared" si="33"/>
        <v>84.6</v>
      </c>
      <c r="AI108" s="234">
        <f t="shared" si="33"/>
        <v>84.6</v>
      </c>
      <c r="AJ108" s="234">
        <f t="shared" si="33"/>
        <v>84.6</v>
      </c>
      <c r="AK108" s="234">
        <f t="shared" si="33"/>
        <v>3</v>
      </c>
      <c r="AL108" s="234"/>
      <c r="AM108" s="234">
        <f t="shared" si="33"/>
        <v>0</v>
      </c>
      <c r="AN108" s="234"/>
      <c r="AO108" s="235">
        <f>AO109+AO115+AO119</f>
        <v>0</v>
      </c>
      <c r="AP108" s="235"/>
      <c r="AQ108" s="236">
        <f t="shared" si="33"/>
        <v>90</v>
      </c>
      <c r="AR108" s="236">
        <f t="shared" si="33"/>
        <v>90</v>
      </c>
      <c r="AS108" s="236">
        <f t="shared" si="33"/>
        <v>0</v>
      </c>
      <c r="AT108" s="236">
        <f t="shared" si="33"/>
        <v>0</v>
      </c>
      <c r="AU108" s="237">
        <f>AU109+AU115+AU119</f>
        <v>0</v>
      </c>
      <c r="AV108" s="234">
        <f t="shared" si="33"/>
        <v>90.1</v>
      </c>
      <c r="AW108" s="234">
        <f t="shared" si="33"/>
        <v>90.1</v>
      </c>
      <c r="AX108" s="234">
        <f t="shared" si="33"/>
        <v>0</v>
      </c>
      <c r="AY108" s="234">
        <f t="shared" si="33"/>
        <v>0</v>
      </c>
      <c r="AZ108" s="235">
        <f t="shared" ref="AZ108:BE108" si="34">AZ109+AZ115+AZ119</f>
        <v>0</v>
      </c>
      <c r="BA108" s="234">
        <f t="shared" si="34"/>
        <v>93.8</v>
      </c>
      <c r="BB108" s="234">
        <f t="shared" si="34"/>
        <v>93.8</v>
      </c>
      <c r="BC108" s="234">
        <f t="shared" si="34"/>
        <v>0</v>
      </c>
      <c r="BD108" s="234">
        <f t="shared" si="34"/>
        <v>0</v>
      </c>
      <c r="BE108" s="235">
        <f t="shared" si="34"/>
        <v>0</v>
      </c>
      <c r="BF108" s="234">
        <f>BF109+BF115+BF119</f>
        <v>93.8</v>
      </c>
      <c r="BG108" s="234">
        <f>BG109+BG115+BG119</f>
        <v>93.8</v>
      </c>
      <c r="BH108" s="234">
        <f>BH109+BH115+BH119</f>
        <v>0</v>
      </c>
      <c r="BI108" s="234">
        <f>BI109+BI115+BI119</f>
        <v>0</v>
      </c>
      <c r="BJ108" s="235">
        <f>BJ109+BJ115+BJ119</f>
        <v>0</v>
      </c>
    </row>
    <row r="109" spans="1:62" s="248" customFormat="1" ht="38.25">
      <c r="A109" s="425" t="s">
        <v>203</v>
      </c>
      <c r="B109" s="240">
        <v>7301</v>
      </c>
      <c r="C109" s="241" t="s">
        <v>238</v>
      </c>
      <c r="D109" s="241" t="s">
        <v>238</v>
      </c>
      <c r="E109" s="241" t="s">
        <v>238</v>
      </c>
      <c r="F109" s="241" t="s">
        <v>238</v>
      </c>
      <c r="G109" s="241" t="s">
        <v>238</v>
      </c>
      <c r="H109" s="241" t="s">
        <v>238</v>
      </c>
      <c r="I109" s="241" t="s">
        <v>238</v>
      </c>
      <c r="J109" s="241" t="s">
        <v>238</v>
      </c>
      <c r="K109" s="241" t="s">
        <v>238</v>
      </c>
      <c r="L109" s="241" t="s">
        <v>238</v>
      </c>
      <c r="M109" s="241" t="s">
        <v>238</v>
      </c>
      <c r="N109" s="241" t="s">
        <v>238</v>
      </c>
      <c r="O109" s="241" t="s">
        <v>238</v>
      </c>
      <c r="P109" s="241" t="s">
        <v>238</v>
      </c>
      <c r="Q109" s="243" t="s">
        <v>238</v>
      </c>
      <c r="R109" s="243" t="s">
        <v>238</v>
      </c>
      <c r="S109" s="243" t="s">
        <v>238</v>
      </c>
      <c r="T109" s="243" t="s">
        <v>238</v>
      </c>
      <c r="U109" s="243" t="s">
        <v>238</v>
      </c>
      <c r="V109" s="243" t="s">
        <v>238</v>
      </c>
      <c r="W109" s="243" t="s">
        <v>238</v>
      </c>
      <c r="X109" s="241" t="s">
        <v>238</v>
      </c>
      <c r="Y109" s="241" t="s">
        <v>238</v>
      </c>
      <c r="Z109" s="241" t="s">
        <v>238</v>
      </c>
      <c r="AA109" s="241" t="s">
        <v>238</v>
      </c>
      <c r="AB109" s="241" t="s">
        <v>238</v>
      </c>
      <c r="AC109" s="241" t="s">
        <v>238</v>
      </c>
      <c r="AD109" s="244" t="s">
        <v>238</v>
      </c>
      <c r="AE109" s="244"/>
      <c r="AF109" s="244"/>
      <c r="AG109" s="245">
        <f t="shared" ref="AG109:AY109" si="35">AG111+AG112+AG113+AG114</f>
        <v>84.6</v>
      </c>
      <c r="AH109" s="245">
        <f t="shared" si="35"/>
        <v>84.6</v>
      </c>
      <c r="AI109" s="245">
        <f t="shared" si="35"/>
        <v>84.6</v>
      </c>
      <c r="AJ109" s="245">
        <f t="shared" si="35"/>
        <v>84.6</v>
      </c>
      <c r="AK109" s="245">
        <f t="shared" si="35"/>
        <v>0</v>
      </c>
      <c r="AL109" s="245"/>
      <c r="AM109" s="245">
        <f t="shared" si="35"/>
        <v>0</v>
      </c>
      <c r="AN109" s="245"/>
      <c r="AO109" s="246">
        <f>AO111+AO112+AO113+AO114</f>
        <v>0</v>
      </c>
      <c r="AP109" s="246"/>
      <c r="AQ109" s="247">
        <f t="shared" si="35"/>
        <v>90</v>
      </c>
      <c r="AR109" s="247">
        <f t="shared" si="35"/>
        <v>90</v>
      </c>
      <c r="AS109" s="247">
        <f t="shared" si="35"/>
        <v>0</v>
      </c>
      <c r="AT109" s="247">
        <f t="shared" si="35"/>
        <v>0</v>
      </c>
      <c r="AU109" s="323">
        <f>AU111+AU112+AU113+AU114</f>
        <v>0</v>
      </c>
      <c r="AV109" s="245">
        <f t="shared" si="35"/>
        <v>90.1</v>
      </c>
      <c r="AW109" s="245">
        <f t="shared" si="35"/>
        <v>90.1</v>
      </c>
      <c r="AX109" s="245">
        <f t="shared" si="35"/>
        <v>0</v>
      </c>
      <c r="AY109" s="245">
        <f t="shared" si="35"/>
        <v>0</v>
      </c>
      <c r="AZ109" s="246">
        <f t="shared" ref="AZ109:BE109" si="36">AZ111+AZ112+AZ113+AZ114</f>
        <v>0</v>
      </c>
      <c r="BA109" s="245">
        <f t="shared" si="36"/>
        <v>93.8</v>
      </c>
      <c r="BB109" s="245">
        <f t="shared" si="36"/>
        <v>93.8</v>
      </c>
      <c r="BC109" s="245">
        <f t="shared" si="36"/>
        <v>0</v>
      </c>
      <c r="BD109" s="245">
        <f t="shared" si="36"/>
        <v>0</v>
      </c>
      <c r="BE109" s="246">
        <f t="shared" si="36"/>
        <v>0</v>
      </c>
      <c r="BF109" s="245">
        <f>BF111+BF112+BF113+BF114</f>
        <v>93.8</v>
      </c>
      <c r="BG109" s="245">
        <f>BG111+BG112+BG113+BG114</f>
        <v>93.8</v>
      </c>
      <c r="BH109" s="245">
        <f>BH111+BH112+BH113+BH114</f>
        <v>0</v>
      </c>
      <c r="BI109" s="245">
        <f>BI111+BI112+BI113+BI114</f>
        <v>0</v>
      </c>
      <c r="BJ109" s="246">
        <f>BJ111+BJ112+BJ113+BJ114</f>
        <v>0</v>
      </c>
    </row>
    <row r="110" spans="1:62" ht="12.75" hidden="1" customHeight="1">
      <c r="A110" s="426" t="s">
        <v>411</v>
      </c>
      <c r="B110" s="250"/>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4"/>
      <c r="AE110" s="254"/>
      <c r="AF110" s="254"/>
      <c r="AG110" s="255"/>
      <c r="AH110" s="255"/>
      <c r="AI110" s="255"/>
      <c r="AJ110" s="255"/>
      <c r="AK110" s="255"/>
      <c r="AL110" s="255"/>
      <c r="AM110" s="255"/>
      <c r="AN110" s="255"/>
      <c r="AO110" s="256"/>
      <c r="AP110" s="256"/>
      <c r="AQ110" s="257"/>
      <c r="AR110" s="440"/>
      <c r="AS110" s="440"/>
      <c r="AT110" s="440"/>
      <c r="AU110" s="601"/>
      <c r="AV110" s="304"/>
      <c r="AW110" s="304"/>
      <c r="AX110" s="304"/>
      <c r="AY110" s="304"/>
      <c r="AZ110" s="305"/>
      <c r="BA110" s="304"/>
      <c r="BB110" s="304"/>
      <c r="BC110" s="304"/>
      <c r="BD110" s="304"/>
      <c r="BE110" s="305"/>
      <c r="BF110" s="304"/>
      <c r="BG110" s="304"/>
      <c r="BH110" s="304"/>
      <c r="BI110" s="304"/>
      <c r="BJ110" s="305"/>
    </row>
    <row r="111" spans="1:62" ht="12.75" hidden="1" customHeight="1">
      <c r="A111" s="433" t="s">
        <v>412</v>
      </c>
      <c r="B111" s="268">
        <v>7302</v>
      </c>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262"/>
      <c r="AE111" s="262"/>
      <c r="AF111" s="262"/>
      <c r="AG111" s="264"/>
      <c r="AH111" s="264"/>
      <c r="AI111" s="264"/>
      <c r="AJ111" s="264"/>
      <c r="AK111" s="264"/>
      <c r="AL111" s="264"/>
      <c r="AM111" s="264"/>
      <c r="AN111" s="264"/>
      <c r="AO111" s="265"/>
      <c r="AP111" s="265"/>
      <c r="AQ111" s="266"/>
      <c r="AR111" s="491"/>
      <c r="AS111" s="491"/>
      <c r="AT111" s="491"/>
      <c r="AU111" s="602"/>
      <c r="AV111" s="307"/>
      <c r="AW111" s="307"/>
      <c r="AX111" s="307"/>
      <c r="AY111" s="307"/>
      <c r="AZ111" s="308"/>
      <c r="BA111" s="307"/>
      <c r="BB111" s="307"/>
      <c r="BC111" s="307"/>
      <c r="BD111" s="307"/>
      <c r="BE111" s="308"/>
      <c r="BF111" s="307"/>
      <c r="BG111" s="307"/>
      <c r="BH111" s="307"/>
      <c r="BI111" s="307"/>
      <c r="BJ111" s="308"/>
    </row>
    <row r="112" spans="1:62" ht="99.75" customHeight="1">
      <c r="A112" s="677" t="s">
        <v>156</v>
      </c>
      <c r="B112" s="658">
        <v>7304</v>
      </c>
      <c r="C112" s="566" t="s">
        <v>158</v>
      </c>
      <c r="D112" s="103" t="s">
        <v>159</v>
      </c>
      <c r="E112" s="102" t="s">
        <v>160</v>
      </c>
      <c r="F112" s="272" t="s">
        <v>119</v>
      </c>
      <c r="G112" s="272"/>
      <c r="H112" s="272"/>
      <c r="I112" s="282" t="s">
        <v>421</v>
      </c>
      <c r="J112" s="272"/>
      <c r="K112" s="272"/>
      <c r="L112" s="272"/>
      <c r="M112" s="272" t="s">
        <v>47</v>
      </c>
      <c r="N112" s="273"/>
      <c r="O112" s="273"/>
      <c r="P112" s="293">
        <v>30</v>
      </c>
      <c r="Q112" s="272"/>
      <c r="R112" s="272"/>
      <c r="S112" s="272"/>
      <c r="T112" s="272"/>
      <c r="U112" s="272"/>
      <c r="V112" s="272"/>
      <c r="W112" s="644" t="s">
        <v>161</v>
      </c>
      <c r="X112" s="272" t="s">
        <v>162</v>
      </c>
      <c r="Y112" s="272" t="s">
        <v>163</v>
      </c>
      <c r="Z112" s="647" t="s">
        <v>74</v>
      </c>
      <c r="AA112" s="275" t="s">
        <v>414</v>
      </c>
      <c r="AB112" s="437" t="s">
        <v>49</v>
      </c>
      <c r="AC112" s="321"/>
      <c r="AD112" s="277" t="s">
        <v>407</v>
      </c>
      <c r="AE112" s="277" t="s">
        <v>280</v>
      </c>
      <c r="AF112" s="277" t="s">
        <v>272</v>
      </c>
      <c r="AG112" s="278">
        <f>AI112</f>
        <v>83.6</v>
      </c>
      <c r="AH112" s="278">
        <f>AJ112</f>
        <v>83.6</v>
      </c>
      <c r="AI112" s="278">
        <v>83.6</v>
      </c>
      <c r="AJ112" s="278">
        <v>83.6</v>
      </c>
      <c r="AK112" s="278"/>
      <c r="AL112" s="278"/>
      <c r="AM112" s="278"/>
      <c r="AN112" s="278"/>
      <c r="AO112" s="312"/>
      <c r="AP112" s="312"/>
      <c r="AQ112" s="279">
        <f>AR112</f>
        <v>90</v>
      </c>
      <c r="AR112" s="279">
        <v>90</v>
      </c>
      <c r="AS112" s="279"/>
      <c r="AT112" s="279"/>
      <c r="AU112" s="313"/>
      <c r="AV112" s="278">
        <f>AW112</f>
        <v>90.1</v>
      </c>
      <c r="AW112" s="264">
        <v>90.1</v>
      </c>
      <c r="AX112" s="264"/>
      <c r="AY112" s="264"/>
      <c r="AZ112" s="265"/>
      <c r="BA112" s="278">
        <f>BB112</f>
        <v>93.8</v>
      </c>
      <c r="BB112" s="264">
        <v>93.8</v>
      </c>
      <c r="BC112" s="264"/>
      <c r="BD112" s="264"/>
      <c r="BE112" s="265"/>
      <c r="BF112" s="278">
        <f>BG112</f>
        <v>93.8</v>
      </c>
      <c r="BG112" s="264">
        <v>93.8</v>
      </c>
      <c r="BH112" s="264"/>
      <c r="BI112" s="264"/>
      <c r="BJ112" s="265"/>
    </row>
    <row r="113" spans="1:62" ht="20.25" customHeight="1">
      <c r="A113" s="678"/>
      <c r="B113" s="659"/>
      <c r="C113" s="582"/>
      <c r="D113" s="105"/>
      <c r="E113" s="583"/>
      <c r="F113" s="259"/>
      <c r="G113" s="259"/>
      <c r="H113" s="259"/>
      <c r="I113" s="260"/>
      <c r="J113" s="259"/>
      <c r="K113" s="259"/>
      <c r="L113" s="259"/>
      <c r="M113" s="259"/>
      <c r="N113" s="385"/>
      <c r="O113" s="385"/>
      <c r="P113" s="443"/>
      <c r="Q113" s="259"/>
      <c r="R113" s="259"/>
      <c r="S113" s="259"/>
      <c r="T113" s="259"/>
      <c r="U113" s="259"/>
      <c r="V113" s="259"/>
      <c r="W113" s="646"/>
      <c r="X113" s="281"/>
      <c r="Y113" s="444"/>
      <c r="Z113" s="649"/>
      <c r="AA113" s="289"/>
      <c r="AB113" s="445"/>
      <c r="AC113" s="321"/>
      <c r="AD113" s="277" t="s">
        <v>407</v>
      </c>
      <c r="AE113" s="277" t="s">
        <v>280</v>
      </c>
      <c r="AF113" s="277" t="s">
        <v>278</v>
      </c>
      <c r="AG113" s="278">
        <f>AI113</f>
        <v>1</v>
      </c>
      <c r="AH113" s="278">
        <f>AJ113</f>
        <v>1</v>
      </c>
      <c r="AI113" s="278">
        <v>1</v>
      </c>
      <c r="AJ113" s="278">
        <v>1</v>
      </c>
      <c r="AK113" s="278"/>
      <c r="AL113" s="278"/>
      <c r="AM113" s="278"/>
      <c r="AN113" s="278"/>
      <c r="AO113" s="312"/>
      <c r="AP113" s="312"/>
      <c r="AQ113" s="279">
        <v>0</v>
      </c>
      <c r="AR113" s="279">
        <v>0</v>
      </c>
      <c r="AS113" s="279"/>
      <c r="AT113" s="279"/>
      <c r="AU113" s="313"/>
      <c r="AV113" s="278">
        <v>0</v>
      </c>
      <c r="AW113" s="264">
        <v>0</v>
      </c>
      <c r="AX113" s="264"/>
      <c r="AY113" s="264"/>
      <c r="AZ113" s="265"/>
      <c r="BA113" s="278">
        <v>0</v>
      </c>
      <c r="BB113" s="264">
        <v>0</v>
      </c>
      <c r="BC113" s="264"/>
      <c r="BD113" s="264"/>
      <c r="BE113" s="265"/>
      <c r="BF113" s="278">
        <v>0</v>
      </c>
      <c r="BG113" s="264">
        <v>0</v>
      </c>
      <c r="BH113" s="264"/>
      <c r="BI113" s="264"/>
      <c r="BJ113" s="265"/>
    </row>
    <row r="114" spans="1:62" ht="280.5" hidden="1" customHeight="1">
      <c r="A114" s="427" t="s">
        <v>371</v>
      </c>
      <c r="B114" s="271">
        <v>5660</v>
      </c>
      <c r="C114" s="584"/>
      <c r="D114" s="585"/>
      <c r="E114" s="586"/>
      <c r="F114" s="259"/>
      <c r="G114" s="259"/>
      <c r="H114" s="259"/>
      <c r="I114" s="260"/>
      <c r="J114" s="259"/>
      <c r="K114" s="259"/>
      <c r="L114" s="259"/>
      <c r="M114" s="259"/>
      <c r="N114" s="259"/>
      <c r="O114" s="259"/>
      <c r="P114" s="260"/>
      <c r="Q114" s="259"/>
      <c r="R114" s="259"/>
      <c r="S114" s="259"/>
      <c r="T114" s="259"/>
      <c r="U114" s="259"/>
      <c r="V114" s="259"/>
      <c r="W114" s="275" t="s">
        <v>72</v>
      </c>
      <c r="X114" s="284" t="s">
        <v>121</v>
      </c>
      <c r="Y114" s="446" t="s">
        <v>368</v>
      </c>
      <c r="Z114" s="386" t="s">
        <v>122</v>
      </c>
      <c r="AA114" s="289" t="s">
        <v>290</v>
      </c>
      <c r="AB114" s="291" t="s">
        <v>123</v>
      </c>
      <c r="AC114" s="321"/>
      <c r="AD114" s="277" t="s">
        <v>475</v>
      </c>
      <c r="AE114" s="277"/>
      <c r="AF114" s="277"/>
      <c r="AG114" s="278">
        <v>0</v>
      </c>
      <c r="AH114" s="278"/>
      <c r="AI114" s="278"/>
      <c r="AJ114" s="278"/>
      <c r="AK114" s="278"/>
      <c r="AL114" s="278"/>
      <c r="AM114" s="278"/>
      <c r="AN114" s="278"/>
      <c r="AO114" s="312"/>
      <c r="AP114" s="312"/>
      <c r="AQ114" s="279">
        <v>0</v>
      </c>
      <c r="AR114" s="279"/>
      <c r="AS114" s="279"/>
      <c r="AT114" s="279"/>
      <c r="AU114" s="313"/>
      <c r="AV114" s="278"/>
      <c r="AW114" s="264"/>
      <c r="AX114" s="264"/>
      <c r="AY114" s="264"/>
      <c r="AZ114" s="265"/>
      <c r="BA114" s="278"/>
      <c r="BB114" s="264"/>
      <c r="BC114" s="264"/>
      <c r="BD114" s="264"/>
      <c r="BE114" s="265"/>
      <c r="BF114" s="278"/>
      <c r="BG114" s="264"/>
      <c r="BH114" s="264"/>
      <c r="BI114" s="264"/>
      <c r="BJ114" s="265"/>
    </row>
    <row r="115" spans="1:62" s="248" customFormat="1" ht="51">
      <c r="A115" s="359" t="s">
        <v>124</v>
      </c>
      <c r="B115" s="360">
        <v>7400</v>
      </c>
      <c r="C115" s="361"/>
      <c r="D115" s="361"/>
      <c r="E115" s="361"/>
      <c r="F115" s="361"/>
      <c r="G115" s="361"/>
      <c r="H115" s="361"/>
      <c r="I115" s="362"/>
      <c r="J115" s="361"/>
      <c r="K115" s="361"/>
      <c r="L115" s="361"/>
      <c r="M115" s="361"/>
      <c r="N115" s="363"/>
      <c r="O115" s="363"/>
      <c r="P115" s="364"/>
      <c r="Q115" s="365"/>
      <c r="R115" s="365"/>
      <c r="S115" s="365"/>
      <c r="T115" s="365"/>
      <c r="U115" s="365"/>
      <c r="V115" s="365"/>
      <c r="W115" s="365"/>
      <c r="X115" s="361"/>
      <c r="Y115" s="361"/>
      <c r="Z115" s="366"/>
      <c r="AA115" s="367"/>
      <c r="AB115" s="368"/>
      <c r="AC115" s="361"/>
      <c r="AD115" s="369"/>
      <c r="AE115" s="369"/>
      <c r="AF115" s="369"/>
      <c r="AG115" s="245">
        <f t="shared" ref="AG115:AY115" si="37">AG117+AG118</f>
        <v>3</v>
      </c>
      <c r="AH115" s="245"/>
      <c r="AI115" s="245">
        <f t="shared" si="37"/>
        <v>0</v>
      </c>
      <c r="AJ115" s="245"/>
      <c r="AK115" s="245">
        <f t="shared" si="37"/>
        <v>3</v>
      </c>
      <c r="AL115" s="245"/>
      <c r="AM115" s="245">
        <f t="shared" si="37"/>
        <v>0</v>
      </c>
      <c r="AN115" s="245"/>
      <c r="AO115" s="246">
        <f>AO117+AO118</f>
        <v>0</v>
      </c>
      <c r="AP115" s="246"/>
      <c r="AQ115" s="247">
        <f t="shared" si="37"/>
        <v>0</v>
      </c>
      <c r="AR115" s="247">
        <f t="shared" si="37"/>
        <v>0</v>
      </c>
      <c r="AS115" s="247">
        <f t="shared" si="37"/>
        <v>0</v>
      </c>
      <c r="AT115" s="247">
        <f t="shared" si="37"/>
        <v>0</v>
      </c>
      <c r="AU115" s="323">
        <f>AU117+AU118</f>
        <v>0</v>
      </c>
      <c r="AV115" s="245">
        <f t="shared" si="37"/>
        <v>0</v>
      </c>
      <c r="AW115" s="245">
        <f t="shared" si="37"/>
        <v>0</v>
      </c>
      <c r="AX115" s="245">
        <f t="shared" si="37"/>
        <v>0</v>
      </c>
      <c r="AY115" s="245">
        <f t="shared" si="37"/>
        <v>0</v>
      </c>
      <c r="AZ115" s="246">
        <f t="shared" ref="AZ115:BE115" si="38">AZ117+AZ118</f>
        <v>0</v>
      </c>
      <c r="BA115" s="245">
        <f t="shared" si="38"/>
        <v>0</v>
      </c>
      <c r="BB115" s="245">
        <f t="shared" si="38"/>
        <v>0</v>
      </c>
      <c r="BC115" s="245">
        <f t="shared" si="38"/>
        <v>0</v>
      </c>
      <c r="BD115" s="245">
        <f t="shared" si="38"/>
        <v>0</v>
      </c>
      <c r="BE115" s="246">
        <f t="shared" si="38"/>
        <v>0</v>
      </c>
      <c r="BF115" s="245">
        <f>BF117+BF118</f>
        <v>0</v>
      </c>
      <c r="BG115" s="245">
        <f>BG117+BG118</f>
        <v>0</v>
      </c>
      <c r="BH115" s="245">
        <f>BH117+BH118</f>
        <v>0</v>
      </c>
      <c r="BI115" s="245">
        <f>BI117+BI118</f>
        <v>0</v>
      </c>
      <c r="BJ115" s="246">
        <f>BJ117+BJ118</f>
        <v>0</v>
      </c>
    </row>
    <row r="116" spans="1:62" ht="27.75" hidden="1" customHeight="1">
      <c r="A116" s="249" t="s">
        <v>411</v>
      </c>
      <c r="B116" s="250"/>
      <c r="C116" s="251"/>
      <c r="D116" s="251"/>
      <c r="E116" s="251"/>
      <c r="F116" s="251"/>
      <c r="G116" s="251"/>
      <c r="H116" s="251"/>
      <c r="I116" s="251"/>
      <c r="J116" s="251"/>
      <c r="K116" s="251"/>
      <c r="L116" s="251"/>
      <c r="M116" s="251"/>
      <c r="N116" s="251"/>
      <c r="O116" s="251"/>
      <c r="P116" s="252"/>
      <c r="Q116" s="251"/>
      <c r="R116" s="251"/>
      <c r="S116" s="251"/>
      <c r="T116" s="251"/>
      <c r="U116" s="251"/>
      <c r="V116" s="251"/>
      <c r="W116" s="251"/>
      <c r="X116" s="251"/>
      <c r="Y116" s="251"/>
      <c r="Z116" s="251"/>
      <c r="AA116" s="251"/>
      <c r="AB116" s="303"/>
      <c r="AC116" s="251"/>
      <c r="AD116" s="254"/>
      <c r="AE116" s="254"/>
      <c r="AF116" s="254"/>
      <c r="AG116" s="255"/>
      <c r="AH116" s="255"/>
      <c r="AI116" s="255"/>
      <c r="AJ116" s="255"/>
      <c r="AK116" s="255"/>
      <c r="AL116" s="255"/>
      <c r="AM116" s="255"/>
      <c r="AN116" s="255"/>
      <c r="AO116" s="256"/>
      <c r="AP116" s="256"/>
      <c r="AQ116" s="257"/>
      <c r="AR116" s="440"/>
      <c r="AS116" s="440"/>
      <c r="AT116" s="440"/>
      <c r="AU116" s="601"/>
      <c r="AV116" s="304"/>
      <c r="AW116" s="304"/>
      <c r="AX116" s="304"/>
      <c r="AY116" s="304"/>
      <c r="AZ116" s="246">
        <f>AZ118+AZ119</f>
        <v>0</v>
      </c>
      <c r="BA116" s="304"/>
      <c r="BB116" s="304"/>
      <c r="BC116" s="304"/>
      <c r="BD116" s="304"/>
      <c r="BE116" s="246">
        <f>BE118+BE119</f>
        <v>0</v>
      </c>
      <c r="BF116" s="304"/>
      <c r="BG116" s="304"/>
      <c r="BH116" s="304"/>
      <c r="BI116" s="304"/>
      <c r="BJ116" s="246">
        <f>BJ118+BJ119</f>
        <v>0</v>
      </c>
    </row>
    <row r="117" spans="1:62" ht="27.75" hidden="1" customHeight="1">
      <c r="A117" s="290" t="s">
        <v>412</v>
      </c>
      <c r="B117" s="268">
        <v>7401</v>
      </c>
      <c r="C117" s="324"/>
      <c r="D117" s="324"/>
      <c r="E117" s="324"/>
      <c r="F117" s="324"/>
      <c r="G117" s="324"/>
      <c r="H117" s="324"/>
      <c r="I117" s="324"/>
      <c r="J117" s="324"/>
      <c r="K117" s="324"/>
      <c r="L117" s="324"/>
      <c r="M117" s="324"/>
      <c r="N117" s="324"/>
      <c r="O117" s="324"/>
      <c r="P117" s="325"/>
      <c r="Q117" s="324"/>
      <c r="R117" s="324"/>
      <c r="S117" s="324"/>
      <c r="T117" s="324"/>
      <c r="U117" s="324"/>
      <c r="V117" s="324"/>
      <c r="W117" s="324"/>
      <c r="X117" s="324"/>
      <c r="Y117" s="324"/>
      <c r="Z117" s="324"/>
      <c r="AA117" s="324"/>
      <c r="AB117" s="326"/>
      <c r="AC117" s="324"/>
      <c r="AD117" s="262"/>
      <c r="AE117" s="262"/>
      <c r="AF117" s="262"/>
      <c r="AG117" s="264"/>
      <c r="AH117" s="264"/>
      <c r="AI117" s="264"/>
      <c r="AJ117" s="264"/>
      <c r="AK117" s="264"/>
      <c r="AL117" s="264"/>
      <c r="AM117" s="264"/>
      <c r="AN117" s="264"/>
      <c r="AO117" s="265"/>
      <c r="AP117" s="265"/>
      <c r="AQ117" s="266"/>
      <c r="AR117" s="491"/>
      <c r="AS117" s="491"/>
      <c r="AT117" s="491"/>
      <c r="AU117" s="602"/>
      <c r="AV117" s="307"/>
      <c r="AW117" s="307"/>
      <c r="AX117" s="307"/>
      <c r="AY117" s="307"/>
      <c r="AZ117" s="246">
        <f>AZ119+AZ120</f>
        <v>0</v>
      </c>
      <c r="BA117" s="307"/>
      <c r="BB117" s="307"/>
      <c r="BC117" s="307"/>
      <c r="BD117" s="307"/>
      <c r="BE117" s="246">
        <f>BE119+BE120</f>
        <v>0</v>
      </c>
      <c r="BF117" s="307"/>
      <c r="BG117" s="307"/>
      <c r="BH117" s="307"/>
      <c r="BI117" s="307"/>
      <c r="BJ117" s="246">
        <f>BJ119+BJ120</f>
        <v>0</v>
      </c>
    </row>
    <row r="118" spans="1:62" ht="180.75" customHeight="1">
      <c r="A118" s="290" t="s">
        <v>157</v>
      </c>
      <c r="B118" s="268">
        <v>7454</v>
      </c>
      <c r="C118" s="58" t="s">
        <v>164</v>
      </c>
      <c r="D118" s="58" t="s">
        <v>165</v>
      </c>
      <c r="E118" s="58" t="s">
        <v>166</v>
      </c>
      <c r="F118" s="59"/>
      <c r="G118" s="59"/>
      <c r="H118" s="59"/>
      <c r="I118" s="59"/>
      <c r="J118" s="59"/>
      <c r="K118" s="59"/>
      <c r="L118" s="59"/>
      <c r="M118" s="64" t="s">
        <v>352</v>
      </c>
      <c r="N118" s="66" t="s">
        <v>290</v>
      </c>
      <c r="O118" s="60" t="s">
        <v>353</v>
      </c>
      <c r="P118" s="59">
        <v>17</v>
      </c>
      <c r="Q118" s="59"/>
      <c r="R118" s="59"/>
      <c r="S118" s="59"/>
      <c r="T118" s="59"/>
      <c r="U118" s="59"/>
      <c r="V118" s="59"/>
      <c r="W118" s="58" t="s">
        <v>354</v>
      </c>
      <c r="X118" s="58" t="s">
        <v>239</v>
      </c>
      <c r="Y118" s="58" t="s">
        <v>464</v>
      </c>
      <c r="Z118" s="301"/>
      <c r="AA118" s="284"/>
      <c r="AB118" s="302"/>
      <c r="AC118" s="272"/>
      <c r="AD118" s="277" t="s">
        <v>475</v>
      </c>
      <c r="AE118" s="277" t="s">
        <v>125</v>
      </c>
      <c r="AF118" s="277" t="s">
        <v>278</v>
      </c>
      <c r="AG118" s="278">
        <v>3</v>
      </c>
      <c r="AH118" s="278"/>
      <c r="AI118" s="278"/>
      <c r="AJ118" s="278"/>
      <c r="AK118" s="278">
        <v>3</v>
      </c>
      <c r="AL118" s="278"/>
      <c r="AM118" s="278"/>
      <c r="AN118" s="278"/>
      <c r="AO118" s="312"/>
      <c r="AP118" s="312"/>
      <c r="AQ118" s="279">
        <f>AS118</f>
        <v>0</v>
      </c>
      <c r="AR118" s="279"/>
      <c r="AS118" s="279">
        <v>0</v>
      </c>
      <c r="AT118" s="279"/>
      <c r="AU118" s="313"/>
      <c r="AV118" s="278">
        <f>AX118</f>
        <v>0</v>
      </c>
      <c r="AW118" s="264"/>
      <c r="AX118" s="264">
        <v>0</v>
      </c>
      <c r="AY118" s="264"/>
      <c r="AZ118" s="246">
        <f>AZ120+AZ121</f>
        <v>0</v>
      </c>
      <c r="BA118" s="278">
        <f>BC118</f>
        <v>0</v>
      </c>
      <c r="BB118" s="264"/>
      <c r="BC118" s="264">
        <v>0</v>
      </c>
      <c r="BD118" s="264"/>
      <c r="BE118" s="246">
        <f>BE120+BE121</f>
        <v>0</v>
      </c>
      <c r="BF118" s="278">
        <f>BH118</f>
        <v>0</v>
      </c>
      <c r="BG118" s="264"/>
      <c r="BH118" s="264">
        <v>0</v>
      </c>
      <c r="BI118" s="264"/>
      <c r="BJ118" s="246">
        <f>BJ120+BJ121</f>
        <v>0</v>
      </c>
    </row>
    <row r="119" spans="1:62" s="248" customFormat="1" ht="63.75">
      <c r="A119" s="425" t="s">
        <v>126</v>
      </c>
      <c r="B119" s="240">
        <v>7500</v>
      </c>
      <c r="C119" s="241" t="s">
        <v>238</v>
      </c>
      <c r="D119" s="241" t="s">
        <v>238</v>
      </c>
      <c r="E119" s="241" t="s">
        <v>238</v>
      </c>
      <c r="F119" s="241" t="s">
        <v>238</v>
      </c>
      <c r="G119" s="241" t="s">
        <v>238</v>
      </c>
      <c r="H119" s="241" t="s">
        <v>238</v>
      </c>
      <c r="I119" s="241" t="s">
        <v>238</v>
      </c>
      <c r="J119" s="241" t="s">
        <v>238</v>
      </c>
      <c r="K119" s="241" t="s">
        <v>238</v>
      </c>
      <c r="L119" s="241" t="s">
        <v>238</v>
      </c>
      <c r="M119" s="241" t="s">
        <v>238</v>
      </c>
      <c r="N119" s="241" t="s">
        <v>238</v>
      </c>
      <c r="O119" s="241" t="s">
        <v>238</v>
      </c>
      <c r="P119" s="241" t="s">
        <v>238</v>
      </c>
      <c r="Q119" s="243" t="s">
        <v>238</v>
      </c>
      <c r="R119" s="243" t="s">
        <v>238</v>
      </c>
      <c r="S119" s="243" t="s">
        <v>238</v>
      </c>
      <c r="T119" s="243" t="s">
        <v>238</v>
      </c>
      <c r="U119" s="243" t="s">
        <v>238</v>
      </c>
      <c r="V119" s="243" t="s">
        <v>238</v>
      </c>
      <c r="W119" s="243" t="s">
        <v>238</v>
      </c>
      <c r="X119" s="241" t="s">
        <v>238</v>
      </c>
      <c r="Y119" s="241" t="s">
        <v>238</v>
      </c>
      <c r="Z119" s="241" t="s">
        <v>238</v>
      </c>
      <c r="AA119" s="241" t="s">
        <v>238</v>
      </c>
      <c r="AB119" s="241" t="s">
        <v>238</v>
      </c>
      <c r="AC119" s="241" t="s">
        <v>238</v>
      </c>
      <c r="AD119" s="244" t="s">
        <v>238</v>
      </c>
      <c r="AE119" s="244"/>
      <c r="AF119" s="244"/>
      <c r="AG119" s="245">
        <f t="shared" ref="AG119:AY119" si="39">AG121+AG122</f>
        <v>0</v>
      </c>
      <c r="AH119" s="245"/>
      <c r="AI119" s="245">
        <f t="shared" si="39"/>
        <v>0</v>
      </c>
      <c r="AJ119" s="245"/>
      <c r="AK119" s="245">
        <f t="shared" si="39"/>
        <v>0</v>
      </c>
      <c r="AL119" s="245"/>
      <c r="AM119" s="245">
        <f t="shared" si="39"/>
        <v>0</v>
      </c>
      <c r="AN119" s="245"/>
      <c r="AO119" s="246">
        <f>AO121+AO122</f>
        <v>0</v>
      </c>
      <c r="AP119" s="246"/>
      <c r="AQ119" s="247">
        <f t="shared" si="39"/>
        <v>0</v>
      </c>
      <c r="AR119" s="247">
        <f t="shared" si="39"/>
        <v>0</v>
      </c>
      <c r="AS119" s="247">
        <f t="shared" si="39"/>
        <v>0</v>
      </c>
      <c r="AT119" s="247">
        <f t="shared" si="39"/>
        <v>0</v>
      </c>
      <c r="AU119" s="323">
        <f>AU121+AU122</f>
        <v>0</v>
      </c>
      <c r="AV119" s="245">
        <f t="shared" si="39"/>
        <v>0</v>
      </c>
      <c r="AW119" s="245">
        <f t="shared" si="39"/>
        <v>0</v>
      </c>
      <c r="AX119" s="245">
        <f t="shared" si="39"/>
        <v>0</v>
      </c>
      <c r="AY119" s="245">
        <f t="shared" si="39"/>
        <v>0</v>
      </c>
      <c r="AZ119" s="246">
        <f>AZ121+AZ122</f>
        <v>0</v>
      </c>
      <c r="BA119" s="245">
        <f>BA121+BA122</f>
        <v>0</v>
      </c>
      <c r="BB119" s="245">
        <f>BB121+BB122</f>
        <v>0</v>
      </c>
      <c r="BC119" s="245">
        <f>BC121+BC122</f>
        <v>0</v>
      </c>
      <c r="BD119" s="245">
        <f>BD121+BD122</f>
        <v>0</v>
      </c>
      <c r="BE119" s="246">
        <f>BE121+BE122</f>
        <v>0</v>
      </c>
      <c r="BF119" s="245">
        <f>BF121+BF122</f>
        <v>0</v>
      </c>
      <c r="BG119" s="245">
        <f>BG121+BG122</f>
        <v>0</v>
      </c>
      <c r="BH119" s="245">
        <f>BH121+BH122</f>
        <v>0</v>
      </c>
      <c r="BI119" s="245">
        <f>BI121+BI122</f>
        <v>0</v>
      </c>
      <c r="BJ119" s="246">
        <f>BJ121+BJ122</f>
        <v>0</v>
      </c>
    </row>
    <row r="120" spans="1:62" ht="12.75" hidden="1" customHeight="1">
      <c r="A120" s="426" t="s">
        <v>411</v>
      </c>
      <c r="B120" s="250"/>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4"/>
      <c r="AE120" s="254"/>
      <c r="AF120" s="254"/>
      <c r="AG120" s="255"/>
      <c r="AH120" s="255"/>
      <c r="AI120" s="255"/>
      <c r="AJ120" s="255"/>
      <c r="AK120" s="255"/>
      <c r="AL120" s="255"/>
      <c r="AM120" s="255"/>
      <c r="AN120" s="255"/>
      <c r="AO120" s="256"/>
      <c r="AP120" s="256"/>
      <c r="AQ120" s="257"/>
      <c r="AR120" s="440"/>
      <c r="AS120" s="440"/>
      <c r="AT120" s="440"/>
      <c r="AU120" s="601"/>
      <c r="AV120" s="304"/>
      <c r="AW120" s="304"/>
      <c r="AX120" s="304"/>
      <c r="AY120" s="304"/>
      <c r="AZ120" s="305"/>
      <c r="BA120" s="304"/>
      <c r="BB120" s="304"/>
      <c r="BC120" s="304"/>
      <c r="BD120" s="304"/>
      <c r="BE120" s="305"/>
      <c r="BF120" s="304"/>
      <c r="BG120" s="304"/>
      <c r="BH120" s="304"/>
      <c r="BI120" s="304"/>
      <c r="BJ120" s="305"/>
    </row>
    <row r="121" spans="1:62" ht="22.5" hidden="1" customHeight="1">
      <c r="A121" s="433" t="s">
        <v>412</v>
      </c>
      <c r="B121" s="268"/>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62"/>
      <c r="AE121" s="262"/>
      <c r="AF121" s="262"/>
      <c r="AG121" s="264"/>
      <c r="AH121" s="264"/>
      <c r="AI121" s="264"/>
      <c r="AJ121" s="264"/>
      <c r="AK121" s="264"/>
      <c r="AL121" s="264"/>
      <c r="AM121" s="264"/>
      <c r="AN121" s="264"/>
      <c r="AO121" s="265"/>
      <c r="AP121" s="265"/>
      <c r="AQ121" s="266"/>
      <c r="AR121" s="491"/>
      <c r="AS121" s="491"/>
      <c r="AT121" s="491"/>
      <c r="AU121" s="602"/>
      <c r="AV121" s="307"/>
      <c r="AW121" s="307"/>
      <c r="AX121" s="307"/>
      <c r="AY121" s="307"/>
      <c r="AZ121" s="308"/>
      <c r="BA121" s="307"/>
      <c r="BB121" s="307"/>
      <c r="BC121" s="307"/>
      <c r="BD121" s="307"/>
      <c r="BE121" s="308"/>
      <c r="BF121" s="307"/>
      <c r="BG121" s="307"/>
      <c r="BH121" s="307"/>
      <c r="BI121" s="307"/>
      <c r="BJ121" s="308"/>
    </row>
    <row r="122" spans="1:62" ht="12.75" hidden="1" customHeight="1">
      <c r="A122" s="427" t="s">
        <v>412</v>
      </c>
      <c r="B122" s="27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277"/>
      <c r="AE122" s="277"/>
      <c r="AF122" s="277"/>
      <c r="AG122" s="278"/>
      <c r="AH122" s="278"/>
      <c r="AI122" s="278"/>
      <c r="AJ122" s="278"/>
      <c r="AK122" s="278"/>
      <c r="AL122" s="278"/>
      <c r="AM122" s="278"/>
      <c r="AN122" s="278"/>
      <c r="AO122" s="312"/>
      <c r="AP122" s="312"/>
      <c r="AQ122" s="279"/>
      <c r="AR122" s="279"/>
      <c r="AS122" s="279"/>
      <c r="AT122" s="279"/>
      <c r="AU122" s="313"/>
      <c r="AV122" s="278"/>
      <c r="AW122" s="264"/>
      <c r="AX122" s="264"/>
      <c r="AY122" s="264"/>
      <c r="AZ122" s="265"/>
      <c r="BA122" s="278"/>
      <c r="BB122" s="264"/>
      <c r="BC122" s="264"/>
      <c r="BD122" s="264"/>
      <c r="BE122" s="265"/>
      <c r="BF122" s="278"/>
      <c r="BG122" s="264"/>
      <c r="BH122" s="264"/>
      <c r="BI122" s="264"/>
      <c r="BJ122" s="265"/>
    </row>
    <row r="123" spans="1:62" s="238" customFormat="1" ht="108">
      <c r="A123" s="370" t="s">
        <v>127</v>
      </c>
      <c r="B123" s="371">
        <v>7600</v>
      </c>
      <c r="C123" s="230" t="s">
        <v>238</v>
      </c>
      <c r="D123" s="230" t="s">
        <v>238</v>
      </c>
      <c r="E123" s="230" t="s">
        <v>238</v>
      </c>
      <c r="F123" s="230" t="s">
        <v>238</v>
      </c>
      <c r="G123" s="230" t="s">
        <v>238</v>
      </c>
      <c r="H123" s="230" t="s">
        <v>238</v>
      </c>
      <c r="I123" s="230" t="s">
        <v>238</v>
      </c>
      <c r="J123" s="230" t="s">
        <v>238</v>
      </c>
      <c r="K123" s="230" t="s">
        <v>238</v>
      </c>
      <c r="L123" s="230" t="s">
        <v>238</v>
      </c>
      <c r="M123" s="230" t="s">
        <v>238</v>
      </c>
      <c r="N123" s="230" t="s">
        <v>238</v>
      </c>
      <c r="O123" s="230" t="s">
        <v>238</v>
      </c>
      <c r="P123" s="231" t="s">
        <v>238</v>
      </c>
      <c r="Q123" s="232" t="s">
        <v>238</v>
      </c>
      <c r="R123" s="232" t="s">
        <v>238</v>
      </c>
      <c r="S123" s="232" t="s">
        <v>238</v>
      </c>
      <c r="T123" s="232" t="s">
        <v>238</v>
      </c>
      <c r="U123" s="232" t="s">
        <v>238</v>
      </c>
      <c r="V123" s="232" t="s">
        <v>238</v>
      </c>
      <c r="W123" s="232" t="s">
        <v>238</v>
      </c>
      <c r="X123" s="230" t="s">
        <v>238</v>
      </c>
      <c r="Y123" s="230" t="s">
        <v>238</v>
      </c>
      <c r="Z123" s="230" t="s">
        <v>238</v>
      </c>
      <c r="AA123" s="230" t="s">
        <v>238</v>
      </c>
      <c r="AB123" s="329" t="s">
        <v>238</v>
      </c>
      <c r="AC123" s="230" t="s">
        <v>238</v>
      </c>
      <c r="AD123" s="233" t="s">
        <v>238</v>
      </c>
      <c r="AE123" s="372"/>
      <c r="AF123" s="372"/>
      <c r="AG123" s="373">
        <f t="shared" ref="AG123:AY123" si="40">AG125+AG126</f>
        <v>0</v>
      </c>
      <c r="AH123" s="373"/>
      <c r="AI123" s="373">
        <f t="shared" si="40"/>
        <v>0</v>
      </c>
      <c r="AJ123" s="373"/>
      <c r="AK123" s="373">
        <f t="shared" si="40"/>
        <v>0</v>
      </c>
      <c r="AL123" s="373"/>
      <c r="AM123" s="373">
        <f t="shared" si="40"/>
        <v>0</v>
      </c>
      <c r="AN123" s="373"/>
      <c r="AO123" s="374">
        <f>AO125+AO126</f>
        <v>0</v>
      </c>
      <c r="AP123" s="374"/>
      <c r="AQ123" s="375">
        <f t="shared" si="40"/>
        <v>0</v>
      </c>
      <c r="AR123" s="375">
        <f t="shared" si="40"/>
        <v>0</v>
      </c>
      <c r="AS123" s="375">
        <f t="shared" si="40"/>
        <v>0</v>
      </c>
      <c r="AT123" s="375">
        <f t="shared" si="40"/>
        <v>0</v>
      </c>
      <c r="AU123" s="376">
        <f>AU125+AU126</f>
        <v>0</v>
      </c>
      <c r="AV123" s="373">
        <f t="shared" si="40"/>
        <v>0</v>
      </c>
      <c r="AW123" s="373">
        <f t="shared" si="40"/>
        <v>0</v>
      </c>
      <c r="AX123" s="373">
        <f t="shared" si="40"/>
        <v>0</v>
      </c>
      <c r="AY123" s="373">
        <f t="shared" si="40"/>
        <v>0</v>
      </c>
      <c r="AZ123" s="374">
        <f t="shared" ref="AZ123:BE123" si="41">AZ125+AZ126</f>
        <v>0</v>
      </c>
      <c r="BA123" s="373">
        <f t="shared" si="41"/>
        <v>0</v>
      </c>
      <c r="BB123" s="373">
        <f t="shared" si="41"/>
        <v>0</v>
      </c>
      <c r="BC123" s="373">
        <f t="shared" si="41"/>
        <v>0</v>
      </c>
      <c r="BD123" s="373">
        <f t="shared" si="41"/>
        <v>0</v>
      </c>
      <c r="BE123" s="374">
        <f t="shared" si="41"/>
        <v>0</v>
      </c>
      <c r="BF123" s="373">
        <f>BF125+BF126</f>
        <v>0</v>
      </c>
      <c r="BG123" s="373">
        <f>BG125+BG126</f>
        <v>0</v>
      </c>
      <c r="BH123" s="373">
        <f>BH125+BH126</f>
        <v>0</v>
      </c>
      <c r="BI123" s="373">
        <f>BI125+BI126</f>
        <v>0</v>
      </c>
      <c r="BJ123" s="374">
        <f>BJ125+BJ126</f>
        <v>0</v>
      </c>
    </row>
    <row r="124" spans="1:62" ht="0.75" customHeight="1">
      <c r="A124" s="249" t="s">
        <v>411</v>
      </c>
      <c r="B124" s="250"/>
      <c r="C124" s="251"/>
      <c r="D124" s="251"/>
      <c r="E124" s="251"/>
      <c r="F124" s="251"/>
      <c r="G124" s="251"/>
      <c r="H124" s="251"/>
      <c r="I124" s="251"/>
      <c r="J124" s="251"/>
      <c r="K124" s="251"/>
      <c r="L124" s="251"/>
      <c r="M124" s="251"/>
      <c r="N124" s="251"/>
      <c r="O124" s="251"/>
      <c r="P124" s="252"/>
      <c r="Q124" s="251"/>
      <c r="R124" s="251"/>
      <c r="S124" s="251"/>
      <c r="T124" s="251"/>
      <c r="U124" s="251"/>
      <c r="V124" s="251"/>
      <c r="W124" s="251"/>
      <c r="X124" s="251"/>
      <c r="Y124" s="251"/>
      <c r="Z124" s="251"/>
      <c r="AA124" s="251"/>
      <c r="AB124" s="303"/>
      <c r="AC124" s="251"/>
      <c r="AD124" s="254"/>
      <c r="AE124" s="254"/>
      <c r="AF124" s="254"/>
      <c r="AG124" s="255"/>
      <c r="AH124" s="255"/>
      <c r="AI124" s="255"/>
      <c r="AJ124" s="255"/>
      <c r="AK124" s="255"/>
      <c r="AL124" s="255"/>
      <c r="AM124" s="255"/>
      <c r="AN124" s="255"/>
      <c r="AO124" s="256"/>
      <c r="AP124" s="256"/>
      <c r="AQ124" s="257"/>
      <c r="AR124" s="440"/>
      <c r="AS124" s="440"/>
      <c r="AT124" s="440"/>
      <c r="AU124" s="601"/>
      <c r="AV124" s="304"/>
      <c r="AW124" s="304"/>
      <c r="AX124" s="304"/>
      <c r="AY124" s="304"/>
      <c r="AZ124" s="305"/>
      <c r="BA124" s="304"/>
      <c r="BB124" s="304"/>
      <c r="BC124" s="304"/>
      <c r="BD124" s="304"/>
      <c r="BE124" s="305"/>
      <c r="BF124" s="304"/>
      <c r="BG124" s="304"/>
      <c r="BH124" s="304"/>
      <c r="BI124" s="304"/>
      <c r="BJ124" s="305"/>
    </row>
    <row r="125" spans="1:62" ht="12.75" hidden="1" customHeight="1">
      <c r="A125" s="290" t="s">
        <v>412</v>
      </c>
      <c r="B125" s="268">
        <v>7601</v>
      </c>
      <c r="C125" s="324"/>
      <c r="D125" s="324"/>
      <c r="E125" s="324"/>
      <c r="F125" s="324"/>
      <c r="G125" s="324"/>
      <c r="H125" s="324"/>
      <c r="I125" s="324"/>
      <c r="J125" s="324"/>
      <c r="K125" s="324"/>
      <c r="L125" s="324"/>
      <c r="M125" s="324"/>
      <c r="N125" s="324"/>
      <c r="O125" s="324"/>
      <c r="P125" s="325"/>
      <c r="Q125" s="324"/>
      <c r="R125" s="324"/>
      <c r="S125" s="324"/>
      <c r="T125" s="324"/>
      <c r="U125" s="324"/>
      <c r="V125" s="324"/>
      <c r="W125" s="324"/>
      <c r="X125" s="324"/>
      <c r="Y125" s="324"/>
      <c r="Z125" s="324"/>
      <c r="AA125" s="324"/>
      <c r="AB125" s="326"/>
      <c r="AC125" s="324"/>
      <c r="AD125" s="262"/>
      <c r="AE125" s="262"/>
      <c r="AF125" s="262"/>
      <c r="AG125" s="264"/>
      <c r="AH125" s="264"/>
      <c r="AI125" s="264"/>
      <c r="AJ125" s="264"/>
      <c r="AK125" s="264"/>
      <c r="AL125" s="264"/>
      <c r="AM125" s="264"/>
      <c r="AN125" s="264"/>
      <c r="AO125" s="265"/>
      <c r="AP125" s="265"/>
      <c r="AQ125" s="266"/>
      <c r="AR125" s="491"/>
      <c r="AS125" s="491"/>
      <c r="AT125" s="491"/>
      <c r="AU125" s="602"/>
      <c r="AV125" s="307"/>
      <c r="AW125" s="307"/>
      <c r="AX125" s="307"/>
      <c r="AY125" s="307"/>
      <c r="AZ125" s="308"/>
      <c r="BA125" s="307"/>
      <c r="BB125" s="307"/>
      <c r="BC125" s="307"/>
      <c r="BD125" s="307"/>
      <c r="BE125" s="308"/>
      <c r="BF125" s="307"/>
      <c r="BG125" s="307"/>
      <c r="BH125" s="307"/>
      <c r="BI125" s="307"/>
      <c r="BJ125" s="308"/>
    </row>
    <row r="126" spans="1:62" ht="12.75" hidden="1" customHeight="1">
      <c r="A126" s="270" t="s">
        <v>412</v>
      </c>
      <c r="B126" s="271">
        <v>7602</v>
      </c>
      <c r="C126" s="321"/>
      <c r="D126" s="321"/>
      <c r="E126" s="321"/>
      <c r="F126" s="321"/>
      <c r="G126" s="321"/>
      <c r="H126" s="321"/>
      <c r="I126" s="321"/>
      <c r="J126" s="321"/>
      <c r="K126" s="321"/>
      <c r="L126" s="321"/>
      <c r="M126" s="321"/>
      <c r="N126" s="321"/>
      <c r="O126" s="321"/>
      <c r="P126" s="327"/>
      <c r="Q126" s="321"/>
      <c r="R126" s="321"/>
      <c r="S126" s="321"/>
      <c r="T126" s="321"/>
      <c r="U126" s="321"/>
      <c r="V126" s="321"/>
      <c r="W126" s="321"/>
      <c r="X126" s="321"/>
      <c r="Y126" s="321"/>
      <c r="Z126" s="321"/>
      <c r="AA126" s="321"/>
      <c r="AB126" s="328"/>
      <c r="AC126" s="321"/>
      <c r="AD126" s="277"/>
      <c r="AE126" s="277"/>
      <c r="AF126" s="277"/>
      <c r="AG126" s="278"/>
      <c r="AH126" s="278"/>
      <c r="AI126" s="278"/>
      <c r="AJ126" s="278"/>
      <c r="AK126" s="278"/>
      <c r="AL126" s="278"/>
      <c r="AM126" s="278"/>
      <c r="AN126" s="278"/>
      <c r="AO126" s="312"/>
      <c r="AP126" s="312"/>
      <c r="AQ126" s="279"/>
      <c r="AR126" s="279"/>
      <c r="AS126" s="279"/>
      <c r="AT126" s="279"/>
      <c r="AU126" s="313"/>
      <c r="AV126" s="278"/>
      <c r="AW126" s="264"/>
      <c r="AX126" s="264"/>
      <c r="AY126" s="264"/>
      <c r="AZ126" s="265"/>
      <c r="BA126" s="278"/>
      <c r="BB126" s="264"/>
      <c r="BC126" s="264"/>
      <c r="BD126" s="264"/>
      <c r="BE126" s="265"/>
      <c r="BF126" s="278"/>
      <c r="BG126" s="264"/>
      <c r="BH126" s="264"/>
      <c r="BI126" s="264"/>
      <c r="BJ126" s="265"/>
    </row>
    <row r="127" spans="1:62" s="238" customFormat="1" ht="165" customHeight="1">
      <c r="A127" s="424" t="s">
        <v>128</v>
      </c>
      <c r="B127" s="229">
        <v>7700</v>
      </c>
      <c r="C127" s="230" t="s">
        <v>238</v>
      </c>
      <c r="D127" s="230" t="s">
        <v>238</v>
      </c>
      <c r="E127" s="230" t="s">
        <v>238</v>
      </c>
      <c r="F127" s="230" t="s">
        <v>238</v>
      </c>
      <c r="G127" s="230" t="s">
        <v>238</v>
      </c>
      <c r="H127" s="230" t="s">
        <v>238</v>
      </c>
      <c r="I127" s="230" t="s">
        <v>238</v>
      </c>
      <c r="J127" s="230" t="s">
        <v>238</v>
      </c>
      <c r="K127" s="230" t="s">
        <v>238</v>
      </c>
      <c r="L127" s="230" t="s">
        <v>238</v>
      </c>
      <c r="M127" s="230" t="s">
        <v>238</v>
      </c>
      <c r="N127" s="230" t="s">
        <v>238</v>
      </c>
      <c r="O127" s="230" t="s">
        <v>238</v>
      </c>
      <c r="P127" s="230" t="s">
        <v>238</v>
      </c>
      <c r="Q127" s="232" t="s">
        <v>238</v>
      </c>
      <c r="R127" s="232" t="s">
        <v>238</v>
      </c>
      <c r="S127" s="232" t="s">
        <v>238</v>
      </c>
      <c r="T127" s="232" t="s">
        <v>238</v>
      </c>
      <c r="U127" s="232" t="s">
        <v>238</v>
      </c>
      <c r="V127" s="232" t="s">
        <v>238</v>
      </c>
      <c r="W127" s="232" t="s">
        <v>238</v>
      </c>
      <c r="X127" s="230" t="s">
        <v>238</v>
      </c>
      <c r="Y127" s="230" t="s">
        <v>238</v>
      </c>
      <c r="Z127" s="230" t="s">
        <v>238</v>
      </c>
      <c r="AA127" s="230" t="s">
        <v>238</v>
      </c>
      <c r="AB127" s="230" t="s">
        <v>238</v>
      </c>
      <c r="AC127" s="230" t="s">
        <v>238</v>
      </c>
      <c r="AD127" s="233" t="s">
        <v>238</v>
      </c>
      <c r="AE127" s="233"/>
      <c r="AF127" s="233"/>
      <c r="AG127" s="234">
        <f t="shared" ref="AG127:AY127" si="42">AG128+AG129</f>
        <v>838.9</v>
      </c>
      <c r="AH127" s="234">
        <f t="shared" si="42"/>
        <v>838.9</v>
      </c>
      <c r="AI127" s="234">
        <f t="shared" si="42"/>
        <v>0</v>
      </c>
      <c r="AJ127" s="234"/>
      <c r="AK127" s="234">
        <f t="shared" si="42"/>
        <v>0</v>
      </c>
      <c r="AL127" s="234"/>
      <c r="AM127" s="234">
        <f t="shared" si="42"/>
        <v>0</v>
      </c>
      <c r="AN127" s="234"/>
      <c r="AO127" s="235">
        <f>AO128+AO129</f>
        <v>838.9</v>
      </c>
      <c r="AP127" s="235">
        <f>AP128+AP129</f>
        <v>838.9</v>
      </c>
      <c r="AQ127" s="236">
        <f t="shared" si="42"/>
        <v>850.1</v>
      </c>
      <c r="AR127" s="236">
        <f t="shared" si="42"/>
        <v>0</v>
      </c>
      <c r="AS127" s="236">
        <f t="shared" si="42"/>
        <v>0</v>
      </c>
      <c r="AT127" s="236">
        <f t="shared" si="42"/>
        <v>0</v>
      </c>
      <c r="AU127" s="237">
        <f>AU128+AU129</f>
        <v>850.1</v>
      </c>
      <c r="AV127" s="234">
        <f t="shared" si="42"/>
        <v>850.1</v>
      </c>
      <c r="AW127" s="234">
        <f t="shared" si="42"/>
        <v>0</v>
      </c>
      <c r="AX127" s="234">
        <f t="shared" si="42"/>
        <v>0</v>
      </c>
      <c r="AY127" s="234">
        <f t="shared" si="42"/>
        <v>0</v>
      </c>
      <c r="AZ127" s="235">
        <f t="shared" ref="AZ127:BE127" si="43">AZ128+AZ129</f>
        <v>850.1</v>
      </c>
      <c r="BA127" s="234">
        <f t="shared" si="43"/>
        <v>850.1</v>
      </c>
      <c r="BB127" s="234">
        <f t="shared" si="43"/>
        <v>0</v>
      </c>
      <c r="BC127" s="234">
        <f t="shared" si="43"/>
        <v>0</v>
      </c>
      <c r="BD127" s="234">
        <f t="shared" si="43"/>
        <v>0</v>
      </c>
      <c r="BE127" s="235">
        <f t="shared" si="43"/>
        <v>850.1</v>
      </c>
      <c r="BF127" s="234">
        <f>BF128+BF129</f>
        <v>850.1</v>
      </c>
      <c r="BG127" s="234">
        <f>BG128+BG129</f>
        <v>0</v>
      </c>
      <c r="BH127" s="234">
        <f>BH128+BH129</f>
        <v>0</v>
      </c>
      <c r="BI127" s="234">
        <f>BI128+BI129</f>
        <v>0</v>
      </c>
      <c r="BJ127" s="235">
        <f>BJ128+BJ129</f>
        <v>850.1</v>
      </c>
    </row>
    <row r="128" spans="1:62" s="248" customFormat="1" ht="38.25">
      <c r="A128" s="425" t="s">
        <v>129</v>
      </c>
      <c r="B128" s="240">
        <v>7701</v>
      </c>
      <c r="C128" s="241" t="s">
        <v>238</v>
      </c>
      <c r="D128" s="241" t="s">
        <v>238</v>
      </c>
      <c r="E128" s="241" t="s">
        <v>238</v>
      </c>
      <c r="F128" s="241" t="s">
        <v>238</v>
      </c>
      <c r="G128" s="241" t="s">
        <v>238</v>
      </c>
      <c r="H128" s="241" t="s">
        <v>238</v>
      </c>
      <c r="I128" s="241" t="s">
        <v>238</v>
      </c>
      <c r="J128" s="241" t="s">
        <v>238</v>
      </c>
      <c r="K128" s="241" t="s">
        <v>238</v>
      </c>
      <c r="L128" s="241" t="s">
        <v>238</v>
      </c>
      <c r="M128" s="241" t="s">
        <v>238</v>
      </c>
      <c r="N128" s="241" t="s">
        <v>238</v>
      </c>
      <c r="O128" s="241" t="s">
        <v>238</v>
      </c>
      <c r="P128" s="241" t="s">
        <v>238</v>
      </c>
      <c r="Q128" s="243" t="s">
        <v>238</v>
      </c>
      <c r="R128" s="243" t="s">
        <v>238</v>
      </c>
      <c r="S128" s="243" t="s">
        <v>238</v>
      </c>
      <c r="T128" s="243" t="s">
        <v>238</v>
      </c>
      <c r="U128" s="243" t="s">
        <v>238</v>
      </c>
      <c r="V128" s="243" t="s">
        <v>238</v>
      </c>
      <c r="W128" s="243" t="s">
        <v>238</v>
      </c>
      <c r="X128" s="241" t="s">
        <v>238</v>
      </c>
      <c r="Y128" s="241" t="s">
        <v>238</v>
      </c>
      <c r="Z128" s="241" t="s">
        <v>238</v>
      </c>
      <c r="AA128" s="241" t="s">
        <v>238</v>
      </c>
      <c r="AB128" s="241" t="s">
        <v>238</v>
      </c>
      <c r="AC128" s="241" t="s">
        <v>238</v>
      </c>
      <c r="AD128" s="244" t="s">
        <v>238</v>
      </c>
      <c r="AE128" s="244"/>
      <c r="AF128" s="244"/>
      <c r="AG128" s="245"/>
      <c r="AH128" s="245"/>
      <c r="AI128" s="245"/>
      <c r="AJ128" s="245"/>
      <c r="AK128" s="245"/>
      <c r="AL128" s="245"/>
      <c r="AM128" s="245"/>
      <c r="AN128" s="245"/>
      <c r="AO128" s="246"/>
      <c r="AP128" s="246"/>
      <c r="AQ128" s="247"/>
      <c r="AR128" s="247"/>
      <c r="AS128" s="247"/>
      <c r="AT128" s="247"/>
      <c r="AU128" s="323"/>
      <c r="AV128" s="245"/>
      <c r="AW128" s="377"/>
      <c r="AX128" s="377"/>
      <c r="AY128" s="377"/>
      <c r="AZ128" s="378"/>
      <c r="BA128" s="245"/>
      <c r="BB128" s="377"/>
      <c r="BC128" s="377"/>
      <c r="BD128" s="377"/>
      <c r="BE128" s="378"/>
      <c r="BF128" s="245"/>
      <c r="BG128" s="377"/>
      <c r="BH128" s="377"/>
      <c r="BI128" s="377"/>
      <c r="BJ128" s="378"/>
    </row>
    <row r="129" spans="1:62" s="248" customFormat="1" ht="38.25">
      <c r="A129" s="425" t="s">
        <v>130</v>
      </c>
      <c r="B129" s="240">
        <v>7800</v>
      </c>
      <c r="C129" s="241" t="s">
        <v>238</v>
      </c>
      <c r="D129" s="241" t="s">
        <v>238</v>
      </c>
      <c r="E129" s="241" t="s">
        <v>238</v>
      </c>
      <c r="F129" s="241" t="s">
        <v>238</v>
      </c>
      <c r="G129" s="241" t="s">
        <v>238</v>
      </c>
      <c r="H129" s="241" t="s">
        <v>238</v>
      </c>
      <c r="I129" s="241" t="s">
        <v>238</v>
      </c>
      <c r="J129" s="241" t="s">
        <v>238</v>
      </c>
      <c r="K129" s="241" t="s">
        <v>238</v>
      </c>
      <c r="L129" s="241" t="s">
        <v>238</v>
      </c>
      <c r="M129" s="241" t="s">
        <v>238</v>
      </c>
      <c r="N129" s="241" t="s">
        <v>238</v>
      </c>
      <c r="O129" s="241" t="s">
        <v>238</v>
      </c>
      <c r="P129" s="241" t="s">
        <v>238</v>
      </c>
      <c r="Q129" s="243" t="s">
        <v>238</v>
      </c>
      <c r="R129" s="243" t="s">
        <v>238</v>
      </c>
      <c r="S129" s="243" t="s">
        <v>238</v>
      </c>
      <c r="T129" s="243" t="s">
        <v>238</v>
      </c>
      <c r="U129" s="243" t="s">
        <v>238</v>
      </c>
      <c r="V129" s="243" t="s">
        <v>238</v>
      </c>
      <c r="W129" s="243" t="s">
        <v>238</v>
      </c>
      <c r="X129" s="241" t="s">
        <v>238</v>
      </c>
      <c r="Y129" s="241" t="s">
        <v>238</v>
      </c>
      <c r="Z129" s="241" t="s">
        <v>238</v>
      </c>
      <c r="AA129" s="241" t="s">
        <v>238</v>
      </c>
      <c r="AB129" s="241" t="s">
        <v>238</v>
      </c>
      <c r="AC129" s="241" t="s">
        <v>238</v>
      </c>
      <c r="AD129" s="244" t="s">
        <v>238</v>
      </c>
      <c r="AE129" s="244"/>
      <c r="AF129" s="244"/>
      <c r="AG129" s="245">
        <f t="shared" ref="AG129:AY129" si="44">AG130+AG135</f>
        <v>838.9</v>
      </c>
      <c r="AH129" s="245">
        <f t="shared" si="44"/>
        <v>838.9</v>
      </c>
      <c r="AI129" s="245">
        <f t="shared" si="44"/>
        <v>0</v>
      </c>
      <c r="AJ129" s="245"/>
      <c r="AK129" s="245">
        <f t="shared" si="44"/>
        <v>0</v>
      </c>
      <c r="AL129" s="245"/>
      <c r="AM129" s="245">
        <f t="shared" si="44"/>
        <v>0</v>
      </c>
      <c r="AN129" s="245"/>
      <c r="AO129" s="246">
        <f>AO130+AO135</f>
        <v>838.9</v>
      </c>
      <c r="AP129" s="246">
        <f>AP130+AP135</f>
        <v>838.9</v>
      </c>
      <c r="AQ129" s="247">
        <f t="shared" si="44"/>
        <v>850.1</v>
      </c>
      <c r="AR129" s="247">
        <f t="shared" si="44"/>
        <v>0</v>
      </c>
      <c r="AS129" s="247">
        <f t="shared" si="44"/>
        <v>0</v>
      </c>
      <c r="AT129" s="247">
        <f t="shared" si="44"/>
        <v>0</v>
      </c>
      <c r="AU129" s="323">
        <f>AU130+AU135</f>
        <v>850.1</v>
      </c>
      <c r="AV129" s="245">
        <f t="shared" si="44"/>
        <v>850.1</v>
      </c>
      <c r="AW129" s="245">
        <f t="shared" si="44"/>
        <v>0</v>
      </c>
      <c r="AX129" s="245">
        <f t="shared" si="44"/>
        <v>0</v>
      </c>
      <c r="AY129" s="245">
        <f t="shared" si="44"/>
        <v>0</v>
      </c>
      <c r="AZ129" s="246">
        <f t="shared" ref="AZ129:BE129" si="45">AZ130+AZ135</f>
        <v>850.1</v>
      </c>
      <c r="BA129" s="245">
        <f t="shared" si="45"/>
        <v>850.1</v>
      </c>
      <c r="BB129" s="245">
        <f t="shared" si="45"/>
        <v>0</v>
      </c>
      <c r="BC129" s="245">
        <f t="shared" si="45"/>
        <v>0</v>
      </c>
      <c r="BD129" s="245">
        <f t="shared" si="45"/>
        <v>0</v>
      </c>
      <c r="BE129" s="246">
        <f t="shared" si="45"/>
        <v>850.1</v>
      </c>
      <c r="BF129" s="245">
        <f>BF130+BF135</f>
        <v>850.1</v>
      </c>
      <c r="BG129" s="245">
        <f>BG130+BG135</f>
        <v>0</v>
      </c>
      <c r="BH129" s="245">
        <f>BH130+BH135</f>
        <v>0</v>
      </c>
      <c r="BI129" s="245">
        <f>BI130+BI135</f>
        <v>0</v>
      </c>
      <c r="BJ129" s="246">
        <f>BJ130+BJ135</f>
        <v>850.1</v>
      </c>
    </row>
    <row r="130" spans="1:62" ht="117.75" customHeight="1">
      <c r="A130" s="427" t="s">
        <v>173</v>
      </c>
      <c r="B130" s="271">
        <v>7801</v>
      </c>
      <c r="C130" s="379" t="s">
        <v>238</v>
      </c>
      <c r="D130" s="379" t="s">
        <v>238</v>
      </c>
      <c r="E130" s="379" t="s">
        <v>238</v>
      </c>
      <c r="F130" s="379" t="s">
        <v>238</v>
      </c>
      <c r="G130" s="379" t="s">
        <v>238</v>
      </c>
      <c r="H130" s="379" t="s">
        <v>238</v>
      </c>
      <c r="I130" s="379" t="s">
        <v>238</v>
      </c>
      <c r="J130" s="379" t="s">
        <v>238</v>
      </c>
      <c r="K130" s="379" t="s">
        <v>238</v>
      </c>
      <c r="L130" s="379" t="s">
        <v>238</v>
      </c>
      <c r="M130" s="379" t="s">
        <v>238</v>
      </c>
      <c r="N130" s="379" t="s">
        <v>238</v>
      </c>
      <c r="O130" s="379" t="s">
        <v>238</v>
      </c>
      <c r="P130" s="379" t="s">
        <v>238</v>
      </c>
      <c r="Q130" s="381" t="s">
        <v>238</v>
      </c>
      <c r="R130" s="381" t="s">
        <v>238</v>
      </c>
      <c r="S130" s="381" t="s">
        <v>238</v>
      </c>
      <c r="T130" s="381" t="s">
        <v>238</v>
      </c>
      <c r="U130" s="381" t="s">
        <v>238</v>
      </c>
      <c r="V130" s="381" t="s">
        <v>238</v>
      </c>
      <c r="W130" s="381" t="s">
        <v>238</v>
      </c>
      <c r="X130" s="379" t="s">
        <v>238</v>
      </c>
      <c r="Y130" s="379" t="s">
        <v>238</v>
      </c>
      <c r="Z130" s="379" t="s">
        <v>238</v>
      </c>
      <c r="AA130" s="379" t="s">
        <v>238</v>
      </c>
      <c r="AB130" s="379" t="s">
        <v>238</v>
      </c>
      <c r="AC130" s="379" t="s">
        <v>238</v>
      </c>
      <c r="AD130" s="383" t="s">
        <v>238</v>
      </c>
      <c r="AE130" s="383"/>
      <c r="AF130" s="383"/>
      <c r="AG130" s="278">
        <f>AG132+AG133+AG134</f>
        <v>838.9</v>
      </c>
      <c r="AH130" s="278">
        <v>838.9</v>
      </c>
      <c r="AI130" s="278">
        <f t="shared" ref="AI130:AZ130" si="46">AI132+AI133+AI134</f>
        <v>0</v>
      </c>
      <c r="AJ130" s="278"/>
      <c r="AK130" s="278">
        <f t="shared" si="46"/>
        <v>0</v>
      </c>
      <c r="AL130" s="278"/>
      <c r="AM130" s="278">
        <f t="shared" si="46"/>
        <v>0</v>
      </c>
      <c r="AN130" s="278"/>
      <c r="AO130" s="278">
        <f>AO132+AO133+AO134</f>
        <v>838.9</v>
      </c>
      <c r="AP130" s="278">
        <f t="shared" si="46"/>
        <v>838.9</v>
      </c>
      <c r="AQ130" s="279">
        <f t="shared" si="46"/>
        <v>850.1</v>
      </c>
      <c r="AR130" s="279">
        <f t="shared" si="46"/>
        <v>0</v>
      </c>
      <c r="AS130" s="279">
        <f t="shared" si="46"/>
        <v>0</v>
      </c>
      <c r="AT130" s="279">
        <f t="shared" si="46"/>
        <v>0</v>
      </c>
      <c r="AU130" s="279">
        <f t="shared" si="46"/>
        <v>850.1</v>
      </c>
      <c r="AV130" s="278">
        <f t="shared" si="46"/>
        <v>850.1</v>
      </c>
      <c r="AW130" s="278">
        <f t="shared" si="46"/>
        <v>0</v>
      </c>
      <c r="AX130" s="278">
        <f t="shared" si="46"/>
        <v>0</v>
      </c>
      <c r="AY130" s="278">
        <f t="shared" si="46"/>
        <v>0</v>
      </c>
      <c r="AZ130" s="278">
        <f t="shared" si="46"/>
        <v>850.1</v>
      </c>
      <c r="BA130" s="278">
        <f t="shared" ref="BA130:BJ130" si="47">BA132+BA133+BA134</f>
        <v>850.1</v>
      </c>
      <c r="BB130" s="278">
        <f t="shared" si="47"/>
        <v>0</v>
      </c>
      <c r="BC130" s="278">
        <f t="shared" si="47"/>
        <v>0</v>
      </c>
      <c r="BD130" s="278">
        <f t="shared" si="47"/>
        <v>0</v>
      </c>
      <c r="BE130" s="278">
        <f t="shared" si="47"/>
        <v>850.1</v>
      </c>
      <c r="BF130" s="278">
        <f t="shared" si="47"/>
        <v>850.1</v>
      </c>
      <c r="BG130" s="278">
        <f t="shared" si="47"/>
        <v>0</v>
      </c>
      <c r="BH130" s="278">
        <f t="shared" si="47"/>
        <v>0</v>
      </c>
      <c r="BI130" s="278">
        <f t="shared" si="47"/>
        <v>0</v>
      </c>
      <c r="BJ130" s="278">
        <f t="shared" si="47"/>
        <v>850.1</v>
      </c>
    </row>
    <row r="131" spans="1:62" ht="2.25" hidden="1" customHeight="1">
      <c r="A131" s="426" t="s">
        <v>411</v>
      </c>
      <c r="B131" s="250">
        <v>7802</v>
      </c>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4"/>
      <c r="AE131" s="254"/>
      <c r="AF131" s="254"/>
      <c r="AG131" s="255"/>
      <c r="AH131" s="255"/>
      <c r="AI131" s="255"/>
      <c r="AJ131" s="255"/>
      <c r="AK131" s="255"/>
      <c r="AL131" s="255"/>
      <c r="AM131" s="255"/>
      <c r="AN131" s="255"/>
      <c r="AO131" s="256"/>
      <c r="AP131" s="256"/>
      <c r="AQ131" s="257"/>
      <c r="AR131" s="440"/>
      <c r="AS131" s="440"/>
      <c r="AT131" s="440"/>
      <c r="AU131" s="601"/>
      <c r="AV131" s="304"/>
      <c r="AW131" s="304"/>
      <c r="AX131" s="304"/>
      <c r="AY131" s="304"/>
      <c r="AZ131" s="305"/>
      <c r="BA131" s="304"/>
      <c r="BB131" s="304"/>
      <c r="BC131" s="304"/>
      <c r="BD131" s="304"/>
      <c r="BE131" s="305"/>
      <c r="BF131" s="304"/>
      <c r="BG131" s="304"/>
      <c r="BH131" s="304"/>
      <c r="BI131" s="304"/>
      <c r="BJ131" s="305"/>
    </row>
    <row r="132" spans="1:62" ht="12.75" hidden="1" customHeight="1">
      <c r="A132" s="433" t="s">
        <v>412</v>
      </c>
      <c r="B132" s="268">
        <v>7802</v>
      </c>
      <c r="C132" s="324"/>
      <c r="D132" s="324"/>
      <c r="E132" s="324"/>
      <c r="F132" s="324"/>
      <c r="G132" s="324"/>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262"/>
      <c r="AE132" s="262"/>
      <c r="AF132" s="262"/>
      <c r="AG132" s="264"/>
      <c r="AH132" s="264"/>
      <c r="AI132" s="264"/>
      <c r="AJ132" s="264"/>
      <c r="AK132" s="264"/>
      <c r="AL132" s="264"/>
      <c r="AM132" s="264"/>
      <c r="AN132" s="264"/>
      <c r="AO132" s="265"/>
      <c r="AP132" s="265"/>
      <c r="AQ132" s="266"/>
      <c r="AR132" s="491"/>
      <c r="AS132" s="491"/>
      <c r="AT132" s="491"/>
      <c r="AU132" s="602"/>
      <c r="AV132" s="307"/>
      <c r="AW132" s="307"/>
      <c r="AX132" s="307"/>
      <c r="AY132" s="307"/>
      <c r="AZ132" s="308"/>
      <c r="BA132" s="307"/>
      <c r="BB132" s="307"/>
      <c r="BC132" s="307"/>
      <c r="BD132" s="307"/>
      <c r="BE132" s="308"/>
      <c r="BF132" s="307"/>
      <c r="BG132" s="307"/>
      <c r="BH132" s="307"/>
      <c r="BI132" s="307"/>
      <c r="BJ132" s="308"/>
    </row>
    <row r="133" spans="1:62" ht="48.75" customHeight="1">
      <c r="A133" s="675" t="s">
        <v>167</v>
      </c>
      <c r="B133" s="658">
        <v>7803</v>
      </c>
      <c r="C133" s="660" t="s">
        <v>447</v>
      </c>
      <c r="D133" s="58" t="s">
        <v>168</v>
      </c>
      <c r="E133" s="58" t="s">
        <v>448</v>
      </c>
      <c r="F133" s="321"/>
      <c r="G133" s="321"/>
      <c r="H133" s="321"/>
      <c r="I133" s="384"/>
      <c r="J133" s="321"/>
      <c r="K133" s="321"/>
      <c r="L133" s="321"/>
      <c r="M133" s="259" t="s">
        <v>174</v>
      </c>
      <c r="N133" s="385"/>
      <c r="O133" s="385"/>
      <c r="P133" s="385">
        <v>10</v>
      </c>
      <c r="Q133" s="321"/>
      <c r="R133" s="321"/>
      <c r="S133" s="321"/>
      <c r="T133" s="321"/>
      <c r="U133" s="321"/>
      <c r="V133" s="321"/>
      <c r="W133" s="647" t="s">
        <v>169</v>
      </c>
      <c r="X133" s="289" t="s">
        <v>170</v>
      </c>
      <c r="Y133" s="662" t="s">
        <v>171</v>
      </c>
      <c r="Z133" s="644" t="s">
        <v>65</v>
      </c>
      <c r="AA133" s="272" t="s">
        <v>290</v>
      </c>
      <c r="AB133" s="272" t="s">
        <v>66</v>
      </c>
      <c r="AC133" s="272"/>
      <c r="AD133" s="277" t="s">
        <v>478</v>
      </c>
      <c r="AE133" s="277" t="s">
        <v>270</v>
      </c>
      <c r="AF133" s="277" t="s">
        <v>282</v>
      </c>
      <c r="AG133" s="278"/>
      <c r="AH133" s="278"/>
      <c r="AI133" s="278"/>
      <c r="AJ133" s="278"/>
      <c r="AK133" s="278"/>
      <c r="AL133" s="278"/>
      <c r="AM133" s="278"/>
      <c r="AN133" s="278"/>
      <c r="AO133" s="312">
        <f>AG133</f>
        <v>0</v>
      </c>
      <c r="AP133" s="312"/>
      <c r="AQ133" s="279"/>
      <c r="AR133" s="279"/>
      <c r="AS133" s="279"/>
      <c r="AT133" s="279"/>
      <c r="AU133" s="313">
        <f>AQ133</f>
        <v>0</v>
      </c>
      <c r="AV133" s="278"/>
      <c r="AW133" s="264"/>
      <c r="AX133" s="264"/>
      <c r="AY133" s="264"/>
      <c r="AZ133" s="265">
        <f>AV133</f>
        <v>0</v>
      </c>
      <c r="BA133" s="278"/>
      <c r="BB133" s="264"/>
      <c r="BC133" s="264"/>
      <c r="BD133" s="264"/>
      <c r="BE133" s="265">
        <f>BA133</f>
        <v>0</v>
      </c>
      <c r="BF133" s="278"/>
      <c r="BG133" s="264"/>
      <c r="BH133" s="264"/>
      <c r="BI133" s="264"/>
      <c r="BJ133" s="265">
        <f>BF133</f>
        <v>0</v>
      </c>
    </row>
    <row r="134" spans="1:62" ht="92.25" customHeight="1">
      <c r="A134" s="676"/>
      <c r="B134" s="659"/>
      <c r="C134" s="661"/>
      <c r="D134" s="12"/>
      <c r="E134" s="12"/>
      <c r="F134" s="321"/>
      <c r="G134" s="321"/>
      <c r="H134" s="321"/>
      <c r="I134" s="384"/>
      <c r="J134" s="321"/>
      <c r="K134" s="321"/>
      <c r="L134" s="321"/>
      <c r="M134" s="259"/>
      <c r="N134" s="385"/>
      <c r="O134" s="385"/>
      <c r="P134" s="385"/>
      <c r="Q134" s="324"/>
      <c r="R134" s="324"/>
      <c r="S134" s="324"/>
      <c r="T134" s="324"/>
      <c r="U134" s="324"/>
      <c r="V134" s="324"/>
      <c r="W134" s="649"/>
      <c r="Y134" s="663"/>
      <c r="Z134" s="646"/>
      <c r="AA134" s="272"/>
      <c r="AB134" s="272"/>
      <c r="AC134" s="272"/>
      <c r="AD134" s="277" t="s">
        <v>478</v>
      </c>
      <c r="AE134" s="277" t="s">
        <v>27</v>
      </c>
      <c r="AF134" s="277" t="s">
        <v>282</v>
      </c>
      <c r="AG134" s="278">
        <v>838.9</v>
      </c>
      <c r="AH134" s="278">
        <v>838.9</v>
      </c>
      <c r="AI134" s="278"/>
      <c r="AJ134" s="278"/>
      <c r="AK134" s="278"/>
      <c r="AL134" s="278"/>
      <c r="AM134" s="278"/>
      <c r="AN134" s="278"/>
      <c r="AO134" s="312">
        <f>AG134</f>
        <v>838.9</v>
      </c>
      <c r="AP134" s="312">
        <f>AH134</f>
        <v>838.9</v>
      </c>
      <c r="AQ134" s="279">
        <v>850.1</v>
      </c>
      <c r="AR134" s="279"/>
      <c r="AS134" s="279"/>
      <c r="AT134" s="279"/>
      <c r="AU134" s="313">
        <f>AQ134</f>
        <v>850.1</v>
      </c>
      <c r="AV134" s="278">
        <v>850.1</v>
      </c>
      <c r="AW134" s="264"/>
      <c r="AX134" s="264"/>
      <c r="AY134" s="264"/>
      <c r="AZ134" s="265">
        <f>AV134</f>
        <v>850.1</v>
      </c>
      <c r="BA134" s="278">
        <v>850.1</v>
      </c>
      <c r="BB134" s="264"/>
      <c r="BC134" s="264"/>
      <c r="BD134" s="264"/>
      <c r="BE134" s="265">
        <f>BA134</f>
        <v>850.1</v>
      </c>
      <c r="BF134" s="278">
        <v>850.1</v>
      </c>
      <c r="BG134" s="264"/>
      <c r="BH134" s="264"/>
      <c r="BI134" s="264"/>
      <c r="BJ134" s="265">
        <f>BF134</f>
        <v>850.1</v>
      </c>
    </row>
    <row r="135" spans="1:62" ht="51">
      <c r="A135" s="427" t="s">
        <v>178</v>
      </c>
      <c r="B135" s="271">
        <v>7900</v>
      </c>
      <c r="C135" s="379" t="s">
        <v>238</v>
      </c>
      <c r="D135" s="379" t="s">
        <v>238</v>
      </c>
      <c r="E135" s="379" t="s">
        <v>238</v>
      </c>
      <c r="F135" s="379" t="s">
        <v>238</v>
      </c>
      <c r="G135" s="379" t="s">
        <v>238</v>
      </c>
      <c r="H135" s="379" t="s">
        <v>238</v>
      </c>
      <c r="I135" s="379" t="s">
        <v>238</v>
      </c>
      <c r="J135" s="379" t="s">
        <v>238</v>
      </c>
      <c r="K135" s="379" t="s">
        <v>238</v>
      </c>
      <c r="L135" s="379" t="s">
        <v>238</v>
      </c>
      <c r="M135" s="379" t="s">
        <v>238</v>
      </c>
      <c r="N135" s="379" t="s">
        <v>238</v>
      </c>
      <c r="O135" s="379" t="s">
        <v>238</v>
      </c>
      <c r="P135" s="379" t="s">
        <v>238</v>
      </c>
      <c r="Q135" s="381" t="s">
        <v>238</v>
      </c>
      <c r="R135" s="381" t="s">
        <v>238</v>
      </c>
      <c r="S135" s="381" t="s">
        <v>238</v>
      </c>
      <c r="T135" s="381" t="s">
        <v>238</v>
      </c>
      <c r="U135" s="381" t="s">
        <v>238</v>
      </c>
      <c r="V135" s="381" t="s">
        <v>238</v>
      </c>
      <c r="W135" s="381" t="s">
        <v>238</v>
      </c>
      <c r="X135" s="379" t="s">
        <v>238</v>
      </c>
      <c r="Y135" s="379" t="s">
        <v>238</v>
      </c>
      <c r="Z135" s="379" t="s">
        <v>238</v>
      </c>
      <c r="AA135" s="379" t="s">
        <v>238</v>
      </c>
      <c r="AB135" s="379" t="s">
        <v>238</v>
      </c>
      <c r="AC135" s="379" t="s">
        <v>238</v>
      </c>
      <c r="AD135" s="383" t="s">
        <v>238</v>
      </c>
      <c r="AE135" s="383"/>
      <c r="AF135" s="383"/>
      <c r="AG135" s="278">
        <f t="shared" ref="AG135:AY135" si="48">AG137+AG138</f>
        <v>0</v>
      </c>
      <c r="AH135" s="278"/>
      <c r="AI135" s="278">
        <f t="shared" si="48"/>
        <v>0</v>
      </c>
      <c r="AJ135" s="278"/>
      <c r="AK135" s="278">
        <f t="shared" si="48"/>
        <v>0</v>
      </c>
      <c r="AL135" s="278"/>
      <c r="AM135" s="278">
        <f t="shared" si="48"/>
        <v>0</v>
      </c>
      <c r="AN135" s="278"/>
      <c r="AO135" s="312">
        <f>AO137+AO138</f>
        <v>0</v>
      </c>
      <c r="AP135" s="312"/>
      <c r="AQ135" s="279">
        <f t="shared" si="48"/>
        <v>0</v>
      </c>
      <c r="AR135" s="279">
        <f t="shared" si="48"/>
        <v>0</v>
      </c>
      <c r="AS135" s="279">
        <f t="shared" si="48"/>
        <v>0</v>
      </c>
      <c r="AT135" s="279">
        <f t="shared" si="48"/>
        <v>0</v>
      </c>
      <c r="AU135" s="313">
        <f>AU137+AU138</f>
        <v>0</v>
      </c>
      <c r="AV135" s="278">
        <f t="shared" si="48"/>
        <v>0</v>
      </c>
      <c r="AW135" s="278">
        <f t="shared" si="48"/>
        <v>0</v>
      </c>
      <c r="AX135" s="278">
        <f t="shared" si="48"/>
        <v>0</v>
      </c>
      <c r="AY135" s="278">
        <f t="shared" si="48"/>
        <v>0</v>
      </c>
      <c r="AZ135" s="312">
        <f t="shared" ref="AZ135:BE135" si="49">AZ137+AZ138</f>
        <v>0</v>
      </c>
      <c r="BA135" s="278">
        <f t="shared" si="49"/>
        <v>0</v>
      </c>
      <c r="BB135" s="278">
        <f t="shared" si="49"/>
        <v>0</v>
      </c>
      <c r="BC135" s="278">
        <f t="shared" si="49"/>
        <v>0</v>
      </c>
      <c r="BD135" s="278">
        <f t="shared" si="49"/>
        <v>0</v>
      </c>
      <c r="BE135" s="312">
        <f t="shared" si="49"/>
        <v>0</v>
      </c>
      <c r="BF135" s="278">
        <f>BF137+BF138</f>
        <v>0</v>
      </c>
      <c r="BG135" s="278">
        <f>BG137+BG138</f>
        <v>0</v>
      </c>
      <c r="BH135" s="278">
        <f>BH137+BH138</f>
        <v>0</v>
      </c>
      <c r="BI135" s="278">
        <f>BI137+BI138</f>
        <v>0</v>
      </c>
      <c r="BJ135" s="312">
        <f>BJ137+BJ138</f>
        <v>0</v>
      </c>
    </row>
    <row r="136" spans="1:62" ht="12.75" hidden="1" customHeight="1">
      <c r="A136" s="426" t="s">
        <v>411</v>
      </c>
      <c r="B136" s="250">
        <v>7901</v>
      </c>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4"/>
      <c r="AE136" s="254"/>
      <c r="AF136" s="254"/>
      <c r="AG136" s="255"/>
      <c r="AH136" s="255"/>
      <c r="AI136" s="255"/>
      <c r="AJ136" s="255"/>
      <c r="AK136" s="255"/>
      <c r="AL136" s="255"/>
      <c r="AM136" s="255"/>
      <c r="AN136" s="255"/>
      <c r="AO136" s="256"/>
      <c r="AP136" s="256"/>
      <c r="AQ136" s="257"/>
      <c r="AR136" s="440"/>
      <c r="AS136" s="440"/>
      <c r="AT136" s="440"/>
      <c r="AU136" s="601"/>
      <c r="AV136" s="304"/>
      <c r="AW136" s="304"/>
      <c r="AX136" s="304"/>
      <c r="AY136" s="304"/>
      <c r="AZ136" s="305"/>
      <c r="BA136" s="304"/>
      <c r="BB136" s="304"/>
      <c r="BC136" s="304"/>
      <c r="BD136" s="304"/>
      <c r="BE136" s="305"/>
      <c r="BF136" s="304"/>
      <c r="BG136" s="304"/>
      <c r="BH136" s="304"/>
      <c r="BI136" s="304"/>
      <c r="BJ136" s="305"/>
    </row>
    <row r="137" spans="1:62" ht="22.5" hidden="1" customHeight="1">
      <c r="A137" s="433" t="s">
        <v>412</v>
      </c>
      <c r="B137" s="268">
        <v>7901</v>
      </c>
      <c r="C137" s="324"/>
      <c r="D137" s="324"/>
      <c r="E137" s="324"/>
      <c r="F137" s="324"/>
      <c r="G137" s="324"/>
      <c r="H137" s="324"/>
      <c r="I137" s="324"/>
      <c r="J137" s="324"/>
      <c r="K137" s="324"/>
      <c r="L137" s="324"/>
      <c r="M137" s="324"/>
      <c r="N137" s="324"/>
      <c r="O137" s="324"/>
      <c r="P137" s="324"/>
      <c r="Q137" s="324"/>
      <c r="R137" s="324"/>
      <c r="S137" s="324"/>
      <c r="T137" s="324"/>
      <c r="U137" s="324"/>
      <c r="V137" s="324"/>
      <c r="W137" s="324"/>
      <c r="X137" s="324"/>
      <c r="Y137" s="324"/>
      <c r="Z137" s="324"/>
      <c r="AA137" s="324"/>
      <c r="AB137" s="324"/>
      <c r="AC137" s="324"/>
      <c r="AD137" s="262"/>
      <c r="AE137" s="262"/>
      <c r="AF137" s="262"/>
      <c r="AG137" s="264"/>
      <c r="AH137" s="264"/>
      <c r="AI137" s="264"/>
      <c r="AJ137" s="264"/>
      <c r="AK137" s="264"/>
      <c r="AL137" s="264"/>
      <c r="AM137" s="264"/>
      <c r="AN137" s="264"/>
      <c r="AO137" s="265"/>
      <c r="AP137" s="265"/>
      <c r="AQ137" s="266"/>
      <c r="AR137" s="491"/>
      <c r="AS137" s="491"/>
      <c r="AT137" s="491"/>
      <c r="AU137" s="602"/>
      <c r="AV137" s="307"/>
      <c r="AW137" s="307"/>
      <c r="AX137" s="307"/>
      <c r="AY137" s="307"/>
      <c r="AZ137" s="308"/>
      <c r="BA137" s="307"/>
      <c r="BB137" s="307"/>
      <c r="BC137" s="307"/>
      <c r="BD137" s="307"/>
      <c r="BE137" s="308"/>
      <c r="BF137" s="307"/>
      <c r="BG137" s="307"/>
      <c r="BH137" s="307"/>
      <c r="BI137" s="307"/>
      <c r="BJ137" s="308"/>
    </row>
    <row r="138" spans="1:62" ht="12.75" hidden="1" customHeight="1">
      <c r="A138" s="427" t="s">
        <v>412</v>
      </c>
      <c r="B138" s="271">
        <v>7902</v>
      </c>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277"/>
      <c r="AE138" s="277"/>
      <c r="AF138" s="277"/>
      <c r="AG138" s="278"/>
      <c r="AH138" s="278"/>
      <c r="AI138" s="278"/>
      <c r="AJ138" s="278"/>
      <c r="AK138" s="278"/>
      <c r="AL138" s="278"/>
      <c r="AM138" s="278"/>
      <c r="AN138" s="278"/>
      <c r="AO138" s="312"/>
      <c r="AP138" s="312"/>
      <c r="AQ138" s="279"/>
      <c r="AR138" s="485"/>
      <c r="AS138" s="485"/>
      <c r="AT138" s="485"/>
      <c r="AU138" s="606"/>
      <c r="AV138" s="441"/>
      <c r="AW138" s="441"/>
      <c r="AX138" s="441"/>
      <c r="AY138" s="441"/>
      <c r="AZ138" s="447"/>
      <c r="BA138" s="441"/>
      <c r="BB138" s="441"/>
      <c r="BC138" s="441"/>
      <c r="BD138" s="441"/>
      <c r="BE138" s="447"/>
      <c r="BF138" s="441"/>
      <c r="BG138" s="441"/>
      <c r="BH138" s="441"/>
      <c r="BI138" s="441"/>
      <c r="BJ138" s="447"/>
    </row>
    <row r="139" spans="1:62" s="227" customFormat="1" ht="64.5" thickBot="1">
      <c r="A139" s="448" t="s">
        <v>179</v>
      </c>
      <c r="B139" s="449">
        <v>8000</v>
      </c>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1" t="s">
        <v>180</v>
      </c>
      <c r="AE139" s="451" t="s">
        <v>172</v>
      </c>
      <c r="AF139" s="451" t="s">
        <v>288</v>
      </c>
      <c r="AG139" s="452"/>
      <c r="AH139" s="452"/>
      <c r="AI139" s="452"/>
      <c r="AJ139" s="452"/>
      <c r="AK139" s="452"/>
      <c r="AL139" s="452"/>
      <c r="AM139" s="452"/>
      <c r="AN139" s="452"/>
      <c r="AO139" s="453"/>
      <c r="AP139" s="453"/>
      <c r="AQ139" s="454">
        <v>0</v>
      </c>
      <c r="AR139" s="607"/>
      <c r="AS139" s="607"/>
      <c r="AT139" s="607"/>
      <c r="AU139" s="608">
        <v>0</v>
      </c>
      <c r="AV139" s="455">
        <v>75.8</v>
      </c>
      <c r="AW139" s="455"/>
      <c r="AX139" s="455"/>
      <c r="AY139" s="455"/>
      <c r="AZ139" s="456">
        <v>75.8</v>
      </c>
      <c r="BA139" s="455">
        <v>149.80000000000001</v>
      </c>
      <c r="BB139" s="455"/>
      <c r="BC139" s="455"/>
      <c r="BD139" s="455"/>
      <c r="BE139" s="456">
        <v>149.80000000000001</v>
      </c>
      <c r="BF139" s="455">
        <v>149.80000000000001</v>
      </c>
      <c r="BG139" s="455"/>
      <c r="BH139" s="455"/>
      <c r="BI139" s="455"/>
      <c r="BJ139" s="456">
        <v>149.80000000000001</v>
      </c>
    </row>
    <row r="140" spans="1:62" ht="26.25" thickBot="1">
      <c r="A140" s="396" t="s">
        <v>227</v>
      </c>
      <c r="B140" s="580">
        <v>10100</v>
      </c>
      <c r="C140" s="398" t="s">
        <v>238</v>
      </c>
      <c r="D140" s="398" t="s">
        <v>238</v>
      </c>
      <c r="E140" s="398" t="s">
        <v>238</v>
      </c>
      <c r="F140" s="398" t="s">
        <v>238</v>
      </c>
      <c r="G140" s="398" t="s">
        <v>238</v>
      </c>
      <c r="H140" s="398" t="s">
        <v>238</v>
      </c>
      <c r="I140" s="398" t="s">
        <v>238</v>
      </c>
      <c r="J140" s="398" t="s">
        <v>238</v>
      </c>
      <c r="K140" s="398" t="s">
        <v>238</v>
      </c>
      <c r="L140" s="398" t="s">
        <v>238</v>
      </c>
      <c r="M140" s="398" t="s">
        <v>238</v>
      </c>
      <c r="N140" s="398" t="s">
        <v>238</v>
      </c>
      <c r="O140" s="398" t="s">
        <v>238</v>
      </c>
      <c r="P140" s="398" t="s">
        <v>238</v>
      </c>
      <c r="Q140" s="398" t="s">
        <v>238</v>
      </c>
      <c r="R140" s="398" t="s">
        <v>238</v>
      </c>
      <c r="S140" s="398" t="s">
        <v>238</v>
      </c>
      <c r="T140" s="398" t="s">
        <v>238</v>
      </c>
      <c r="U140" s="398" t="s">
        <v>238</v>
      </c>
      <c r="V140" s="398" t="s">
        <v>238</v>
      </c>
      <c r="W140" s="398" t="s">
        <v>238</v>
      </c>
      <c r="X140" s="398" t="s">
        <v>238</v>
      </c>
      <c r="Y140" s="398" t="s">
        <v>238</v>
      </c>
      <c r="Z140" s="398" t="s">
        <v>238</v>
      </c>
      <c r="AA140" s="398" t="s">
        <v>238</v>
      </c>
      <c r="AB140" s="398" t="s">
        <v>238</v>
      </c>
      <c r="AC140" s="398" t="s">
        <v>238</v>
      </c>
      <c r="AD140" s="401" t="s">
        <v>238</v>
      </c>
      <c r="AE140" s="401"/>
      <c r="AF140" s="401"/>
      <c r="AG140" s="402">
        <f>AG18</f>
        <v>7902.6</v>
      </c>
      <c r="AH140" s="402">
        <f>AH18</f>
        <v>7477.7999999999993</v>
      </c>
      <c r="AI140" s="402">
        <f>AI18+AI139</f>
        <v>2256.2999999999997</v>
      </c>
      <c r="AJ140" s="402">
        <f>AJ18+AJ139</f>
        <v>2144.1999999999998</v>
      </c>
      <c r="AK140" s="402">
        <f>AK18+AK139</f>
        <v>1288.9000000000001</v>
      </c>
      <c r="AL140" s="402">
        <f>AL18+AL139</f>
        <v>1278.7</v>
      </c>
      <c r="AM140" s="402">
        <f>AM18+AM139</f>
        <v>0</v>
      </c>
      <c r="AN140" s="402"/>
      <c r="AO140" s="403">
        <f t="shared" ref="AO140:BJ140" si="50">AO18+AO139</f>
        <v>4357.4000000000005</v>
      </c>
      <c r="AP140" s="403">
        <f t="shared" si="50"/>
        <v>4054.9</v>
      </c>
      <c r="AQ140" s="404">
        <f t="shared" si="50"/>
        <v>9457.2999999999993</v>
      </c>
      <c r="AR140" s="404">
        <f t="shared" si="50"/>
        <v>90</v>
      </c>
      <c r="AS140" s="404">
        <f t="shared" si="50"/>
        <v>5648.7999999999993</v>
      </c>
      <c r="AT140" s="404">
        <f t="shared" si="50"/>
        <v>0</v>
      </c>
      <c r="AU140" s="405">
        <f t="shared" si="50"/>
        <v>3718.4999999999995</v>
      </c>
      <c r="AV140" s="402">
        <f t="shared" si="50"/>
        <v>3625.3</v>
      </c>
      <c r="AW140" s="402">
        <f t="shared" si="50"/>
        <v>90.1</v>
      </c>
      <c r="AX140" s="402">
        <f t="shared" si="50"/>
        <v>504.70000000000005</v>
      </c>
      <c r="AY140" s="402">
        <f t="shared" si="50"/>
        <v>0</v>
      </c>
      <c r="AZ140" s="403">
        <f t="shared" si="50"/>
        <v>3030.5</v>
      </c>
      <c r="BA140" s="402">
        <f t="shared" si="50"/>
        <v>3827.2000000000003</v>
      </c>
      <c r="BB140" s="402">
        <f t="shared" si="50"/>
        <v>93.8</v>
      </c>
      <c r="BC140" s="402">
        <f t="shared" si="50"/>
        <v>738.4</v>
      </c>
      <c r="BD140" s="402">
        <f t="shared" si="50"/>
        <v>0</v>
      </c>
      <c r="BE140" s="403">
        <f t="shared" si="50"/>
        <v>2995</v>
      </c>
      <c r="BF140" s="402">
        <f t="shared" si="50"/>
        <v>3827.2000000000003</v>
      </c>
      <c r="BG140" s="402">
        <f t="shared" si="50"/>
        <v>93.8</v>
      </c>
      <c r="BH140" s="402">
        <f t="shared" si="50"/>
        <v>738.4</v>
      </c>
      <c r="BI140" s="402">
        <f t="shared" si="50"/>
        <v>0</v>
      </c>
      <c r="BJ140" s="403">
        <f t="shared" si="50"/>
        <v>2995</v>
      </c>
    </row>
    <row r="141" spans="1:62" ht="27" customHeight="1">
      <c r="A141" s="408"/>
      <c r="B141" s="409"/>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411"/>
      <c r="AE141" s="411"/>
      <c r="AF141" s="411"/>
      <c r="AG141" s="193"/>
      <c r="AH141" s="193"/>
      <c r="AI141" s="193"/>
      <c r="AJ141" s="193"/>
      <c r="AK141" s="193"/>
      <c r="AL141" s="193"/>
      <c r="AM141" s="193"/>
      <c r="AN141" s="193"/>
      <c r="AO141" s="194"/>
      <c r="AP141" s="194"/>
      <c r="AQ141" s="193"/>
      <c r="AR141" s="193"/>
      <c r="AS141" s="193"/>
      <c r="AT141" s="193"/>
      <c r="AU141" s="194"/>
      <c r="AV141" s="193"/>
      <c r="AW141" s="193"/>
      <c r="AX141" s="193"/>
      <c r="AY141" s="193"/>
      <c r="AZ141" s="194"/>
      <c r="BA141" s="194"/>
      <c r="BB141" s="194"/>
      <c r="BC141" s="194"/>
      <c r="BD141" s="194"/>
      <c r="BE141" s="194"/>
    </row>
    <row r="142" spans="1:62" ht="15">
      <c r="A142" s="635"/>
      <c r="B142" s="412"/>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2"/>
      <c r="AE142" s="412"/>
      <c r="AF142" s="412"/>
      <c r="AG142" s="193"/>
      <c r="AH142" s="193"/>
      <c r="AI142" s="193"/>
      <c r="AJ142" s="193"/>
      <c r="AK142" s="193"/>
      <c r="AL142" s="193"/>
      <c r="AM142" s="193"/>
      <c r="AN142" s="193"/>
      <c r="AO142" s="194"/>
      <c r="AP142" s="194"/>
      <c r="AQ142" s="193"/>
      <c r="AR142" s="193"/>
      <c r="AS142" s="193"/>
      <c r="AT142" s="193"/>
      <c r="AU142" s="194"/>
      <c r="AV142" s="193"/>
      <c r="AW142" s="193"/>
      <c r="AX142" s="193"/>
      <c r="AY142" s="193"/>
      <c r="AZ142" s="194"/>
      <c r="BA142" s="194"/>
      <c r="BB142" s="194"/>
      <c r="BC142" s="194"/>
      <c r="BD142" s="194"/>
      <c r="BE142" s="194"/>
    </row>
    <row r="143" spans="1:62">
      <c r="A143" s="193"/>
      <c r="B143" s="657"/>
      <c r="C143" s="657"/>
      <c r="D143" s="657"/>
      <c r="E143" s="657"/>
      <c r="F143" s="657"/>
      <c r="G143" s="657"/>
      <c r="H143" s="657"/>
      <c r="I143" s="657"/>
      <c r="J143" s="657"/>
      <c r="K143" s="657"/>
      <c r="L143" s="657"/>
      <c r="M143" s="657"/>
      <c r="N143" s="657"/>
      <c r="O143" s="657"/>
      <c r="P143" s="657"/>
      <c r="Q143" s="657"/>
      <c r="R143" s="657"/>
      <c r="S143" s="657"/>
      <c r="T143" s="657"/>
      <c r="U143" s="657"/>
      <c r="V143" s="657"/>
      <c r="W143" s="657"/>
      <c r="X143" s="657"/>
      <c r="Y143" s="657"/>
      <c r="Z143" s="657"/>
      <c r="AA143" s="657"/>
      <c r="AB143" s="657"/>
      <c r="AC143" s="657"/>
      <c r="AD143" s="657"/>
      <c r="AE143" s="657"/>
      <c r="AF143" s="657"/>
      <c r="AG143" s="193"/>
      <c r="AH143" s="193"/>
      <c r="AI143" s="193"/>
      <c r="AJ143" s="193"/>
      <c r="AK143" s="193"/>
      <c r="AL143" s="193"/>
      <c r="AM143" s="193"/>
      <c r="AN143" s="193"/>
      <c r="AO143" s="194"/>
      <c r="AP143" s="194"/>
      <c r="AQ143" s="193"/>
      <c r="AR143" s="193"/>
      <c r="AS143" s="193"/>
      <c r="AT143" s="193"/>
      <c r="AU143" s="194"/>
      <c r="AV143" s="193"/>
      <c r="AW143" s="193"/>
      <c r="AX143" s="193"/>
      <c r="AY143" s="193"/>
      <c r="AZ143" s="194"/>
      <c r="BA143" s="194"/>
      <c r="BB143" s="194"/>
      <c r="BC143" s="194"/>
      <c r="BD143" s="194"/>
      <c r="BE143" s="194"/>
    </row>
    <row r="144" spans="1:62">
      <c r="A144" s="408"/>
      <c r="B144" s="409"/>
      <c r="C144" s="193"/>
      <c r="D144" s="193"/>
      <c r="E144" s="193"/>
      <c r="F144" s="193"/>
      <c r="G144" s="193"/>
      <c r="H144" s="193"/>
      <c r="I144" s="193"/>
      <c r="K144" s="193"/>
      <c r="L144" s="193"/>
      <c r="M144" s="193"/>
      <c r="N144" s="193"/>
      <c r="O144" s="193"/>
      <c r="P144" s="410"/>
      <c r="Q144" s="193"/>
      <c r="R144" s="193"/>
      <c r="S144" s="193"/>
      <c r="T144" s="193"/>
      <c r="U144" s="193"/>
      <c r="V144" s="193"/>
      <c r="W144" s="193"/>
      <c r="X144" s="193"/>
      <c r="Y144" s="193"/>
      <c r="Z144" s="193"/>
      <c r="AA144" s="193"/>
      <c r="AB144" s="193"/>
      <c r="AC144" s="193"/>
      <c r="AD144" s="411"/>
      <c r="AE144" s="411"/>
      <c r="AF144" s="411"/>
      <c r="AG144" s="193"/>
      <c r="AH144" s="193"/>
      <c r="AI144" s="193"/>
      <c r="AJ144" s="193"/>
      <c r="AK144" s="193"/>
      <c r="AL144" s="193"/>
      <c r="AM144" s="193"/>
      <c r="AN144" s="193"/>
      <c r="AO144" s="194"/>
      <c r="AP144" s="194"/>
      <c r="AQ144" s="193"/>
      <c r="AR144" s="193"/>
      <c r="AS144" s="193"/>
      <c r="AT144" s="193"/>
      <c r="AU144" s="194"/>
      <c r="AV144" s="193"/>
      <c r="AW144" s="193"/>
      <c r="AX144" s="193"/>
      <c r="AY144" s="193"/>
      <c r="AZ144" s="194"/>
      <c r="BA144" s="194"/>
      <c r="BB144" s="194"/>
      <c r="BC144" s="194"/>
      <c r="BD144" s="194"/>
      <c r="BE144" s="194"/>
    </row>
    <row r="146" spans="1:57" s="416" customFormat="1" ht="30" customHeight="1">
      <c r="A146" s="414"/>
      <c r="B146" s="415"/>
      <c r="AD146" s="417"/>
      <c r="AE146" s="417"/>
      <c r="AF146" s="417"/>
      <c r="AG146" s="620"/>
      <c r="AH146" s="620"/>
      <c r="AO146" s="418"/>
      <c r="AP146" s="418"/>
      <c r="AU146" s="418"/>
      <c r="AZ146" s="418"/>
      <c r="BA146" s="418"/>
      <c r="BB146" s="418"/>
      <c r="BC146" s="418"/>
      <c r="BD146" s="418"/>
      <c r="BE146" s="418"/>
    </row>
    <row r="147" spans="1:57">
      <c r="AG147" s="416"/>
      <c r="AH147" s="416"/>
      <c r="AI147" s="416"/>
      <c r="AJ147" s="416"/>
      <c r="AK147" s="416"/>
      <c r="AL147" s="416"/>
      <c r="AM147" s="416"/>
      <c r="AN147" s="416"/>
      <c r="AO147" s="416"/>
      <c r="AP147" s="416"/>
      <c r="AQ147" s="416"/>
      <c r="AR147" s="416"/>
      <c r="AS147" s="416"/>
      <c r="AT147" s="416"/>
      <c r="AU147" s="416"/>
      <c r="AV147" s="416"/>
      <c r="AW147" s="416"/>
      <c r="AX147" s="416"/>
      <c r="AY147" s="416"/>
      <c r="AZ147" s="416"/>
      <c r="BA147" s="416"/>
      <c r="BB147" s="416"/>
      <c r="BC147" s="416"/>
      <c r="BD147" s="418"/>
      <c r="BE147" s="418"/>
    </row>
    <row r="148" spans="1:57" ht="30" customHeight="1"/>
  </sheetData>
  <mergeCells count="197">
    <mergeCell ref="W28:W29"/>
    <mergeCell ref="Y38:Y42"/>
    <mergeCell ref="Y22:Y26"/>
    <mergeCell ref="Z11:Z16"/>
    <mergeCell ref="Z30:Z35"/>
    <mergeCell ref="Y30:Y34"/>
    <mergeCell ref="W38:W45"/>
    <mergeCell ref="W30:W35"/>
    <mergeCell ref="W11:W16"/>
    <mergeCell ref="Z44:Z45"/>
    <mergeCell ref="Z38:Z42"/>
    <mergeCell ref="Z22:Z23"/>
    <mergeCell ref="W22:W27"/>
    <mergeCell ref="AG7:BJ9"/>
    <mergeCell ref="AV11:AV16"/>
    <mergeCell ref="AF11:AF16"/>
    <mergeCell ref="BF12:BF16"/>
    <mergeCell ref="BA12:BA16"/>
    <mergeCell ref="BB12:BB16"/>
    <mergeCell ref="AD7:AF10"/>
    <mergeCell ref="AE11:AE16"/>
    <mergeCell ref="AQ10:AU10"/>
    <mergeCell ref="AG10:AO10"/>
    <mergeCell ref="AU11:AU16"/>
    <mergeCell ref="AR11:AR16"/>
    <mergeCell ref="AS11:AS16"/>
    <mergeCell ref="AP12:AP16"/>
    <mergeCell ref="AT11:AT16"/>
    <mergeCell ref="AK12:AK16"/>
    <mergeCell ref="AQ11:AQ16"/>
    <mergeCell ref="AK11:AL11"/>
    <mergeCell ref="AL12:AL16"/>
    <mergeCell ref="AJ12:AJ16"/>
    <mergeCell ref="AC38:AC45"/>
    <mergeCell ref="AO11:AP11"/>
    <mergeCell ref="AO12:AO16"/>
    <mergeCell ref="AI12:AI16"/>
    <mergeCell ref="W9:AB9"/>
    <mergeCell ref="BA10:BJ10"/>
    <mergeCell ref="AV10:AZ10"/>
    <mergeCell ref="AH12:AH16"/>
    <mergeCell ref="AB11:AB16"/>
    <mergeCell ref="AY11:AY16"/>
    <mergeCell ref="AX11:AX16"/>
    <mergeCell ref="AM11:AN11"/>
    <mergeCell ref="AG11:AH11"/>
    <mergeCell ref="AN12:AN16"/>
    <mergeCell ref="BJ12:BJ16"/>
    <mergeCell ref="BC12:BC16"/>
    <mergeCell ref="BG12:BG16"/>
    <mergeCell ref="BE12:BE16"/>
    <mergeCell ref="A1:BE1"/>
    <mergeCell ref="A2:BE2"/>
    <mergeCell ref="A5:AQ5"/>
    <mergeCell ref="A7:A16"/>
    <mergeCell ref="B7:B16"/>
    <mergeCell ref="BD12:BD16"/>
    <mergeCell ref="AM12:AM16"/>
    <mergeCell ref="AG12:AG16"/>
    <mergeCell ref="AI11:AJ11"/>
    <mergeCell ref="AD11:AD16"/>
    <mergeCell ref="BF11:BJ11"/>
    <mergeCell ref="BH12:BH16"/>
    <mergeCell ref="AW11:AW16"/>
    <mergeCell ref="AZ11:AZ16"/>
    <mergeCell ref="BI12:BI16"/>
    <mergeCell ref="BA11:BE11"/>
    <mergeCell ref="AC7:AC16"/>
    <mergeCell ref="C7:AB8"/>
    <mergeCell ref="C10:E10"/>
    <mergeCell ref="F10:I10"/>
    <mergeCell ref="T10:V10"/>
    <mergeCell ref="J10:L10"/>
    <mergeCell ref="Q10:S10"/>
    <mergeCell ref="C11:C16"/>
    <mergeCell ref="Z10:AB10"/>
    <mergeCell ref="AA11:AA16"/>
    <mergeCell ref="W10:Y10"/>
    <mergeCell ref="Y11:Y16"/>
    <mergeCell ref="X11:X16"/>
    <mergeCell ref="C9:V9"/>
    <mergeCell ref="M11:M16"/>
    <mergeCell ref="Q11:Q16"/>
    <mergeCell ref="G11:G16"/>
    <mergeCell ref="E11:E16"/>
    <mergeCell ref="F11:F16"/>
    <mergeCell ref="H11:H16"/>
    <mergeCell ref="M10:P10"/>
    <mergeCell ref="D11:D16"/>
    <mergeCell ref="L11:L16"/>
    <mergeCell ref="P11:P16"/>
    <mergeCell ref="I11:I16"/>
    <mergeCell ref="T11:T16"/>
    <mergeCell ref="J11:J16"/>
    <mergeCell ref="K11:K16"/>
    <mergeCell ref="R11:R16"/>
    <mergeCell ref="S11:S16"/>
    <mergeCell ref="N11:N16"/>
    <mergeCell ref="O11:O16"/>
    <mergeCell ref="U11:U16"/>
    <mergeCell ref="V11:V16"/>
    <mergeCell ref="D38:D45"/>
    <mergeCell ref="G38:G45"/>
    <mergeCell ref="F38:F45"/>
    <mergeCell ref="L38:L42"/>
    <mergeCell ref="M38:M42"/>
    <mergeCell ref="D53:D64"/>
    <mergeCell ref="J53:J63"/>
    <mergeCell ref="E38:E45"/>
    <mergeCell ref="A30:A35"/>
    <mergeCell ref="B22:B27"/>
    <mergeCell ref="E30:E34"/>
    <mergeCell ref="C22:C27"/>
    <mergeCell ref="C28:C29"/>
    <mergeCell ref="C30:C35"/>
    <mergeCell ref="A22:A27"/>
    <mergeCell ref="E22:E27"/>
    <mergeCell ref="B30:B35"/>
    <mergeCell ref="A50:A52"/>
    <mergeCell ref="B38:B45"/>
    <mergeCell ref="C38:C45"/>
    <mergeCell ref="A53:A65"/>
    <mergeCell ref="A38:A45"/>
    <mergeCell ref="C53:C64"/>
    <mergeCell ref="B50:B52"/>
    <mergeCell ref="C50:C52"/>
    <mergeCell ref="J38:J42"/>
    <mergeCell ref="H38:H45"/>
    <mergeCell ref="I38:I45"/>
    <mergeCell ref="A87:A88"/>
    <mergeCell ref="K38:K42"/>
    <mergeCell ref="H53:H64"/>
    <mergeCell ref="E53:E64"/>
    <mergeCell ref="A79:A86"/>
    <mergeCell ref="A69:A72"/>
    <mergeCell ref="F74:F75"/>
    <mergeCell ref="A133:A134"/>
    <mergeCell ref="A112:A113"/>
    <mergeCell ref="A89:A93"/>
    <mergeCell ref="B112:B113"/>
    <mergeCell ref="B89:B93"/>
    <mergeCell ref="K53:K63"/>
    <mergeCell ref="I53:I64"/>
    <mergeCell ref="G53:G64"/>
    <mergeCell ref="F53:F64"/>
    <mergeCell ref="W89:W93"/>
    <mergeCell ref="F87:F88"/>
    <mergeCell ref="R53:R63"/>
    <mergeCell ref="C87:C88"/>
    <mergeCell ref="W53:W64"/>
    <mergeCell ref="S53:S63"/>
    <mergeCell ref="V53:V63"/>
    <mergeCell ref="U53:U63"/>
    <mergeCell ref="O53:O64"/>
    <mergeCell ref="N53:N64"/>
    <mergeCell ref="B87:B88"/>
    <mergeCell ref="B79:B86"/>
    <mergeCell ref="Q53:Q63"/>
    <mergeCell ref="T53:T63"/>
    <mergeCell ref="P53:P64"/>
    <mergeCell ref="L53:L63"/>
    <mergeCell ref="M53:M64"/>
    <mergeCell ref="B53:B65"/>
    <mergeCell ref="C78:C83"/>
    <mergeCell ref="E78:E83"/>
    <mergeCell ref="Y78:Y83"/>
    <mergeCell ref="Z78:Z86"/>
    <mergeCell ref="X78:X83"/>
    <mergeCell ref="M87:M88"/>
    <mergeCell ref="W78:W83"/>
    <mergeCell ref="W87:W88"/>
    <mergeCell ref="B143:AF143"/>
    <mergeCell ref="B133:B134"/>
    <mergeCell ref="E89:E92"/>
    <mergeCell ref="C89:C93"/>
    <mergeCell ref="W133:W134"/>
    <mergeCell ref="Z133:Z134"/>
    <mergeCell ref="Z112:Z113"/>
    <mergeCell ref="C133:C134"/>
    <mergeCell ref="W112:W113"/>
    <mergeCell ref="Y133:Y134"/>
    <mergeCell ref="X89:X92"/>
    <mergeCell ref="W50:W52"/>
    <mergeCell ref="AC53:AC65"/>
    <mergeCell ref="X53:X64"/>
    <mergeCell ref="AB53:AB64"/>
    <mergeCell ref="Y53:Y64"/>
    <mergeCell ref="Z53:Z64"/>
    <mergeCell ref="AC50:AC52"/>
    <mergeCell ref="AA78:AA86"/>
    <mergeCell ref="Z87:Z88"/>
    <mergeCell ref="AA87:AA88"/>
    <mergeCell ref="AA53:AA64"/>
    <mergeCell ref="AC87:AC88"/>
    <mergeCell ref="AC79:AC86"/>
    <mergeCell ref="AB78:AB86"/>
    <mergeCell ref="AB87:AB88"/>
  </mergeCells>
  <phoneticPr fontId="0" type="noConversion"/>
  <pageMargins left="0.75" right="0.75" top="0.47" bottom="0.48" header="0.5" footer="0.5"/>
  <pageSetup paperSize="9" scale="44" orientation="landscape" r:id="rId1"/>
  <headerFooter alignWithMargins="0"/>
</worksheet>
</file>

<file path=xl/worksheets/sheet10.xml><?xml version="1.0" encoding="utf-8"?>
<worksheet xmlns="http://schemas.openxmlformats.org/spreadsheetml/2006/main" xmlns:r="http://schemas.openxmlformats.org/officeDocument/2006/relationships">
  <dimension ref="A3:BJ169"/>
  <sheetViews>
    <sheetView view="pageBreakPreview" topLeftCell="W149" zoomScaleNormal="75" zoomScaleSheetLayoutView="100" workbookViewId="0">
      <selection activeCell="AG167" sqref="AG167:BF169"/>
    </sheetView>
  </sheetViews>
  <sheetFormatPr defaultRowHeight="12.75"/>
  <cols>
    <col min="1" max="1" width="40.7109375" style="2" customWidth="1"/>
    <col min="2" max="2" width="5.28515625" style="2" customWidth="1"/>
    <col min="3" max="3" width="14.7109375" style="2" customWidth="1"/>
    <col min="4" max="4" width="3.5703125" style="2" customWidth="1"/>
    <col min="5" max="5" width="5.140625" style="2" customWidth="1"/>
    <col min="6" max="6" width="0.140625" style="2" hidden="1" customWidth="1"/>
    <col min="7" max="7" width="9.5703125" style="2" hidden="1" customWidth="1"/>
    <col min="8" max="8" width="8" style="2" hidden="1" customWidth="1"/>
    <col min="9" max="10" width="7.5703125" style="2" hidden="1" customWidth="1"/>
    <col min="11" max="11" width="8" style="2" hidden="1" customWidth="1"/>
    <col min="12" max="12" width="8.140625" style="2" hidden="1" customWidth="1"/>
    <col min="13" max="13" width="7.28515625" style="2" hidden="1" customWidth="1"/>
    <col min="14" max="14" width="8.85546875" style="2" hidden="1" customWidth="1"/>
    <col min="15" max="15" width="9.28515625" style="2" hidden="1" customWidth="1"/>
    <col min="16" max="16" width="8.7109375" style="2" hidden="1" customWidth="1"/>
    <col min="17" max="17" width="8.140625" style="2" hidden="1" customWidth="1"/>
    <col min="18" max="18" width="9.140625" style="2" hidden="1" customWidth="1"/>
    <col min="19" max="19" width="8.28515625" style="2" hidden="1" customWidth="1"/>
    <col min="20" max="20" width="9" style="2" hidden="1" customWidth="1"/>
    <col min="21" max="21" width="8.7109375" style="2" hidden="1" customWidth="1"/>
    <col min="22" max="22" width="9.28515625" style="2" hidden="1" customWidth="1"/>
    <col min="23" max="23" width="12.28515625" style="2" customWidth="1"/>
    <col min="24" max="24" width="3.5703125" style="2" customWidth="1"/>
    <col min="25" max="25" width="4.28515625" style="2" customWidth="1"/>
    <col min="26" max="26" width="17" style="2" hidden="1" customWidth="1"/>
    <col min="27" max="27" width="4" style="2" hidden="1" customWidth="1"/>
    <col min="28" max="28" width="4.28515625" style="2" hidden="1" customWidth="1"/>
    <col min="29" max="29" width="6" style="2" hidden="1" customWidth="1"/>
    <col min="30" max="30" width="5.28515625" style="2" customWidth="1"/>
    <col min="31" max="31" width="11.140625" style="2" customWidth="1"/>
    <col min="32" max="32" width="4" style="2" customWidth="1"/>
    <col min="33" max="34" width="7.28515625" style="2" customWidth="1"/>
    <col min="35" max="36" width="5.28515625" style="2" customWidth="1"/>
    <col min="37" max="38" width="6" style="2" customWidth="1"/>
    <col min="39" max="40" width="4.85546875" style="2" customWidth="1"/>
    <col min="41" max="42" width="6.7109375" style="2" customWidth="1"/>
    <col min="43" max="43" width="7.28515625" style="2" customWidth="1"/>
    <col min="44" max="44" width="6.5703125" style="2" customWidth="1"/>
    <col min="45" max="45" width="6.7109375" style="2" customWidth="1"/>
    <col min="46" max="46" width="4.140625" style="2" customWidth="1"/>
    <col min="47" max="47" width="7.42578125" style="2" customWidth="1"/>
    <col min="48" max="48" width="7.28515625" style="2" customWidth="1"/>
    <col min="49" max="49" width="6.28515625" style="2" customWidth="1"/>
    <col min="50" max="50" width="6.42578125" style="2" customWidth="1"/>
    <col min="51" max="51" width="4.85546875" style="2" customWidth="1"/>
    <col min="52" max="52" width="7.28515625" style="2" customWidth="1"/>
    <col min="53" max="53" width="7" style="2" customWidth="1"/>
    <col min="54" max="55" width="6.5703125" style="2" customWidth="1"/>
    <col min="56" max="56" width="5" style="2" customWidth="1"/>
    <col min="57" max="57" width="6.5703125" style="2" customWidth="1"/>
    <col min="58" max="58" width="6.28515625" style="2" customWidth="1"/>
    <col min="59" max="59" width="5.140625" style="2" customWidth="1"/>
    <col min="60" max="60" width="5.7109375" style="2" customWidth="1"/>
    <col min="61" max="61" width="3.42578125" style="2" customWidth="1"/>
    <col min="62" max="62" width="6.28515625" style="2" customWidth="1"/>
    <col min="63" max="16384" width="9.140625" style="2"/>
  </cols>
  <sheetData>
    <row r="3" spans="1:62" s="56" customFormat="1" ht="27" customHeight="1">
      <c r="A3" s="940" t="s">
        <v>9</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344</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27.75" customHeight="1">
      <c r="A9" s="905"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06"/>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06"/>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41.25" customHeight="1">
      <c r="A12" s="906"/>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4" t="s">
        <v>348</v>
      </c>
      <c r="AH12" s="925"/>
      <c r="AI12" s="925"/>
      <c r="AJ12" s="925"/>
      <c r="AK12" s="925"/>
      <c r="AL12" s="925"/>
      <c r="AM12" s="925"/>
      <c r="AN12" s="925"/>
      <c r="AO12" s="925"/>
      <c r="AP12" s="926"/>
      <c r="AQ12" s="922" t="s">
        <v>118</v>
      </c>
      <c r="AR12" s="927"/>
      <c r="AS12" s="927"/>
      <c r="AT12" s="927"/>
      <c r="AU12" s="923"/>
      <c r="AV12" s="922" t="s">
        <v>117</v>
      </c>
      <c r="AW12" s="927"/>
      <c r="AX12" s="927"/>
      <c r="AY12" s="927"/>
      <c r="AZ12" s="923"/>
      <c r="BA12" s="924" t="s">
        <v>435</v>
      </c>
      <c r="BB12" s="925"/>
      <c r="BC12" s="925"/>
      <c r="BD12" s="925"/>
      <c r="BE12" s="925"/>
      <c r="BF12" s="925"/>
      <c r="BG12" s="925"/>
      <c r="BH12" s="925"/>
      <c r="BI12" s="925"/>
      <c r="BJ12" s="926"/>
    </row>
    <row r="13" spans="1:62" ht="81.75" customHeight="1">
      <c r="A13" s="906"/>
      <c r="B13" s="909"/>
      <c r="C13" s="942" t="s">
        <v>338</v>
      </c>
      <c r="D13" s="942" t="s">
        <v>339</v>
      </c>
      <c r="E13" s="942" t="s">
        <v>340</v>
      </c>
      <c r="F13" s="942" t="s">
        <v>338</v>
      </c>
      <c r="G13" s="942" t="s">
        <v>339</v>
      </c>
      <c r="H13" s="942" t="s">
        <v>340</v>
      </c>
      <c r="I13" s="905" t="s">
        <v>341</v>
      </c>
      <c r="J13" s="942" t="s">
        <v>338</v>
      </c>
      <c r="K13" s="934" t="s">
        <v>342</v>
      </c>
      <c r="L13" s="942" t="s">
        <v>340</v>
      </c>
      <c r="M13" s="942" t="s">
        <v>338</v>
      </c>
      <c r="N13" s="934" t="s">
        <v>342</v>
      </c>
      <c r="O13" s="942" t="s">
        <v>340</v>
      </c>
      <c r="P13" s="905" t="s">
        <v>341</v>
      </c>
      <c r="Q13" s="942" t="s">
        <v>338</v>
      </c>
      <c r="R13" s="934" t="s">
        <v>342</v>
      </c>
      <c r="S13" s="905" t="s">
        <v>340</v>
      </c>
      <c r="T13" s="942" t="s">
        <v>338</v>
      </c>
      <c r="U13" s="934" t="s">
        <v>342</v>
      </c>
      <c r="V13" s="905" t="s">
        <v>340</v>
      </c>
      <c r="W13" s="942" t="s">
        <v>338</v>
      </c>
      <c r="X13" s="942" t="s">
        <v>339</v>
      </c>
      <c r="Y13" s="942" t="s">
        <v>340</v>
      </c>
      <c r="Z13" s="942" t="s">
        <v>338</v>
      </c>
      <c r="AA13" s="934" t="s">
        <v>342</v>
      </c>
      <c r="AB13" s="942" t="s">
        <v>340</v>
      </c>
      <c r="AC13" s="906"/>
      <c r="AD13" s="947" t="s">
        <v>343</v>
      </c>
      <c r="AE13" s="947" t="s">
        <v>300</v>
      </c>
      <c r="AF13" s="947" t="s">
        <v>301</v>
      </c>
      <c r="AG13" s="983" t="s">
        <v>439</v>
      </c>
      <c r="AH13" s="984"/>
      <c r="AI13" s="922" t="s">
        <v>4</v>
      </c>
      <c r="AJ13" s="923"/>
      <c r="AK13" s="922" t="s">
        <v>5</v>
      </c>
      <c r="AL13" s="923"/>
      <c r="AM13" s="922" t="s">
        <v>16</v>
      </c>
      <c r="AN13" s="923"/>
      <c r="AO13" s="922" t="s">
        <v>472</v>
      </c>
      <c r="AP13" s="923"/>
      <c r="AQ13" s="920" t="s">
        <v>439</v>
      </c>
      <c r="AR13" s="911" t="s">
        <v>4</v>
      </c>
      <c r="AS13" s="911" t="s">
        <v>5</v>
      </c>
      <c r="AT13" s="911" t="s">
        <v>16</v>
      </c>
      <c r="AU13" s="911" t="s">
        <v>472</v>
      </c>
      <c r="AV13" s="920" t="s">
        <v>439</v>
      </c>
      <c r="AW13" s="911" t="s">
        <v>4</v>
      </c>
      <c r="AX13" s="911" t="s">
        <v>5</v>
      </c>
      <c r="AY13" s="911" t="s">
        <v>16</v>
      </c>
      <c r="AZ13" s="911" t="s">
        <v>472</v>
      </c>
      <c r="BA13" s="920" t="s">
        <v>383</v>
      </c>
      <c r="BB13" s="920"/>
      <c r="BC13" s="920"/>
      <c r="BD13" s="920"/>
      <c r="BE13" s="920"/>
      <c r="BF13" s="920" t="s">
        <v>85</v>
      </c>
      <c r="BG13" s="920"/>
      <c r="BH13" s="920"/>
      <c r="BI13" s="920"/>
      <c r="BJ13" s="920"/>
    </row>
    <row r="14" spans="1:62" ht="18" customHeight="1">
      <c r="A14" s="906"/>
      <c r="B14" s="909"/>
      <c r="C14" s="942"/>
      <c r="D14" s="942"/>
      <c r="E14" s="942"/>
      <c r="F14" s="942"/>
      <c r="G14" s="942"/>
      <c r="H14" s="942"/>
      <c r="I14" s="906"/>
      <c r="J14" s="942"/>
      <c r="K14" s="951"/>
      <c r="L14" s="942"/>
      <c r="M14" s="942"/>
      <c r="N14" s="951"/>
      <c r="O14" s="942"/>
      <c r="P14" s="906"/>
      <c r="Q14" s="942"/>
      <c r="R14" s="951"/>
      <c r="S14" s="906"/>
      <c r="T14" s="942"/>
      <c r="U14" s="951"/>
      <c r="V14" s="906"/>
      <c r="W14" s="942"/>
      <c r="X14" s="942"/>
      <c r="Y14" s="942"/>
      <c r="Z14" s="942"/>
      <c r="AA14" s="951"/>
      <c r="AB14" s="942"/>
      <c r="AC14" s="906"/>
      <c r="AD14" s="947"/>
      <c r="AE14" s="947"/>
      <c r="AF14" s="947"/>
      <c r="AG14" s="911" t="s">
        <v>436</v>
      </c>
      <c r="AH14" s="911" t="s">
        <v>437</v>
      </c>
      <c r="AI14" s="920" t="s">
        <v>328</v>
      </c>
      <c r="AJ14" s="920" t="s">
        <v>327</v>
      </c>
      <c r="AK14" s="920" t="s">
        <v>328</v>
      </c>
      <c r="AL14" s="920" t="s">
        <v>327</v>
      </c>
      <c r="AM14" s="920" t="s">
        <v>328</v>
      </c>
      <c r="AN14" s="920" t="s">
        <v>327</v>
      </c>
      <c r="AO14" s="920" t="s">
        <v>328</v>
      </c>
      <c r="AP14" s="920" t="s">
        <v>327</v>
      </c>
      <c r="AQ14" s="920"/>
      <c r="AR14" s="912"/>
      <c r="AS14" s="912"/>
      <c r="AT14" s="912"/>
      <c r="AU14" s="912"/>
      <c r="AV14" s="920"/>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06"/>
      <c r="B15" s="909"/>
      <c r="C15" s="942"/>
      <c r="D15" s="942"/>
      <c r="E15" s="942"/>
      <c r="F15" s="942"/>
      <c r="G15" s="942"/>
      <c r="H15" s="942"/>
      <c r="I15" s="906"/>
      <c r="J15" s="942"/>
      <c r="K15" s="951"/>
      <c r="L15" s="942"/>
      <c r="M15" s="942"/>
      <c r="N15" s="951"/>
      <c r="O15" s="942"/>
      <c r="P15" s="906"/>
      <c r="Q15" s="942"/>
      <c r="R15" s="951"/>
      <c r="S15" s="906"/>
      <c r="T15" s="942"/>
      <c r="U15" s="951"/>
      <c r="V15" s="906"/>
      <c r="W15" s="942"/>
      <c r="X15" s="942"/>
      <c r="Y15" s="942"/>
      <c r="Z15" s="942"/>
      <c r="AA15" s="951"/>
      <c r="AB15" s="942"/>
      <c r="AC15" s="906"/>
      <c r="AD15" s="947"/>
      <c r="AE15" s="947"/>
      <c r="AF15" s="947"/>
      <c r="AG15" s="912"/>
      <c r="AH15" s="912"/>
      <c r="AI15" s="920"/>
      <c r="AJ15" s="920"/>
      <c r="AK15" s="920"/>
      <c r="AL15" s="920"/>
      <c r="AM15" s="920"/>
      <c r="AN15" s="920"/>
      <c r="AO15" s="920"/>
      <c r="AP15" s="920"/>
      <c r="AQ15" s="920"/>
      <c r="AR15" s="912"/>
      <c r="AS15" s="912"/>
      <c r="AT15" s="912"/>
      <c r="AU15" s="912"/>
      <c r="AV15" s="920"/>
      <c r="AW15" s="912"/>
      <c r="AX15" s="912"/>
      <c r="AY15" s="912"/>
      <c r="AZ15" s="912"/>
      <c r="BA15" s="918"/>
      <c r="BB15" s="912"/>
      <c r="BC15" s="912"/>
      <c r="BD15" s="912"/>
      <c r="BE15" s="912"/>
      <c r="BF15" s="918"/>
      <c r="BG15" s="912"/>
      <c r="BH15" s="912"/>
      <c r="BI15" s="912"/>
      <c r="BJ15" s="912"/>
    </row>
    <row r="16" spans="1:62" ht="18" hidden="1" customHeight="1">
      <c r="A16" s="906"/>
      <c r="B16" s="909"/>
      <c r="C16" s="942"/>
      <c r="D16" s="942"/>
      <c r="E16" s="942"/>
      <c r="F16" s="942"/>
      <c r="G16" s="942"/>
      <c r="H16" s="942"/>
      <c r="I16" s="906"/>
      <c r="J16" s="942"/>
      <c r="K16" s="951"/>
      <c r="L16" s="942"/>
      <c r="M16" s="942"/>
      <c r="N16" s="951"/>
      <c r="O16" s="942"/>
      <c r="P16" s="906"/>
      <c r="Q16" s="942"/>
      <c r="R16" s="951"/>
      <c r="S16" s="906"/>
      <c r="T16" s="942"/>
      <c r="U16" s="951"/>
      <c r="V16" s="906"/>
      <c r="W16" s="942"/>
      <c r="X16" s="942"/>
      <c r="Y16" s="942"/>
      <c r="Z16" s="942"/>
      <c r="AA16" s="951"/>
      <c r="AB16" s="942"/>
      <c r="AC16" s="906"/>
      <c r="AD16" s="947"/>
      <c r="AE16" s="947"/>
      <c r="AF16" s="947"/>
      <c r="AG16" s="912"/>
      <c r="AH16" s="912"/>
      <c r="AI16" s="920"/>
      <c r="AJ16" s="920"/>
      <c r="AK16" s="920"/>
      <c r="AL16" s="920"/>
      <c r="AM16" s="920"/>
      <c r="AN16" s="920"/>
      <c r="AO16" s="920"/>
      <c r="AP16" s="920"/>
      <c r="AQ16" s="920"/>
      <c r="AR16" s="912"/>
      <c r="AS16" s="912"/>
      <c r="AT16" s="912"/>
      <c r="AU16" s="912"/>
      <c r="AV16" s="920"/>
      <c r="AW16" s="912"/>
      <c r="AX16" s="912"/>
      <c r="AY16" s="912"/>
      <c r="AZ16" s="912"/>
      <c r="BA16" s="918"/>
      <c r="BB16" s="912"/>
      <c r="BC16" s="912"/>
      <c r="BD16" s="912"/>
      <c r="BE16" s="912"/>
      <c r="BF16" s="918"/>
      <c r="BG16" s="912"/>
      <c r="BH16" s="912"/>
      <c r="BI16" s="912"/>
      <c r="BJ16" s="912"/>
    </row>
    <row r="17" spans="1:62" ht="18" hidden="1" customHeight="1">
      <c r="A17" s="906"/>
      <c r="B17" s="909"/>
      <c r="C17" s="942"/>
      <c r="D17" s="942"/>
      <c r="E17" s="942"/>
      <c r="F17" s="942"/>
      <c r="G17" s="942"/>
      <c r="H17" s="942"/>
      <c r="I17" s="906"/>
      <c r="J17" s="942"/>
      <c r="K17" s="951"/>
      <c r="L17" s="942"/>
      <c r="M17" s="942"/>
      <c r="N17" s="951"/>
      <c r="O17" s="942"/>
      <c r="P17" s="906"/>
      <c r="Q17" s="942"/>
      <c r="R17" s="951"/>
      <c r="S17" s="906"/>
      <c r="T17" s="942"/>
      <c r="U17" s="951"/>
      <c r="V17" s="906"/>
      <c r="W17" s="942"/>
      <c r="X17" s="942"/>
      <c r="Y17" s="942"/>
      <c r="Z17" s="942"/>
      <c r="AA17" s="951"/>
      <c r="AB17" s="942"/>
      <c r="AC17" s="906"/>
      <c r="AD17" s="947"/>
      <c r="AE17" s="947"/>
      <c r="AF17" s="947"/>
      <c r="AG17" s="912"/>
      <c r="AH17" s="912"/>
      <c r="AI17" s="920"/>
      <c r="AJ17" s="920"/>
      <c r="AK17" s="920"/>
      <c r="AL17" s="920"/>
      <c r="AM17" s="920"/>
      <c r="AN17" s="920"/>
      <c r="AO17" s="920"/>
      <c r="AP17" s="920"/>
      <c r="AQ17" s="920"/>
      <c r="AR17" s="912"/>
      <c r="AS17" s="912"/>
      <c r="AT17" s="912"/>
      <c r="AU17" s="912"/>
      <c r="AV17" s="920"/>
      <c r="AW17" s="912"/>
      <c r="AX17" s="912"/>
      <c r="AY17" s="912"/>
      <c r="AZ17" s="912"/>
      <c r="BA17" s="918"/>
      <c r="BB17" s="912"/>
      <c r="BC17" s="912"/>
      <c r="BD17" s="912"/>
      <c r="BE17" s="912"/>
      <c r="BF17" s="918"/>
      <c r="BG17" s="912"/>
      <c r="BH17" s="912"/>
      <c r="BI17" s="912"/>
      <c r="BJ17" s="912"/>
    </row>
    <row r="18" spans="1:62" ht="18" hidden="1" customHeight="1">
      <c r="A18" s="907"/>
      <c r="B18" s="910"/>
      <c r="C18" s="942"/>
      <c r="D18" s="942"/>
      <c r="E18" s="942"/>
      <c r="F18" s="942"/>
      <c r="G18" s="942"/>
      <c r="H18" s="942"/>
      <c r="I18" s="907"/>
      <c r="J18" s="942"/>
      <c r="K18" s="937"/>
      <c r="L18" s="942"/>
      <c r="M18" s="942"/>
      <c r="N18" s="937"/>
      <c r="O18" s="942"/>
      <c r="P18" s="907"/>
      <c r="Q18" s="942"/>
      <c r="R18" s="937"/>
      <c r="S18" s="907"/>
      <c r="T18" s="942"/>
      <c r="U18" s="937"/>
      <c r="V18" s="907"/>
      <c r="W18" s="942"/>
      <c r="X18" s="942"/>
      <c r="Y18" s="942"/>
      <c r="Z18" s="942"/>
      <c r="AA18" s="937"/>
      <c r="AB18" s="942"/>
      <c r="AC18" s="907"/>
      <c r="AD18" s="947"/>
      <c r="AE18" s="947"/>
      <c r="AF18" s="947"/>
      <c r="AG18" s="913"/>
      <c r="AH18" s="913"/>
      <c r="AI18" s="920"/>
      <c r="AJ18" s="920"/>
      <c r="AK18" s="920"/>
      <c r="AL18" s="920"/>
      <c r="AM18" s="920"/>
      <c r="AN18" s="920"/>
      <c r="AO18" s="920"/>
      <c r="AP18" s="920"/>
      <c r="AQ18" s="920"/>
      <c r="AR18" s="913"/>
      <c r="AS18" s="913"/>
      <c r="AT18" s="913"/>
      <c r="AU18" s="913"/>
      <c r="AV18" s="920"/>
      <c r="AW18" s="913"/>
      <c r="AX18" s="913"/>
      <c r="AY18" s="913"/>
      <c r="AZ18" s="913"/>
      <c r="BA18" s="919"/>
      <c r="BB18" s="913"/>
      <c r="BC18" s="913"/>
      <c r="BD18" s="913"/>
      <c r="BE18" s="913"/>
      <c r="BF18" s="919"/>
      <c r="BG18" s="913"/>
      <c r="BH18" s="913"/>
      <c r="BI18" s="913"/>
      <c r="BJ18" s="913"/>
    </row>
    <row r="19" spans="1:62" ht="18" customHeight="1">
      <c r="A19" s="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36">
        <v>23</v>
      </c>
      <c r="X19" s="36">
        <v>24</v>
      </c>
      <c r="Y19" s="36">
        <v>25</v>
      </c>
      <c r="Z19" s="36">
        <v>26</v>
      </c>
      <c r="AA19" s="36">
        <v>27</v>
      </c>
      <c r="AB19" s="36">
        <v>28</v>
      </c>
      <c r="AC19" s="36">
        <v>29</v>
      </c>
      <c r="AD19" s="36">
        <v>30</v>
      </c>
      <c r="AE19" s="7"/>
      <c r="AF19" s="7"/>
      <c r="AG19" s="145">
        <v>33</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8" t="s">
        <v>238</v>
      </c>
      <c r="X20" s="8" t="s">
        <v>238</v>
      </c>
      <c r="Y20" s="8" t="s">
        <v>238</v>
      </c>
      <c r="Z20" s="8" t="s">
        <v>238</v>
      </c>
      <c r="AA20" s="8" t="s">
        <v>238</v>
      </c>
      <c r="AB20" s="8" t="s">
        <v>238</v>
      </c>
      <c r="AC20" s="8" t="s">
        <v>238</v>
      </c>
      <c r="AD20" s="8" t="s">
        <v>238</v>
      </c>
      <c r="AE20" s="8"/>
      <c r="AF20" s="8"/>
      <c r="AG20" s="147">
        <f t="shared" ref="AG20:AZ20" si="0">AG21+AG103+AG120+AG135+AG150+AG160</f>
        <v>5476.4</v>
      </c>
      <c r="AH20" s="147">
        <f t="shared" si="0"/>
        <v>4523.7</v>
      </c>
      <c r="AI20" s="147">
        <f t="shared" si="0"/>
        <v>99.1</v>
      </c>
      <c r="AJ20" s="147"/>
      <c r="AK20" s="147">
        <f t="shared" si="0"/>
        <v>984.7</v>
      </c>
      <c r="AL20" s="147">
        <f t="shared" si="0"/>
        <v>978.7</v>
      </c>
      <c r="AM20" s="147">
        <f t="shared" si="0"/>
        <v>0</v>
      </c>
      <c r="AN20" s="147"/>
      <c r="AO20" s="147">
        <f t="shared" si="0"/>
        <v>4392.5999999999995</v>
      </c>
      <c r="AP20" s="147">
        <f t="shared" si="0"/>
        <v>3445.9</v>
      </c>
      <c r="AQ20" s="147">
        <f t="shared" si="0"/>
        <v>6614.7999999999993</v>
      </c>
      <c r="AR20" s="164">
        <f t="shared" si="0"/>
        <v>90</v>
      </c>
      <c r="AS20" s="147">
        <f t="shared" si="0"/>
        <v>2973.8</v>
      </c>
      <c r="AT20" s="147">
        <f t="shared" si="0"/>
        <v>0</v>
      </c>
      <c r="AU20" s="147">
        <f t="shared" si="0"/>
        <v>3551</v>
      </c>
      <c r="AV20" s="164">
        <f t="shared" si="0"/>
        <v>3988.2999999999997</v>
      </c>
      <c r="AW20" s="164">
        <f t="shared" si="0"/>
        <v>90.1</v>
      </c>
      <c r="AX20" s="147">
        <f t="shared" si="0"/>
        <v>622.29999999999995</v>
      </c>
      <c r="AY20" s="147">
        <f t="shared" si="0"/>
        <v>0</v>
      </c>
      <c r="AZ20" s="164">
        <f t="shared" si="0"/>
        <v>3275.9</v>
      </c>
      <c r="BA20" s="164">
        <f t="shared" ref="BA20:BJ20" si="1">BA21+BA103+BA120+BA135+BA150+BA160</f>
        <v>4242.5</v>
      </c>
      <c r="BB20" s="164">
        <f t="shared" si="1"/>
        <v>93.8</v>
      </c>
      <c r="BC20" s="147">
        <f t="shared" si="1"/>
        <v>910.4</v>
      </c>
      <c r="BD20" s="147">
        <f t="shared" si="1"/>
        <v>0</v>
      </c>
      <c r="BE20" s="164">
        <f t="shared" si="1"/>
        <v>3238.3</v>
      </c>
      <c r="BF20" s="164">
        <f t="shared" si="1"/>
        <v>4242.5</v>
      </c>
      <c r="BG20" s="164">
        <f t="shared" si="1"/>
        <v>93.8</v>
      </c>
      <c r="BH20" s="147">
        <f t="shared" si="1"/>
        <v>910.4</v>
      </c>
      <c r="BI20" s="147">
        <f t="shared" si="1"/>
        <v>0</v>
      </c>
      <c r="BJ20" s="164">
        <f t="shared" si="1"/>
        <v>3238.3</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AZ21" si="2">AG22+AG67</f>
        <v>3478.1</v>
      </c>
      <c r="AH21" s="148">
        <f t="shared" si="2"/>
        <v>2577.8000000000002</v>
      </c>
      <c r="AI21" s="148">
        <f t="shared" si="2"/>
        <v>0</v>
      </c>
      <c r="AJ21" s="148"/>
      <c r="AK21" s="148">
        <f t="shared" si="2"/>
        <v>978.7</v>
      </c>
      <c r="AL21" s="148">
        <f t="shared" si="2"/>
        <v>978.7</v>
      </c>
      <c r="AM21" s="148">
        <f t="shared" si="2"/>
        <v>0</v>
      </c>
      <c r="AN21" s="148"/>
      <c r="AO21" s="148">
        <f t="shared" si="2"/>
        <v>2499.4</v>
      </c>
      <c r="AP21" s="148">
        <f t="shared" si="2"/>
        <v>1599.1</v>
      </c>
      <c r="AQ21" s="146">
        <f t="shared" si="2"/>
        <v>4517.8999999999996</v>
      </c>
      <c r="AR21" s="146">
        <f t="shared" si="2"/>
        <v>0</v>
      </c>
      <c r="AS21" s="146">
        <f t="shared" si="2"/>
        <v>2973.8</v>
      </c>
      <c r="AT21" s="146">
        <f t="shared" si="2"/>
        <v>0</v>
      </c>
      <c r="AU21" s="146">
        <f t="shared" si="2"/>
        <v>1544.1</v>
      </c>
      <c r="AV21" s="148">
        <f t="shared" si="2"/>
        <v>1774.1999999999998</v>
      </c>
      <c r="AW21" s="148">
        <f t="shared" si="2"/>
        <v>0</v>
      </c>
      <c r="AX21" s="148">
        <f t="shared" si="2"/>
        <v>622.29999999999995</v>
      </c>
      <c r="AY21" s="148">
        <f t="shared" si="2"/>
        <v>0</v>
      </c>
      <c r="AZ21" s="148">
        <f t="shared" si="2"/>
        <v>1151.9000000000001</v>
      </c>
      <c r="BA21" s="148">
        <f t="shared" ref="BA21:BJ21" si="3">BA22+BA67</f>
        <v>1944.6999999999998</v>
      </c>
      <c r="BB21" s="148">
        <f t="shared" si="3"/>
        <v>0</v>
      </c>
      <c r="BC21" s="148">
        <f t="shared" si="3"/>
        <v>910.4</v>
      </c>
      <c r="BD21" s="148">
        <f t="shared" si="3"/>
        <v>0</v>
      </c>
      <c r="BE21" s="148">
        <f t="shared" si="3"/>
        <v>1034.3</v>
      </c>
      <c r="BF21" s="148">
        <f t="shared" si="3"/>
        <v>1944.6999999999998</v>
      </c>
      <c r="BG21" s="148">
        <f t="shared" si="3"/>
        <v>0</v>
      </c>
      <c r="BH21" s="148">
        <f t="shared" si="3"/>
        <v>910.4</v>
      </c>
      <c r="BI21" s="148">
        <f t="shared" si="3"/>
        <v>0</v>
      </c>
      <c r="BJ21" s="148">
        <f t="shared" si="3"/>
        <v>1034.3</v>
      </c>
    </row>
    <row r="22" spans="1:62" s="40" customFormat="1" ht="60">
      <c r="A22" s="117" t="s">
        <v>468</v>
      </c>
      <c r="B22" s="33">
        <v>6502</v>
      </c>
      <c r="C22" s="41" t="s">
        <v>238</v>
      </c>
      <c r="D22" s="38" t="s">
        <v>238</v>
      </c>
      <c r="E22" s="38" t="s">
        <v>238</v>
      </c>
      <c r="F22" s="38" t="s">
        <v>238</v>
      </c>
      <c r="G22" s="38" t="s">
        <v>238</v>
      </c>
      <c r="H22" s="38" t="s">
        <v>238</v>
      </c>
      <c r="I22" s="38" t="s">
        <v>238</v>
      </c>
      <c r="J22" s="38" t="s">
        <v>238</v>
      </c>
      <c r="K22" s="38" t="s">
        <v>238</v>
      </c>
      <c r="L22" s="38" t="s">
        <v>238</v>
      </c>
      <c r="M22" s="38" t="s">
        <v>238</v>
      </c>
      <c r="N22" s="38" t="s">
        <v>238</v>
      </c>
      <c r="O22" s="38" t="s">
        <v>238</v>
      </c>
      <c r="P22" s="38" t="s">
        <v>238</v>
      </c>
      <c r="Q22" s="39" t="s">
        <v>238</v>
      </c>
      <c r="R22" s="39" t="s">
        <v>238</v>
      </c>
      <c r="S22" s="39" t="s">
        <v>238</v>
      </c>
      <c r="T22" s="39" t="s">
        <v>238</v>
      </c>
      <c r="U22" s="39" t="s">
        <v>238</v>
      </c>
      <c r="V22" s="39" t="s">
        <v>238</v>
      </c>
      <c r="W22" s="39" t="s">
        <v>238</v>
      </c>
      <c r="X22" s="38" t="s">
        <v>238</v>
      </c>
      <c r="Y22" s="38" t="s">
        <v>238</v>
      </c>
      <c r="Z22" s="38" t="s">
        <v>238</v>
      </c>
      <c r="AA22" s="38" t="s">
        <v>238</v>
      </c>
      <c r="AB22" s="38" t="s">
        <v>238</v>
      </c>
      <c r="AC22" s="38" t="s">
        <v>238</v>
      </c>
      <c r="AD22" s="38" t="s">
        <v>238</v>
      </c>
      <c r="AE22" s="38"/>
      <c r="AF22" s="38"/>
      <c r="AG22" s="149">
        <f>AG25+AG34+AG37+AG51+AG55+AG64+AG65+AG66+AG33+AG53+AG52</f>
        <v>1799.1</v>
      </c>
      <c r="AH22" s="149">
        <f>AH25+AH34+AH37+AH51+AH55+AH64+AH65+AH66+AH33+AH53+AH52</f>
        <v>1390.8</v>
      </c>
      <c r="AI22" s="149">
        <f>AI25+AI34+AI37+AI51+AI55+AI64+AI65+AI66+AI33+AI53</f>
        <v>0</v>
      </c>
      <c r="AJ22" s="149"/>
      <c r="AK22" s="149">
        <f>AK25+AK34+AK37+AK51+AK55+AK64+AK65+AK66+AK33+AK53</f>
        <v>47.1</v>
      </c>
      <c r="AL22" s="149">
        <f>AL25+AL34+AL37+AL51+AL55+AL64+AL65+AL66+AL33+AL53</f>
        <v>47.1</v>
      </c>
      <c r="AM22" s="149">
        <f t="shared" ref="AM22:AZ22" si="4">AM25+AM34+AM37+AM51+AM55+AM64+AM65+AM66+AM33</f>
        <v>0</v>
      </c>
      <c r="AN22" s="149"/>
      <c r="AO22" s="149">
        <f>AO25+AO34+AO37+AO51+AO55+AO64+AO65+AO66+AO33+AO53+AO52</f>
        <v>1752</v>
      </c>
      <c r="AP22" s="149">
        <f>AP25+AP34+AP37+AP51+AP55+AP64+AP65+AP66+AP33+AP53+AP52</f>
        <v>1343.6999999999998</v>
      </c>
      <c r="AQ22" s="149">
        <f>AQ25+AQ34+AQ37+AQ51+AQ55+AQ64+AQ65+AQ66+AQ33</f>
        <v>3434.7999999999997</v>
      </c>
      <c r="AR22" s="149">
        <f t="shared" si="4"/>
        <v>0</v>
      </c>
      <c r="AS22" s="149">
        <f t="shared" si="4"/>
        <v>2350</v>
      </c>
      <c r="AT22" s="149">
        <f t="shared" si="4"/>
        <v>0</v>
      </c>
      <c r="AU22" s="149">
        <f t="shared" si="4"/>
        <v>1084.8</v>
      </c>
      <c r="AV22" s="149">
        <f t="shared" si="4"/>
        <v>692.6</v>
      </c>
      <c r="AW22" s="149">
        <f t="shared" si="4"/>
        <v>0</v>
      </c>
      <c r="AX22" s="149">
        <f t="shared" si="4"/>
        <v>0</v>
      </c>
      <c r="AY22" s="149">
        <f t="shared" si="4"/>
        <v>0</v>
      </c>
      <c r="AZ22" s="149">
        <f t="shared" si="4"/>
        <v>692.6</v>
      </c>
      <c r="BA22" s="149">
        <f t="shared" ref="BA22:BJ22" si="5">BA25+BA34+BA37+BA51+BA55+BA64+BA65+BA66+BA33</f>
        <v>575</v>
      </c>
      <c r="BB22" s="149">
        <f t="shared" si="5"/>
        <v>0</v>
      </c>
      <c r="BC22" s="149">
        <f t="shared" si="5"/>
        <v>0</v>
      </c>
      <c r="BD22" s="149">
        <f t="shared" si="5"/>
        <v>0</v>
      </c>
      <c r="BE22" s="149">
        <f t="shared" si="5"/>
        <v>575</v>
      </c>
      <c r="BF22" s="149">
        <f t="shared" si="5"/>
        <v>575</v>
      </c>
      <c r="BG22" s="149">
        <f t="shared" si="5"/>
        <v>0</v>
      </c>
      <c r="BH22" s="149">
        <f t="shared" si="5"/>
        <v>0</v>
      </c>
      <c r="BI22" s="149">
        <f t="shared" si="5"/>
        <v>0</v>
      </c>
      <c r="BJ22" s="149">
        <f t="shared" si="5"/>
        <v>575</v>
      </c>
    </row>
    <row r="23" spans="1:62" ht="12" customHeight="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t="12.75" hidden="1" customHeight="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0.5" customHeight="1">
      <c r="A25" s="883" t="s">
        <v>292</v>
      </c>
      <c r="B25" s="894">
        <v>6505</v>
      </c>
      <c r="C25" s="1001" t="s">
        <v>447</v>
      </c>
      <c r="D25" s="650" t="s">
        <v>418</v>
      </c>
      <c r="E25" s="653" t="s">
        <v>448</v>
      </c>
      <c r="F25" s="59"/>
      <c r="G25" s="59"/>
      <c r="H25" s="59"/>
      <c r="I25" s="59"/>
      <c r="J25" s="59"/>
      <c r="K25" s="59"/>
      <c r="L25" s="59"/>
      <c r="M25" s="848" t="s">
        <v>385</v>
      </c>
      <c r="N25" s="60" t="s">
        <v>290</v>
      </c>
      <c r="O25" s="60" t="s">
        <v>386</v>
      </c>
      <c r="P25" s="59">
        <v>29</v>
      </c>
      <c r="Q25" s="59"/>
      <c r="R25" s="59"/>
      <c r="S25" s="59"/>
      <c r="T25" s="59"/>
      <c r="U25" s="59"/>
      <c r="V25" s="59"/>
      <c r="W25" s="672" t="s">
        <v>367</v>
      </c>
      <c r="X25" s="650" t="s">
        <v>242</v>
      </c>
      <c r="Y25" s="650" t="s">
        <v>368</v>
      </c>
      <c r="Z25" s="862" t="s">
        <v>2</v>
      </c>
      <c r="AA25" s="943" t="s">
        <v>290</v>
      </c>
      <c r="AB25" s="87" t="s">
        <v>378</v>
      </c>
      <c r="AC25" s="18"/>
      <c r="AD25" s="18"/>
      <c r="AE25" s="18"/>
      <c r="AF25" s="18"/>
      <c r="AG25" s="153">
        <f t="shared" ref="AG25:AH42" si="6">AI25+AK25+AM25+AO25</f>
        <v>0</v>
      </c>
      <c r="AH25" s="153">
        <f t="shared" si="6"/>
        <v>0</v>
      </c>
      <c r="AI25" s="153"/>
      <c r="AJ25" s="153"/>
      <c r="AK25" s="153"/>
      <c r="AL25" s="153"/>
      <c r="AM25" s="153"/>
      <c r="AN25" s="153"/>
      <c r="AO25" s="153">
        <f>AO26+AO28+AO29</f>
        <v>0</v>
      </c>
      <c r="AP25" s="153">
        <f>AP26+AP28+AP29</f>
        <v>0</v>
      </c>
      <c r="AQ25" s="154">
        <f t="shared" ref="AQ25:AQ42" si="7">AR25+AS25+AT25+AU25</f>
        <v>0</v>
      </c>
      <c r="AR25" s="154"/>
      <c r="AS25" s="154"/>
      <c r="AT25" s="154"/>
      <c r="AU25" s="154"/>
      <c r="AV25" s="153">
        <f t="shared" ref="AV25:AV42" si="8">AW25+AX25+AY25+AZ25</f>
        <v>0</v>
      </c>
      <c r="AW25" s="153">
        <f>AW27+AW30+AW32</f>
        <v>0</v>
      </c>
      <c r="AX25" s="153">
        <f>AX27+AX30+AX32</f>
        <v>0</v>
      </c>
      <c r="AY25" s="153">
        <f>AY27+AY30+AY32</f>
        <v>0</v>
      </c>
      <c r="AZ25" s="153">
        <f>AZ27+AZ30+AZ32</f>
        <v>0</v>
      </c>
      <c r="BA25" s="153">
        <f>BB25+BC25+BD25+BE25</f>
        <v>0</v>
      </c>
      <c r="BB25" s="153">
        <f>BB27+BB30+BB32</f>
        <v>0</v>
      </c>
      <c r="BC25" s="153">
        <f>BC27+BC30+BC32</f>
        <v>0</v>
      </c>
      <c r="BD25" s="153">
        <f>BD27+BD30+BD32</f>
        <v>0</v>
      </c>
      <c r="BE25" s="153">
        <f>BE27+BE30+BE32</f>
        <v>0</v>
      </c>
      <c r="BF25" s="153">
        <f>BG25+BH25+BI25+BJ25</f>
        <v>0</v>
      </c>
      <c r="BG25" s="153">
        <f>BG27+BG30+BG32</f>
        <v>0</v>
      </c>
      <c r="BH25" s="153">
        <f>BH27+BH30+BH32</f>
        <v>0</v>
      </c>
      <c r="BI25" s="153">
        <f>BI27+BI30+BI32</f>
        <v>0</v>
      </c>
      <c r="BJ25" s="153">
        <f>BJ27+BJ30+BJ32</f>
        <v>0</v>
      </c>
    </row>
    <row r="26" spans="1:62" ht="19.5" hidden="1" customHeight="1">
      <c r="A26" s="872"/>
      <c r="B26" s="895"/>
      <c r="C26" s="1002"/>
      <c r="D26" s="651"/>
      <c r="E26" s="654"/>
      <c r="F26" s="59"/>
      <c r="G26" s="59"/>
      <c r="H26" s="59"/>
      <c r="I26" s="59"/>
      <c r="J26" s="59"/>
      <c r="K26" s="59"/>
      <c r="L26" s="59"/>
      <c r="M26" s="849"/>
      <c r="N26" s="60"/>
      <c r="O26" s="60"/>
      <c r="P26" s="59"/>
      <c r="Q26" s="59"/>
      <c r="R26" s="59"/>
      <c r="S26" s="59"/>
      <c r="T26" s="59"/>
      <c r="U26" s="59"/>
      <c r="V26" s="59"/>
      <c r="W26" s="673"/>
      <c r="X26" s="651"/>
      <c r="Y26" s="651"/>
      <c r="Z26" s="863"/>
      <c r="AA26" s="943"/>
      <c r="AB26" s="87"/>
      <c r="AC26" s="18"/>
      <c r="AD26" s="18" t="s">
        <v>477</v>
      </c>
      <c r="AE26" s="18" t="s">
        <v>381</v>
      </c>
      <c r="AF26" s="18" t="s">
        <v>250</v>
      </c>
      <c r="AG26" s="153"/>
      <c r="AH26" s="153"/>
      <c r="AI26" s="153"/>
      <c r="AJ26" s="153"/>
      <c r="AK26" s="153"/>
      <c r="AL26" s="153"/>
      <c r="AM26" s="153"/>
      <c r="AN26" s="153"/>
      <c r="AO26" s="153"/>
      <c r="AP26" s="153"/>
      <c r="AQ26" s="154"/>
      <c r="AR26" s="154"/>
      <c r="AS26" s="154"/>
      <c r="AT26" s="154"/>
      <c r="AU26" s="154"/>
      <c r="AV26" s="153"/>
      <c r="AW26" s="153"/>
      <c r="AX26" s="153"/>
      <c r="AY26" s="153"/>
      <c r="AZ26" s="153"/>
      <c r="BA26" s="153"/>
      <c r="BB26" s="153"/>
      <c r="BC26" s="153"/>
      <c r="BD26" s="153"/>
      <c r="BE26" s="153"/>
      <c r="BF26" s="153"/>
      <c r="BG26" s="153"/>
      <c r="BH26" s="153"/>
      <c r="BI26" s="153"/>
      <c r="BJ26" s="153"/>
    </row>
    <row r="27" spans="1:62" ht="12.75" hidden="1" customHeight="1">
      <c r="A27" s="872"/>
      <c r="B27" s="895"/>
      <c r="C27" s="1002"/>
      <c r="D27" s="651"/>
      <c r="E27" s="654"/>
      <c r="F27" s="59"/>
      <c r="G27" s="59"/>
      <c r="H27" s="59"/>
      <c r="I27" s="59"/>
      <c r="J27" s="59"/>
      <c r="K27" s="59"/>
      <c r="L27" s="59"/>
      <c r="M27" s="849"/>
      <c r="N27" s="60"/>
      <c r="O27" s="60"/>
      <c r="P27" s="59"/>
      <c r="Q27" s="59"/>
      <c r="R27" s="59"/>
      <c r="S27" s="59"/>
      <c r="T27" s="59"/>
      <c r="U27" s="59"/>
      <c r="V27" s="59"/>
      <c r="W27" s="673"/>
      <c r="X27" s="651"/>
      <c r="Y27" s="651"/>
      <c r="Z27" s="863"/>
      <c r="AA27" s="943"/>
      <c r="AB27" s="87"/>
      <c r="AC27" s="18"/>
      <c r="AD27" s="18" t="s">
        <v>477</v>
      </c>
      <c r="AE27" s="18" t="s">
        <v>269</v>
      </c>
      <c r="AF27" s="18" t="s">
        <v>250</v>
      </c>
      <c r="AG27" s="153"/>
      <c r="AH27" s="153"/>
      <c r="AI27" s="153"/>
      <c r="AJ27" s="153"/>
      <c r="AK27" s="153"/>
      <c r="AL27" s="153"/>
      <c r="AM27" s="153"/>
      <c r="AN27" s="153"/>
      <c r="AO27" s="153"/>
      <c r="AP27" s="153"/>
      <c r="AQ27" s="154">
        <f>AR27+AS27+AT27+AU27</f>
        <v>0</v>
      </c>
      <c r="AR27" s="154"/>
      <c r="AS27" s="154"/>
      <c r="AT27" s="154"/>
      <c r="AU27" s="154"/>
      <c r="AV27" s="153">
        <f>AW27+AX27+AY27+AZ27</f>
        <v>0</v>
      </c>
      <c r="AW27" s="153"/>
      <c r="AX27" s="153"/>
      <c r="AY27" s="153"/>
      <c r="AZ27" s="153"/>
      <c r="BA27" s="153">
        <f>BB27+BC27+BD27+BE27</f>
        <v>0</v>
      </c>
      <c r="BB27" s="153"/>
      <c r="BC27" s="153"/>
      <c r="BD27" s="153"/>
      <c r="BE27" s="153"/>
      <c r="BF27" s="153">
        <f>BG27+BH27+BI27+BJ27</f>
        <v>0</v>
      </c>
      <c r="BG27" s="153"/>
      <c r="BH27" s="153"/>
      <c r="BI27" s="153"/>
      <c r="BJ27" s="153"/>
    </row>
    <row r="28" spans="1:62" ht="12.75" hidden="1" customHeight="1">
      <c r="A28" s="872"/>
      <c r="B28" s="895"/>
      <c r="C28" s="1002"/>
      <c r="D28" s="651"/>
      <c r="E28" s="654"/>
      <c r="F28" s="59"/>
      <c r="G28" s="59"/>
      <c r="H28" s="59"/>
      <c r="I28" s="59"/>
      <c r="J28" s="59"/>
      <c r="K28" s="59"/>
      <c r="L28" s="59"/>
      <c r="M28" s="849"/>
      <c r="N28" s="60"/>
      <c r="O28" s="60"/>
      <c r="P28" s="59"/>
      <c r="Q28" s="59"/>
      <c r="R28" s="59"/>
      <c r="S28" s="59"/>
      <c r="T28" s="59"/>
      <c r="U28" s="59"/>
      <c r="V28" s="59"/>
      <c r="W28" s="673"/>
      <c r="X28" s="651"/>
      <c r="Y28" s="651"/>
      <c r="Z28" s="863"/>
      <c r="AA28" s="943"/>
      <c r="AB28" s="87"/>
      <c r="AC28" s="18"/>
      <c r="AD28" s="18" t="s">
        <v>477</v>
      </c>
      <c r="AE28" s="18" t="s">
        <v>424</v>
      </c>
      <c r="AF28" s="18" t="s">
        <v>250</v>
      </c>
      <c r="AG28" s="153"/>
      <c r="AH28" s="153"/>
      <c r="AI28" s="153"/>
      <c r="AJ28" s="153"/>
      <c r="AK28" s="153"/>
      <c r="AL28" s="153"/>
      <c r="AM28" s="153"/>
      <c r="AN28" s="153"/>
      <c r="AO28" s="153"/>
      <c r="AP28" s="153"/>
      <c r="AQ28" s="154"/>
      <c r="AR28" s="154"/>
      <c r="AS28" s="154"/>
      <c r="AT28" s="154"/>
      <c r="AU28" s="154"/>
      <c r="AV28" s="153"/>
      <c r="AW28" s="153"/>
      <c r="AX28" s="153"/>
      <c r="AY28" s="153"/>
      <c r="AZ28" s="153"/>
      <c r="BA28" s="153"/>
      <c r="BB28" s="153"/>
      <c r="BC28" s="153"/>
      <c r="BD28" s="153"/>
      <c r="BE28" s="153"/>
      <c r="BF28" s="153"/>
      <c r="BG28" s="153"/>
      <c r="BH28" s="153"/>
      <c r="BI28" s="153"/>
      <c r="BJ28" s="153"/>
    </row>
    <row r="29" spans="1:62" ht="12.75" hidden="1" customHeight="1">
      <c r="A29" s="872"/>
      <c r="B29" s="895"/>
      <c r="C29" s="1002"/>
      <c r="D29" s="651"/>
      <c r="E29" s="654"/>
      <c r="F29" s="59"/>
      <c r="G29" s="59"/>
      <c r="H29" s="59"/>
      <c r="I29" s="59"/>
      <c r="J29" s="59"/>
      <c r="K29" s="59"/>
      <c r="L29" s="59"/>
      <c r="M29" s="849"/>
      <c r="N29" s="60"/>
      <c r="O29" s="60"/>
      <c r="P29" s="59"/>
      <c r="Q29" s="59"/>
      <c r="R29" s="59"/>
      <c r="S29" s="59"/>
      <c r="T29" s="59"/>
      <c r="U29" s="59"/>
      <c r="V29" s="59"/>
      <c r="W29" s="673"/>
      <c r="X29" s="651"/>
      <c r="Y29" s="651"/>
      <c r="Z29" s="863"/>
      <c r="AA29" s="943"/>
      <c r="AB29" s="87"/>
      <c r="AC29" s="18"/>
      <c r="AD29" s="18" t="s">
        <v>483</v>
      </c>
      <c r="AE29" s="18" t="s">
        <v>381</v>
      </c>
      <c r="AF29" s="18" t="s">
        <v>250</v>
      </c>
      <c r="AG29" s="153"/>
      <c r="AH29" s="153"/>
      <c r="AI29" s="153"/>
      <c r="AJ29" s="153"/>
      <c r="AK29" s="153"/>
      <c r="AL29" s="153"/>
      <c r="AM29" s="153"/>
      <c r="AN29" s="153"/>
      <c r="AO29" s="153"/>
      <c r="AP29" s="153"/>
      <c r="AQ29" s="154"/>
      <c r="AR29" s="154"/>
      <c r="AS29" s="154"/>
      <c r="AT29" s="154"/>
      <c r="AU29" s="154"/>
      <c r="AV29" s="153"/>
      <c r="AW29" s="153"/>
      <c r="AX29" s="153"/>
      <c r="AY29" s="153"/>
      <c r="AZ29" s="153"/>
      <c r="BA29" s="153"/>
      <c r="BB29" s="153"/>
      <c r="BC29" s="153"/>
      <c r="BD29" s="153"/>
      <c r="BE29" s="153"/>
      <c r="BF29" s="153"/>
      <c r="BG29" s="153"/>
      <c r="BH29" s="153"/>
      <c r="BI29" s="153"/>
      <c r="BJ29" s="153"/>
    </row>
    <row r="30" spans="1:62" ht="12.75" hidden="1" customHeight="1">
      <c r="A30" s="872"/>
      <c r="B30" s="895"/>
      <c r="C30" s="1002"/>
      <c r="D30" s="651"/>
      <c r="E30" s="654"/>
      <c r="F30" s="59"/>
      <c r="G30" s="59"/>
      <c r="H30" s="59"/>
      <c r="I30" s="59"/>
      <c r="J30" s="59"/>
      <c r="K30" s="59"/>
      <c r="L30" s="59"/>
      <c r="M30" s="849"/>
      <c r="N30" s="60"/>
      <c r="O30" s="60"/>
      <c r="P30" s="59"/>
      <c r="Q30" s="59"/>
      <c r="R30" s="59"/>
      <c r="S30" s="59"/>
      <c r="T30" s="59"/>
      <c r="U30" s="59"/>
      <c r="V30" s="59"/>
      <c r="W30" s="673"/>
      <c r="X30" s="651"/>
      <c r="Y30" s="651"/>
      <c r="Z30" s="863"/>
      <c r="AA30" s="943"/>
      <c r="AB30" s="87"/>
      <c r="AC30" s="18"/>
      <c r="AD30" s="18" t="s">
        <v>483</v>
      </c>
      <c r="AE30" s="18" t="s">
        <v>303</v>
      </c>
      <c r="AF30" s="18" t="s">
        <v>250</v>
      </c>
      <c r="AG30" s="153">
        <f t="shared" si="6"/>
        <v>0</v>
      </c>
      <c r="AH30" s="153">
        <f t="shared" si="6"/>
        <v>0</v>
      </c>
      <c r="AI30" s="153"/>
      <c r="AJ30" s="153"/>
      <c r="AK30" s="153"/>
      <c r="AL30" s="153"/>
      <c r="AM30" s="153"/>
      <c r="AN30" s="153"/>
      <c r="AO30" s="153"/>
      <c r="AP30" s="153"/>
      <c r="AQ30" s="154">
        <f t="shared" si="7"/>
        <v>0</v>
      </c>
      <c r="AR30" s="154"/>
      <c r="AS30" s="154"/>
      <c r="AT30" s="154"/>
      <c r="AU30" s="154"/>
      <c r="AV30" s="153">
        <f t="shared" si="8"/>
        <v>0</v>
      </c>
      <c r="AW30" s="153"/>
      <c r="AX30" s="153"/>
      <c r="AY30" s="153"/>
      <c r="AZ30" s="153"/>
      <c r="BA30" s="153">
        <f t="shared" ref="BA30:BA42" si="9">BB30+BC30+BD30+BE30</f>
        <v>0</v>
      </c>
      <c r="BB30" s="153"/>
      <c r="BC30" s="153"/>
      <c r="BD30" s="153"/>
      <c r="BE30" s="153"/>
      <c r="BF30" s="153">
        <f t="shared" ref="BF30:BF51" si="10">BG30+BH30+BI30+BJ30</f>
        <v>0</v>
      </c>
      <c r="BG30" s="153"/>
      <c r="BH30" s="153"/>
      <c r="BI30" s="153"/>
      <c r="BJ30" s="153"/>
    </row>
    <row r="31" spans="1:62" ht="12.75" hidden="1" customHeight="1">
      <c r="A31" s="872"/>
      <c r="B31" s="895"/>
      <c r="C31" s="1002"/>
      <c r="D31" s="651"/>
      <c r="E31" s="654"/>
      <c r="F31" s="59"/>
      <c r="G31" s="59"/>
      <c r="H31" s="59"/>
      <c r="I31" s="59"/>
      <c r="J31" s="59"/>
      <c r="K31" s="59"/>
      <c r="L31" s="59"/>
      <c r="M31" s="849"/>
      <c r="N31" s="60"/>
      <c r="O31" s="60"/>
      <c r="P31" s="59"/>
      <c r="Q31" s="59"/>
      <c r="R31" s="59"/>
      <c r="S31" s="59"/>
      <c r="T31" s="59"/>
      <c r="U31" s="59"/>
      <c r="V31" s="59"/>
      <c r="W31" s="673"/>
      <c r="X31" s="651"/>
      <c r="Y31" s="651"/>
      <c r="Z31" s="863"/>
      <c r="AA31" s="943"/>
      <c r="AB31" s="87"/>
      <c r="AC31" s="18"/>
      <c r="AD31" s="18" t="s">
        <v>483</v>
      </c>
      <c r="AE31" s="18" t="s">
        <v>266</v>
      </c>
      <c r="AF31" s="18" t="s">
        <v>250</v>
      </c>
      <c r="AG31" s="153">
        <f t="shared" si="6"/>
        <v>0</v>
      </c>
      <c r="AH31" s="153">
        <f t="shared" si="6"/>
        <v>0</v>
      </c>
      <c r="AI31" s="153"/>
      <c r="AJ31" s="153"/>
      <c r="AK31" s="153"/>
      <c r="AL31" s="153"/>
      <c r="AM31" s="153"/>
      <c r="AN31" s="153"/>
      <c r="AO31" s="153"/>
      <c r="AP31" s="153"/>
      <c r="AQ31" s="154">
        <f t="shared" si="7"/>
        <v>0</v>
      </c>
      <c r="AR31" s="154"/>
      <c r="AS31" s="154"/>
      <c r="AT31" s="154"/>
      <c r="AU31" s="154"/>
      <c r="AV31" s="153">
        <f t="shared" si="8"/>
        <v>0</v>
      </c>
      <c r="AW31" s="153"/>
      <c r="AX31" s="153"/>
      <c r="AY31" s="153"/>
      <c r="AZ31" s="153"/>
      <c r="BA31" s="153">
        <f t="shared" si="9"/>
        <v>0</v>
      </c>
      <c r="BB31" s="153"/>
      <c r="BC31" s="153"/>
      <c r="BD31" s="153"/>
      <c r="BE31" s="153"/>
      <c r="BF31" s="153">
        <f t="shared" si="10"/>
        <v>0</v>
      </c>
      <c r="BG31" s="153"/>
      <c r="BH31" s="153"/>
      <c r="BI31" s="153"/>
      <c r="BJ31" s="153"/>
    </row>
    <row r="32" spans="1:62" ht="28.5" customHeight="1">
      <c r="A32" s="872"/>
      <c r="B32" s="895"/>
      <c r="C32" s="1002"/>
      <c r="D32" s="836"/>
      <c r="E32" s="816"/>
      <c r="F32" s="59"/>
      <c r="G32" s="59"/>
      <c r="H32" s="59"/>
      <c r="I32" s="59"/>
      <c r="J32" s="59"/>
      <c r="K32" s="59"/>
      <c r="L32" s="59"/>
      <c r="M32" s="850"/>
      <c r="N32" s="60"/>
      <c r="O32" s="60"/>
      <c r="P32" s="59"/>
      <c r="Q32" s="59"/>
      <c r="R32" s="59"/>
      <c r="S32" s="59"/>
      <c r="T32" s="59"/>
      <c r="U32" s="59"/>
      <c r="V32" s="59"/>
      <c r="W32" s="673"/>
      <c r="X32" s="836"/>
      <c r="Y32" s="836"/>
      <c r="Z32" s="876"/>
      <c r="AA32" s="943"/>
      <c r="AB32" s="87"/>
      <c r="AC32" s="21"/>
      <c r="AD32" s="18" t="s">
        <v>481</v>
      </c>
      <c r="AE32" s="18" t="s">
        <v>318</v>
      </c>
      <c r="AF32" s="18" t="s">
        <v>250</v>
      </c>
      <c r="AG32" s="153">
        <f t="shared" si="6"/>
        <v>0</v>
      </c>
      <c r="AH32" s="153">
        <f t="shared" si="6"/>
        <v>0</v>
      </c>
      <c r="AI32" s="153"/>
      <c r="AJ32" s="153"/>
      <c r="AK32" s="153"/>
      <c r="AL32" s="153"/>
      <c r="AM32" s="153"/>
      <c r="AN32" s="153"/>
      <c r="AO32" s="153">
        <v>0</v>
      </c>
      <c r="AP32" s="153"/>
      <c r="AQ32" s="154">
        <f t="shared" si="7"/>
        <v>0</v>
      </c>
      <c r="AR32" s="154"/>
      <c r="AS32" s="154"/>
      <c r="AT32" s="154"/>
      <c r="AU32" s="154">
        <v>0</v>
      </c>
      <c r="AV32" s="153">
        <f t="shared" si="8"/>
        <v>0</v>
      </c>
      <c r="AW32" s="153"/>
      <c r="AX32" s="153"/>
      <c r="AY32" s="153"/>
      <c r="AZ32" s="153">
        <v>0</v>
      </c>
      <c r="BA32" s="153">
        <f t="shared" si="9"/>
        <v>0</v>
      </c>
      <c r="BB32" s="153"/>
      <c r="BC32" s="153"/>
      <c r="BD32" s="153"/>
      <c r="BE32" s="153">
        <v>0</v>
      </c>
      <c r="BF32" s="153">
        <f t="shared" si="10"/>
        <v>0</v>
      </c>
      <c r="BG32" s="153"/>
      <c r="BH32" s="153"/>
      <c r="BI32" s="153"/>
      <c r="BJ32" s="153">
        <v>0</v>
      </c>
    </row>
    <row r="33" spans="1:62" ht="22.5" customHeight="1">
      <c r="A33" s="873"/>
      <c r="B33" s="896"/>
      <c r="C33" s="1003"/>
      <c r="D33" s="58"/>
      <c r="E33" s="58"/>
      <c r="F33" s="59"/>
      <c r="G33" s="59"/>
      <c r="H33" s="59"/>
      <c r="I33" s="59"/>
      <c r="J33" s="59"/>
      <c r="K33" s="59"/>
      <c r="L33" s="59"/>
      <c r="M33" s="61"/>
      <c r="N33" s="60"/>
      <c r="O33" s="60"/>
      <c r="P33" s="59"/>
      <c r="Q33" s="59"/>
      <c r="R33" s="59"/>
      <c r="S33" s="59"/>
      <c r="T33" s="59"/>
      <c r="U33" s="59"/>
      <c r="V33" s="59"/>
      <c r="W33" s="817"/>
      <c r="X33" s="58"/>
      <c r="Y33" s="65"/>
      <c r="Z33" s="175"/>
      <c r="AA33" s="63"/>
      <c r="AB33" s="63"/>
      <c r="AC33" s="21"/>
      <c r="AD33" s="18" t="s">
        <v>481</v>
      </c>
      <c r="AE33" s="18" t="s">
        <v>28</v>
      </c>
      <c r="AF33" s="18" t="s">
        <v>250</v>
      </c>
      <c r="AG33" s="153">
        <f t="shared" si="6"/>
        <v>10</v>
      </c>
      <c r="AH33" s="153">
        <f t="shared" si="6"/>
        <v>8.1</v>
      </c>
      <c r="AI33" s="153"/>
      <c r="AJ33" s="153"/>
      <c r="AK33" s="153"/>
      <c r="AL33" s="153"/>
      <c r="AM33" s="153"/>
      <c r="AN33" s="153"/>
      <c r="AO33" s="153">
        <v>10</v>
      </c>
      <c r="AP33" s="153">
        <v>8.1</v>
      </c>
      <c r="AQ33" s="154">
        <f t="shared" si="7"/>
        <v>20.7</v>
      </c>
      <c r="AR33" s="154"/>
      <c r="AS33" s="154"/>
      <c r="AT33" s="154"/>
      <c r="AU33" s="154">
        <v>20.7</v>
      </c>
      <c r="AV33" s="153">
        <f t="shared" si="8"/>
        <v>20.7</v>
      </c>
      <c r="AW33" s="153"/>
      <c r="AX33" s="153"/>
      <c r="AY33" s="153"/>
      <c r="AZ33" s="153">
        <v>20.7</v>
      </c>
      <c r="BA33" s="153">
        <f t="shared" si="9"/>
        <v>20.7</v>
      </c>
      <c r="BB33" s="153"/>
      <c r="BC33" s="153"/>
      <c r="BD33" s="153"/>
      <c r="BE33" s="153">
        <v>20.7</v>
      </c>
      <c r="BF33" s="153">
        <f t="shared" si="10"/>
        <v>20.7</v>
      </c>
      <c r="BG33" s="153"/>
      <c r="BH33" s="153"/>
      <c r="BI33" s="153"/>
      <c r="BJ33" s="153">
        <v>20.7</v>
      </c>
    </row>
    <row r="34" spans="1:62" ht="65.25" customHeight="1">
      <c r="A34" s="883" t="s">
        <v>293</v>
      </c>
      <c r="B34" s="885">
        <v>6506</v>
      </c>
      <c r="C34" s="878" t="s">
        <v>396</v>
      </c>
      <c r="D34" s="58" t="s">
        <v>243</v>
      </c>
      <c r="E34" s="58" t="s">
        <v>397</v>
      </c>
      <c r="F34" s="59"/>
      <c r="G34" s="59"/>
      <c r="H34" s="59"/>
      <c r="I34" s="59"/>
      <c r="J34" s="59"/>
      <c r="K34" s="59"/>
      <c r="L34" s="59"/>
      <c r="M34" s="64" t="s">
        <v>351</v>
      </c>
      <c r="N34" s="60" t="s">
        <v>290</v>
      </c>
      <c r="O34" s="60" t="s">
        <v>386</v>
      </c>
      <c r="P34" s="59" t="s">
        <v>421</v>
      </c>
      <c r="Q34" s="59"/>
      <c r="R34" s="59"/>
      <c r="S34" s="59"/>
      <c r="T34" s="59"/>
      <c r="U34" s="59"/>
      <c r="V34" s="59"/>
      <c r="W34" s="877" t="s">
        <v>398</v>
      </c>
      <c r="X34" s="58" t="s">
        <v>399</v>
      </c>
      <c r="Y34" s="65" t="s">
        <v>400</v>
      </c>
      <c r="Z34" s="66"/>
      <c r="AA34" s="66"/>
      <c r="AB34" s="66"/>
      <c r="AC34" s="12"/>
      <c r="AD34" s="18" t="s">
        <v>291</v>
      </c>
      <c r="AE34" s="18"/>
      <c r="AF34" s="18"/>
      <c r="AG34" s="153">
        <f>AI34+AK34+AM34+AO34</f>
        <v>0</v>
      </c>
      <c r="AH34" s="153"/>
      <c r="AI34" s="153">
        <f>AI35+AI36</f>
        <v>0</v>
      </c>
      <c r="AJ34" s="153"/>
      <c r="AK34" s="153">
        <f>AK35+AK36</f>
        <v>0</v>
      </c>
      <c r="AL34" s="153"/>
      <c r="AM34" s="153">
        <f>AM35+AM36</f>
        <v>0</v>
      </c>
      <c r="AN34" s="153"/>
      <c r="AO34" s="153">
        <f>AO35+AO36</f>
        <v>0</v>
      </c>
      <c r="AP34" s="153"/>
      <c r="AQ34" s="154">
        <f t="shared" si="7"/>
        <v>0</v>
      </c>
      <c r="AR34" s="154">
        <f>AR35+AR36</f>
        <v>0</v>
      </c>
      <c r="AS34" s="154">
        <f>AS35+AS36</f>
        <v>0</v>
      </c>
      <c r="AT34" s="154">
        <f>AT35+AT36</f>
        <v>0</v>
      </c>
      <c r="AU34" s="154">
        <f>AU35+AU36</f>
        <v>0</v>
      </c>
      <c r="AV34" s="153">
        <f t="shared" si="8"/>
        <v>0</v>
      </c>
      <c r="AW34" s="153">
        <f>AW35+AW36</f>
        <v>0</v>
      </c>
      <c r="AX34" s="153">
        <f>AX35+AX36</f>
        <v>0</v>
      </c>
      <c r="AY34" s="153">
        <f>AY35+AY36</f>
        <v>0</v>
      </c>
      <c r="AZ34" s="153">
        <f>AZ35+AZ36</f>
        <v>0</v>
      </c>
      <c r="BA34" s="153">
        <f t="shared" si="9"/>
        <v>0</v>
      </c>
      <c r="BB34" s="153">
        <f>BB35+BB36</f>
        <v>0</v>
      </c>
      <c r="BC34" s="153">
        <f>BC35+BC36</f>
        <v>0</v>
      </c>
      <c r="BD34" s="153">
        <f>BD35+BD36</f>
        <v>0</v>
      </c>
      <c r="BE34" s="153">
        <f>BE35+BE36</f>
        <v>0</v>
      </c>
      <c r="BF34" s="153">
        <f t="shared" si="10"/>
        <v>0</v>
      </c>
      <c r="BG34" s="153">
        <f>BG35+BG36</f>
        <v>0</v>
      </c>
      <c r="BH34" s="153">
        <f>BH35+BH36</f>
        <v>0</v>
      </c>
      <c r="BI34" s="153">
        <f>BI35+BI36</f>
        <v>0</v>
      </c>
      <c r="BJ34" s="153">
        <f>BJ35+BJ36</f>
        <v>0</v>
      </c>
    </row>
    <row r="35" spans="1:62">
      <c r="A35" s="872"/>
      <c r="B35" s="886"/>
      <c r="C35" s="651"/>
      <c r="D35" s="58"/>
      <c r="E35" s="58"/>
      <c r="F35" s="59"/>
      <c r="G35" s="59"/>
      <c r="H35" s="59"/>
      <c r="I35" s="59"/>
      <c r="J35" s="59"/>
      <c r="K35" s="59"/>
      <c r="L35" s="59"/>
      <c r="M35" s="64"/>
      <c r="N35" s="60"/>
      <c r="O35" s="67"/>
      <c r="P35" s="59"/>
      <c r="Q35" s="59"/>
      <c r="R35" s="59"/>
      <c r="S35" s="59"/>
      <c r="T35" s="59"/>
      <c r="U35" s="59"/>
      <c r="V35" s="59"/>
      <c r="W35" s="673"/>
      <c r="X35" s="58"/>
      <c r="Y35" s="65"/>
      <c r="Z35" s="66"/>
      <c r="AA35" s="66"/>
      <c r="AB35" s="66"/>
      <c r="AC35" s="12"/>
      <c r="AD35" s="18" t="s">
        <v>291</v>
      </c>
      <c r="AE35" s="18" t="s">
        <v>305</v>
      </c>
      <c r="AF35" s="18" t="s">
        <v>272</v>
      </c>
      <c r="AG35" s="153">
        <f t="shared" si="6"/>
        <v>0</v>
      </c>
      <c r="AH35" s="153"/>
      <c r="AI35" s="153"/>
      <c r="AJ35" s="153"/>
      <c r="AK35" s="153"/>
      <c r="AL35" s="153"/>
      <c r="AM35" s="153"/>
      <c r="AN35" s="153"/>
      <c r="AO35" s="153"/>
      <c r="AP35" s="153"/>
      <c r="AQ35" s="154">
        <f t="shared" si="7"/>
        <v>0</v>
      </c>
      <c r="AR35" s="154"/>
      <c r="AS35" s="154"/>
      <c r="AT35" s="154"/>
      <c r="AU35" s="154"/>
      <c r="AV35" s="153">
        <f t="shared" si="8"/>
        <v>0</v>
      </c>
      <c r="AW35" s="153"/>
      <c r="AX35" s="153"/>
      <c r="AY35" s="153"/>
      <c r="AZ35" s="153"/>
      <c r="BA35" s="153">
        <f t="shared" si="9"/>
        <v>0</v>
      </c>
      <c r="BB35" s="153"/>
      <c r="BC35" s="153"/>
      <c r="BD35" s="153"/>
      <c r="BE35" s="153"/>
      <c r="BF35" s="153">
        <f t="shared" si="10"/>
        <v>0</v>
      </c>
      <c r="BG35" s="153"/>
      <c r="BH35" s="153"/>
      <c r="BI35" s="153"/>
      <c r="BJ35" s="153"/>
    </row>
    <row r="36" spans="1:62">
      <c r="A36" s="873"/>
      <c r="B36" s="887"/>
      <c r="C36" s="836"/>
      <c r="D36" s="58"/>
      <c r="E36" s="58"/>
      <c r="F36" s="59"/>
      <c r="G36" s="59"/>
      <c r="H36" s="59"/>
      <c r="I36" s="59"/>
      <c r="J36" s="59"/>
      <c r="K36" s="59"/>
      <c r="L36" s="59"/>
      <c r="M36" s="64"/>
      <c r="N36" s="60"/>
      <c r="O36" s="67"/>
      <c r="P36" s="59"/>
      <c r="Q36" s="59"/>
      <c r="R36" s="59"/>
      <c r="S36" s="59"/>
      <c r="T36" s="59"/>
      <c r="U36" s="59"/>
      <c r="V36" s="59"/>
      <c r="W36" s="817"/>
      <c r="X36" s="58"/>
      <c r="Y36" s="65"/>
      <c r="Z36" s="66"/>
      <c r="AA36" s="66"/>
      <c r="AB36" s="66"/>
      <c r="AC36" s="12"/>
      <c r="AD36" s="18" t="s">
        <v>291</v>
      </c>
      <c r="AE36" s="18" t="s">
        <v>51</v>
      </c>
      <c r="AF36" s="18">
        <v>244</v>
      </c>
      <c r="AG36" s="153">
        <f t="shared" si="6"/>
        <v>0</v>
      </c>
      <c r="AH36" s="153"/>
      <c r="AI36" s="153"/>
      <c r="AJ36" s="153"/>
      <c r="AK36" s="153"/>
      <c r="AL36" s="153"/>
      <c r="AM36" s="153"/>
      <c r="AN36" s="153"/>
      <c r="AO36" s="153"/>
      <c r="AP36" s="153"/>
      <c r="AQ36" s="154">
        <f t="shared" si="7"/>
        <v>0</v>
      </c>
      <c r="AR36" s="154"/>
      <c r="AS36" s="154"/>
      <c r="AT36" s="154"/>
      <c r="AU36" s="154">
        <v>0</v>
      </c>
      <c r="AV36" s="153">
        <f t="shared" si="8"/>
        <v>0</v>
      </c>
      <c r="AW36" s="153"/>
      <c r="AX36" s="153"/>
      <c r="AY36" s="153"/>
      <c r="AZ36" s="153"/>
      <c r="BA36" s="153">
        <f t="shared" si="9"/>
        <v>0</v>
      </c>
      <c r="BB36" s="153"/>
      <c r="BC36" s="153"/>
      <c r="BD36" s="153"/>
      <c r="BE36" s="153"/>
      <c r="BF36" s="153">
        <f t="shared" si="10"/>
        <v>0</v>
      </c>
      <c r="BG36" s="153"/>
      <c r="BH36" s="153"/>
      <c r="BI36" s="153"/>
      <c r="BJ36" s="153"/>
    </row>
    <row r="37" spans="1:62" ht="22.5" customHeight="1">
      <c r="A37" s="883" t="s">
        <v>440</v>
      </c>
      <c r="B37" s="885">
        <v>6508</v>
      </c>
      <c r="C37" s="878" t="s">
        <v>447</v>
      </c>
      <c r="D37" s="878" t="s">
        <v>418</v>
      </c>
      <c r="E37" s="897" t="s">
        <v>448</v>
      </c>
      <c r="F37" s="59"/>
      <c r="G37" s="59"/>
      <c r="H37" s="59"/>
      <c r="I37" s="59"/>
      <c r="J37" s="59"/>
      <c r="K37" s="59"/>
      <c r="L37" s="59"/>
      <c r="M37" s="848" t="s">
        <v>446</v>
      </c>
      <c r="N37" s="60" t="s">
        <v>290</v>
      </c>
      <c r="O37" s="67" t="s">
        <v>386</v>
      </c>
      <c r="P37" s="59">
        <v>9</v>
      </c>
      <c r="Q37" s="59"/>
      <c r="R37" s="59"/>
      <c r="S37" s="59"/>
      <c r="T37" s="59"/>
      <c r="U37" s="59"/>
      <c r="V37" s="59"/>
      <c r="W37" s="877" t="s">
        <v>367</v>
      </c>
      <c r="X37" s="878" t="s">
        <v>242</v>
      </c>
      <c r="Y37" s="878" t="s">
        <v>368</v>
      </c>
      <c r="Z37" s="879" t="s">
        <v>415</v>
      </c>
      <c r="AA37" s="944" t="s">
        <v>416</v>
      </c>
      <c r="AB37" s="944" t="s">
        <v>417</v>
      </c>
      <c r="AC37" s="18"/>
      <c r="AD37" s="18" t="s">
        <v>478</v>
      </c>
      <c r="AE37" s="18"/>
      <c r="AF37" s="18"/>
      <c r="AG37" s="153">
        <f t="shared" si="6"/>
        <v>981.69999999999993</v>
      </c>
      <c r="AH37" s="153">
        <f t="shared" si="6"/>
        <v>603.1</v>
      </c>
      <c r="AI37" s="153">
        <f>AI38+AI39+AI40+AI41+AI42+AI43+AI44+AI45+AI46+AI47+AI48+AI49</f>
        <v>0</v>
      </c>
      <c r="AJ37" s="153"/>
      <c r="AK37" s="153">
        <f>AK38+AK39+AK40+AK41+AK42+AK43+AK44+AK45+AK46+AK47+AK48+AK49</f>
        <v>0</v>
      </c>
      <c r="AL37" s="153"/>
      <c r="AM37" s="153">
        <f>AM38+AM39+AM40+AM41+AM42+AM43+AM44+AM45+AM46+AM47+AM48+AM49</f>
        <v>0</v>
      </c>
      <c r="AN37" s="153"/>
      <c r="AO37" s="153">
        <f>AO38+AO39+AO40+AO41+AO42+AO43+AO44+AO45+AO46+AO47+AO48+AO49</f>
        <v>981.69999999999993</v>
      </c>
      <c r="AP37" s="153">
        <f>AP38+AP39+AP40+AP41+AP42+AP43+AP44+AP45+AP46+AP47+AP48+AP49</f>
        <v>603.1</v>
      </c>
      <c r="AQ37" s="154">
        <f t="shared" si="7"/>
        <v>703.5</v>
      </c>
      <c r="AR37" s="154">
        <f>AR38+AR39+AR40+AR41+AR42+AR43+AR44+AR45+AR46+AR47+AR48+AR49</f>
        <v>0</v>
      </c>
      <c r="AS37" s="154">
        <f>AS38+AS39+AS40+AS41+AS42+AS43+AS44+AS45+AS46+AS47+AS48+AS49</f>
        <v>0</v>
      </c>
      <c r="AT37" s="154">
        <f>AT38+AT39+AT40+AT41+AT42+AT43+AT44+AT45+AT46+AT47+AT48+AT49</f>
        <v>0</v>
      </c>
      <c r="AU37" s="154">
        <f>AU38+AU39+AU40+AU41+AU42+AU43+AU44+AU45+AU46+AU47+AU48+AU49</f>
        <v>703.5</v>
      </c>
      <c r="AV37" s="153">
        <f t="shared" si="8"/>
        <v>416.3</v>
      </c>
      <c r="AW37" s="153">
        <f>AW38+AW39+AW40+AW41+AW42+AW43+AW44+AW45+AW46+AW47+AW48+AW49</f>
        <v>0</v>
      </c>
      <c r="AX37" s="153">
        <f>AX38+AX39+AX40+AX41+AX42+AX43+AX44+AX45+AX46+AX47+AX48+AX49</f>
        <v>0</v>
      </c>
      <c r="AY37" s="153">
        <f>AY38+AY39+AY40+AY41+AY42+AY43+AY44+AY45+AY46+AY47+AY48+AY49</f>
        <v>0</v>
      </c>
      <c r="AZ37" s="153">
        <f>AZ38+AZ39+AZ40+AZ41+AZ42+AZ43+AZ44+AZ45+AZ46+AZ47+AZ48+AZ49</f>
        <v>416.3</v>
      </c>
      <c r="BA37" s="153">
        <f t="shared" si="9"/>
        <v>298.7</v>
      </c>
      <c r="BB37" s="153">
        <f>BB38+BB39+BB40+BB41+BB42+BB43+BB44+BB45+BB46+BB47+BB48+BB49</f>
        <v>0</v>
      </c>
      <c r="BC37" s="153">
        <f>BC38+BC39+BC40+BC41+BC42+BC43+BC44+BC45+BC46+BC47+BC48+BC49</f>
        <v>0</v>
      </c>
      <c r="BD37" s="153">
        <f>BD38+BD39+BD40+BD41+BD42+BD43+BD44+BD45+BD46+BD47+BD48+BD49</f>
        <v>0</v>
      </c>
      <c r="BE37" s="153">
        <f>BE38+BE39+BE40+BE41+BE42+BE43+BE44+BE45+BE46+BE47+BE48+BE49</f>
        <v>298.7</v>
      </c>
      <c r="BF37" s="153">
        <f t="shared" si="10"/>
        <v>298.7</v>
      </c>
      <c r="BG37" s="153">
        <f>BG38+BG39+BG40+BG41+BG42+BG43+BG44+BG45+BG46+BG47+BG48+BG49</f>
        <v>0</v>
      </c>
      <c r="BH37" s="153">
        <f>BH38+BH39+BH40+BH41+BH42+BH43+BH44+BH45+BH46+BH47+BH48+BH49</f>
        <v>0</v>
      </c>
      <c r="BI37" s="153">
        <f>BI38+BI39+BI40+BI41+BI42+BI43+BI44+BI45+BI46+BI47+BI48+BI49</f>
        <v>0</v>
      </c>
      <c r="BJ37" s="153">
        <f>BJ38+BJ39+BJ40+BJ41+BJ42+BJ43+BJ44+BJ45+BJ46+BJ47+BJ48+BJ49</f>
        <v>298.7</v>
      </c>
    </row>
    <row r="38" spans="1:62">
      <c r="A38" s="872"/>
      <c r="B38" s="886"/>
      <c r="C38" s="651"/>
      <c r="D38" s="651"/>
      <c r="E38" s="654"/>
      <c r="F38" s="59"/>
      <c r="G38" s="59"/>
      <c r="H38" s="59"/>
      <c r="I38" s="59"/>
      <c r="J38" s="59"/>
      <c r="K38" s="59"/>
      <c r="L38" s="59"/>
      <c r="M38" s="849"/>
      <c r="N38" s="60"/>
      <c r="O38" s="67"/>
      <c r="P38" s="59"/>
      <c r="Q38" s="59"/>
      <c r="R38" s="59"/>
      <c r="S38" s="59"/>
      <c r="T38" s="59"/>
      <c r="U38" s="59"/>
      <c r="V38" s="59"/>
      <c r="W38" s="673"/>
      <c r="X38" s="651"/>
      <c r="Y38" s="651"/>
      <c r="Z38" s="880"/>
      <c r="AA38" s="945"/>
      <c r="AB38" s="945"/>
      <c r="AC38" s="18"/>
      <c r="AD38" s="18" t="s">
        <v>478</v>
      </c>
      <c r="AE38" s="18" t="s">
        <v>289</v>
      </c>
      <c r="AF38" s="18" t="s">
        <v>250</v>
      </c>
      <c r="AG38" s="153">
        <f t="shared" si="6"/>
        <v>3</v>
      </c>
      <c r="AH38" s="153">
        <f t="shared" si="6"/>
        <v>0</v>
      </c>
      <c r="AI38" s="153"/>
      <c r="AJ38" s="153"/>
      <c r="AK38" s="153"/>
      <c r="AL38" s="153"/>
      <c r="AM38" s="153"/>
      <c r="AN38" s="153"/>
      <c r="AO38" s="153">
        <v>3</v>
      </c>
      <c r="AP38" s="153">
        <v>0</v>
      </c>
      <c r="AQ38" s="154">
        <f t="shared" si="7"/>
        <v>0</v>
      </c>
      <c r="AR38" s="154"/>
      <c r="AS38" s="154"/>
      <c r="AT38" s="154"/>
      <c r="AU38" s="154">
        <v>0</v>
      </c>
      <c r="AV38" s="153">
        <f t="shared" si="8"/>
        <v>0</v>
      </c>
      <c r="AW38" s="153"/>
      <c r="AX38" s="153"/>
      <c r="AY38" s="153"/>
      <c r="AZ38" s="153">
        <v>0</v>
      </c>
      <c r="BA38" s="153">
        <f t="shared" si="9"/>
        <v>0</v>
      </c>
      <c r="BB38" s="153"/>
      <c r="BC38" s="153"/>
      <c r="BD38" s="153"/>
      <c r="BE38" s="153">
        <v>0</v>
      </c>
      <c r="BF38" s="153">
        <f t="shared" si="10"/>
        <v>0</v>
      </c>
      <c r="BG38" s="153"/>
      <c r="BH38" s="153"/>
      <c r="BI38" s="153"/>
      <c r="BJ38" s="153">
        <v>0</v>
      </c>
    </row>
    <row r="39" spans="1:62">
      <c r="A39" s="872"/>
      <c r="B39" s="886"/>
      <c r="C39" s="651"/>
      <c r="D39" s="651"/>
      <c r="E39" s="654"/>
      <c r="F39" s="59"/>
      <c r="G39" s="59"/>
      <c r="H39" s="59"/>
      <c r="I39" s="59"/>
      <c r="J39" s="59"/>
      <c r="K39" s="59"/>
      <c r="L39" s="59"/>
      <c r="M39" s="849"/>
      <c r="N39" s="60"/>
      <c r="O39" s="67"/>
      <c r="P39" s="59"/>
      <c r="Q39" s="59"/>
      <c r="R39" s="59"/>
      <c r="S39" s="59"/>
      <c r="T39" s="59"/>
      <c r="U39" s="59"/>
      <c r="V39" s="59"/>
      <c r="W39" s="673"/>
      <c r="X39" s="651"/>
      <c r="Y39" s="651"/>
      <c r="Z39" s="880"/>
      <c r="AA39" s="945"/>
      <c r="AB39" s="945"/>
      <c r="AC39" s="18"/>
      <c r="AD39" s="18" t="s">
        <v>478</v>
      </c>
      <c r="AE39" s="18" t="s">
        <v>298</v>
      </c>
      <c r="AF39" s="18" t="s">
        <v>250</v>
      </c>
      <c r="AG39" s="153">
        <f t="shared" si="6"/>
        <v>4</v>
      </c>
      <c r="AH39" s="153">
        <f t="shared" si="6"/>
        <v>0</v>
      </c>
      <c r="AI39" s="153"/>
      <c r="AJ39" s="153"/>
      <c r="AK39" s="153"/>
      <c r="AL39" s="153"/>
      <c r="AM39" s="153"/>
      <c r="AN39" s="153"/>
      <c r="AO39" s="153">
        <v>4</v>
      </c>
      <c r="AP39" s="153">
        <v>0</v>
      </c>
      <c r="AQ39" s="154">
        <f t="shared" si="7"/>
        <v>0</v>
      </c>
      <c r="AR39" s="154"/>
      <c r="AS39" s="154"/>
      <c r="AT39" s="154"/>
      <c r="AU39" s="154">
        <v>0</v>
      </c>
      <c r="AV39" s="153">
        <f t="shared" si="8"/>
        <v>0</v>
      </c>
      <c r="AW39" s="153"/>
      <c r="AX39" s="153"/>
      <c r="AY39" s="153"/>
      <c r="AZ39" s="153">
        <v>0</v>
      </c>
      <c r="BA39" s="153">
        <f t="shared" si="9"/>
        <v>0</v>
      </c>
      <c r="BB39" s="153"/>
      <c r="BC39" s="153"/>
      <c r="BD39" s="153"/>
      <c r="BE39" s="153">
        <v>0</v>
      </c>
      <c r="BF39" s="153">
        <f t="shared" si="10"/>
        <v>0</v>
      </c>
      <c r="BG39" s="153"/>
      <c r="BH39" s="153"/>
      <c r="BI39" s="153"/>
      <c r="BJ39" s="153">
        <v>0</v>
      </c>
    </row>
    <row r="40" spans="1:62">
      <c r="A40" s="872"/>
      <c r="B40" s="886"/>
      <c r="C40" s="651"/>
      <c r="D40" s="651"/>
      <c r="E40" s="654"/>
      <c r="F40" s="59"/>
      <c r="G40" s="59"/>
      <c r="H40" s="59"/>
      <c r="I40" s="59"/>
      <c r="J40" s="59"/>
      <c r="K40" s="59"/>
      <c r="L40" s="59"/>
      <c r="M40" s="849"/>
      <c r="N40" s="60"/>
      <c r="O40" s="67"/>
      <c r="P40" s="59"/>
      <c r="Q40" s="59"/>
      <c r="R40" s="59"/>
      <c r="S40" s="59"/>
      <c r="T40" s="59"/>
      <c r="U40" s="59"/>
      <c r="V40" s="59"/>
      <c r="W40" s="673"/>
      <c r="X40" s="651"/>
      <c r="Y40" s="651"/>
      <c r="Z40" s="880"/>
      <c r="AA40" s="945"/>
      <c r="AB40" s="945"/>
      <c r="AC40" s="18"/>
      <c r="AD40" s="18" t="s">
        <v>478</v>
      </c>
      <c r="AE40" s="18" t="s">
        <v>27</v>
      </c>
      <c r="AF40" s="18" t="s">
        <v>250</v>
      </c>
      <c r="AG40" s="153">
        <f t="shared" si="6"/>
        <v>653.79999999999995</v>
      </c>
      <c r="AH40" s="153">
        <f t="shared" si="6"/>
        <v>587.20000000000005</v>
      </c>
      <c r="AI40" s="153"/>
      <c r="AJ40" s="153"/>
      <c r="AK40" s="153"/>
      <c r="AL40" s="153"/>
      <c r="AM40" s="153"/>
      <c r="AN40" s="153"/>
      <c r="AO40" s="153">
        <v>653.79999999999995</v>
      </c>
      <c r="AP40" s="153">
        <v>587.20000000000005</v>
      </c>
      <c r="AQ40" s="154">
        <f t="shared" si="7"/>
        <v>703.5</v>
      </c>
      <c r="AR40" s="154"/>
      <c r="AS40" s="154"/>
      <c r="AT40" s="154"/>
      <c r="AU40" s="154">
        <v>703.5</v>
      </c>
      <c r="AV40" s="153">
        <f t="shared" si="8"/>
        <v>416.3</v>
      </c>
      <c r="AW40" s="153"/>
      <c r="AX40" s="153"/>
      <c r="AY40" s="153"/>
      <c r="AZ40" s="153">
        <v>416.3</v>
      </c>
      <c r="BA40" s="153">
        <f t="shared" si="9"/>
        <v>298.7</v>
      </c>
      <c r="BB40" s="153"/>
      <c r="BC40" s="153"/>
      <c r="BD40" s="153"/>
      <c r="BE40" s="153">
        <v>298.7</v>
      </c>
      <c r="BF40" s="153">
        <f t="shared" si="10"/>
        <v>298.7</v>
      </c>
      <c r="BG40" s="153"/>
      <c r="BH40" s="153"/>
      <c r="BI40" s="153"/>
      <c r="BJ40" s="153">
        <v>298.7</v>
      </c>
    </row>
    <row r="41" spans="1:62">
      <c r="A41" s="872"/>
      <c r="B41" s="886"/>
      <c r="C41" s="651"/>
      <c r="D41" s="651"/>
      <c r="E41" s="654"/>
      <c r="F41" s="59"/>
      <c r="G41" s="59"/>
      <c r="H41" s="59"/>
      <c r="I41" s="59"/>
      <c r="J41" s="59"/>
      <c r="K41" s="59"/>
      <c r="L41" s="59"/>
      <c r="M41" s="849"/>
      <c r="N41" s="60"/>
      <c r="O41" s="67"/>
      <c r="P41" s="59"/>
      <c r="Q41" s="59"/>
      <c r="R41" s="59"/>
      <c r="S41" s="59"/>
      <c r="T41" s="59"/>
      <c r="U41" s="59"/>
      <c r="V41" s="59"/>
      <c r="W41" s="673"/>
      <c r="X41" s="651"/>
      <c r="Y41" s="651"/>
      <c r="Z41" s="880"/>
      <c r="AA41" s="945"/>
      <c r="AB41" s="945"/>
      <c r="AC41" s="18"/>
      <c r="AD41" s="18" t="s">
        <v>478</v>
      </c>
      <c r="AE41" s="18" t="s">
        <v>270</v>
      </c>
      <c r="AF41" s="18">
        <v>244</v>
      </c>
      <c r="AG41" s="153">
        <f t="shared" si="6"/>
        <v>0</v>
      </c>
      <c r="AH41" s="153">
        <f t="shared" si="6"/>
        <v>0</v>
      </c>
      <c r="AI41" s="153"/>
      <c r="AJ41" s="153"/>
      <c r="AK41" s="153"/>
      <c r="AL41" s="153"/>
      <c r="AM41" s="153"/>
      <c r="AN41" s="153"/>
      <c r="AO41" s="153">
        <v>0</v>
      </c>
      <c r="AP41" s="153"/>
      <c r="AQ41" s="154">
        <f t="shared" si="7"/>
        <v>0</v>
      </c>
      <c r="AR41" s="154"/>
      <c r="AS41" s="154"/>
      <c r="AT41" s="154"/>
      <c r="AU41" s="154">
        <v>0</v>
      </c>
      <c r="AV41" s="153">
        <f t="shared" si="8"/>
        <v>0</v>
      </c>
      <c r="AW41" s="153"/>
      <c r="AX41" s="153"/>
      <c r="AY41" s="153"/>
      <c r="AZ41" s="153">
        <v>0</v>
      </c>
      <c r="BA41" s="153">
        <f t="shared" si="9"/>
        <v>0</v>
      </c>
      <c r="BB41" s="153"/>
      <c r="BC41" s="153"/>
      <c r="BD41" s="153"/>
      <c r="BE41" s="153">
        <v>0</v>
      </c>
      <c r="BF41" s="153">
        <f t="shared" si="10"/>
        <v>0</v>
      </c>
      <c r="BG41" s="153"/>
      <c r="BH41" s="153"/>
      <c r="BI41" s="153"/>
      <c r="BJ41" s="153">
        <v>0</v>
      </c>
    </row>
    <row r="42" spans="1:62" ht="13.5" customHeight="1">
      <c r="A42" s="872"/>
      <c r="B42" s="886"/>
      <c r="C42" s="651"/>
      <c r="D42" s="651"/>
      <c r="E42" s="654"/>
      <c r="F42" s="59"/>
      <c r="G42" s="59"/>
      <c r="H42" s="59"/>
      <c r="I42" s="59"/>
      <c r="J42" s="59"/>
      <c r="K42" s="59"/>
      <c r="L42" s="59"/>
      <c r="M42" s="849"/>
      <c r="N42" s="60"/>
      <c r="O42" s="67"/>
      <c r="P42" s="59"/>
      <c r="Q42" s="59"/>
      <c r="R42" s="59"/>
      <c r="S42" s="59"/>
      <c r="T42" s="59"/>
      <c r="U42" s="59"/>
      <c r="V42" s="59"/>
      <c r="W42" s="673"/>
      <c r="X42" s="651"/>
      <c r="Y42" s="651"/>
      <c r="Z42" s="880"/>
      <c r="AA42" s="945"/>
      <c r="AB42" s="945"/>
      <c r="AC42" s="18"/>
      <c r="AD42" s="18" t="s">
        <v>478</v>
      </c>
      <c r="AE42" s="18" t="s">
        <v>425</v>
      </c>
      <c r="AF42" s="18" t="s">
        <v>250</v>
      </c>
      <c r="AG42" s="153">
        <f t="shared" si="6"/>
        <v>15.9</v>
      </c>
      <c r="AH42" s="153">
        <f t="shared" si="6"/>
        <v>15.9</v>
      </c>
      <c r="AI42" s="153"/>
      <c r="AJ42" s="153"/>
      <c r="AK42" s="153"/>
      <c r="AL42" s="153"/>
      <c r="AM42" s="153"/>
      <c r="AN42" s="153"/>
      <c r="AO42" s="153">
        <v>15.9</v>
      </c>
      <c r="AP42" s="153">
        <v>15.9</v>
      </c>
      <c r="AQ42" s="154">
        <f t="shared" si="7"/>
        <v>0</v>
      </c>
      <c r="AR42" s="154"/>
      <c r="AS42" s="154"/>
      <c r="AT42" s="154"/>
      <c r="AU42" s="154"/>
      <c r="AV42" s="153">
        <f t="shared" si="8"/>
        <v>0</v>
      </c>
      <c r="AW42" s="153"/>
      <c r="AX42" s="153"/>
      <c r="AY42" s="153"/>
      <c r="AZ42" s="153"/>
      <c r="BA42" s="153">
        <f t="shared" si="9"/>
        <v>0</v>
      </c>
      <c r="BB42" s="153"/>
      <c r="BC42" s="153"/>
      <c r="BD42" s="153"/>
      <c r="BE42" s="153"/>
      <c r="BF42" s="153">
        <f t="shared" si="10"/>
        <v>0</v>
      </c>
      <c r="BG42" s="153"/>
      <c r="BH42" s="153"/>
      <c r="BI42" s="153"/>
      <c r="BJ42" s="153"/>
    </row>
    <row r="43" spans="1:62" ht="13.5" customHeight="1">
      <c r="A43" s="872"/>
      <c r="B43" s="886"/>
      <c r="C43" s="651"/>
      <c r="D43" s="651"/>
      <c r="E43" s="654"/>
      <c r="F43" s="59"/>
      <c r="G43" s="59"/>
      <c r="H43" s="59"/>
      <c r="I43" s="59"/>
      <c r="J43" s="59"/>
      <c r="K43" s="59"/>
      <c r="L43" s="59"/>
      <c r="M43" s="849"/>
      <c r="N43" s="60"/>
      <c r="O43" s="67"/>
      <c r="P43" s="59"/>
      <c r="Q43" s="59"/>
      <c r="R43" s="59"/>
      <c r="S43" s="59"/>
      <c r="T43" s="59"/>
      <c r="U43" s="59"/>
      <c r="V43" s="59"/>
      <c r="W43" s="673"/>
      <c r="X43" s="651"/>
      <c r="Y43" s="651"/>
      <c r="Z43" s="880"/>
      <c r="AA43" s="946"/>
      <c r="AB43" s="946"/>
      <c r="AC43" s="18"/>
      <c r="AD43" s="18" t="s">
        <v>478</v>
      </c>
      <c r="AE43" s="18" t="s">
        <v>19</v>
      </c>
      <c r="AF43" s="18" t="s">
        <v>250</v>
      </c>
      <c r="AG43" s="153">
        <f t="shared" ref="AG43:AH120" si="11">AI43+AK43+AM43+AO43</f>
        <v>0</v>
      </c>
      <c r="AH43" s="153">
        <f t="shared" si="11"/>
        <v>0</v>
      </c>
      <c r="AI43" s="153"/>
      <c r="AJ43" s="153"/>
      <c r="AK43" s="153"/>
      <c r="AL43" s="153"/>
      <c r="AM43" s="153"/>
      <c r="AN43" s="153"/>
      <c r="AO43" s="153">
        <v>0</v>
      </c>
      <c r="AP43" s="153"/>
      <c r="AQ43" s="154">
        <f t="shared" ref="AQ43:AQ120" si="12">AR43+AS43+AT43+AU43</f>
        <v>0</v>
      </c>
      <c r="AR43" s="154"/>
      <c r="AS43" s="154"/>
      <c r="AT43" s="154"/>
      <c r="AU43" s="154"/>
      <c r="AV43" s="153">
        <f t="shared" ref="AV43:AV120" si="13">AW43+AX43+AY43+AZ43</f>
        <v>0</v>
      </c>
      <c r="AW43" s="153"/>
      <c r="AX43" s="153"/>
      <c r="AY43" s="153"/>
      <c r="AZ43" s="153"/>
      <c r="BA43" s="153">
        <f t="shared" ref="BA43:BA51" si="14">BB43+BC43+BD43+BE43</f>
        <v>0</v>
      </c>
      <c r="BB43" s="153"/>
      <c r="BC43" s="153"/>
      <c r="BD43" s="153"/>
      <c r="BE43" s="153"/>
      <c r="BF43" s="153">
        <f t="shared" si="10"/>
        <v>0</v>
      </c>
      <c r="BG43" s="153"/>
      <c r="BH43" s="153"/>
      <c r="BI43" s="153"/>
      <c r="BJ43" s="153"/>
    </row>
    <row r="44" spans="1:62" ht="13.5" customHeight="1">
      <c r="A44" s="872"/>
      <c r="B44" s="886"/>
      <c r="C44" s="651"/>
      <c r="D44" s="651"/>
      <c r="E44" s="654"/>
      <c r="F44" s="59"/>
      <c r="G44" s="59"/>
      <c r="H44" s="59"/>
      <c r="I44" s="59"/>
      <c r="J44" s="59"/>
      <c r="K44" s="59"/>
      <c r="L44" s="59"/>
      <c r="M44" s="849"/>
      <c r="N44" s="60"/>
      <c r="O44" s="67"/>
      <c r="P44" s="59"/>
      <c r="Q44" s="59"/>
      <c r="R44" s="59"/>
      <c r="S44" s="59"/>
      <c r="T44" s="59"/>
      <c r="U44" s="59"/>
      <c r="V44" s="59"/>
      <c r="W44" s="673"/>
      <c r="X44" s="651"/>
      <c r="Y44" s="651"/>
      <c r="Z44" s="880"/>
      <c r="AA44" s="69"/>
      <c r="AB44" s="69"/>
      <c r="AC44" s="18"/>
      <c r="AD44" s="18" t="s">
        <v>478</v>
      </c>
      <c r="AE44" s="18" t="s">
        <v>286</v>
      </c>
      <c r="AF44" s="18" t="s">
        <v>268</v>
      </c>
      <c r="AG44" s="153">
        <f t="shared" si="11"/>
        <v>305</v>
      </c>
      <c r="AH44" s="153">
        <f t="shared" si="11"/>
        <v>0</v>
      </c>
      <c r="AI44" s="153"/>
      <c r="AJ44" s="153"/>
      <c r="AK44" s="153"/>
      <c r="AL44" s="153"/>
      <c r="AM44" s="153"/>
      <c r="AN44" s="153"/>
      <c r="AO44" s="153">
        <v>305</v>
      </c>
      <c r="AP44" s="153">
        <v>0</v>
      </c>
      <c r="AQ44" s="154">
        <f t="shared" si="12"/>
        <v>0</v>
      </c>
      <c r="AR44" s="154"/>
      <c r="AS44" s="154"/>
      <c r="AT44" s="154"/>
      <c r="AU44" s="154">
        <v>0</v>
      </c>
      <c r="AV44" s="153">
        <f t="shared" si="13"/>
        <v>0</v>
      </c>
      <c r="AW44" s="153"/>
      <c r="AX44" s="153"/>
      <c r="AY44" s="153"/>
      <c r="AZ44" s="153"/>
      <c r="BA44" s="153">
        <f t="shared" si="14"/>
        <v>0</v>
      </c>
      <c r="BB44" s="153"/>
      <c r="BC44" s="153"/>
      <c r="BD44" s="153"/>
      <c r="BE44" s="153"/>
      <c r="BF44" s="153">
        <f t="shared" si="10"/>
        <v>0</v>
      </c>
      <c r="BG44" s="153"/>
      <c r="BH44" s="153"/>
      <c r="BI44" s="153"/>
      <c r="BJ44" s="153"/>
    </row>
    <row r="45" spans="1:62" ht="21.75" hidden="1" customHeight="1">
      <c r="A45" s="872"/>
      <c r="B45" s="886"/>
      <c r="C45" s="651"/>
      <c r="D45" s="651"/>
      <c r="E45" s="654"/>
      <c r="F45" s="59"/>
      <c r="G45" s="59"/>
      <c r="H45" s="59"/>
      <c r="I45" s="59"/>
      <c r="J45" s="59"/>
      <c r="K45" s="59"/>
      <c r="L45" s="59"/>
      <c r="M45" s="849"/>
      <c r="N45" s="60"/>
      <c r="O45" s="67"/>
      <c r="P45" s="59"/>
      <c r="Q45" s="59"/>
      <c r="R45" s="59"/>
      <c r="S45" s="59"/>
      <c r="T45" s="59"/>
      <c r="U45" s="59"/>
      <c r="V45" s="59"/>
      <c r="W45" s="673"/>
      <c r="X45" s="651"/>
      <c r="Y45" s="651"/>
      <c r="Z45" s="880"/>
      <c r="AA45" s="69"/>
      <c r="AB45" s="69"/>
      <c r="AC45" s="18"/>
      <c r="AD45" s="18" t="s">
        <v>478</v>
      </c>
      <c r="AE45" s="18" t="s">
        <v>306</v>
      </c>
      <c r="AF45" s="18" t="s">
        <v>267</v>
      </c>
      <c r="AG45" s="153">
        <f t="shared" si="11"/>
        <v>0</v>
      </c>
      <c r="AH45" s="153">
        <f t="shared" si="11"/>
        <v>0</v>
      </c>
      <c r="AI45" s="153"/>
      <c r="AJ45" s="153"/>
      <c r="AK45" s="153"/>
      <c r="AL45" s="153"/>
      <c r="AM45" s="153"/>
      <c r="AN45" s="153"/>
      <c r="AO45" s="153"/>
      <c r="AP45" s="153"/>
      <c r="AQ45" s="154">
        <f t="shared" si="12"/>
        <v>0</v>
      </c>
      <c r="AR45" s="154"/>
      <c r="AS45" s="154"/>
      <c r="AT45" s="154"/>
      <c r="AU45" s="154"/>
      <c r="AV45" s="153">
        <f t="shared" si="13"/>
        <v>0</v>
      </c>
      <c r="AW45" s="153"/>
      <c r="AX45" s="153"/>
      <c r="AY45" s="153"/>
      <c r="AZ45" s="153"/>
      <c r="BA45" s="153">
        <f t="shared" si="14"/>
        <v>0</v>
      </c>
      <c r="BB45" s="153"/>
      <c r="BC45" s="153"/>
      <c r="BD45" s="153"/>
      <c r="BE45" s="153"/>
      <c r="BF45" s="153">
        <f t="shared" si="10"/>
        <v>0</v>
      </c>
      <c r="BG45" s="153"/>
      <c r="BH45" s="153"/>
      <c r="BI45" s="153"/>
      <c r="BJ45" s="153"/>
    </row>
    <row r="46" spans="1:62" ht="18.75" hidden="1" customHeight="1">
      <c r="A46" s="872"/>
      <c r="B46" s="886"/>
      <c r="C46" s="651"/>
      <c r="D46" s="651"/>
      <c r="E46" s="654"/>
      <c r="F46" s="59"/>
      <c r="G46" s="59"/>
      <c r="H46" s="59"/>
      <c r="I46" s="59"/>
      <c r="J46" s="59"/>
      <c r="K46" s="59"/>
      <c r="L46" s="59"/>
      <c r="M46" s="849"/>
      <c r="N46" s="60"/>
      <c r="O46" s="67"/>
      <c r="P46" s="59"/>
      <c r="Q46" s="59"/>
      <c r="R46" s="59"/>
      <c r="S46" s="59"/>
      <c r="T46" s="59"/>
      <c r="U46" s="59"/>
      <c r="V46" s="59"/>
      <c r="W46" s="673"/>
      <c r="X46" s="651"/>
      <c r="Y46" s="651"/>
      <c r="Z46" s="880"/>
      <c r="AA46" s="69"/>
      <c r="AB46" s="69"/>
      <c r="AC46" s="18"/>
      <c r="AD46" s="18" t="s">
        <v>478</v>
      </c>
      <c r="AE46" s="18" t="s">
        <v>307</v>
      </c>
      <c r="AF46" s="18" t="s">
        <v>250</v>
      </c>
      <c r="AG46" s="153">
        <f t="shared" si="11"/>
        <v>0</v>
      </c>
      <c r="AH46" s="153">
        <f t="shared" si="11"/>
        <v>0</v>
      </c>
      <c r="AI46" s="153"/>
      <c r="AJ46" s="153"/>
      <c r="AK46" s="153"/>
      <c r="AL46" s="153"/>
      <c r="AM46" s="153"/>
      <c r="AN46" s="153"/>
      <c r="AO46" s="153"/>
      <c r="AP46" s="153"/>
      <c r="AQ46" s="154">
        <f t="shared" si="12"/>
        <v>0</v>
      </c>
      <c r="AR46" s="154"/>
      <c r="AS46" s="154"/>
      <c r="AT46" s="154"/>
      <c r="AU46" s="154"/>
      <c r="AV46" s="153">
        <f t="shared" si="13"/>
        <v>0</v>
      </c>
      <c r="AW46" s="153"/>
      <c r="AX46" s="153"/>
      <c r="AY46" s="153"/>
      <c r="AZ46" s="153"/>
      <c r="BA46" s="153">
        <f t="shared" si="14"/>
        <v>0</v>
      </c>
      <c r="BB46" s="153"/>
      <c r="BC46" s="153"/>
      <c r="BD46" s="153"/>
      <c r="BE46" s="153"/>
      <c r="BF46" s="153">
        <f t="shared" si="10"/>
        <v>0</v>
      </c>
      <c r="BG46" s="153"/>
      <c r="BH46" s="153"/>
      <c r="BI46" s="153"/>
      <c r="BJ46" s="153"/>
    </row>
    <row r="47" spans="1:62" ht="18" hidden="1" customHeight="1">
      <c r="A47" s="872"/>
      <c r="B47" s="886"/>
      <c r="C47" s="651"/>
      <c r="D47" s="651"/>
      <c r="E47" s="654"/>
      <c r="F47" s="59"/>
      <c r="G47" s="59"/>
      <c r="H47" s="59"/>
      <c r="I47" s="59"/>
      <c r="J47" s="59"/>
      <c r="K47" s="59"/>
      <c r="L47" s="59"/>
      <c r="M47" s="849"/>
      <c r="N47" s="60"/>
      <c r="O47" s="67"/>
      <c r="P47" s="59"/>
      <c r="Q47" s="59"/>
      <c r="R47" s="59"/>
      <c r="S47" s="59"/>
      <c r="T47" s="59"/>
      <c r="U47" s="59"/>
      <c r="V47" s="59"/>
      <c r="W47" s="673"/>
      <c r="X47" s="651"/>
      <c r="Y47" s="651"/>
      <c r="Z47" s="880"/>
      <c r="AA47" s="69"/>
      <c r="AB47" s="69"/>
      <c r="AC47" s="18"/>
      <c r="AD47" s="18" t="s">
        <v>478</v>
      </c>
      <c r="AE47" s="18" t="s">
        <v>317</v>
      </c>
      <c r="AF47" s="18" t="s">
        <v>250</v>
      </c>
      <c r="AG47" s="153">
        <f t="shared" si="11"/>
        <v>0</v>
      </c>
      <c r="AH47" s="153">
        <f t="shared" si="11"/>
        <v>0</v>
      </c>
      <c r="AI47" s="153"/>
      <c r="AJ47" s="153"/>
      <c r="AK47" s="153"/>
      <c r="AL47" s="153"/>
      <c r="AM47" s="153"/>
      <c r="AN47" s="153"/>
      <c r="AO47" s="153"/>
      <c r="AP47" s="153"/>
      <c r="AQ47" s="154">
        <f t="shared" si="12"/>
        <v>0</v>
      </c>
      <c r="AR47" s="154"/>
      <c r="AS47" s="154"/>
      <c r="AT47" s="154"/>
      <c r="AU47" s="154"/>
      <c r="AV47" s="153">
        <f t="shared" si="13"/>
        <v>0</v>
      </c>
      <c r="AW47" s="153"/>
      <c r="AX47" s="153"/>
      <c r="AY47" s="153"/>
      <c r="AZ47" s="153"/>
      <c r="BA47" s="153">
        <f t="shared" si="14"/>
        <v>0</v>
      </c>
      <c r="BB47" s="153"/>
      <c r="BC47" s="153"/>
      <c r="BD47" s="153"/>
      <c r="BE47" s="153"/>
      <c r="BF47" s="153">
        <f t="shared" si="10"/>
        <v>0</v>
      </c>
      <c r="BG47" s="153"/>
      <c r="BH47" s="153"/>
      <c r="BI47" s="153"/>
      <c r="BJ47" s="153"/>
    </row>
    <row r="48" spans="1:62" ht="15.75" hidden="1" customHeight="1">
      <c r="A48" s="872"/>
      <c r="B48" s="886"/>
      <c r="C48" s="651"/>
      <c r="D48" s="651"/>
      <c r="E48" s="654"/>
      <c r="F48" s="59"/>
      <c r="G48" s="59"/>
      <c r="H48" s="59"/>
      <c r="I48" s="59"/>
      <c r="J48" s="59"/>
      <c r="K48" s="59"/>
      <c r="L48" s="59"/>
      <c r="M48" s="849"/>
      <c r="N48" s="60"/>
      <c r="O48" s="67"/>
      <c r="P48" s="59"/>
      <c r="Q48" s="59"/>
      <c r="R48" s="59"/>
      <c r="S48" s="59"/>
      <c r="T48" s="59"/>
      <c r="U48" s="59"/>
      <c r="V48" s="59"/>
      <c r="W48" s="673"/>
      <c r="X48" s="651"/>
      <c r="Y48" s="651"/>
      <c r="Z48" s="880"/>
      <c r="AA48" s="69"/>
      <c r="AB48" s="69"/>
      <c r="AC48" s="18"/>
      <c r="AD48" s="18" t="s">
        <v>478</v>
      </c>
      <c r="AE48" s="18" t="s">
        <v>297</v>
      </c>
      <c r="AF48" s="18" t="s">
        <v>268</v>
      </c>
      <c r="AG48" s="153">
        <f t="shared" si="11"/>
        <v>0</v>
      </c>
      <c r="AH48" s="153">
        <f t="shared" si="11"/>
        <v>0</v>
      </c>
      <c r="AI48" s="153"/>
      <c r="AJ48" s="153"/>
      <c r="AK48" s="153"/>
      <c r="AL48" s="153"/>
      <c r="AM48" s="153"/>
      <c r="AN48" s="153"/>
      <c r="AO48" s="153"/>
      <c r="AP48" s="153"/>
      <c r="AQ48" s="154">
        <f t="shared" si="12"/>
        <v>0</v>
      </c>
      <c r="AR48" s="154"/>
      <c r="AS48" s="154"/>
      <c r="AT48" s="154"/>
      <c r="AU48" s="154"/>
      <c r="AV48" s="153">
        <f t="shared" si="13"/>
        <v>0</v>
      </c>
      <c r="AW48" s="153"/>
      <c r="AX48" s="153"/>
      <c r="AY48" s="153"/>
      <c r="AZ48" s="153"/>
      <c r="BA48" s="153">
        <f t="shared" si="14"/>
        <v>0</v>
      </c>
      <c r="BB48" s="153"/>
      <c r="BC48" s="153"/>
      <c r="BD48" s="153"/>
      <c r="BE48" s="153"/>
      <c r="BF48" s="153">
        <f t="shared" si="10"/>
        <v>0</v>
      </c>
      <c r="BG48" s="153"/>
      <c r="BH48" s="153"/>
      <c r="BI48" s="153"/>
      <c r="BJ48" s="153"/>
    </row>
    <row r="49" spans="1:62" ht="13.5" customHeight="1">
      <c r="A49" s="872"/>
      <c r="B49" s="886"/>
      <c r="C49" s="651"/>
      <c r="D49" s="651"/>
      <c r="E49" s="654"/>
      <c r="F49" s="59"/>
      <c r="G49" s="59"/>
      <c r="H49" s="59"/>
      <c r="I49" s="59"/>
      <c r="J49" s="59"/>
      <c r="K49" s="59"/>
      <c r="L49" s="59"/>
      <c r="M49" s="849"/>
      <c r="N49" s="60"/>
      <c r="O49" s="67"/>
      <c r="P49" s="59"/>
      <c r="Q49" s="59"/>
      <c r="R49" s="59"/>
      <c r="S49" s="59"/>
      <c r="T49" s="59"/>
      <c r="U49" s="59"/>
      <c r="V49" s="59"/>
      <c r="W49" s="673"/>
      <c r="X49" s="651"/>
      <c r="Y49" s="651"/>
      <c r="Z49" s="880"/>
      <c r="AA49" s="69"/>
      <c r="AB49" s="69"/>
      <c r="AC49" s="18"/>
      <c r="AD49" s="18" t="s">
        <v>478</v>
      </c>
      <c r="AE49" s="18" t="s">
        <v>296</v>
      </c>
      <c r="AF49" s="18" t="s">
        <v>250</v>
      </c>
      <c r="AG49" s="153">
        <f t="shared" si="11"/>
        <v>0</v>
      </c>
      <c r="AH49" s="153">
        <f t="shared" si="11"/>
        <v>0</v>
      </c>
      <c r="AI49" s="153"/>
      <c r="AJ49" s="153"/>
      <c r="AK49" s="153"/>
      <c r="AL49" s="153"/>
      <c r="AM49" s="153"/>
      <c r="AN49" s="153"/>
      <c r="AO49" s="153"/>
      <c r="AP49" s="153"/>
      <c r="AQ49" s="154">
        <f t="shared" si="12"/>
        <v>0</v>
      </c>
      <c r="AR49" s="154"/>
      <c r="AS49" s="154"/>
      <c r="AT49" s="154"/>
      <c r="AU49" s="154"/>
      <c r="AV49" s="153">
        <f t="shared" si="13"/>
        <v>0</v>
      </c>
      <c r="AW49" s="153"/>
      <c r="AX49" s="153"/>
      <c r="AY49" s="153"/>
      <c r="AZ49" s="153"/>
      <c r="BA49" s="153">
        <f t="shared" si="14"/>
        <v>0</v>
      </c>
      <c r="BB49" s="153"/>
      <c r="BC49" s="153"/>
      <c r="BD49" s="153"/>
      <c r="BE49" s="153"/>
      <c r="BF49" s="153">
        <f t="shared" si="10"/>
        <v>0</v>
      </c>
      <c r="BG49" s="153"/>
      <c r="BH49" s="153"/>
      <c r="BI49" s="153"/>
      <c r="BJ49" s="153"/>
    </row>
    <row r="50" spans="1:62" ht="15" customHeight="1">
      <c r="A50" s="873"/>
      <c r="B50" s="887"/>
      <c r="C50" s="836"/>
      <c r="D50" s="836"/>
      <c r="E50" s="816"/>
      <c r="F50" s="59"/>
      <c r="G50" s="59"/>
      <c r="H50" s="59"/>
      <c r="I50" s="59"/>
      <c r="J50" s="59"/>
      <c r="K50" s="59"/>
      <c r="L50" s="59"/>
      <c r="M50" s="850"/>
      <c r="N50" s="60"/>
      <c r="O50" s="67"/>
      <c r="P50" s="59"/>
      <c r="Q50" s="59"/>
      <c r="R50" s="59"/>
      <c r="S50" s="59"/>
      <c r="T50" s="59"/>
      <c r="U50" s="59"/>
      <c r="V50" s="59"/>
      <c r="W50" s="817"/>
      <c r="X50" s="836"/>
      <c r="Y50" s="836"/>
      <c r="Z50" s="881"/>
      <c r="AA50" s="69"/>
      <c r="AB50" s="69"/>
      <c r="AC50" s="18"/>
      <c r="AD50" s="18"/>
      <c r="AE50" s="18"/>
      <c r="AF50" s="18"/>
      <c r="AG50" s="153">
        <f t="shared" si="11"/>
        <v>981.69999999999993</v>
      </c>
      <c r="AH50" s="153">
        <f t="shared" si="11"/>
        <v>603.1</v>
      </c>
      <c r="AI50" s="153"/>
      <c r="AJ50" s="153"/>
      <c r="AK50" s="153"/>
      <c r="AL50" s="153"/>
      <c r="AM50" s="153"/>
      <c r="AN50" s="153"/>
      <c r="AO50" s="153">
        <f>SUM(AO38:AO49)</f>
        <v>981.69999999999993</v>
      </c>
      <c r="AP50" s="153">
        <f>SUM(AP38:AP49)</f>
        <v>603.1</v>
      </c>
      <c r="AQ50" s="154">
        <f t="shared" si="12"/>
        <v>703.5</v>
      </c>
      <c r="AR50" s="154"/>
      <c r="AS50" s="154"/>
      <c r="AT50" s="154"/>
      <c r="AU50" s="154">
        <f>SUM(AU38:AU49)</f>
        <v>703.5</v>
      </c>
      <c r="AV50" s="153">
        <f t="shared" si="13"/>
        <v>416.3</v>
      </c>
      <c r="AW50" s="153"/>
      <c r="AX50" s="153"/>
      <c r="AY50" s="153"/>
      <c r="AZ50" s="153">
        <f>SUM(AZ38:AZ49)</f>
        <v>416.3</v>
      </c>
      <c r="BA50" s="153">
        <f t="shared" si="14"/>
        <v>298.7</v>
      </c>
      <c r="BB50" s="153"/>
      <c r="BC50" s="153"/>
      <c r="BD50" s="153"/>
      <c r="BE50" s="153">
        <f>SUM(BE38:BE49)</f>
        <v>298.7</v>
      </c>
      <c r="BF50" s="153">
        <f t="shared" si="10"/>
        <v>298.7</v>
      </c>
      <c r="BG50" s="153"/>
      <c r="BH50" s="153"/>
      <c r="BI50" s="153"/>
      <c r="BJ50" s="153">
        <f>SUM(BJ38:BJ49)</f>
        <v>298.7</v>
      </c>
    </row>
    <row r="51" spans="1:62" ht="64.5" customHeight="1">
      <c r="A51" s="998" t="s">
        <v>321</v>
      </c>
      <c r="B51" s="17">
        <v>6509</v>
      </c>
      <c r="C51" s="877" t="s">
        <v>454</v>
      </c>
      <c r="D51" s="58" t="s">
        <v>244</v>
      </c>
      <c r="E51" s="58" t="s">
        <v>455</v>
      </c>
      <c r="F51" s="59"/>
      <c r="G51" s="59"/>
      <c r="H51" s="59"/>
      <c r="I51" s="59"/>
      <c r="J51" s="59"/>
      <c r="K51" s="59"/>
      <c r="L51" s="59"/>
      <c r="M51" s="64" t="s">
        <v>330</v>
      </c>
      <c r="N51" s="60" t="s">
        <v>290</v>
      </c>
      <c r="O51" s="60" t="s">
        <v>386</v>
      </c>
      <c r="P51" s="59">
        <v>11</v>
      </c>
      <c r="Q51" s="59"/>
      <c r="R51" s="59"/>
      <c r="S51" s="59"/>
      <c r="T51" s="59"/>
      <c r="U51" s="59"/>
      <c r="V51" s="59"/>
      <c r="W51" s="877" t="s">
        <v>457</v>
      </c>
      <c r="X51" s="58" t="s">
        <v>418</v>
      </c>
      <c r="Y51" s="58" t="s">
        <v>459</v>
      </c>
      <c r="Z51" s="70" t="s">
        <v>471</v>
      </c>
      <c r="AA51" s="70" t="s">
        <v>290</v>
      </c>
      <c r="AB51" s="70" t="s">
        <v>417</v>
      </c>
      <c r="AC51" s="18"/>
      <c r="AD51" s="18" t="s">
        <v>228</v>
      </c>
      <c r="AE51" s="18" t="s">
        <v>273</v>
      </c>
      <c r="AF51" s="18" t="s">
        <v>250</v>
      </c>
      <c r="AG51" s="153">
        <f t="shared" si="11"/>
        <v>0</v>
      </c>
      <c r="AH51" s="153">
        <f t="shared" si="11"/>
        <v>0</v>
      </c>
      <c r="AI51" s="153"/>
      <c r="AJ51" s="153"/>
      <c r="AK51" s="153"/>
      <c r="AL51" s="153"/>
      <c r="AM51" s="153"/>
      <c r="AN51" s="153"/>
      <c r="AO51" s="153">
        <v>0</v>
      </c>
      <c r="AP51" s="153"/>
      <c r="AQ51" s="154">
        <f t="shared" si="12"/>
        <v>0</v>
      </c>
      <c r="AR51" s="154"/>
      <c r="AS51" s="154"/>
      <c r="AT51" s="154"/>
      <c r="AU51" s="154">
        <v>0</v>
      </c>
      <c r="AV51" s="153">
        <f t="shared" si="13"/>
        <v>0</v>
      </c>
      <c r="AW51" s="153"/>
      <c r="AX51" s="153"/>
      <c r="AY51" s="153"/>
      <c r="AZ51" s="153">
        <v>0</v>
      </c>
      <c r="BA51" s="153">
        <f t="shared" si="14"/>
        <v>0</v>
      </c>
      <c r="BB51" s="153"/>
      <c r="BC51" s="153"/>
      <c r="BD51" s="153"/>
      <c r="BE51" s="153">
        <v>0</v>
      </c>
      <c r="BF51" s="153">
        <f t="shared" si="10"/>
        <v>0</v>
      </c>
      <c r="BG51" s="153"/>
      <c r="BH51" s="153"/>
      <c r="BI51" s="153"/>
      <c r="BJ51" s="153">
        <v>0</v>
      </c>
    </row>
    <row r="52" spans="1:62">
      <c r="A52" s="999"/>
      <c r="B52" s="510"/>
      <c r="C52" s="673"/>
      <c r="D52" s="58"/>
      <c r="E52" s="58"/>
      <c r="F52" s="59"/>
      <c r="G52" s="59"/>
      <c r="H52" s="59"/>
      <c r="I52" s="59"/>
      <c r="J52" s="59"/>
      <c r="K52" s="59"/>
      <c r="L52" s="59"/>
      <c r="M52" s="514"/>
      <c r="N52" s="60"/>
      <c r="O52" s="60"/>
      <c r="P52" s="59"/>
      <c r="Q52" s="59"/>
      <c r="R52" s="59"/>
      <c r="S52" s="59"/>
      <c r="T52" s="59"/>
      <c r="U52" s="59"/>
      <c r="V52" s="59"/>
      <c r="W52" s="673"/>
      <c r="X52" s="58"/>
      <c r="Y52" s="58"/>
      <c r="Z52" s="515"/>
      <c r="AA52" s="70"/>
      <c r="AB52" s="70"/>
      <c r="AC52" s="18"/>
      <c r="AD52" s="18" t="s">
        <v>228</v>
      </c>
      <c r="AE52" s="18" t="s">
        <v>304</v>
      </c>
      <c r="AF52" s="18">
        <v>360</v>
      </c>
      <c r="AG52" s="153">
        <f t="shared" si="11"/>
        <v>9</v>
      </c>
      <c r="AH52" s="153">
        <f t="shared" si="11"/>
        <v>0</v>
      </c>
      <c r="AI52" s="153"/>
      <c r="AJ52" s="153"/>
      <c r="AK52" s="153"/>
      <c r="AL52" s="153"/>
      <c r="AM52" s="153"/>
      <c r="AN52" s="153"/>
      <c r="AO52" s="153">
        <v>9</v>
      </c>
      <c r="AP52" s="153">
        <v>0</v>
      </c>
      <c r="AQ52" s="154"/>
      <c r="AR52" s="154"/>
      <c r="AS52" s="154"/>
      <c r="AT52" s="154"/>
      <c r="AU52" s="154"/>
      <c r="AV52" s="153"/>
      <c r="AW52" s="153"/>
      <c r="AX52" s="153"/>
      <c r="AY52" s="153"/>
      <c r="AZ52" s="153"/>
      <c r="BA52" s="153"/>
      <c r="BB52" s="153"/>
      <c r="BC52" s="153"/>
      <c r="BD52" s="153"/>
      <c r="BE52" s="153"/>
      <c r="BF52" s="153"/>
      <c r="BG52" s="153"/>
      <c r="BH52" s="153"/>
      <c r="BI52" s="153"/>
      <c r="BJ52" s="153"/>
    </row>
    <row r="53" spans="1:62">
      <c r="A53" s="1000"/>
      <c r="B53" s="510"/>
      <c r="C53" s="817"/>
      <c r="D53" s="58"/>
      <c r="E53" s="58"/>
      <c r="F53" s="59"/>
      <c r="G53" s="59"/>
      <c r="H53" s="59"/>
      <c r="I53" s="59"/>
      <c r="J53" s="59"/>
      <c r="K53" s="59"/>
      <c r="L53" s="59"/>
      <c r="M53" s="514"/>
      <c r="N53" s="60"/>
      <c r="O53" s="60"/>
      <c r="P53" s="59"/>
      <c r="Q53" s="59"/>
      <c r="R53" s="59"/>
      <c r="S53" s="59"/>
      <c r="T53" s="59"/>
      <c r="U53" s="59"/>
      <c r="V53" s="59"/>
      <c r="W53" s="817"/>
      <c r="X53" s="58"/>
      <c r="Y53" s="58"/>
      <c r="Z53" s="515"/>
      <c r="AA53" s="70"/>
      <c r="AB53" s="70"/>
      <c r="AC53" s="18"/>
      <c r="AD53" s="18" t="s">
        <v>228</v>
      </c>
      <c r="AE53" s="18" t="s">
        <v>304</v>
      </c>
      <c r="AF53" s="18">
        <v>240</v>
      </c>
      <c r="AG53" s="153">
        <f t="shared" si="11"/>
        <v>5</v>
      </c>
      <c r="AH53" s="153">
        <f t="shared" si="11"/>
        <v>0</v>
      </c>
      <c r="AI53" s="153"/>
      <c r="AJ53" s="153"/>
      <c r="AK53" s="153"/>
      <c r="AL53" s="153"/>
      <c r="AM53" s="153"/>
      <c r="AN53" s="153"/>
      <c r="AO53" s="153">
        <v>5</v>
      </c>
      <c r="AP53" s="153">
        <v>0</v>
      </c>
      <c r="AQ53" s="154"/>
      <c r="AR53" s="154"/>
      <c r="AS53" s="154"/>
      <c r="AT53" s="154"/>
      <c r="AU53" s="154"/>
      <c r="AV53" s="153"/>
      <c r="AW53" s="153"/>
      <c r="AX53" s="153"/>
      <c r="AY53" s="153"/>
      <c r="AZ53" s="153"/>
      <c r="BA53" s="153"/>
      <c r="BB53" s="153"/>
      <c r="BC53" s="153"/>
      <c r="BD53" s="153"/>
      <c r="BE53" s="153"/>
      <c r="BF53" s="153"/>
      <c r="BG53" s="153"/>
      <c r="BH53" s="153"/>
      <c r="BI53" s="153"/>
      <c r="BJ53" s="153"/>
    </row>
    <row r="54" spans="1:62" ht="15.75" customHeight="1">
      <c r="A54" s="859" t="s">
        <v>322</v>
      </c>
      <c r="B54" s="856">
        <v>6513</v>
      </c>
      <c r="C54" s="871" t="s">
        <v>447</v>
      </c>
      <c r="D54" s="58" t="s">
        <v>418</v>
      </c>
      <c r="E54" s="884" t="s">
        <v>448</v>
      </c>
      <c r="F54" s="59"/>
      <c r="G54" s="59"/>
      <c r="H54" s="59"/>
      <c r="I54" s="59"/>
      <c r="J54" s="59"/>
      <c r="K54" s="59"/>
      <c r="L54" s="59"/>
      <c r="M54" s="898" t="s">
        <v>387</v>
      </c>
      <c r="N54" s="60" t="s">
        <v>290</v>
      </c>
      <c r="O54" s="60" t="s">
        <v>386</v>
      </c>
      <c r="P54" s="59" t="s">
        <v>420</v>
      </c>
      <c r="Q54" s="59"/>
      <c r="R54" s="59"/>
      <c r="S54" s="59"/>
      <c r="T54" s="59"/>
      <c r="U54" s="59"/>
      <c r="V54" s="59"/>
      <c r="W54" s="871" t="s">
        <v>367</v>
      </c>
      <c r="X54" s="58" t="s">
        <v>242</v>
      </c>
      <c r="Y54" s="660" t="s">
        <v>368</v>
      </c>
      <c r="Z54" s="954" t="s">
        <v>413</v>
      </c>
      <c r="AA54" s="71" t="s">
        <v>290</v>
      </c>
      <c r="AB54" s="71" t="s">
        <v>378</v>
      </c>
      <c r="AC54" s="18"/>
      <c r="AD54" s="18"/>
      <c r="AE54" s="18"/>
      <c r="AF54" s="18"/>
      <c r="AG54" s="153">
        <f t="shared" si="11"/>
        <v>0</v>
      </c>
      <c r="AH54" s="153">
        <f t="shared" si="11"/>
        <v>0</v>
      </c>
      <c r="AI54" s="153"/>
      <c r="AJ54" s="153"/>
      <c r="AK54" s="153"/>
      <c r="AL54" s="153"/>
      <c r="AM54" s="153"/>
      <c r="AN54" s="153"/>
      <c r="AO54" s="153"/>
      <c r="AP54" s="153"/>
      <c r="AQ54" s="154">
        <f t="shared" si="12"/>
        <v>0</v>
      </c>
      <c r="AR54" s="154"/>
      <c r="AS54" s="154"/>
      <c r="AT54" s="154"/>
      <c r="AU54" s="154"/>
      <c r="AV54" s="153">
        <f t="shared" si="13"/>
        <v>0</v>
      </c>
      <c r="AW54" s="153"/>
      <c r="AX54" s="153"/>
      <c r="AY54" s="153"/>
      <c r="AZ54" s="153"/>
      <c r="BA54" s="153">
        <f>BB54+BC54+BD54+BE54</f>
        <v>0</v>
      </c>
      <c r="BB54" s="153"/>
      <c r="BC54" s="153"/>
      <c r="BD54" s="153"/>
      <c r="BE54" s="153"/>
      <c r="BF54" s="153">
        <f>BG54+BH54+BI54+BJ54</f>
        <v>0</v>
      </c>
      <c r="BG54" s="153"/>
      <c r="BH54" s="153"/>
      <c r="BI54" s="153"/>
      <c r="BJ54" s="153"/>
    </row>
    <row r="55" spans="1:62" ht="12.75" customHeight="1">
      <c r="A55" s="860"/>
      <c r="B55" s="857"/>
      <c r="C55" s="749"/>
      <c r="D55" s="59"/>
      <c r="E55" s="746"/>
      <c r="F55" s="59"/>
      <c r="G55" s="59"/>
      <c r="H55" s="59"/>
      <c r="I55" s="59"/>
      <c r="J55" s="59"/>
      <c r="K55" s="59"/>
      <c r="L55" s="59"/>
      <c r="M55" s="899"/>
      <c r="N55" s="72"/>
      <c r="O55" s="72"/>
      <c r="P55" s="72"/>
      <c r="Q55" s="59"/>
      <c r="R55" s="59"/>
      <c r="S55" s="59"/>
      <c r="T55" s="59"/>
      <c r="U55" s="59"/>
      <c r="V55" s="59"/>
      <c r="W55" s="749"/>
      <c r="X55" s="59"/>
      <c r="Y55" s="888"/>
      <c r="Z55" s="955"/>
      <c r="AA55" s="59"/>
      <c r="AB55" s="59"/>
      <c r="AC55" s="18"/>
      <c r="AD55" s="18" t="s">
        <v>476</v>
      </c>
      <c r="AE55" s="18"/>
      <c r="AF55" s="18"/>
      <c r="AG55" s="153">
        <f t="shared" si="11"/>
        <v>793.4</v>
      </c>
      <c r="AH55" s="153">
        <f t="shared" si="11"/>
        <v>779.6</v>
      </c>
      <c r="AI55" s="153"/>
      <c r="AJ55" s="153"/>
      <c r="AK55" s="153">
        <f>AK60</f>
        <v>47.1</v>
      </c>
      <c r="AL55" s="153">
        <f>AL60</f>
        <v>47.1</v>
      </c>
      <c r="AM55" s="153"/>
      <c r="AN55" s="153"/>
      <c r="AO55" s="153">
        <f>AO56+AO59+AO62+AO57+AO60+AO58</f>
        <v>746.3</v>
      </c>
      <c r="AP55" s="153">
        <f>AP56+AP59+AP62+AP57+AP60+AP58</f>
        <v>732.5</v>
      </c>
      <c r="AQ55" s="153">
        <f>AQ56+AQ59+AQ62+AQ57+AQ58</f>
        <v>2710.6</v>
      </c>
      <c r="AR55" s="153">
        <f t="shared" ref="AR55:AZ55" si="15">AR56+AR59+AR62+AR57</f>
        <v>0</v>
      </c>
      <c r="AS55" s="153">
        <f t="shared" si="15"/>
        <v>2350</v>
      </c>
      <c r="AT55" s="153">
        <f t="shared" si="15"/>
        <v>0</v>
      </c>
      <c r="AU55" s="153">
        <f>AU56+AU59+AU62+AU57+AU58</f>
        <v>360.6</v>
      </c>
      <c r="AV55" s="153">
        <f t="shared" si="15"/>
        <v>255.6</v>
      </c>
      <c r="AW55" s="153">
        <f t="shared" si="15"/>
        <v>0</v>
      </c>
      <c r="AX55" s="153">
        <f t="shared" si="15"/>
        <v>0</v>
      </c>
      <c r="AY55" s="153">
        <f t="shared" si="15"/>
        <v>0</v>
      </c>
      <c r="AZ55" s="153">
        <f t="shared" si="15"/>
        <v>255.6</v>
      </c>
      <c r="BA55" s="153">
        <f t="shared" ref="BA55:BJ55" si="16">BA56+BA59+BA62+BA57</f>
        <v>255.6</v>
      </c>
      <c r="BB55" s="153">
        <f t="shared" si="16"/>
        <v>0</v>
      </c>
      <c r="BC55" s="153">
        <f t="shared" si="16"/>
        <v>0</v>
      </c>
      <c r="BD55" s="153">
        <f t="shared" si="16"/>
        <v>0</v>
      </c>
      <c r="BE55" s="153">
        <f t="shared" si="16"/>
        <v>255.6</v>
      </c>
      <c r="BF55" s="153">
        <f t="shared" si="16"/>
        <v>255.6</v>
      </c>
      <c r="BG55" s="153">
        <f t="shared" si="16"/>
        <v>0</v>
      </c>
      <c r="BH55" s="153">
        <f t="shared" si="16"/>
        <v>0</v>
      </c>
      <c r="BI55" s="153">
        <f t="shared" si="16"/>
        <v>0</v>
      </c>
      <c r="BJ55" s="153">
        <f t="shared" si="16"/>
        <v>255.6</v>
      </c>
    </row>
    <row r="56" spans="1:62" ht="12.75" customHeight="1">
      <c r="A56" s="860"/>
      <c r="B56" s="857"/>
      <c r="C56" s="749"/>
      <c r="D56" s="59"/>
      <c r="E56" s="746"/>
      <c r="F56" s="59"/>
      <c r="G56" s="59"/>
      <c r="H56" s="59"/>
      <c r="I56" s="59"/>
      <c r="J56" s="59"/>
      <c r="K56" s="59"/>
      <c r="L56" s="59"/>
      <c r="M56" s="899"/>
      <c r="N56" s="60"/>
      <c r="O56" s="60"/>
      <c r="P56" s="59"/>
      <c r="Q56" s="59"/>
      <c r="R56" s="59"/>
      <c r="S56" s="59"/>
      <c r="T56" s="59"/>
      <c r="U56" s="59"/>
      <c r="V56" s="59"/>
      <c r="W56" s="749"/>
      <c r="X56" s="59"/>
      <c r="Y56" s="888"/>
      <c r="Z56" s="955"/>
      <c r="AA56" s="59"/>
      <c r="AB56" s="59"/>
      <c r="AC56" s="18"/>
      <c r="AD56" s="18" t="s">
        <v>476</v>
      </c>
      <c r="AE56" s="18" t="s">
        <v>309</v>
      </c>
      <c r="AF56" s="18" t="s">
        <v>250</v>
      </c>
      <c r="AG56" s="153">
        <f t="shared" si="11"/>
        <v>0</v>
      </c>
      <c r="AH56" s="153">
        <f t="shared" si="11"/>
        <v>0</v>
      </c>
      <c r="AI56" s="153"/>
      <c r="AJ56" s="153"/>
      <c r="AK56" s="153"/>
      <c r="AL56" s="153"/>
      <c r="AM56" s="153"/>
      <c r="AN56" s="153"/>
      <c r="AO56" s="153">
        <v>0</v>
      </c>
      <c r="AP56" s="153"/>
      <c r="AQ56" s="154">
        <f t="shared" si="12"/>
        <v>0</v>
      </c>
      <c r="AR56" s="146"/>
      <c r="AS56" s="146"/>
      <c r="AT56" s="146"/>
      <c r="AU56" s="146">
        <v>0</v>
      </c>
      <c r="AV56" s="153">
        <f t="shared" si="13"/>
        <v>0</v>
      </c>
      <c r="AW56" s="153"/>
      <c r="AX56" s="153"/>
      <c r="AY56" s="153"/>
      <c r="AZ56" s="148">
        <v>0</v>
      </c>
      <c r="BA56" s="153">
        <f>BB56+BC56+BD56+BE56</f>
        <v>0</v>
      </c>
      <c r="BB56" s="153"/>
      <c r="BC56" s="153"/>
      <c r="BD56" s="153"/>
      <c r="BE56" s="148">
        <v>0</v>
      </c>
      <c r="BF56" s="153">
        <f>BG56+BH56+BI56+BJ56</f>
        <v>0</v>
      </c>
      <c r="BG56" s="153"/>
      <c r="BH56" s="153"/>
      <c r="BI56" s="153"/>
      <c r="BJ56" s="148">
        <v>0</v>
      </c>
    </row>
    <row r="57" spans="1:62" ht="12.75" customHeight="1">
      <c r="A57" s="860"/>
      <c r="B57" s="857"/>
      <c r="C57" s="749"/>
      <c r="D57" s="59"/>
      <c r="E57" s="746"/>
      <c r="F57" s="59"/>
      <c r="G57" s="59"/>
      <c r="H57" s="59"/>
      <c r="I57" s="59"/>
      <c r="J57" s="59"/>
      <c r="K57" s="59"/>
      <c r="L57" s="59"/>
      <c r="M57" s="899"/>
      <c r="N57" s="60"/>
      <c r="O57" s="60"/>
      <c r="P57" s="59"/>
      <c r="Q57" s="59"/>
      <c r="R57" s="59"/>
      <c r="S57" s="59"/>
      <c r="T57" s="59"/>
      <c r="U57" s="59"/>
      <c r="V57" s="59"/>
      <c r="W57" s="749"/>
      <c r="X57" s="59"/>
      <c r="Y57" s="888"/>
      <c r="Z57" s="955"/>
      <c r="AA57" s="59"/>
      <c r="AB57" s="59"/>
      <c r="AC57" s="18"/>
      <c r="AD57" s="18" t="s">
        <v>476</v>
      </c>
      <c r="AE57" s="18" t="s">
        <v>24</v>
      </c>
      <c r="AF57" s="18" t="s">
        <v>250</v>
      </c>
      <c r="AG57" s="153">
        <f t="shared" si="11"/>
        <v>263</v>
      </c>
      <c r="AH57" s="153">
        <f t="shared" si="11"/>
        <v>263</v>
      </c>
      <c r="AI57" s="153"/>
      <c r="AJ57" s="153"/>
      <c r="AK57" s="153"/>
      <c r="AL57" s="153"/>
      <c r="AM57" s="153"/>
      <c r="AN57" s="153"/>
      <c r="AO57" s="153">
        <v>263</v>
      </c>
      <c r="AP57" s="153">
        <v>263</v>
      </c>
      <c r="AQ57" s="154">
        <f t="shared" si="12"/>
        <v>255.6</v>
      </c>
      <c r="AR57" s="146"/>
      <c r="AS57" s="146"/>
      <c r="AT57" s="146"/>
      <c r="AU57" s="146">
        <v>255.6</v>
      </c>
      <c r="AV57" s="153">
        <f t="shared" si="13"/>
        <v>255.6</v>
      </c>
      <c r="AW57" s="153"/>
      <c r="AX57" s="153"/>
      <c r="AY57" s="153"/>
      <c r="AZ57" s="148">
        <v>255.6</v>
      </c>
      <c r="BA57" s="153">
        <f>BB57+BC57+BD57+BE57</f>
        <v>255.6</v>
      </c>
      <c r="BB57" s="153"/>
      <c r="BC57" s="153"/>
      <c r="BD57" s="153"/>
      <c r="BE57" s="148">
        <v>255.6</v>
      </c>
      <c r="BF57" s="153">
        <f>BG57+BH57+BI57+BJ57</f>
        <v>255.6</v>
      </c>
      <c r="BG57" s="153"/>
      <c r="BH57" s="153"/>
      <c r="BI57" s="153"/>
      <c r="BJ57" s="148">
        <v>255.6</v>
      </c>
    </row>
    <row r="58" spans="1:62" ht="12.75" customHeight="1">
      <c r="A58" s="860"/>
      <c r="B58" s="857"/>
      <c r="C58" s="749"/>
      <c r="D58" s="59"/>
      <c r="E58" s="746"/>
      <c r="F58" s="59"/>
      <c r="G58" s="59"/>
      <c r="H58" s="59"/>
      <c r="I58" s="59"/>
      <c r="J58" s="59"/>
      <c r="K58" s="59"/>
      <c r="L58" s="59"/>
      <c r="M58" s="899"/>
      <c r="N58" s="60"/>
      <c r="O58" s="60"/>
      <c r="P58" s="59"/>
      <c r="Q58" s="59"/>
      <c r="R58" s="59"/>
      <c r="S58" s="59"/>
      <c r="T58" s="59"/>
      <c r="U58" s="59"/>
      <c r="V58" s="59"/>
      <c r="W58" s="749"/>
      <c r="X58" s="59"/>
      <c r="Y58" s="888"/>
      <c r="Z58" s="955"/>
      <c r="AA58" s="59"/>
      <c r="AB58" s="59"/>
      <c r="AC58" s="18"/>
      <c r="AD58" s="18" t="s">
        <v>476</v>
      </c>
      <c r="AE58" s="18" t="s">
        <v>30</v>
      </c>
      <c r="AF58" s="18">
        <v>240</v>
      </c>
      <c r="AG58" s="153">
        <f t="shared" si="11"/>
        <v>451.8</v>
      </c>
      <c r="AH58" s="153">
        <f t="shared" si="11"/>
        <v>438</v>
      </c>
      <c r="AI58" s="153"/>
      <c r="AJ58" s="153"/>
      <c r="AK58" s="153"/>
      <c r="AL58" s="153"/>
      <c r="AM58" s="153"/>
      <c r="AN58" s="153"/>
      <c r="AO58" s="153">
        <v>451.8</v>
      </c>
      <c r="AP58" s="153">
        <v>438</v>
      </c>
      <c r="AQ58" s="154">
        <f t="shared" si="12"/>
        <v>105</v>
      </c>
      <c r="AR58" s="146"/>
      <c r="AS58" s="146"/>
      <c r="AT58" s="146"/>
      <c r="AU58" s="146">
        <v>105</v>
      </c>
      <c r="AV58" s="153"/>
      <c r="AW58" s="153"/>
      <c r="AX58" s="153"/>
      <c r="AY58" s="153"/>
      <c r="AZ58" s="148"/>
      <c r="BA58" s="153"/>
      <c r="BB58" s="153"/>
      <c r="BC58" s="153"/>
      <c r="BD58" s="153"/>
      <c r="BE58" s="148"/>
      <c r="BF58" s="153"/>
      <c r="BG58" s="153"/>
      <c r="BH58" s="153"/>
      <c r="BI58" s="153"/>
      <c r="BJ58" s="148"/>
    </row>
    <row r="59" spans="1:62" ht="12.75" customHeight="1">
      <c r="A59" s="860"/>
      <c r="B59" s="857"/>
      <c r="C59" s="749"/>
      <c r="D59" s="59"/>
      <c r="E59" s="746"/>
      <c r="F59" s="59"/>
      <c r="G59" s="59"/>
      <c r="H59" s="59"/>
      <c r="I59" s="59"/>
      <c r="J59" s="59"/>
      <c r="K59" s="59"/>
      <c r="L59" s="59"/>
      <c r="M59" s="899"/>
      <c r="N59" s="60"/>
      <c r="O59" s="60"/>
      <c r="P59" s="59"/>
      <c r="Q59" s="59"/>
      <c r="R59" s="59"/>
      <c r="S59" s="59"/>
      <c r="T59" s="59"/>
      <c r="U59" s="59"/>
      <c r="V59" s="59"/>
      <c r="W59" s="749"/>
      <c r="X59" s="59"/>
      <c r="Y59" s="888"/>
      <c r="Z59" s="955"/>
      <c r="AA59" s="59"/>
      <c r="AB59" s="59"/>
      <c r="AC59" s="18"/>
      <c r="AD59" s="18" t="s">
        <v>476</v>
      </c>
      <c r="AE59" s="18" t="s">
        <v>310</v>
      </c>
      <c r="AF59" s="18" t="s">
        <v>250</v>
      </c>
      <c r="AG59" s="153">
        <f t="shared" si="11"/>
        <v>0</v>
      </c>
      <c r="AH59" s="153">
        <f t="shared" si="11"/>
        <v>0</v>
      </c>
      <c r="AI59" s="153"/>
      <c r="AJ59" s="153"/>
      <c r="AK59" s="153"/>
      <c r="AL59" s="153"/>
      <c r="AM59" s="153"/>
      <c r="AN59" s="153"/>
      <c r="AO59" s="153">
        <v>0</v>
      </c>
      <c r="AP59" s="153"/>
      <c r="AQ59" s="154">
        <f t="shared" si="12"/>
        <v>0</v>
      </c>
      <c r="AR59" s="146"/>
      <c r="AS59" s="146"/>
      <c r="AT59" s="146"/>
      <c r="AU59" s="146"/>
      <c r="AV59" s="153">
        <f t="shared" si="13"/>
        <v>0</v>
      </c>
      <c r="AW59" s="153"/>
      <c r="AX59" s="153"/>
      <c r="AY59" s="153"/>
      <c r="AZ59" s="148"/>
      <c r="BA59" s="153">
        <f>BB59+BC59+BD59+BE59</f>
        <v>0</v>
      </c>
      <c r="BB59" s="153"/>
      <c r="BC59" s="153"/>
      <c r="BD59" s="153"/>
      <c r="BE59" s="148"/>
      <c r="BF59" s="153">
        <f>BG59+BH59+BI59+BJ59</f>
        <v>0</v>
      </c>
      <c r="BG59" s="153"/>
      <c r="BH59" s="153"/>
      <c r="BI59" s="153"/>
      <c r="BJ59" s="148"/>
    </row>
    <row r="60" spans="1:62" ht="12.75" customHeight="1">
      <c r="A60" s="860"/>
      <c r="B60" s="857"/>
      <c r="C60" s="749"/>
      <c r="D60" s="59"/>
      <c r="E60" s="747"/>
      <c r="F60" s="59"/>
      <c r="G60" s="59"/>
      <c r="H60" s="59"/>
      <c r="I60" s="59"/>
      <c r="J60" s="59"/>
      <c r="K60" s="59"/>
      <c r="L60" s="59"/>
      <c r="M60" s="899"/>
      <c r="N60" s="60"/>
      <c r="O60" s="60"/>
      <c r="P60" s="59"/>
      <c r="Q60" s="59"/>
      <c r="R60" s="59"/>
      <c r="S60" s="59"/>
      <c r="T60" s="59"/>
      <c r="U60" s="59"/>
      <c r="V60" s="59"/>
      <c r="W60" s="749"/>
      <c r="X60" s="59"/>
      <c r="Y60" s="661"/>
      <c r="Z60" s="955"/>
      <c r="AA60" s="59"/>
      <c r="AB60" s="59"/>
      <c r="AC60" s="18"/>
      <c r="AD60" s="18" t="s">
        <v>476</v>
      </c>
      <c r="AE60" s="18" t="s">
        <v>484</v>
      </c>
      <c r="AF60" s="18" t="s">
        <v>250</v>
      </c>
      <c r="AG60" s="153">
        <f t="shared" si="11"/>
        <v>78.599999999999994</v>
      </c>
      <c r="AH60" s="153">
        <f t="shared" si="11"/>
        <v>78.599999999999994</v>
      </c>
      <c r="AI60" s="153"/>
      <c r="AJ60" s="153"/>
      <c r="AK60" s="153">
        <v>47.1</v>
      </c>
      <c r="AL60" s="153">
        <v>47.1</v>
      </c>
      <c r="AM60" s="153"/>
      <c r="AN60" s="153"/>
      <c r="AO60" s="153">
        <v>31.5</v>
      </c>
      <c r="AP60" s="153">
        <v>31.5</v>
      </c>
      <c r="AQ60" s="154"/>
      <c r="AR60" s="146"/>
      <c r="AS60" s="146"/>
      <c r="AT60" s="146"/>
      <c r="AU60" s="146"/>
      <c r="AV60" s="153"/>
      <c r="AW60" s="153"/>
      <c r="AX60" s="153"/>
      <c r="AY60" s="153"/>
      <c r="AZ60" s="148"/>
      <c r="BA60" s="153"/>
      <c r="BB60" s="153"/>
      <c r="BC60" s="153"/>
      <c r="BD60" s="153"/>
      <c r="BE60" s="148"/>
      <c r="BF60" s="153"/>
      <c r="BG60" s="153"/>
      <c r="BH60" s="153"/>
      <c r="BI60" s="153"/>
      <c r="BJ60" s="148"/>
    </row>
    <row r="61" spans="1:62" ht="12.75" customHeight="1">
      <c r="A61" s="860"/>
      <c r="B61" s="857"/>
      <c r="C61" s="749"/>
      <c r="D61" s="59"/>
      <c r="E61" s="59"/>
      <c r="F61" s="59"/>
      <c r="G61" s="59"/>
      <c r="H61" s="59"/>
      <c r="I61" s="59"/>
      <c r="J61" s="59"/>
      <c r="K61" s="59"/>
      <c r="L61" s="59"/>
      <c r="M61" s="899"/>
      <c r="N61" s="60"/>
      <c r="O61" s="60"/>
      <c r="P61" s="59"/>
      <c r="Q61" s="59"/>
      <c r="R61" s="59"/>
      <c r="S61" s="59"/>
      <c r="T61" s="59"/>
      <c r="U61" s="59"/>
      <c r="V61" s="59"/>
      <c r="W61" s="749"/>
      <c r="X61" s="59"/>
      <c r="Y61" s="59"/>
      <c r="Z61" s="955"/>
      <c r="AA61" s="59"/>
      <c r="AB61" s="59"/>
      <c r="AC61" s="18"/>
      <c r="AD61" s="12" t="s">
        <v>476</v>
      </c>
      <c r="AE61" s="18" t="s">
        <v>311</v>
      </c>
      <c r="AF61" s="18" t="s">
        <v>250</v>
      </c>
      <c r="AG61" s="153"/>
      <c r="AH61" s="153">
        <f t="shared" si="11"/>
        <v>0</v>
      </c>
      <c r="AI61" s="153"/>
      <c r="AJ61" s="153"/>
      <c r="AK61" s="153"/>
      <c r="AL61" s="153"/>
      <c r="AM61" s="153"/>
      <c r="AN61" s="153"/>
      <c r="AO61" s="153"/>
      <c r="AP61" s="153"/>
      <c r="AQ61" s="154"/>
      <c r="AR61" s="146"/>
      <c r="AS61" s="146"/>
      <c r="AT61" s="146"/>
      <c r="AU61" s="146"/>
      <c r="AV61" s="153"/>
      <c r="AW61" s="153"/>
      <c r="AX61" s="153"/>
      <c r="AY61" s="153"/>
      <c r="AZ61" s="148"/>
      <c r="BA61" s="153"/>
      <c r="BB61" s="153"/>
      <c r="BC61" s="153"/>
      <c r="BD61" s="153"/>
      <c r="BE61" s="148"/>
      <c r="BF61" s="153"/>
      <c r="BG61" s="153"/>
      <c r="BH61" s="153"/>
      <c r="BI61" s="153"/>
      <c r="BJ61" s="148"/>
    </row>
    <row r="62" spans="1:62" ht="12.75" customHeight="1">
      <c r="A62" s="860"/>
      <c r="B62" s="857"/>
      <c r="C62" s="749"/>
      <c r="D62" s="59"/>
      <c r="E62" s="59"/>
      <c r="F62" s="59"/>
      <c r="G62" s="59"/>
      <c r="H62" s="59"/>
      <c r="I62" s="59"/>
      <c r="J62" s="59"/>
      <c r="K62" s="59"/>
      <c r="L62" s="59"/>
      <c r="M62" s="899"/>
      <c r="N62" s="60"/>
      <c r="O62" s="60"/>
      <c r="P62" s="59"/>
      <c r="Q62" s="59"/>
      <c r="R62" s="59"/>
      <c r="S62" s="59"/>
      <c r="T62" s="59"/>
      <c r="U62" s="59"/>
      <c r="V62" s="59"/>
      <c r="W62" s="749"/>
      <c r="X62" s="59"/>
      <c r="Y62" s="59"/>
      <c r="Z62" s="955"/>
      <c r="AA62" s="59"/>
      <c r="AB62" s="59"/>
      <c r="AC62" s="18"/>
      <c r="AD62" s="18" t="s">
        <v>476</v>
      </c>
      <c r="AE62" s="18" t="s">
        <v>100</v>
      </c>
      <c r="AF62" s="18" t="s">
        <v>250</v>
      </c>
      <c r="AG62" s="153">
        <f t="shared" si="11"/>
        <v>0</v>
      </c>
      <c r="AH62" s="153">
        <f t="shared" si="11"/>
        <v>0</v>
      </c>
      <c r="AI62" s="153"/>
      <c r="AJ62" s="153"/>
      <c r="AK62" s="153"/>
      <c r="AL62" s="153"/>
      <c r="AM62" s="153"/>
      <c r="AN62" s="153"/>
      <c r="AO62" s="153"/>
      <c r="AP62" s="153"/>
      <c r="AQ62" s="154">
        <f t="shared" si="12"/>
        <v>2350</v>
      </c>
      <c r="AR62" s="146"/>
      <c r="AS62" s="146">
        <v>2350</v>
      </c>
      <c r="AT62" s="146"/>
      <c r="AU62" s="146">
        <v>0</v>
      </c>
      <c r="AV62" s="153">
        <f t="shared" si="13"/>
        <v>0</v>
      </c>
      <c r="AW62" s="153"/>
      <c r="AX62" s="153"/>
      <c r="AY62" s="153"/>
      <c r="AZ62" s="148"/>
      <c r="BA62" s="153">
        <f>BB62+BC62+BD62+BE62</f>
        <v>0</v>
      </c>
      <c r="BB62" s="153"/>
      <c r="BC62" s="153"/>
      <c r="BD62" s="153"/>
      <c r="BE62" s="148"/>
      <c r="BF62" s="153">
        <f>BG62+BH62+BI62+BJ62</f>
        <v>0</v>
      </c>
      <c r="BG62" s="153"/>
      <c r="BH62" s="153"/>
      <c r="BI62" s="153"/>
      <c r="BJ62" s="148"/>
    </row>
    <row r="63" spans="1:62" ht="15" customHeight="1">
      <c r="A63" s="134"/>
      <c r="B63" s="857"/>
      <c r="C63" s="749"/>
      <c r="D63" s="59"/>
      <c r="E63" s="59"/>
      <c r="F63" s="59"/>
      <c r="G63" s="59"/>
      <c r="H63" s="59"/>
      <c r="I63" s="59"/>
      <c r="J63" s="59"/>
      <c r="K63" s="59"/>
      <c r="L63" s="59"/>
      <c r="M63" s="900"/>
      <c r="N63" s="60"/>
      <c r="O63" s="60"/>
      <c r="P63" s="59"/>
      <c r="Q63" s="59"/>
      <c r="R63" s="59"/>
      <c r="S63" s="59"/>
      <c r="T63" s="59"/>
      <c r="U63" s="59"/>
      <c r="V63" s="59"/>
      <c r="W63" s="749"/>
      <c r="X63" s="59"/>
      <c r="Y63" s="59"/>
      <c r="Z63" s="956"/>
      <c r="AA63" s="59"/>
      <c r="AB63" s="59"/>
      <c r="AC63" s="18"/>
      <c r="AD63" s="18"/>
      <c r="AE63" s="18"/>
      <c r="AF63" s="18"/>
      <c r="AG63" s="153">
        <f t="shared" si="11"/>
        <v>793.4</v>
      </c>
      <c r="AH63" s="153">
        <f t="shared" si="11"/>
        <v>779.6</v>
      </c>
      <c r="AI63" s="153"/>
      <c r="AJ63" s="153"/>
      <c r="AK63" s="153">
        <f>SUM(AK56:AK62)</f>
        <v>47.1</v>
      </c>
      <c r="AL63" s="153">
        <f>SUM(AL56:AL62)</f>
        <v>47.1</v>
      </c>
      <c r="AM63" s="153"/>
      <c r="AN63" s="153"/>
      <c r="AO63" s="153">
        <f>SUM(AO56:AO62)</f>
        <v>746.3</v>
      </c>
      <c r="AP63" s="153">
        <f>SUM(AP56:AP62)</f>
        <v>732.5</v>
      </c>
      <c r="AQ63" s="154">
        <f t="shared" si="12"/>
        <v>2710.6</v>
      </c>
      <c r="AR63" s="146"/>
      <c r="AS63" s="146">
        <f>SUM(AS57:AS62)</f>
        <v>2350</v>
      </c>
      <c r="AT63" s="146"/>
      <c r="AU63" s="146">
        <f>SUM(AU56:AU62)</f>
        <v>360.6</v>
      </c>
      <c r="AV63" s="153">
        <f t="shared" si="13"/>
        <v>255.6</v>
      </c>
      <c r="AW63" s="153"/>
      <c r="AX63" s="153"/>
      <c r="AY63" s="153"/>
      <c r="AZ63" s="148">
        <f>SUM(AZ56:AZ62)</f>
        <v>255.6</v>
      </c>
      <c r="BA63" s="153">
        <f>BB63+BC63+BD63+BE63</f>
        <v>255.6</v>
      </c>
      <c r="BB63" s="153"/>
      <c r="BC63" s="153"/>
      <c r="BD63" s="153"/>
      <c r="BE63" s="148">
        <f>SUM(BE56:BE62)</f>
        <v>255.6</v>
      </c>
      <c r="BF63" s="153">
        <f>BG63+BH63+BI63+BJ63</f>
        <v>255.6</v>
      </c>
      <c r="BG63" s="153"/>
      <c r="BH63" s="153"/>
      <c r="BI63" s="153"/>
      <c r="BJ63" s="148">
        <f>SUM(BJ56:BJ62)</f>
        <v>255.6</v>
      </c>
    </row>
    <row r="64" spans="1:62" ht="0.75" hidden="1" customHeight="1">
      <c r="A64" s="121"/>
      <c r="B64" s="858"/>
      <c r="C64" s="750"/>
      <c r="D64" s="66"/>
      <c r="E64" s="66"/>
      <c r="F64" s="66"/>
      <c r="G64" s="66"/>
      <c r="H64" s="66"/>
      <c r="I64" s="66"/>
      <c r="J64" s="66"/>
      <c r="K64" s="66"/>
      <c r="L64" s="66"/>
      <c r="M64" s="64" t="s">
        <v>372</v>
      </c>
      <c r="N64" s="60" t="s">
        <v>290</v>
      </c>
      <c r="O64" s="60" t="s">
        <v>386</v>
      </c>
      <c r="P64" s="66" t="s">
        <v>422</v>
      </c>
      <c r="Q64" s="66"/>
      <c r="R64" s="66"/>
      <c r="S64" s="66"/>
      <c r="T64" s="66"/>
      <c r="U64" s="66"/>
      <c r="V64" s="66"/>
      <c r="W64" s="750"/>
      <c r="X64" s="66"/>
      <c r="Y64" s="66"/>
      <c r="Z64" s="73" t="s">
        <v>374</v>
      </c>
      <c r="AA64" s="73"/>
      <c r="AB64" s="73" t="s">
        <v>375</v>
      </c>
      <c r="AC64" s="12"/>
      <c r="AD64" s="12" t="s">
        <v>476</v>
      </c>
      <c r="AE64" s="12" t="s">
        <v>308</v>
      </c>
      <c r="AF64" s="12" t="s">
        <v>250</v>
      </c>
      <c r="AG64" s="153">
        <f t="shared" si="11"/>
        <v>0</v>
      </c>
      <c r="AH64" s="153"/>
      <c r="AI64" s="148"/>
      <c r="AJ64" s="148"/>
      <c r="AK64" s="148"/>
      <c r="AL64" s="148"/>
      <c r="AM64" s="148"/>
      <c r="AN64" s="148"/>
      <c r="AO64" s="148">
        <v>0</v>
      </c>
      <c r="AP64" s="153"/>
      <c r="AQ64" s="154">
        <f t="shared" si="12"/>
        <v>0</v>
      </c>
      <c r="AR64" s="146"/>
      <c r="AS64" s="146"/>
      <c r="AT64" s="146"/>
      <c r="AU64" s="146">
        <v>0</v>
      </c>
      <c r="AV64" s="153">
        <f t="shared" si="13"/>
        <v>0</v>
      </c>
      <c r="AW64" s="120"/>
      <c r="AX64" s="120"/>
      <c r="AY64" s="120"/>
      <c r="AZ64" s="120">
        <v>0</v>
      </c>
      <c r="BA64" s="153">
        <f>BB64+BC64+BD64+BE64</f>
        <v>0</v>
      </c>
      <c r="BB64" s="120"/>
      <c r="BC64" s="120"/>
      <c r="BD64" s="120"/>
      <c r="BE64" s="120">
        <v>0</v>
      </c>
      <c r="BF64" s="153">
        <f>BG64+BH64+BI64+BJ64</f>
        <v>0</v>
      </c>
      <c r="BG64" s="120"/>
      <c r="BH64" s="120"/>
      <c r="BI64" s="120"/>
      <c r="BJ64" s="120">
        <v>0</v>
      </c>
    </row>
    <row r="65" spans="1:62" ht="12.75" hidden="1" customHeight="1">
      <c r="A65" s="112"/>
      <c r="B65" s="14"/>
      <c r="C65" s="66"/>
      <c r="D65" s="66"/>
      <c r="E65" s="66"/>
      <c r="F65" s="66"/>
      <c r="G65" s="66"/>
      <c r="H65" s="66"/>
      <c r="I65" s="66"/>
      <c r="J65" s="66"/>
      <c r="K65" s="66"/>
      <c r="L65" s="66"/>
      <c r="M65" s="66"/>
      <c r="N65" s="66"/>
      <c r="O65" s="66"/>
      <c r="P65" s="66"/>
      <c r="Q65" s="59"/>
      <c r="R65" s="59"/>
      <c r="S65" s="59"/>
      <c r="T65" s="59"/>
      <c r="U65" s="59"/>
      <c r="V65" s="59"/>
      <c r="W65" s="59"/>
      <c r="X65" s="66"/>
      <c r="Y65" s="66"/>
      <c r="Z65" s="66"/>
      <c r="AA65" s="66"/>
      <c r="AB65" s="66"/>
      <c r="AC65" s="12"/>
      <c r="AD65" s="12"/>
      <c r="AE65" s="12"/>
      <c r="AF65" s="12"/>
      <c r="AG65" s="153">
        <f t="shared" si="11"/>
        <v>0</v>
      </c>
      <c r="AH65" s="156"/>
      <c r="AI65" s="156"/>
      <c r="AJ65" s="156"/>
      <c r="AK65" s="156"/>
      <c r="AL65" s="156"/>
      <c r="AM65" s="156"/>
      <c r="AN65" s="156"/>
      <c r="AO65" s="148"/>
      <c r="AP65" s="153"/>
      <c r="AQ65" s="154">
        <f t="shared" si="12"/>
        <v>0</v>
      </c>
      <c r="AR65" s="157"/>
      <c r="AS65" s="157"/>
      <c r="AT65" s="157"/>
      <c r="AU65" s="158"/>
      <c r="AV65" s="153">
        <f t="shared" si="13"/>
        <v>0</v>
      </c>
      <c r="AW65" s="159"/>
      <c r="AX65" s="159"/>
      <c r="AY65" s="159"/>
      <c r="AZ65" s="159"/>
      <c r="BA65" s="153">
        <f>BB65+BC65+BD65+BE65</f>
        <v>0</v>
      </c>
      <c r="BB65" s="159"/>
      <c r="BC65" s="159"/>
      <c r="BD65" s="159"/>
      <c r="BE65" s="159"/>
      <c r="BF65" s="153">
        <f>BG65+BH65+BI65+BJ65</f>
        <v>0</v>
      </c>
      <c r="BG65" s="159"/>
      <c r="BH65" s="159"/>
      <c r="BI65" s="159"/>
      <c r="BJ65" s="159"/>
    </row>
    <row r="66" spans="1:62" ht="16.5" hidden="1" customHeight="1">
      <c r="A66" s="112"/>
      <c r="B66" s="14">
        <v>6513</v>
      </c>
      <c r="C66" s="58"/>
      <c r="D66" s="58"/>
      <c r="E66" s="58"/>
      <c r="F66" s="66"/>
      <c r="G66" s="66"/>
      <c r="H66" s="66"/>
      <c r="I66" s="66"/>
      <c r="J66" s="66"/>
      <c r="K66" s="66"/>
      <c r="L66" s="66"/>
      <c r="M66" s="74"/>
      <c r="N66" s="60"/>
      <c r="O66" s="60"/>
      <c r="P66" s="66"/>
      <c r="Q66" s="59"/>
      <c r="R66" s="59"/>
      <c r="S66" s="59"/>
      <c r="T66" s="59"/>
      <c r="U66" s="59"/>
      <c r="V66" s="59"/>
      <c r="W66" s="58"/>
      <c r="X66" s="58"/>
      <c r="Y66" s="58"/>
      <c r="Z66" s="73"/>
      <c r="AA66" s="73"/>
      <c r="AB66" s="73"/>
      <c r="AC66" s="12"/>
      <c r="AD66" s="12" t="s">
        <v>476</v>
      </c>
      <c r="AE66" s="18" t="s">
        <v>311</v>
      </c>
      <c r="AF66" s="18" t="s">
        <v>250</v>
      </c>
      <c r="AG66" s="153">
        <f t="shared" si="11"/>
        <v>0</v>
      </c>
      <c r="AH66" s="153"/>
      <c r="AI66" s="148"/>
      <c r="AJ66" s="148"/>
      <c r="AK66" s="148"/>
      <c r="AL66" s="148"/>
      <c r="AM66" s="148"/>
      <c r="AN66" s="148"/>
      <c r="AO66" s="148">
        <v>0</v>
      </c>
      <c r="AP66" s="153"/>
      <c r="AQ66" s="154">
        <f t="shared" si="12"/>
        <v>0</v>
      </c>
      <c r="AR66" s="146"/>
      <c r="AS66" s="146"/>
      <c r="AT66" s="146"/>
      <c r="AU66" s="146">
        <v>0</v>
      </c>
      <c r="AV66" s="153">
        <f t="shared" si="13"/>
        <v>0</v>
      </c>
      <c r="AW66" s="120"/>
      <c r="AX66" s="120"/>
      <c r="AY66" s="120"/>
      <c r="AZ66" s="120">
        <v>0</v>
      </c>
      <c r="BA66" s="153">
        <f>BB66+BC66+BD66+BE66</f>
        <v>0</v>
      </c>
      <c r="BB66" s="120"/>
      <c r="BC66" s="120"/>
      <c r="BD66" s="120"/>
      <c r="BE66" s="120">
        <v>0</v>
      </c>
      <c r="BF66" s="153">
        <f>BG66+BH66+BI66+BJ66</f>
        <v>0</v>
      </c>
      <c r="BG66" s="120"/>
      <c r="BH66" s="120"/>
      <c r="BI66" s="120"/>
      <c r="BJ66" s="120">
        <v>0</v>
      </c>
    </row>
    <row r="67" spans="1:62" s="40" customFormat="1" ht="108" customHeight="1">
      <c r="A67" s="117" t="s">
        <v>0</v>
      </c>
      <c r="B67" s="33">
        <v>6600</v>
      </c>
      <c r="C67" s="75" t="s">
        <v>238</v>
      </c>
      <c r="D67" s="76" t="s">
        <v>238</v>
      </c>
      <c r="E67" s="76" t="s">
        <v>238</v>
      </c>
      <c r="F67" s="76" t="s">
        <v>238</v>
      </c>
      <c r="G67" s="76" t="s">
        <v>238</v>
      </c>
      <c r="H67" s="76" t="s">
        <v>238</v>
      </c>
      <c r="I67" s="76" t="s">
        <v>238</v>
      </c>
      <c r="J67" s="76" t="s">
        <v>238</v>
      </c>
      <c r="K67" s="76" t="s">
        <v>238</v>
      </c>
      <c r="L67" s="76" t="s">
        <v>238</v>
      </c>
      <c r="M67" s="76" t="s">
        <v>238</v>
      </c>
      <c r="N67" s="76" t="s">
        <v>238</v>
      </c>
      <c r="O67" s="76" t="s">
        <v>238</v>
      </c>
      <c r="P67" s="76" t="s">
        <v>238</v>
      </c>
      <c r="Q67" s="77" t="s">
        <v>238</v>
      </c>
      <c r="R67" s="77" t="s">
        <v>238</v>
      </c>
      <c r="S67" s="77" t="s">
        <v>238</v>
      </c>
      <c r="T67" s="77" t="s">
        <v>238</v>
      </c>
      <c r="U67" s="77" t="s">
        <v>238</v>
      </c>
      <c r="V67" s="77" t="s">
        <v>238</v>
      </c>
      <c r="W67" s="77" t="s">
        <v>238</v>
      </c>
      <c r="X67" s="76" t="s">
        <v>238</v>
      </c>
      <c r="Y67" s="76" t="s">
        <v>238</v>
      </c>
      <c r="Z67" s="76" t="s">
        <v>238</v>
      </c>
      <c r="AA67" s="76" t="s">
        <v>238</v>
      </c>
      <c r="AB67" s="76" t="s">
        <v>238</v>
      </c>
      <c r="AC67" s="38" t="s">
        <v>238</v>
      </c>
      <c r="AD67" s="38" t="s">
        <v>238</v>
      </c>
      <c r="AE67" s="38"/>
      <c r="AF67" s="38"/>
      <c r="AG67" s="615">
        <f>AG70+AG78+AG93+AG94+AG96+AG73+AG74+AG92+AG91+AG98+AG95+AG97</f>
        <v>1679</v>
      </c>
      <c r="AH67" s="615">
        <f>AH70+AH78+AH93+AH94+AH96+AH73+AH74+AH92+AH91+AH98+AH95+AH97</f>
        <v>1187</v>
      </c>
      <c r="AI67" s="150">
        <f t="shared" ref="AI67:AZ67" si="17">AI70+AI78+AI93+AI94+AI96+AI73+AI74+AI92+AI91+AI98</f>
        <v>0</v>
      </c>
      <c r="AJ67" s="150"/>
      <c r="AK67" s="150">
        <f t="shared" si="17"/>
        <v>931.6</v>
      </c>
      <c r="AL67" s="150">
        <f t="shared" si="17"/>
        <v>931.6</v>
      </c>
      <c r="AM67" s="150">
        <f t="shared" si="17"/>
        <v>0</v>
      </c>
      <c r="AN67" s="150"/>
      <c r="AO67" s="150">
        <f>AO70+AO78+AO93+AO94+AO96+AO73+AO74+AO92+AO91+AO98+AO95+AO97</f>
        <v>747.4</v>
      </c>
      <c r="AP67" s="150">
        <f>AP70+AP78+AP93+AP94+AP96+AP73+AP74+AP92+AP91+AP98+AP95+AP97</f>
        <v>255.4</v>
      </c>
      <c r="AQ67" s="150">
        <f t="shared" si="17"/>
        <v>1083.0999999999999</v>
      </c>
      <c r="AR67" s="150">
        <f t="shared" si="17"/>
        <v>0</v>
      </c>
      <c r="AS67" s="150">
        <f t="shared" si="17"/>
        <v>623.79999999999995</v>
      </c>
      <c r="AT67" s="150">
        <f t="shared" si="17"/>
        <v>0</v>
      </c>
      <c r="AU67" s="150">
        <f>AU70+AU78+AU93+AU94+AU96+AU73+AU74+AU92+AU91+AU98</f>
        <v>459.3</v>
      </c>
      <c r="AV67" s="150">
        <f t="shared" si="17"/>
        <v>1081.5999999999999</v>
      </c>
      <c r="AW67" s="150">
        <f t="shared" si="17"/>
        <v>0</v>
      </c>
      <c r="AX67" s="150">
        <f t="shared" si="17"/>
        <v>622.29999999999995</v>
      </c>
      <c r="AY67" s="150">
        <f t="shared" si="17"/>
        <v>0</v>
      </c>
      <c r="AZ67" s="150">
        <f t="shared" si="17"/>
        <v>459.30000000000007</v>
      </c>
      <c r="BA67" s="150">
        <f t="shared" ref="BA67:BJ67" si="18">BA70+BA78+BA93+BA94+BA96+BA73+BA74+BA92+BA91+BA98</f>
        <v>1369.6999999999998</v>
      </c>
      <c r="BB67" s="150">
        <f t="shared" si="18"/>
        <v>0</v>
      </c>
      <c r="BC67" s="150">
        <f t="shared" si="18"/>
        <v>910.4</v>
      </c>
      <c r="BD67" s="150">
        <f t="shared" si="18"/>
        <v>0</v>
      </c>
      <c r="BE67" s="150">
        <f t="shared" si="18"/>
        <v>459.3</v>
      </c>
      <c r="BF67" s="150">
        <f t="shared" si="18"/>
        <v>1369.6999999999998</v>
      </c>
      <c r="BG67" s="150">
        <f t="shared" si="18"/>
        <v>0</v>
      </c>
      <c r="BH67" s="150">
        <f t="shared" si="18"/>
        <v>910.4</v>
      </c>
      <c r="BI67" s="150">
        <f t="shared" si="18"/>
        <v>0</v>
      </c>
      <c r="BJ67" s="150">
        <f t="shared" si="18"/>
        <v>459.3</v>
      </c>
    </row>
    <row r="68" spans="1:62" ht="13.5" hidden="1" customHeight="1">
      <c r="A68" s="113" t="s">
        <v>411</v>
      </c>
      <c r="B68" s="15"/>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16"/>
      <c r="AD68" s="16"/>
      <c r="AE68" s="16"/>
      <c r="AF68" s="16"/>
      <c r="AG68" s="153">
        <f t="shared" si="11"/>
        <v>0</v>
      </c>
      <c r="AH68" s="156"/>
      <c r="AI68" s="151"/>
      <c r="AJ68" s="151"/>
      <c r="AK68" s="151"/>
      <c r="AL68" s="151"/>
      <c r="AM68" s="151"/>
      <c r="AN68" s="151"/>
      <c r="AO68" s="151"/>
      <c r="AP68" s="156"/>
      <c r="AQ68" s="154">
        <f t="shared" si="12"/>
        <v>0</v>
      </c>
      <c r="AR68" s="152"/>
      <c r="AS68" s="152"/>
      <c r="AT68" s="152"/>
      <c r="AU68" s="152"/>
      <c r="AV68" s="153">
        <f t="shared" si="13"/>
        <v>0</v>
      </c>
      <c r="AW68" s="151"/>
      <c r="AX68" s="151"/>
      <c r="AY68" s="151"/>
      <c r="AZ68" s="151"/>
      <c r="BA68" s="153">
        <f t="shared" ref="BA68:BA77" si="19">BB68+BC68+BD68+BE68</f>
        <v>0</v>
      </c>
      <c r="BB68" s="151"/>
      <c r="BC68" s="151"/>
      <c r="BD68" s="151"/>
      <c r="BE68" s="151"/>
      <c r="BF68" s="153">
        <f t="shared" ref="BF68:BF77" si="20">BG68+BH68+BI68+BJ68</f>
        <v>0</v>
      </c>
      <c r="BG68" s="151"/>
      <c r="BH68" s="151"/>
      <c r="BI68" s="151"/>
      <c r="BJ68" s="151"/>
    </row>
    <row r="69" spans="1:62" ht="1.5" hidden="1" customHeight="1">
      <c r="A69" s="114" t="s">
        <v>412</v>
      </c>
      <c r="B69" s="17"/>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18"/>
      <c r="AD69" s="18"/>
      <c r="AE69" s="18"/>
      <c r="AF69" s="18"/>
      <c r="AG69" s="153">
        <f t="shared" si="11"/>
        <v>0</v>
      </c>
      <c r="AH69" s="153"/>
      <c r="AI69" s="153"/>
      <c r="AJ69" s="153"/>
      <c r="AK69" s="153"/>
      <c r="AL69" s="153"/>
      <c r="AM69" s="153"/>
      <c r="AN69" s="153"/>
      <c r="AO69" s="153"/>
      <c r="AP69" s="153"/>
      <c r="AQ69" s="154">
        <f t="shared" si="12"/>
        <v>0</v>
      </c>
      <c r="AR69" s="154"/>
      <c r="AS69" s="154"/>
      <c r="AT69" s="154"/>
      <c r="AU69" s="154"/>
      <c r="AV69" s="153">
        <f t="shared" si="13"/>
        <v>0</v>
      </c>
      <c r="AW69" s="153"/>
      <c r="AX69" s="153"/>
      <c r="AY69" s="153"/>
      <c r="AZ69" s="153"/>
      <c r="BA69" s="153">
        <f t="shared" si="19"/>
        <v>0</v>
      </c>
      <c r="BB69" s="153"/>
      <c r="BC69" s="153"/>
      <c r="BD69" s="153"/>
      <c r="BE69" s="153"/>
      <c r="BF69" s="153">
        <f t="shared" si="20"/>
        <v>0</v>
      </c>
      <c r="BG69" s="153"/>
      <c r="BH69" s="153"/>
      <c r="BI69" s="153"/>
      <c r="BJ69" s="153"/>
    </row>
    <row r="70" spans="1:62" ht="33.75" hidden="1" customHeight="1">
      <c r="A70" s="883" t="s">
        <v>419</v>
      </c>
      <c r="B70" s="22">
        <v>6601</v>
      </c>
      <c r="C70" s="68" t="s">
        <v>447</v>
      </c>
      <c r="D70" s="68" t="s">
        <v>245</v>
      </c>
      <c r="E70" s="68" t="s">
        <v>448</v>
      </c>
      <c r="F70" s="59"/>
      <c r="G70" s="59"/>
      <c r="H70" s="59"/>
      <c r="I70" s="59"/>
      <c r="J70" s="59"/>
      <c r="K70" s="59"/>
      <c r="L70" s="59"/>
      <c r="M70" s="64" t="s">
        <v>387</v>
      </c>
      <c r="N70" s="60" t="s">
        <v>290</v>
      </c>
      <c r="O70" s="60" t="s">
        <v>386</v>
      </c>
      <c r="P70" s="59" t="s">
        <v>420</v>
      </c>
      <c r="Q70" s="59"/>
      <c r="R70" s="59"/>
      <c r="S70" s="59"/>
      <c r="T70" s="59"/>
      <c r="U70" s="59"/>
      <c r="V70" s="59"/>
      <c r="W70" s="68" t="s">
        <v>367</v>
      </c>
      <c r="X70" s="68" t="s">
        <v>242</v>
      </c>
      <c r="Y70" s="68" t="s">
        <v>368</v>
      </c>
      <c r="Z70" s="70" t="s">
        <v>413</v>
      </c>
      <c r="AA70" s="71" t="s">
        <v>290</v>
      </c>
      <c r="AB70" s="71" t="s">
        <v>378</v>
      </c>
      <c r="AC70" s="18"/>
      <c r="AD70" s="18" t="s">
        <v>480</v>
      </c>
      <c r="AE70" s="18"/>
      <c r="AF70" s="18"/>
      <c r="AG70" s="153">
        <f t="shared" si="11"/>
        <v>0</v>
      </c>
      <c r="AH70" s="153"/>
      <c r="AI70" s="153"/>
      <c r="AJ70" s="153"/>
      <c r="AK70" s="153"/>
      <c r="AL70" s="153"/>
      <c r="AM70" s="153"/>
      <c r="AN70" s="153"/>
      <c r="AO70" s="153"/>
      <c r="AP70" s="153"/>
      <c r="AQ70" s="154">
        <f t="shared" si="12"/>
        <v>0</v>
      </c>
      <c r="AR70" s="154"/>
      <c r="AS70" s="154"/>
      <c r="AT70" s="154"/>
      <c r="AU70" s="154"/>
      <c r="AV70" s="153">
        <f t="shared" si="13"/>
        <v>0</v>
      </c>
      <c r="AW70" s="153"/>
      <c r="AX70" s="153"/>
      <c r="AY70" s="153"/>
      <c r="AZ70" s="153"/>
      <c r="BA70" s="153">
        <f t="shared" si="19"/>
        <v>0</v>
      </c>
      <c r="BB70" s="153"/>
      <c r="BC70" s="153"/>
      <c r="BD70" s="153"/>
      <c r="BE70" s="153"/>
      <c r="BF70" s="153">
        <f t="shared" si="20"/>
        <v>0</v>
      </c>
      <c r="BG70" s="153"/>
      <c r="BH70" s="153"/>
      <c r="BI70" s="153"/>
      <c r="BJ70" s="153"/>
    </row>
    <row r="71" spans="1:62" ht="12.75" hidden="1" customHeight="1">
      <c r="A71" s="872"/>
      <c r="B71" s="22"/>
      <c r="C71" s="79"/>
      <c r="D71" s="79"/>
      <c r="E71" s="79"/>
      <c r="F71" s="59"/>
      <c r="G71" s="59"/>
      <c r="H71" s="59"/>
      <c r="I71" s="59"/>
      <c r="J71" s="59"/>
      <c r="K71" s="59"/>
      <c r="L71" s="59"/>
      <c r="M71" s="64"/>
      <c r="N71" s="60"/>
      <c r="O71" s="60"/>
      <c r="P71" s="59"/>
      <c r="Q71" s="59"/>
      <c r="R71" s="59"/>
      <c r="S71" s="59"/>
      <c r="T71" s="59"/>
      <c r="U71" s="59"/>
      <c r="V71" s="59"/>
      <c r="W71" s="79"/>
      <c r="X71" s="79"/>
      <c r="Y71" s="79"/>
      <c r="Z71" s="70"/>
      <c r="AA71" s="71"/>
      <c r="AB71" s="71"/>
      <c r="AC71" s="18"/>
      <c r="AD71" s="18" t="s">
        <v>480</v>
      </c>
      <c r="AE71" s="18" t="s">
        <v>295</v>
      </c>
      <c r="AF71" s="18" t="s">
        <v>268</v>
      </c>
      <c r="AG71" s="153">
        <f t="shared" si="11"/>
        <v>0</v>
      </c>
      <c r="AH71" s="153"/>
      <c r="AI71" s="153"/>
      <c r="AJ71" s="153"/>
      <c r="AK71" s="153"/>
      <c r="AL71" s="153"/>
      <c r="AM71" s="153"/>
      <c r="AN71" s="153"/>
      <c r="AO71" s="153"/>
      <c r="AP71" s="153"/>
      <c r="AQ71" s="154">
        <f t="shared" si="12"/>
        <v>0</v>
      </c>
      <c r="AR71" s="154"/>
      <c r="AS71" s="154"/>
      <c r="AT71" s="154"/>
      <c r="AU71" s="154"/>
      <c r="AV71" s="153">
        <f t="shared" si="13"/>
        <v>0</v>
      </c>
      <c r="AW71" s="153"/>
      <c r="AX71" s="153"/>
      <c r="AY71" s="153"/>
      <c r="AZ71" s="153"/>
      <c r="BA71" s="153">
        <f t="shared" si="19"/>
        <v>0</v>
      </c>
      <c r="BB71" s="153"/>
      <c r="BC71" s="153"/>
      <c r="BD71" s="153"/>
      <c r="BE71" s="153"/>
      <c r="BF71" s="153">
        <f t="shared" si="20"/>
        <v>0</v>
      </c>
      <c r="BG71" s="153"/>
      <c r="BH71" s="153"/>
      <c r="BI71" s="153"/>
      <c r="BJ71" s="153"/>
    </row>
    <row r="72" spans="1:62" ht="12.75" hidden="1" customHeight="1">
      <c r="A72" s="872"/>
      <c r="B72" s="22"/>
      <c r="C72" s="79"/>
      <c r="D72" s="79"/>
      <c r="E72" s="79"/>
      <c r="F72" s="59"/>
      <c r="G72" s="59"/>
      <c r="H72" s="59"/>
      <c r="I72" s="59"/>
      <c r="J72" s="59"/>
      <c r="K72" s="59"/>
      <c r="L72" s="59"/>
      <c r="M72" s="64"/>
      <c r="N72" s="60"/>
      <c r="O72" s="60"/>
      <c r="P72" s="59"/>
      <c r="Q72" s="59"/>
      <c r="R72" s="59"/>
      <c r="S72" s="59"/>
      <c r="T72" s="59"/>
      <c r="U72" s="59"/>
      <c r="V72" s="59"/>
      <c r="W72" s="79"/>
      <c r="X72" s="79"/>
      <c r="Y72" s="79"/>
      <c r="Z72" s="70"/>
      <c r="AA72" s="71"/>
      <c r="AB72" s="71"/>
      <c r="AC72" s="18"/>
      <c r="AD72" s="18" t="s">
        <v>480</v>
      </c>
      <c r="AE72" s="18" t="s">
        <v>294</v>
      </c>
      <c r="AF72" s="18" t="s">
        <v>268</v>
      </c>
      <c r="AG72" s="153">
        <f t="shared" si="11"/>
        <v>0</v>
      </c>
      <c r="AH72" s="153"/>
      <c r="AI72" s="153"/>
      <c r="AJ72" s="153"/>
      <c r="AK72" s="153"/>
      <c r="AL72" s="153"/>
      <c r="AM72" s="153"/>
      <c r="AN72" s="153"/>
      <c r="AO72" s="153"/>
      <c r="AP72" s="153"/>
      <c r="AQ72" s="154">
        <f t="shared" si="12"/>
        <v>0</v>
      </c>
      <c r="AR72" s="154"/>
      <c r="AS72" s="154"/>
      <c r="AT72" s="154"/>
      <c r="AU72" s="154"/>
      <c r="AV72" s="153">
        <f t="shared" si="13"/>
        <v>0</v>
      </c>
      <c r="AW72" s="153"/>
      <c r="AX72" s="153"/>
      <c r="AY72" s="153"/>
      <c r="AZ72" s="153"/>
      <c r="BA72" s="153">
        <f t="shared" si="19"/>
        <v>0</v>
      </c>
      <c r="BB72" s="153"/>
      <c r="BC72" s="153"/>
      <c r="BD72" s="153"/>
      <c r="BE72" s="153"/>
      <c r="BF72" s="153">
        <f t="shared" si="20"/>
        <v>0</v>
      </c>
      <c r="BG72" s="153"/>
      <c r="BH72" s="153"/>
      <c r="BI72" s="153"/>
      <c r="BJ72" s="153"/>
    </row>
    <row r="73" spans="1:62" ht="17.25" hidden="1" customHeight="1">
      <c r="A73" s="872"/>
      <c r="B73" s="22"/>
      <c r="C73" s="59"/>
      <c r="D73" s="59"/>
      <c r="E73" s="59"/>
      <c r="F73" s="59"/>
      <c r="G73" s="59"/>
      <c r="H73" s="59"/>
      <c r="I73" s="59"/>
      <c r="J73" s="59"/>
      <c r="K73" s="59"/>
      <c r="L73" s="59"/>
      <c r="M73" s="64" t="s">
        <v>385</v>
      </c>
      <c r="N73" s="60" t="s">
        <v>290</v>
      </c>
      <c r="O73" s="60" t="s">
        <v>386</v>
      </c>
      <c r="P73" s="59">
        <v>29</v>
      </c>
      <c r="Q73" s="59"/>
      <c r="R73" s="59"/>
      <c r="S73" s="59"/>
      <c r="T73" s="59"/>
      <c r="U73" s="59"/>
      <c r="V73" s="59"/>
      <c r="W73" s="59"/>
      <c r="X73" s="59"/>
      <c r="Y73" s="59"/>
      <c r="Z73" s="63" t="s">
        <v>2</v>
      </c>
      <c r="AA73" s="63" t="s">
        <v>290</v>
      </c>
      <c r="AB73" s="63" t="s">
        <v>378</v>
      </c>
      <c r="AC73" s="18"/>
      <c r="AD73" s="18" t="s">
        <v>480</v>
      </c>
      <c r="AE73" s="18"/>
      <c r="AF73" s="18"/>
      <c r="AG73" s="153">
        <f t="shared" si="11"/>
        <v>0</v>
      </c>
      <c r="AH73" s="153"/>
      <c r="AI73" s="153"/>
      <c r="AJ73" s="153"/>
      <c r="AK73" s="153"/>
      <c r="AL73" s="153"/>
      <c r="AM73" s="153"/>
      <c r="AN73" s="153"/>
      <c r="AO73" s="153"/>
      <c r="AP73" s="153"/>
      <c r="AQ73" s="154">
        <f t="shared" si="12"/>
        <v>0</v>
      </c>
      <c r="AR73" s="154"/>
      <c r="AS73" s="154"/>
      <c r="AT73" s="154"/>
      <c r="AU73" s="154"/>
      <c r="AV73" s="153">
        <f t="shared" si="13"/>
        <v>0</v>
      </c>
      <c r="AW73" s="153"/>
      <c r="AX73" s="153"/>
      <c r="AY73" s="153"/>
      <c r="AZ73" s="153"/>
      <c r="BA73" s="153">
        <f t="shared" si="19"/>
        <v>0</v>
      </c>
      <c r="BB73" s="153"/>
      <c r="BC73" s="153"/>
      <c r="BD73" s="153"/>
      <c r="BE73" s="153"/>
      <c r="BF73" s="153">
        <f t="shared" si="20"/>
        <v>0</v>
      </c>
      <c r="BG73" s="153"/>
      <c r="BH73" s="153"/>
      <c r="BI73" s="153"/>
      <c r="BJ73" s="153"/>
    </row>
    <row r="74" spans="1:62" ht="21" hidden="1" customHeight="1">
      <c r="A74" s="872"/>
      <c r="B74" s="22"/>
      <c r="C74" s="59"/>
      <c r="D74" s="59"/>
      <c r="E74" s="59"/>
      <c r="F74" s="59"/>
      <c r="G74" s="59"/>
      <c r="H74" s="59"/>
      <c r="I74" s="59"/>
      <c r="J74" s="59"/>
      <c r="K74" s="59"/>
      <c r="L74" s="59"/>
      <c r="M74" s="848" t="s">
        <v>449</v>
      </c>
      <c r="N74" s="60" t="s">
        <v>290</v>
      </c>
      <c r="O74" s="60" t="s">
        <v>386</v>
      </c>
      <c r="P74" s="59">
        <v>10</v>
      </c>
      <c r="Q74" s="59"/>
      <c r="R74" s="59"/>
      <c r="S74" s="59"/>
      <c r="T74" s="59"/>
      <c r="U74" s="59"/>
      <c r="V74" s="59"/>
      <c r="W74" s="59"/>
      <c r="X74" s="59"/>
      <c r="Y74" s="59"/>
      <c r="Z74" s="66"/>
      <c r="AA74" s="66"/>
      <c r="AB74" s="66"/>
      <c r="AC74" s="18"/>
      <c r="AD74" s="18" t="s">
        <v>441</v>
      </c>
      <c r="AE74" s="18"/>
      <c r="AF74" s="18"/>
      <c r="AG74" s="153">
        <f t="shared" si="11"/>
        <v>0</v>
      </c>
      <c r="AH74" s="153"/>
      <c r="AI74" s="153"/>
      <c r="AJ74" s="153"/>
      <c r="AK74" s="153"/>
      <c r="AL74" s="153"/>
      <c r="AM74" s="153"/>
      <c r="AN74" s="153"/>
      <c r="AO74" s="153"/>
      <c r="AP74" s="153"/>
      <c r="AQ74" s="154">
        <f t="shared" si="12"/>
        <v>0</v>
      </c>
      <c r="AR74" s="154"/>
      <c r="AS74" s="154"/>
      <c r="AT74" s="154"/>
      <c r="AU74" s="154"/>
      <c r="AV74" s="153">
        <f t="shared" si="13"/>
        <v>0</v>
      </c>
      <c r="AW74" s="153"/>
      <c r="AX74" s="153"/>
      <c r="AY74" s="153"/>
      <c r="AZ74" s="153"/>
      <c r="BA74" s="153">
        <f t="shared" si="19"/>
        <v>0</v>
      </c>
      <c r="BB74" s="153"/>
      <c r="BC74" s="153"/>
      <c r="BD74" s="153"/>
      <c r="BE74" s="153"/>
      <c r="BF74" s="153">
        <f t="shared" si="20"/>
        <v>0</v>
      </c>
      <c r="BG74" s="153"/>
      <c r="BH74" s="153"/>
      <c r="BI74" s="153"/>
      <c r="BJ74" s="153"/>
    </row>
    <row r="75" spans="1:62" ht="26.25" hidden="1" customHeight="1">
      <c r="A75" s="872"/>
      <c r="B75" s="22"/>
      <c r="C75" s="66"/>
      <c r="D75" s="66"/>
      <c r="E75" s="66"/>
      <c r="F75" s="59"/>
      <c r="G75" s="59"/>
      <c r="H75" s="59"/>
      <c r="I75" s="59"/>
      <c r="J75" s="59"/>
      <c r="K75" s="59"/>
      <c r="L75" s="59"/>
      <c r="M75" s="849"/>
      <c r="N75" s="67"/>
      <c r="O75" s="67"/>
      <c r="P75" s="59"/>
      <c r="Q75" s="59"/>
      <c r="R75" s="59"/>
      <c r="S75" s="59"/>
      <c r="T75" s="59"/>
      <c r="U75" s="59"/>
      <c r="V75" s="59"/>
      <c r="W75" s="66"/>
      <c r="X75" s="66"/>
      <c r="Y75" s="66"/>
      <c r="Z75" s="59"/>
      <c r="AA75" s="59"/>
      <c r="AB75" s="59"/>
      <c r="AC75" s="18"/>
      <c r="AD75" s="18" t="s">
        <v>441</v>
      </c>
      <c r="AE75" s="18" t="s">
        <v>312</v>
      </c>
      <c r="AF75" s="18" t="s">
        <v>250</v>
      </c>
      <c r="AG75" s="153">
        <f t="shared" si="11"/>
        <v>0</v>
      </c>
      <c r="AH75" s="153"/>
      <c r="AI75" s="153"/>
      <c r="AJ75" s="153"/>
      <c r="AK75" s="153"/>
      <c r="AL75" s="153"/>
      <c r="AM75" s="153"/>
      <c r="AN75" s="153"/>
      <c r="AO75" s="153"/>
      <c r="AP75" s="153"/>
      <c r="AQ75" s="154">
        <f t="shared" si="12"/>
        <v>0</v>
      </c>
      <c r="AR75" s="154"/>
      <c r="AS75" s="154"/>
      <c r="AT75" s="154"/>
      <c r="AU75" s="154"/>
      <c r="AV75" s="153">
        <f t="shared" si="13"/>
        <v>0</v>
      </c>
      <c r="AW75" s="153"/>
      <c r="AX75" s="153"/>
      <c r="AY75" s="153"/>
      <c r="AZ75" s="153"/>
      <c r="BA75" s="153">
        <f t="shared" si="19"/>
        <v>0</v>
      </c>
      <c r="BB75" s="153"/>
      <c r="BC75" s="153"/>
      <c r="BD75" s="153"/>
      <c r="BE75" s="153"/>
      <c r="BF75" s="153">
        <f t="shared" si="20"/>
        <v>0</v>
      </c>
      <c r="BG75" s="153"/>
      <c r="BH75" s="153"/>
      <c r="BI75" s="153"/>
      <c r="BJ75" s="153"/>
    </row>
    <row r="76" spans="1:62" ht="27.75" hidden="1" customHeight="1">
      <c r="A76" s="872"/>
      <c r="B76" s="22"/>
      <c r="C76" s="66"/>
      <c r="D76" s="66"/>
      <c r="E76" s="66"/>
      <c r="F76" s="59"/>
      <c r="G76" s="59"/>
      <c r="H76" s="59"/>
      <c r="I76" s="59"/>
      <c r="J76" s="59"/>
      <c r="K76" s="59"/>
      <c r="L76" s="59"/>
      <c r="M76" s="849"/>
      <c r="N76" s="67"/>
      <c r="O76" s="67"/>
      <c r="P76" s="59"/>
      <c r="Q76" s="59"/>
      <c r="R76" s="59"/>
      <c r="S76" s="59"/>
      <c r="T76" s="59"/>
      <c r="U76" s="59"/>
      <c r="V76" s="59"/>
      <c r="W76" s="66"/>
      <c r="X76" s="66"/>
      <c r="Y76" s="66"/>
      <c r="Z76" s="59"/>
      <c r="AA76" s="59"/>
      <c r="AB76" s="59"/>
      <c r="AC76" s="18"/>
      <c r="AD76" s="18" t="s">
        <v>441</v>
      </c>
      <c r="AE76" s="18" t="s">
        <v>281</v>
      </c>
      <c r="AF76" s="18" t="s">
        <v>250</v>
      </c>
      <c r="AG76" s="153">
        <f t="shared" si="11"/>
        <v>0</v>
      </c>
      <c r="AH76" s="153"/>
      <c r="AI76" s="153"/>
      <c r="AJ76" s="153"/>
      <c r="AK76" s="153"/>
      <c r="AL76" s="153"/>
      <c r="AM76" s="153"/>
      <c r="AN76" s="153"/>
      <c r="AO76" s="153"/>
      <c r="AP76" s="153"/>
      <c r="AQ76" s="154">
        <f t="shared" si="12"/>
        <v>0</v>
      </c>
      <c r="AR76" s="154"/>
      <c r="AS76" s="154"/>
      <c r="AT76" s="154"/>
      <c r="AU76" s="154"/>
      <c r="AV76" s="153">
        <f t="shared" si="13"/>
        <v>0</v>
      </c>
      <c r="AW76" s="153"/>
      <c r="AX76" s="153"/>
      <c r="AY76" s="153"/>
      <c r="AZ76" s="153"/>
      <c r="BA76" s="153">
        <f t="shared" si="19"/>
        <v>0</v>
      </c>
      <c r="BB76" s="153"/>
      <c r="BC76" s="153"/>
      <c r="BD76" s="153"/>
      <c r="BE76" s="153"/>
      <c r="BF76" s="153">
        <f t="shared" si="20"/>
        <v>0</v>
      </c>
      <c r="BG76" s="153"/>
      <c r="BH76" s="153"/>
      <c r="BI76" s="153"/>
      <c r="BJ76" s="153"/>
    </row>
    <row r="77" spans="1:62" ht="24" hidden="1" customHeight="1">
      <c r="A77" s="873"/>
      <c r="B77" s="22"/>
      <c r="C77" s="66"/>
      <c r="D77" s="66"/>
      <c r="E77" s="66"/>
      <c r="F77" s="59"/>
      <c r="G77" s="59"/>
      <c r="H77" s="59"/>
      <c r="I77" s="59"/>
      <c r="J77" s="59"/>
      <c r="K77" s="59"/>
      <c r="L77" s="59"/>
      <c r="M77" s="850"/>
      <c r="N77" s="67"/>
      <c r="O77" s="67"/>
      <c r="P77" s="59"/>
      <c r="Q77" s="59"/>
      <c r="R77" s="59"/>
      <c r="S77" s="59"/>
      <c r="T77" s="59"/>
      <c r="U77" s="59"/>
      <c r="V77" s="59"/>
      <c r="W77" s="66"/>
      <c r="X77" s="66"/>
      <c r="Y77" s="66"/>
      <c r="Z77" s="59"/>
      <c r="AA77" s="59"/>
      <c r="AB77" s="59"/>
      <c r="AC77" s="18"/>
      <c r="AD77" s="18" t="s">
        <v>441</v>
      </c>
      <c r="AE77" s="18" t="s">
        <v>269</v>
      </c>
      <c r="AF77" s="18" t="s">
        <v>250</v>
      </c>
      <c r="AG77" s="153">
        <f t="shared" si="11"/>
        <v>0</v>
      </c>
      <c r="AH77" s="153"/>
      <c r="AI77" s="153"/>
      <c r="AJ77" s="153"/>
      <c r="AK77" s="153"/>
      <c r="AL77" s="153"/>
      <c r="AM77" s="153"/>
      <c r="AN77" s="153"/>
      <c r="AO77" s="153"/>
      <c r="AP77" s="153"/>
      <c r="AQ77" s="154">
        <f t="shared" si="12"/>
        <v>0</v>
      </c>
      <c r="AR77" s="154"/>
      <c r="AS77" s="154"/>
      <c r="AT77" s="154"/>
      <c r="AU77" s="154"/>
      <c r="AV77" s="153">
        <f t="shared" si="13"/>
        <v>0</v>
      </c>
      <c r="AW77" s="153"/>
      <c r="AX77" s="153"/>
      <c r="AY77" s="153"/>
      <c r="AZ77" s="153"/>
      <c r="BA77" s="153">
        <f t="shared" si="19"/>
        <v>0</v>
      </c>
      <c r="BB77" s="153"/>
      <c r="BC77" s="153"/>
      <c r="BD77" s="153"/>
      <c r="BE77" s="153"/>
      <c r="BF77" s="153">
        <f t="shared" si="20"/>
        <v>0</v>
      </c>
      <c r="BG77" s="153"/>
      <c r="BH77" s="153"/>
      <c r="BI77" s="153"/>
      <c r="BJ77" s="153"/>
    </row>
    <row r="78" spans="1:62" ht="32.25" customHeight="1">
      <c r="A78" s="883" t="s">
        <v>426</v>
      </c>
      <c r="B78" s="856">
        <v>6603</v>
      </c>
      <c r="C78" s="867" t="s">
        <v>447</v>
      </c>
      <c r="D78" s="867" t="s">
        <v>246</v>
      </c>
      <c r="E78" s="867" t="s">
        <v>448</v>
      </c>
      <c r="F78" s="66"/>
      <c r="G78" s="66"/>
      <c r="H78" s="66"/>
      <c r="I78" s="66"/>
      <c r="J78" s="66"/>
      <c r="K78" s="66"/>
      <c r="L78" s="66"/>
      <c r="M78" s="66"/>
      <c r="N78" s="66"/>
      <c r="O78" s="66"/>
      <c r="P78" s="66" t="s">
        <v>439</v>
      </c>
      <c r="Q78" s="66"/>
      <c r="R78" s="66"/>
      <c r="S78" s="66"/>
      <c r="T78" s="66"/>
      <c r="U78" s="66"/>
      <c r="V78" s="66"/>
      <c r="W78" s="867" t="s">
        <v>367</v>
      </c>
      <c r="X78" s="867" t="s">
        <v>242</v>
      </c>
      <c r="Y78" s="867" t="s">
        <v>368</v>
      </c>
      <c r="Z78" s="989" t="s">
        <v>379</v>
      </c>
      <c r="AA78" s="989" t="s">
        <v>290</v>
      </c>
      <c r="AB78" s="989" t="s">
        <v>380</v>
      </c>
      <c r="AC78" s="18"/>
      <c r="AD78" s="18" t="s">
        <v>473</v>
      </c>
      <c r="AE78" s="18"/>
      <c r="AF78" s="18"/>
      <c r="AG78" s="596">
        <f t="shared" si="11"/>
        <v>1604.1</v>
      </c>
      <c r="AH78" s="596">
        <f t="shared" si="11"/>
        <v>1137.0999999999999</v>
      </c>
      <c r="AI78" s="153"/>
      <c r="AJ78" s="153"/>
      <c r="AK78" s="153">
        <f>AK79+AK80+AK81+AK84</f>
        <v>931.6</v>
      </c>
      <c r="AL78" s="153">
        <f>AL79+AL80+AL81+AL84</f>
        <v>931.6</v>
      </c>
      <c r="AM78" s="153">
        <f>AM79+AM80</f>
        <v>0</v>
      </c>
      <c r="AN78" s="153"/>
      <c r="AO78" s="153">
        <f>AO79+AO80+AO81+AO84</f>
        <v>672.5</v>
      </c>
      <c r="AP78" s="153">
        <f>AP79+AP80+AP81+AP84</f>
        <v>205.5</v>
      </c>
      <c r="AQ78" s="153">
        <f>AQ79+AQ80+AQ81+AQ84+AQ82+AQ83+AQ85+AQ86</f>
        <v>1053.0999999999999</v>
      </c>
      <c r="AR78" s="153">
        <f t="shared" ref="AR78:BE78" si="21">AR79+AR80+AR81+AR84+AR82+AR83+AR85+AR86</f>
        <v>0</v>
      </c>
      <c r="AS78" s="153">
        <f t="shared" si="21"/>
        <v>623.79999999999995</v>
      </c>
      <c r="AT78" s="153">
        <f t="shared" si="21"/>
        <v>0</v>
      </c>
      <c r="AU78" s="153">
        <f t="shared" si="21"/>
        <v>429.3</v>
      </c>
      <c r="AV78" s="153">
        <f t="shared" si="21"/>
        <v>1051.5999999999999</v>
      </c>
      <c r="AW78" s="153">
        <f t="shared" si="21"/>
        <v>0</v>
      </c>
      <c r="AX78" s="153">
        <f t="shared" si="21"/>
        <v>622.29999999999995</v>
      </c>
      <c r="AY78" s="153">
        <f t="shared" si="21"/>
        <v>0</v>
      </c>
      <c r="AZ78" s="153">
        <f t="shared" si="21"/>
        <v>429.30000000000007</v>
      </c>
      <c r="BA78" s="153">
        <f t="shared" si="21"/>
        <v>1339.6999999999998</v>
      </c>
      <c r="BB78" s="153">
        <f t="shared" si="21"/>
        <v>0</v>
      </c>
      <c r="BC78" s="153">
        <f t="shared" si="21"/>
        <v>910.4</v>
      </c>
      <c r="BD78" s="153">
        <f t="shared" si="21"/>
        <v>0</v>
      </c>
      <c r="BE78" s="153">
        <f t="shared" si="21"/>
        <v>429.3</v>
      </c>
      <c r="BF78" s="153">
        <f>BF79+BF80+BF81+BF84+BF82+BF83+BF85+BF86</f>
        <v>1339.6999999999998</v>
      </c>
      <c r="BG78" s="153">
        <f>BG79+BG80+BG81+BG84+BG82+BG83+BG85+BG86</f>
        <v>0</v>
      </c>
      <c r="BH78" s="153">
        <f>BH79+BH80+BH81+BH84+BH82+BH83+BH85+BH86</f>
        <v>910.4</v>
      </c>
      <c r="BI78" s="153">
        <f>BI79+BI80+BI81+BI84+BI82+BI83+BI85+BI86</f>
        <v>0</v>
      </c>
      <c r="BJ78" s="153">
        <f>BJ79+BJ80+BJ81+BJ84+BJ82+BJ83+BJ85+BJ86</f>
        <v>429.3</v>
      </c>
    </row>
    <row r="79" spans="1:62">
      <c r="A79" s="872"/>
      <c r="B79" s="857"/>
      <c r="C79" s="867"/>
      <c r="D79" s="867"/>
      <c r="E79" s="867"/>
      <c r="F79" s="66"/>
      <c r="G79" s="66"/>
      <c r="H79" s="66"/>
      <c r="I79" s="66"/>
      <c r="J79" s="66"/>
      <c r="K79" s="66"/>
      <c r="L79" s="66"/>
      <c r="M79" s="64"/>
      <c r="N79" s="66"/>
      <c r="O79" s="66"/>
      <c r="P79" s="66"/>
      <c r="Q79" s="66"/>
      <c r="R79" s="66"/>
      <c r="S79" s="66"/>
      <c r="T79" s="66"/>
      <c r="U79" s="66"/>
      <c r="V79" s="66"/>
      <c r="W79" s="867"/>
      <c r="X79" s="867"/>
      <c r="Y79" s="867"/>
      <c r="Z79" s="989"/>
      <c r="AA79" s="989"/>
      <c r="AB79" s="989"/>
      <c r="AC79" s="12"/>
      <c r="AD79" s="12" t="s">
        <v>473</v>
      </c>
      <c r="AE79" s="12" t="s">
        <v>314</v>
      </c>
      <c r="AF79" s="12" t="s">
        <v>250</v>
      </c>
      <c r="AG79" s="153">
        <f t="shared" si="11"/>
        <v>0</v>
      </c>
      <c r="AH79" s="596">
        <f t="shared" si="11"/>
        <v>0</v>
      </c>
      <c r="AI79" s="153"/>
      <c r="AJ79" s="153"/>
      <c r="AK79" s="153"/>
      <c r="AL79" s="153"/>
      <c r="AM79" s="153"/>
      <c r="AN79" s="153"/>
      <c r="AO79" s="153"/>
      <c r="AP79" s="153"/>
      <c r="AQ79" s="154">
        <f t="shared" si="12"/>
        <v>0</v>
      </c>
      <c r="AR79" s="154"/>
      <c r="AS79" s="154"/>
      <c r="AT79" s="154"/>
      <c r="AU79" s="154"/>
      <c r="AV79" s="153">
        <f t="shared" si="13"/>
        <v>0</v>
      </c>
      <c r="AW79" s="153"/>
      <c r="AX79" s="153"/>
      <c r="AY79" s="153"/>
      <c r="AZ79" s="153"/>
      <c r="BA79" s="153">
        <f t="shared" ref="BA79:BA117" si="22">BB79+BC79+BD79+BE79</f>
        <v>0</v>
      </c>
      <c r="BB79" s="153"/>
      <c r="BC79" s="153"/>
      <c r="BD79" s="153"/>
      <c r="BE79" s="153"/>
      <c r="BF79" s="153">
        <f t="shared" ref="BF79:BF91" si="23">BG79+BH79+BI79+BJ79</f>
        <v>0</v>
      </c>
      <c r="BG79" s="153"/>
      <c r="BH79" s="153"/>
      <c r="BI79" s="153"/>
      <c r="BJ79" s="153"/>
    </row>
    <row r="80" spans="1:62">
      <c r="A80" s="872"/>
      <c r="B80" s="857"/>
      <c r="C80" s="867"/>
      <c r="D80" s="867"/>
      <c r="E80" s="867"/>
      <c r="F80" s="66"/>
      <c r="G80" s="66"/>
      <c r="H80" s="66"/>
      <c r="I80" s="66"/>
      <c r="J80" s="66"/>
      <c r="K80" s="66"/>
      <c r="L80" s="66"/>
      <c r="M80" s="64"/>
      <c r="N80" s="66"/>
      <c r="O80" s="66"/>
      <c r="P80" s="66"/>
      <c r="Q80" s="66"/>
      <c r="R80" s="66"/>
      <c r="S80" s="66"/>
      <c r="T80" s="66"/>
      <c r="U80" s="66"/>
      <c r="V80" s="66"/>
      <c r="W80" s="867"/>
      <c r="X80" s="867"/>
      <c r="Y80" s="867"/>
      <c r="Z80" s="989"/>
      <c r="AA80" s="989"/>
      <c r="AB80" s="989"/>
      <c r="AC80" s="12"/>
      <c r="AD80" s="12" t="s">
        <v>473</v>
      </c>
      <c r="AE80" s="12" t="s">
        <v>284</v>
      </c>
      <c r="AF80" s="12" t="s">
        <v>250</v>
      </c>
      <c r="AG80" s="153">
        <f t="shared" si="11"/>
        <v>0</v>
      </c>
      <c r="AH80" s="596">
        <f t="shared" si="11"/>
        <v>0</v>
      </c>
      <c r="AI80" s="153"/>
      <c r="AJ80" s="153"/>
      <c r="AK80" s="153"/>
      <c r="AL80" s="153"/>
      <c r="AM80" s="153"/>
      <c r="AN80" s="153"/>
      <c r="AO80" s="153"/>
      <c r="AP80" s="153"/>
      <c r="AQ80" s="154">
        <f t="shared" si="12"/>
        <v>0</v>
      </c>
      <c r="AR80" s="154"/>
      <c r="AS80" s="154"/>
      <c r="AT80" s="154"/>
      <c r="AU80" s="154"/>
      <c r="AV80" s="153">
        <f t="shared" si="13"/>
        <v>0</v>
      </c>
      <c r="AW80" s="153"/>
      <c r="AX80" s="153"/>
      <c r="AY80" s="153"/>
      <c r="AZ80" s="153"/>
      <c r="BA80" s="153">
        <f t="shared" si="22"/>
        <v>0</v>
      </c>
      <c r="BB80" s="153"/>
      <c r="BC80" s="153"/>
      <c r="BD80" s="153"/>
      <c r="BE80" s="153"/>
      <c r="BF80" s="153">
        <f t="shared" si="23"/>
        <v>0</v>
      </c>
      <c r="BG80" s="153"/>
      <c r="BH80" s="153"/>
      <c r="BI80" s="153"/>
      <c r="BJ80" s="153"/>
    </row>
    <row r="81" spans="1:62">
      <c r="A81" s="872"/>
      <c r="B81" s="857"/>
      <c r="C81" s="867"/>
      <c r="D81" s="867"/>
      <c r="E81" s="867"/>
      <c r="F81" s="66"/>
      <c r="G81" s="66"/>
      <c r="H81" s="66"/>
      <c r="I81" s="66"/>
      <c r="J81" s="66"/>
      <c r="K81" s="66"/>
      <c r="L81" s="66"/>
      <c r="M81" s="64"/>
      <c r="N81" s="66"/>
      <c r="O81" s="66"/>
      <c r="P81" s="66"/>
      <c r="Q81" s="66"/>
      <c r="R81" s="66"/>
      <c r="S81" s="66"/>
      <c r="T81" s="66"/>
      <c r="U81" s="66"/>
      <c r="V81" s="66"/>
      <c r="W81" s="867"/>
      <c r="X81" s="867"/>
      <c r="Y81" s="867"/>
      <c r="Z81" s="989"/>
      <c r="AA81" s="989"/>
      <c r="AB81" s="989"/>
      <c r="AC81" s="21"/>
      <c r="AD81" s="12" t="s">
        <v>473</v>
      </c>
      <c r="AE81" s="12" t="s">
        <v>25</v>
      </c>
      <c r="AF81" s="12" t="s">
        <v>250</v>
      </c>
      <c r="AG81" s="153">
        <f t="shared" si="11"/>
        <v>569</v>
      </c>
      <c r="AH81" s="596">
        <f t="shared" si="11"/>
        <v>105.6</v>
      </c>
      <c r="AI81" s="153"/>
      <c r="AJ81" s="153"/>
      <c r="AK81" s="153"/>
      <c r="AL81" s="153"/>
      <c r="AM81" s="153"/>
      <c r="AN81" s="153"/>
      <c r="AO81" s="153">
        <v>569</v>
      </c>
      <c r="AP81" s="153">
        <v>105.6</v>
      </c>
      <c r="AQ81" s="154">
        <f t="shared" si="12"/>
        <v>0</v>
      </c>
      <c r="AR81" s="154"/>
      <c r="AS81" s="154"/>
      <c r="AT81" s="154"/>
      <c r="AU81" s="154">
        <v>0</v>
      </c>
      <c r="AV81" s="153">
        <f t="shared" si="13"/>
        <v>0</v>
      </c>
      <c r="AW81" s="153"/>
      <c r="AX81" s="153"/>
      <c r="AY81" s="153"/>
      <c r="AZ81" s="153">
        <v>0</v>
      </c>
      <c r="BA81" s="153">
        <f t="shared" si="22"/>
        <v>0</v>
      </c>
      <c r="BB81" s="153"/>
      <c r="BC81" s="153"/>
      <c r="BD81" s="153"/>
      <c r="BE81" s="153">
        <v>0</v>
      </c>
      <c r="BF81" s="153">
        <f t="shared" si="23"/>
        <v>0</v>
      </c>
      <c r="BG81" s="153"/>
      <c r="BH81" s="153"/>
      <c r="BI81" s="153"/>
      <c r="BJ81" s="153">
        <v>0</v>
      </c>
    </row>
    <row r="82" spans="1:62">
      <c r="A82" s="872"/>
      <c r="B82" s="857"/>
      <c r="C82" s="867"/>
      <c r="D82" s="867"/>
      <c r="E82" s="867"/>
      <c r="F82" s="66"/>
      <c r="G82" s="66"/>
      <c r="H82" s="66"/>
      <c r="I82" s="66"/>
      <c r="J82" s="66"/>
      <c r="K82" s="66"/>
      <c r="L82" s="66"/>
      <c r="M82" s="64"/>
      <c r="N82" s="66"/>
      <c r="O82" s="66"/>
      <c r="P82" s="66"/>
      <c r="Q82" s="66"/>
      <c r="R82" s="66"/>
      <c r="S82" s="66"/>
      <c r="T82" s="66"/>
      <c r="U82" s="66"/>
      <c r="V82" s="66"/>
      <c r="W82" s="867"/>
      <c r="X82" s="867"/>
      <c r="Y82" s="867"/>
      <c r="Z82" s="989"/>
      <c r="AA82" s="989"/>
      <c r="AB82" s="989"/>
      <c r="AC82" s="21"/>
      <c r="AD82" s="12" t="s">
        <v>473</v>
      </c>
      <c r="AE82" s="12" t="s">
        <v>392</v>
      </c>
      <c r="AF82" s="12" t="s">
        <v>250</v>
      </c>
      <c r="AG82" s="153"/>
      <c r="AH82" s="596">
        <f t="shared" si="11"/>
        <v>0</v>
      </c>
      <c r="AI82" s="153"/>
      <c r="AJ82" s="153"/>
      <c r="AK82" s="153"/>
      <c r="AL82" s="153"/>
      <c r="AM82" s="153"/>
      <c r="AN82" s="153"/>
      <c r="AO82" s="153"/>
      <c r="AP82" s="153"/>
      <c r="AQ82" s="154">
        <f t="shared" si="12"/>
        <v>206.2</v>
      </c>
      <c r="AR82" s="154"/>
      <c r="AS82" s="154"/>
      <c r="AT82" s="154"/>
      <c r="AU82" s="154">
        <v>206.2</v>
      </c>
      <c r="AV82" s="153">
        <f t="shared" si="13"/>
        <v>205.9</v>
      </c>
      <c r="AW82" s="153"/>
      <c r="AX82" s="153"/>
      <c r="AY82" s="153"/>
      <c r="AZ82" s="153">
        <v>205.9</v>
      </c>
      <c r="BA82" s="153">
        <f t="shared" si="22"/>
        <v>232.1</v>
      </c>
      <c r="BB82" s="153"/>
      <c r="BC82" s="153"/>
      <c r="BD82" s="153"/>
      <c r="BE82" s="153">
        <v>232.1</v>
      </c>
      <c r="BF82" s="153">
        <f t="shared" si="23"/>
        <v>232.1</v>
      </c>
      <c r="BG82" s="153"/>
      <c r="BH82" s="153"/>
      <c r="BI82" s="153"/>
      <c r="BJ82" s="153">
        <v>232.1</v>
      </c>
    </row>
    <row r="83" spans="1:62">
      <c r="A83" s="872"/>
      <c r="B83" s="857"/>
      <c r="C83" s="867"/>
      <c r="D83" s="867"/>
      <c r="E83" s="867"/>
      <c r="F83" s="66"/>
      <c r="G83" s="66"/>
      <c r="H83" s="66"/>
      <c r="I83" s="66"/>
      <c r="J83" s="66"/>
      <c r="K83" s="66"/>
      <c r="L83" s="66"/>
      <c r="M83" s="64"/>
      <c r="N83" s="66"/>
      <c r="O83" s="66"/>
      <c r="P83" s="66"/>
      <c r="Q83" s="66"/>
      <c r="R83" s="66"/>
      <c r="S83" s="66"/>
      <c r="T83" s="66"/>
      <c r="U83" s="66"/>
      <c r="V83" s="66"/>
      <c r="W83" s="867"/>
      <c r="X83" s="867"/>
      <c r="Y83" s="867"/>
      <c r="Z83" s="989"/>
      <c r="AA83" s="989"/>
      <c r="AB83" s="989"/>
      <c r="AC83" s="21"/>
      <c r="AD83" s="12" t="s">
        <v>473</v>
      </c>
      <c r="AE83" s="12" t="s">
        <v>393</v>
      </c>
      <c r="AF83" s="12" t="s">
        <v>250</v>
      </c>
      <c r="AG83" s="153"/>
      <c r="AH83" s="596">
        <f t="shared" si="11"/>
        <v>0</v>
      </c>
      <c r="AI83" s="153"/>
      <c r="AJ83" s="153"/>
      <c r="AK83" s="153"/>
      <c r="AL83" s="153"/>
      <c r="AM83" s="153"/>
      <c r="AN83" s="153"/>
      <c r="AO83" s="153"/>
      <c r="AP83" s="153"/>
      <c r="AQ83" s="154">
        <f t="shared" si="12"/>
        <v>153.80000000000001</v>
      </c>
      <c r="AR83" s="154"/>
      <c r="AS83" s="154"/>
      <c r="AT83" s="154"/>
      <c r="AU83" s="154">
        <v>153.80000000000001</v>
      </c>
      <c r="AV83" s="153">
        <f t="shared" si="13"/>
        <v>154.30000000000001</v>
      </c>
      <c r="AW83" s="153"/>
      <c r="AX83" s="153"/>
      <c r="AY83" s="153"/>
      <c r="AZ83" s="153">
        <v>154.30000000000001</v>
      </c>
      <c r="BA83" s="153">
        <f t="shared" si="22"/>
        <v>96.1</v>
      </c>
      <c r="BB83" s="153"/>
      <c r="BC83" s="153"/>
      <c r="BD83" s="153"/>
      <c r="BE83" s="153">
        <v>96.1</v>
      </c>
      <c r="BF83" s="153">
        <f t="shared" si="23"/>
        <v>96.1</v>
      </c>
      <c r="BG83" s="153"/>
      <c r="BH83" s="153"/>
      <c r="BI83" s="153"/>
      <c r="BJ83" s="153">
        <v>96.1</v>
      </c>
    </row>
    <row r="84" spans="1:62">
      <c r="A84" s="872"/>
      <c r="B84" s="857"/>
      <c r="C84" s="867"/>
      <c r="D84" s="867"/>
      <c r="E84" s="867"/>
      <c r="F84" s="66"/>
      <c r="G84" s="66"/>
      <c r="H84" s="66"/>
      <c r="I84" s="66"/>
      <c r="J84" s="66"/>
      <c r="K84" s="66"/>
      <c r="L84" s="66"/>
      <c r="M84" s="64"/>
      <c r="N84" s="66"/>
      <c r="O84" s="66"/>
      <c r="P84" s="66"/>
      <c r="Q84" s="66"/>
      <c r="R84" s="66"/>
      <c r="S84" s="66"/>
      <c r="T84" s="66"/>
      <c r="U84" s="66"/>
      <c r="V84" s="66"/>
      <c r="W84" s="867"/>
      <c r="X84" s="867"/>
      <c r="Y84" s="867"/>
      <c r="Z84" s="989"/>
      <c r="AA84" s="989"/>
      <c r="AB84" s="989"/>
      <c r="AC84" s="21"/>
      <c r="AD84" s="12" t="s">
        <v>473</v>
      </c>
      <c r="AE84" s="12" t="s">
        <v>26</v>
      </c>
      <c r="AF84" s="12" t="s">
        <v>250</v>
      </c>
      <c r="AG84" s="153">
        <f t="shared" si="11"/>
        <v>1035.0999999999999</v>
      </c>
      <c r="AH84" s="596">
        <f t="shared" si="11"/>
        <v>1031.5</v>
      </c>
      <c r="AI84" s="153"/>
      <c r="AJ84" s="153"/>
      <c r="AK84" s="153">
        <v>931.6</v>
      </c>
      <c r="AL84" s="153">
        <v>931.6</v>
      </c>
      <c r="AM84" s="153"/>
      <c r="AN84" s="153"/>
      <c r="AO84" s="153">
        <v>103.5</v>
      </c>
      <c r="AP84" s="153">
        <v>99.9</v>
      </c>
      <c r="AQ84" s="154">
        <f t="shared" si="12"/>
        <v>0</v>
      </c>
      <c r="AR84" s="154"/>
      <c r="AS84" s="154"/>
      <c r="AT84" s="154"/>
      <c r="AU84" s="154"/>
      <c r="AV84" s="153">
        <f t="shared" si="13"/>
        <v>0</v>
      </c>
      <c r="AW84" s="153"/>
      <c r="AX84" s="153"/>
      <c r="AY84" s="153"/>
      <c r="AZ84" s="153"/>
      <c r="BA84" s="153">
        <f t="shared" si="22"/>
        <v>0</v>
      </c>
      <c r="BB84" s="153"/>
      <c r="BC84" s="153"/>
      <c r="BD84" s="153"/>
      <c r="BE84" s="153"/>
      <c r="BF84" s="153">
        <f t="shared" si="23"/>
        <v>0</v>
      </c>
      <c r="BG84" s="153"/>
      <c r="BH84" s="153"/>
      <c r="BI84" s="153"/>
      <c r="BJ84" s="153"/>
    </row>
    <row r="85" spans="1:62">
      <c r="A85" s="872"/>
      <c r="B85" s="857"/>
      <c r="C85" s="867"/>
      <c r="D85" s="867"/>
      <c r="E85" s="867"/>
      <c r="F85" s="66"/>
      <c r="G85" s="66"/>
      <c r="H85" s="66"/>
      <c r="I85" s="66"/>
      <c r="J85" s="66"/>
      <c r="K85" s="66"/>
      <c r="L85" s="66"/>
      <c r="M85" s="64"/>
      <c r="N85" s="66"/>
      <c r="O85" s="66"/>
      <c r="P85" s="66"/>
      <c r="Q85" s="66"/>
      <c r="R85" s="66"/>
      <c r="S85" s="66"/>
      <c r="T85" s="66"/>
      <c r="U85" s="66"/>
      <c r="V85" s="66"/>
      <c r="W85" s="867"/>
      <c r="X85" s="867"/>
      <c r="Y85" s="867"/>
      <c r="Z85" s="989"/>
      <c r="AA85" s="989"/>
      <c r="AB85" s="989"/>
      <c r="AC85" s="21"/>
      <c r="AD85" s="12" t="s">
        <v>473</v>
      </c>
      <c r="AE85" s="12" t="s">
        <v>388</v>
      </c>
      <c r="AF85" s="12" t="s">
        <v>250</v>
      </c>
      <c r="AG85" s="153"/>
      <c r="AH85" s="153"/>
      <c r="AI85" s="153"/>
      <c r="AJ85" s="153"/>
      <c r="AK85" s="153"/>
      <c r="AL85" s="153"/>
      <c r="AM85" s="153"/>
      <c r="AN85" s="153"/>
      <c r="AO85" s="153"/>
      <c r="AP85" s="153"/>
      <c r="AQ85" s="154">
        <f t="shared" si="12"/>
        <v>397</v>
      </c>
      <c r="AR85" s="154"/>
      <c r="AS85" s="154">
        <v>357.3</v>
      </c>
      <c r="AT85" s="154"/>
      <c r="AU85" s="154">
        <v>39.700000000000003</v>
      </c>
      <c r="AV85" s="153">
        <f t="shared" si="13"/>
        <v>395.3</v>
      </c>
      <c r="AW85" s="153"/>
      <c r="AX85" s="153">
        <v>355.8</v>
      </c>
      <c r="AY85" s="153"/>
      <c r="AZ85" s="153">
        <v>39.5</v>
      </c>
      <c r="BA85" s="153">
        <f t="shared" si="22"/>
        <v>715.4</v>
      </c>
      <c r="BB85" s="153"/>
      <c r="BC85" s="153">
        <v>643.9</v>
      </c>
      <c r="BD85" s="153"/>
      <c r="BE85" s="153">
        <v>71.5</v>
      </c>
      <c r="BF85" s="153">
        <f t="shared" si="23"/>
        <v>715.4</v>
      </c>
      <c r="BG85" s="153"/>
      <c r="BH85" s="153">
        <v>643.9</v>
      </c>
      <c r="BI85" s="153"/>
      <c r="BJ85" s="153">
        <v>71.5</v>
      </c>
    </row>
    <row r="86" spans="1:62">
      <c r="A86" s="872"/>
      <c r="B86" s="857"/>
      <c r="C86" s="867"/>
      <c r="D86" s="867"/>
      <c r="E86" s="867"/>
      <c r="F86" s="66"/>
      <c r="G86" s="66"/>
      <c r="H86" s="66"/>
      <c r="I86" s="66"/>
      <c r="J86" s="66"/>
      <c r="K86" s="66"/>
      <c r="L86" s="66"/>
      <c r="M86" s="64"/>
      <c r="N86" s="66"/>
      <c r="O86" s="66"/>
      <c r="P86" s="66"/>
      <c r="Q86" s="66"/>
      <c r="R86" s="66"/>
      <c r="S86" s="66"/>
      <c r="T86" s="66"/>
      <c r="U86" s="66"/>
      <c r="V86" s="66"/>
      <c r="W86" s="867"/>
      <c r="X86" s="867"/>
      <c r="Y86" s="867"/>
      <c r="Z86" s="989"/>
      <c r="AA86" s="989"/>
      <c r="AB86" s="989"/>
      <c r="AC86" s="21"/>
      <c r="AD86" s="12" t="s">
        <v>473</v>
      </c>
      <c r="AE86" s="12" t="s">
        <v>389</v>
      </c>
      <c r="AF86" s="12" t="s">
        <v>250</v>
      </c>
      <c r="AG86" s="153"/>
      <c r="AH86" s="153"/>
      <c r="AI86" s="153"/>
      <c r="AJ86" s="153"/>
      <c r="AK86" s="153"/>
      <c r="AL86" s="153"/>
      <c r="AM86" s="153"/>
      <c r="AN86" s="153"/>
      <c r="AO86" s="153"/>
      <c r="AP86" s="153"/>
      <c r="AQ86" s="154">
        <f t="shared" si="12"/>
        <v>296.10000000000002</v>
      </c>
      <c r="AR86" s="154"/>
      <c r="AS86" s="154">
        <v>266.5</v>
      </c>
      <c r="AT86" s="154"/>
      <c r="AU86" s="154">
        <v>29.6</v>
      </c>
      <c r="AV86" s="153">
        <f t="shared" si="13"/>
        <v>296.10000000000002</v>
      </c>
      <c r="AW86" s="153"/>
      <c r="AX86" s="153">
        <v>266.5</v>
      </c>
      <c r="AY86" s="153"/>
      <c r="AZ86" s="153">
        <v>29.6</v>
      </c>
      <c r="BA86" s="153">
        <f t="shared" si="22"/>
        <v>296.10000000000002</v>
      </c>
      <c r="BB86" s="153"/>
      <c r="BC86" s="153">
        <v>266.5</v>
      </c>
      <c r="BD86" s="153"/>
      <c r="BE86" s="153">
        <v>29.6</v>
      </c>
      <c r="BF86" s="153">
        <f t="shared" si="23"/>
        <v>296.10000000000002</v>
      </c>
      <c r="BG86" s="153"/>
      <c r="BH86" s="153">
        <v>266.5</v>
      </c>
      <c r="BI86" s="153"/>
      <c r="BJ86" s="153">
        <v>29.6</v>
      </c>
    </row>
    <row r="87" spans="1:62" ht="39" customHeight="1">
      <c r="A87" s="872"/>
      <c r="B87" s="858"/>
      <c r="C87" s="867"/>
      <c r="D87" s="867"/>
      <c r="E87" s="867"/>
      <c r="F87" s="66"/>
      <c r="G87" s="66"/>
      <c r="H87" s="66"/>
      <c r="I87" s="66"/>
      <c r="J87" s="66"/>
      <c r="K87" s="66"/>
      <c r="L87" s="66"/>
      <c r="M87" s="64"/>
      <c r="N87" s="66"/>
      <c r="O87" s="66"/>
      <c r="P87" s="66"/>
      <c r="Q87" s="66"/>
      <c r="R87" s="66"/>
      <c r="S87" s="66"/>
      <c r="T87" s="66"/>
      <c r="U87" s="66"/>
      <c r="V87" s="66"/>
      <c r="W87" s="867"/>
      <c r="X87" s="867"/>
      <c r="Y87" s="867"/>
      <c r="Z87" s="989"/>
      <c r="AA87" s="989"/>
      <c r="AB87" s="989"/>
      <c r="AC87" s="21"/>
      <c r="AD87" s="12"/>
      <c r="AE87" s="12"/>
      <c r="AF87" s="12"/>
      <c r="AG87" s="153">
        <f t="shared" si="11"/>
        <v>0</v>
      </c>
      <c r="AH87" s="153"/>
      <c r="AI87" s="153"/>
      <c r="AJ87" s="153"/>
      <c r="AK87" s="153"/>
      <c r="AL87" s="153"/>
      <c r="AM87" s="153"/>
      <c r="AN87" s="153"/>
      <c r="AO87" s="153">
        <f>SUM(AO79:AO80)</f>
        <v>0</v>
      </c>
      <c r="AP87" s="153"/>
      <c r="AQ87" s="154">
        <f t="shared" si="12"/>
        <v>0</v>
      </c>
      <c r="AR87" s="154"/>
      <c r="AS87" s="154"/>
      <c r="AT87" s="154"/>
      <c r="AU87" s="154">
        <f>SUM(AU79:AU80)</f>
        <v>0</v>
      </c>
      <c r="AV87" s="153">
        <f t="shared" si="13"/>
        <v>0</v>
      </c>
      <c r="AW87" s="153"/>
      <c r="AX87" s="153"/>
      <c r="AY87" s="153"/>
      <c r="AZ87" s="153">
        <f>SUM(AZ79:AZ80)</f>
        <v>0</v>
      </c>
      <c r="BA87" s="153">
        <f t="shared" si="22"/>
        <v>0</v>
      </c>
      <c r="BB87" s="153"/>
      <c r="BC87" s="153"/>
      <c r="BD87" s="153"/>
      <c r="BE87" s="153">
        <f>SUM(BE79:BE80)</f>
        <v>0</v>
      </c>
      <c r="BF87" s="153">
        <f t="shared" si="23"/>
        <v>0</v>
      </c>
      <c r="BG87" s="153"/>
      <c r="BH87" s="153"/>
      <c r="BI87" s="153"/>
      <c r="BJ87" s="153">
        <f>SUM(BJ79:BJ80)</f>
        <v>0</v>
      </c>
    </row>
    <row r="88" spans="1:62" ht="65.25" hidden="1" customHeight="1">
      <c r="A88" s="513"/>
      <c r="B88" s="17">
        <v>6603</v>
      </c>
      <c r="C88" s="59"/>
      <c r="D88" s="59"/>
      <c r="E88" s="59"/>
      <c r="F88" s="59"/>
      <c r="G88" s="59"/>
      <c r="H88" s="59"/>
      <c r="I88" s="59"/>
      <c r="J88" s="59"/>
      <c r="K88" s="59"/>
      <c r="L88" s="59"/>
      <c r="M88" s="89" t="s">
        <v>385</v>
      </c>
      <c r="N88" s="60" t="s">
        <v>290</v>
      </c>
      <c r="O88" s="60" t="s">
        <v>386</v>
      </c>
      <c r="P88" s="59">
        <v>29</v>
      </c>
      <c r="Q88" s="59"/>
      <c r="R88" s="59"/>
      <c r="S88" s="59"/>
      <c r="T88" s="59"/>
      <c r="U88" s="59"/>
      <c r="V88" s="59"/>
      <c r="W88" s="59"/>
      <c r="X88" s="59"/>
      <c r="Y88" s="59"/>
      <c r="Z88" s="104" t="s">
        <v>2</v>
      </c>
      <c r="AA88" s="63" t="s">
        <v>290</v>
      </c>
      <c r="AB88" s="63" t="s">
        <v>378</v>
      </c>
      <c r="AC88" s="21"/>
      <c r="AD88" s="21" t="s">
        <v>473</v>
      </c>
      <c r="AE88" s="21"/>
      <c r="AF88" s="21"/>
      <c r="AG88" s="153">
        <f t="shared" si="11"/>
        <v>0</v>
      </c>
      <c r="AH88" s="153"/>
      <c r="AI88" s="153"/>
      <c r="AJ88" s="153"/>
      <c r="AK88" s="153"/>
      <c r="AL88" s="153"/>
      <c r="AM88" s="153"/>
      <c r="AN88" s="153"/>
      <c r="AO88" s="153"/>
      <c r="AP88" s="153"/>
      <c r="AQ88" s="154">
        <f t="shared" si="12"/>
        <v>0</v>
      </c>
      <c r="AR88" s="154"/>
      <c r="AS88" s="154"/>
      <c r="AT88" s="154"/>
      <c r="AU88" s="154"/>
      <c r="AV88" s="153">
        <f t="shared" si="13"/>
        <v>0</v>
      </c>
      <c r="AW88" s="153"/>
      <c r="AX88" s="153"/>
      <c r="AY88" s="153"/>
      <c r="AZ88" s="153"/>
      <c r="BA88" s="153">
        <f t="shared" si="22"/>
        <v>0</v>
      </c>
      <c r="BB88" s="153"/>
      <c r="BC88" s="153"/>
      <c r="BD88" s="153"/>
      <c r="BE88" s="153"/>
      <c r="BF88" s="153">
        <f t="shared" si="23"/>
        <v>0</v>
      </c>
      <c r="BG88" s="153"/>
      <c r="BH88" s="153"/>
      <c r="BI88" s="153"/>
      <c r="BJ88" s="153"/>
    </row>
    <row r="89" spans="1:62" ht="11.25" hidden="1" customHeight="1">
      <c r="A89" s="115"/>
      <c r="B89" s="22"/>
      <c r="C89" s="59"/>
      <c r="D89" s="59"/>
      <c r="E89" s="59"/>
      <c r="F89" s="59"/>
      <c r="G89" s="59"/>
      <c r="H89" s="59"/>
      <c r="I89" s="59"/>
      <c r="J89" s="59"/>
      <c r="K89" s="59"/>
      <c r="L89" s="59"/>
      <c r="M89" s="512"/>
      <c r="N89" s="60"/>
      <c r="O89" s="60"/>
      <c r="P89" s="59"/>
      <c r="Q89" s="59"/>
      <c r="R89" s="59"/>
      <c r="S89" s="59"/>
      <c r="T89" s="59"/>
      <c r="U89" s="59"/>
      <c r="V89" s="59"/>
      <c r="W89" s="59"/>
      <c r="X89" s="59"/>
      <c r="Y89" s="59"/>
      <c r="Z89" s="63"/>
      <c r="AA89" s="87"/>
      <c r="AB89" s="87"/>
      <c r="AC89" s="12"/>
      <c r="AD89" s="12" t="s">
        <v>473</v>
      </c>
      <c r="AE89" s="12" t="s">
        <v>315</v>
      </c>
      <c r="AF89" s="12" t="s">
        <v>250</v>
      </c>
      <c r="AG89" s="153">
        <f t="shared" si="11"/>
        <v>0</v>
      </c>
      <c r="AH89" s="153"/>
      <c r="AI89" s="153"/>
      <c r="AJ89" s="153"/>
      <c r="AK89" s="153"/>
      <c r="AL89" s="153"/>
      <c r="AM89" s="153"/>
      <c r="AN89" s="153"/>
      <c r="AO89" s="153"/>
      <c r="AP89" s="153"/>
      <c r="AQ89" s="154">
        <f t="shared" si="12"/>
        <v>0</v>
      </c>
      <c r="AR89" s="154"/>
      <c r="AS89" s="154"/>
      <c r="AT89" s="154"/>
      <c r="AU89" s="154"/>
      <c r="AV89" s="153">
        <f t="shared" si="13"/>
        <v>0</v>
      </c>
      <c r="AW89" s="153"/>
      <c r="AX89" s="153"/>
      <c r="AY89" s="153"/>
      <c r="AZ89" s="153"/>
      <c r="BA89" s="153">
        <f t="shared" si="22"/>
        <v>0</v>
      </c>
      <c r="BB89" s="153"/>
      <c r="BC89" s="153"/>
      <c r="BD89" s="153"/>
      <c r="BE89" s="153"/>
      <c r="BF89" s="153">
        <f t="shared" si="23"/>
        <v>0</v>
      </c>
      <c r="BG89" s="153"/>
      <c r="BH89" s="153"/>
      <c r="BI89" s="153"/>
      <c r="BJ89" s="153"/>
    </row>
    <row r="90" spans="1:62" ht="17.25" hidden="1" customHeight="1">
      <c r="A90" s="115"/>
      <c r="B90" s="22"/>
      <c r="C90" s="59"/>
      <c r="D90" s="59"/>
      <c r="E90" s="59"/>
      <c r="F90" s="59"/>
      <c r="G90" s="59"/>
      <c r="H90" s="59"/>
      <c r="I90" s="59"/>
      <c r="J90" s="59"/>
      <c r="K90" s="59"/>
      <c r="L90" s="59"/>
      <c r="M90" s="180"/>
      <c r="N90" s="60"/>
      <c r="O90" s="60"/>
      <c r="P90" s="59"/>
      <c r="Q90" s="59"/>
      <c r="R90" s="59"/>
      <c r="S90" s="59"/>
      <c r="T90" s="59"/>
      <c r="U90" s="59"/>
      <c r="V90" s="59"/>
      <c r="W90" s="59"/>
      <c r="X90" s="59"/>
      <c r="Y90" s="59"/>
      <c r="Z90" s="107"/>
      <c r="AA90" s="87"/>
      <c r="AB90" s="87"/>
      <c r="AC90" s="12"/>
      <c r="AD90" s="12" t="s">
        <v>473</v>
      </c>
      <c r="AE90" s="12" t="s">
        <v>303</v>
      </c>
      <c r="AF90" s="12" t="s">
        <v>250</v>
      </c>
      <c r="AG90" s="153">
        <f t="shared" si="11"/>
        <v>0</v>
      </c>
      <c r="AH90" s="153"/>
      <c r="AI90" s="153"/>
      <c r="AJ90" s="153"/>
      <c r="AK90" s="153"/>
      <c r="AL90" s="153"/>
      <c r="AM90" s="153"/>
      <c r="AN90" s="153"/>
      <c r="AO90" s="153"/>
      <c r="AP90" s="153"/>
      <c r="AQ90" s="154">
        <f t="shared" si="12"/>
        <v>0</v>
      </c>
      <c r="AR90" s="154"/>
      <c r="AS90" s="154"/>
      <c r="AT90" s="154"/>
      <c r="AU90" s="154"/>
      <c r="AV90" s="153">
        <f t="shared" si="13"/>
        <v>0</v>
      </c>
      <c r="AW90" s="153"/>
      <c r="AX90" s="153"/>
      <c r="AY90" s="153"/>
      <c r="AZ90" s="153"/>
      <c r="BA90" s="153">
        <f t="shared" si="22"/>
        <v>0</v>
      </c>
      <c r="BB90" s="153"/>
      <c r="BC90" s="153"/>
      <c r="BD90" s="153"/>
      <c r="BE90" s="153"/>
      <c r="BF90" s="153">
        <f t="shared" si="23"/>
        <v>0</v>
      </c>
      <c r="BG90" s="153"/>
      <c r="BH90" s="153"/>
      <c r="BI90" s="153"/>
      <c r="BJ90" s="153"/>
    </row>
    <row r="91" spans="1:62" ht="13.5" hidden="1" customHeight="1">
      <c r="A91" s="115" t="s">
        <v>394</v>
      </c>
      <c r="B91" s="23">
        <v>6604</v>
      </c>
      <c r="C91" s="88" t="s">
        <v>447</v>
      </c>
      <c r="D91" s="68" t="s">
        <v>357</v>
      </c>
      <c r="E91" s="68" t="s">
        <v>448</v>
      </c>
      <c r="F91" s="59"/>
      <c r="G91" s="59"/>
      <c r="H91" s="59"/>
      <c r="I91" s="59"/>
      <c r="J91" s="59"/>
      <c r="K91" s="59"/>
      <c r="L91" s="59"/>
      <c r="M91" s="89" t="s">
        <v>387</v>
      </c>
      <c r="N91" s="60" t="s">
        <v>290</v>
      </c>
      <c r="O91" s="60" t="s">
        <v>386</v>
      </c>
      <c r="P91" s="59" t="s">
        <v>420</v>
      </c>
      <c r="Q91" s="59"/>
      <c r="R91" s="59"/>
      <c r="S91" s="59"/>
      <c r="T91" s="59"/>
      <c r="U91" s="59"/>
      <c r="V91" s="59"/>
      <c r="W91" s="88" t="s">
        <v>367</v>
      </c>
      <c r="X91" s="68" t="s">
        <v>358</v>
      </c>
      <c r="Y91" s="68" t="s">
        <v>368</v>
      </c>
      <c r="Z91" s="90" t="s">
        <v>413</v>
      </c>
      <c r="AA91" s="71" t="s">
        <v>290</v>
      </c>
      <c r="AB91" s="71" t="s">
        <v>378</v>
      </c>
      <c r="AC91" s="18"/>
      <c r="AD91" s="18"/>
      <c r="AE91" s="18"/>
      <c r="AF91" s="18"/>
      <c r="AG91" s="153">
        <f t="shared" si="11"/>
        <v>0</v>
      </c>
      <c r="AH91" s="153"/>
      <c r="AI91" s="153"/>
      <c r="AJ91" s="153"/>
      <c r="AK91" s="153"/>
      <c r="AL91" s="153"/>
      <c r="AM91" s="153"/>
      <c r="AN91" s="153"/>
      <c r="AO91" s="153"/>
      <c r="AP91" s="153"/>
      <c r="AQ91" s="154">
        <f t="shared" si="12"/>
        <v>0</v>
      </c>
      <c r="AR91" s="154"/>
      <c r="AS91" s="154"/>
      <c r="AT91" s="154"/>
      <c r="AU91" s="154"/>
      <c r="AV91" s="153">
        <f t="shared" si="13"/>
        <v>0</v>
      </c>
      <c r="AW91" s="153"/>
      <c r="AX91" s="153"/>
      <c r="AY91" s="153"/>
      <c r="AZ91" s="153"/>
      <c r="BA91" s="153">
        <f t="shared" si="22"/>
        <v>0</v>
      </c>
      <c r="BB91" s="153"/>
      <c r="BC91" s="153"/>
      <c r="BD91" s="153"/>
      <c r="BE91" s="153"/>
      <c r="BF91" s="153">
        <f t="shared" si="23"/>
        <v>0</v>
      </c>
      <c r="BG91" s="153"/>
      <c r="BH91" s="153"/>
      <c r="BI91" s="153"/>
      <c r="BJ91" s="153"/>
    </row>
    <row r="92" spans="1:62" ht="26.25" hidden="1" customHeight="1">
      <c r="A92" s="118" t="s">
        <v>355</v>
      </c>
      <c r="B92" s="24">
        <v>6610</v>
      </c>
      <c r="C92" s="91"/>
      <c r="D92" s="66"/>
      <c r="E92" s="66"/>
      <c r="F92" s="59"/>
      <c r="G92" s="59"/>
      <c r="H92" s="59"/>
      <c r="I92" s="59"/>
      <c r="J92" s="59"/>
      <c r="K92" s="59"/>
      <c r="L92" s="59"/>
      <c r="M92" s="64"/>
      <c r="N92" s="60"/>
      <c r="O92" s="60"/>
      <c r="P92" s="59"/>
      <c r="Q92" s="59"/>
      <c r="R92" s="59"/>
      <c r="S92" s="59"/>
      <c r="T92" s="59"/>
      <c r="U92" s="59"/>
      <c r="V92" s="59"/>
      <c r="W92" s="66"/>
      <c r="X92" s="66"/>
      <c r="Y92" s="66"/>
      <c r="Z92" s="87"/>
      <c r="AA92" s="87"/>
      <c r="AB92" s="87"/>
      <c r="AC92" s="12"/>
      <c r="AD92" s="12">
        <v>801</v>
      </c>
      <c r="AE92" s="18" t="s">
        <v>425</v>
      </c>
      <c r="AF92" s="18" t="s">
        <v>250</v>
      </c>
      <c r="AG92" s="153"/>
      <c r="AH92" s="153"/>
      <c r="AI92" s="153"/>
      <c r="AJ92" s="153"/>
      <c r="AK92" s="153"/>
      <c r="AL92" s="153"/>
      <c r="AM92" s="153"/>
      <c r="AN92" s="153"/>
      <c r="AO92" s="153"/>
      <c r="AP92" s="153"/>
      <c r="AQ92" s="154"/>
      <c r="AR92" s="154"/>
      <c r="AS92" s="154"/>
      <c r="AT92" s="154"/>
      <c r="AU92" s="154"/>
      <c r="AV92" s="153"/>
      <c r="AW92" s="153"/>
      <c r="AX92" s="153"/>
      <c r="AY92" s="153"/>
      <c r="AZ92" s="153"/>
      <c r="BA92" s="153"/>
      <c r="BB92" s="153"/>
      <c r="BC92" s="153"/>
      <c r="BD92" s="153"/>
      <c r="BE92" s="153"/>
      <c r="BF92" s="153"/>
      <c r="BG92" s="153"/>
      <c r="BH92" s="153"/>
      <c r="BI92" s="153"/>
      <c r="BJ92" s="153"/>
    </row>
    <row r="93" spans="1:62" ht="159" customHeight="1">
      <c r="A93" s="115" t="s">
        <v>427</v>
      </c>
      <c r="B93" s="17">
        <v>6612</v>
      </c>
      <c r="C93" s="62" t="s">
        <v>403</v>
      </c>
      <c r="D93" s="62" t="s">
        <v>359</v>
      </c>
      <c r="E93" s="62" t="s">
        <v>404</v>
      </c>
      <c r="F93" s="59"/>
      <c r="G93" s="59"/>
      <c r="H93" s="59"/>
      <c r="I93" s="59"/>
      <c r="J93" s="59"/>
      <c r="K93" s="59"/>
      <c r="L93" s="59"/>
      <c r="M93" s="64" t="s">
        <v>385</v>
      </c>
      <c r="N93" s="60" t="s">
        <v>290</v>
      </c>
      <c r="O93" s="60" t="s">
        <v>386</v>
      </c>
      <c r="P93" s="59">
        <v>29</v>
      </c>
      <c r="Q93" s="59"/>
      <c r="R93" s="59"/>
      <c r="S93" s="59"/>
      <c r="T93" s="59"/>
      <c r="U93" s="59"/>
      <c r="V93" s="59"/>
      <c r="W93" s="62" t="s">
        <v>451</v>
      </c>
      <c r="X93" s="62" t="s">
        <v>452</v>
      </c>
      <c r="Y93" s="62" t="s">
        <v>453</v>
      </c>
      <c r="Z93" s="63" t="s">
        <v>2</v>
      </c>
      <c r="AA93" s="87" t="s">
        <v>290</v>
      </c>
      <c r="AB93" s="87" t="s">
        <v>378</v>
      </c>
      <c r="AC93" s="18"/>
      <c r="AD93" s="18" t="s">
        <v>474</v>
      </c>
      <c r="AE93" s="18" t="s">
        <v>287</v>
      </c>
      <c r="AF93" s="18" t="s">
        <v>288</v>
      </c>
      <c r="AG93" s="153">
        <f t="shared" si="11"/>
        <v>25</v>
      </c>
      <c r="AH93" s="153"/>
      <c r="AI93" s="153"/>
      <c r="AJ93" s="153"/>
      <c r="AK93" s="153"/>
      <c r="AL93" s="153"/>
      <c r="AM93" s="153"/>
      <c r="AN93" s="153"/>
      <c r="AO93" s="153">
        <v>25</v>
      </c>
      <c r="AP93" s="153"/>
      <c r="AQ93" s="154">
        <f t="shared" si="12"/>
        <v>30</v>
      </c>
      <c r="AR93" s="154"/>
      <c r="AS93" s="154"/>
      <c r="AT93" s="154"/>
      <c r="AU93" s="154">
        <v>30</v>
      </c>
      <c r="AV93" s="153">
        <f t="shared" si="13"/>
        <v>30</v>
      </c>
      <c r="AW93" s="153"/>
      <c r="AX93" s="153"/>
      <c r="AY93" s="153"/>
      <c r="AZ93" s="153">
        <v>30</v>
      </c>
      <c r="BA93" s="153">
        <f t="shared" si="22"/>
        <v>30</v>
      </c>
      <c r="BB93" s="153"/>
      <c r="BC93" s="153"/>
      <c r="BD93" s="153"/>
      <c r="BE93" s="153">
        <v>30</v>
      </c>
      <c r="BF93" s="153">
        <f>BG93+BH93+BI93+BJ93</f>
        <v>30</v>
      </c>
      <c r="BG93" s="153"/>
      <c r="BH93" s="153"/>
      <c r="BI93" s="153"/>
      <c r="BJ93" s="153">
        <v>30</v>
      </c>
    </row>
    <row r="94" spans="1:62" ht="112.5" customHeight="1">
      <c r="A94" s="115" t="s">
        <v>373</v>
      </c>
      <c r="B94" s="17">
        <v>6617</v>
      </c>
      <c r="C94" s="58" t="s">
        <v>447</v>
      </c>
      <c r="D94" s="58" t="s">
        <v>418</v>
      </c>
      <c r="E94" s="58" t="s">
        <v>448</v>
      </c>
      <c r="F94" s="59"/>
      <c r="G94" s="59"/>
      <c r="H94" s="59"/>
      <c r="I94" s="59"/>
      <c r="J94" s="59"/>
      <c r="K94" s="59"/>
      <c r="L94" s="59"/>
      <c r="M94" s="64" t="s">
        <v>387</v>
      </c>
      <c r="N94" s="60" t="s">
        <v>290</v>
      </c>
      <c r="O94" s="60" t="s">
        <v>386</v>
      </c>
      <c r="P94" s="59" t="s">
        <v>420</v>
      </c>
      <c r="Q94" s="59"/>
      <c r="R94" s="59"/>
      <c r="S94" s="59"/>
      <c r="T94" s="59"/>
      <c r="U94" s="59"/>
      <c r="V94" s="59"/>
      <c r="W94" s="58" t="s">
        <v>367</v>
      </c>
      <c r="X94" s="58" t="s">
        <v>360</v>
      </c>
      <c r="Y94" s="58" t="s">
        <v>368</v>
      </c>
      <c r="Z94" s="70" t="s">
        <v>413</v>
      </c>
      <c r="AA94" s="71" t="s">
        <v>290</v>
      </c>
      <c r="AB94" s="71" t="s">
        <v>378</v>
      </c>
      <c r="AC94" s="18"/>
      <c r="AD94" s="18" t="s">
        <v>476</v>
      </c>
      <c r="AE94" s="18" t="s">
        <v>310</v>
      </c>
      <c r="AF94" s="18" t="s">
        <v>250</v>
      </c>
      <c r="AG94" s="153">
        <f t="shared" si="11"/>
        <v>0</v>
      </c>
      <c r="AH94" s="153"/>
      <c r="AI94" s="153"/>
      <c r="AJ94" s="153"/>
      <c r="AK94" s="153"/>
      <c r="AL94" s="153"/>
      <c r="AM94" s="153"/>
      <c r="AN94" s="153"/>
      <c r="AO94" s="153">
        <v>0</v>
      </c>
      <c r="AP94" s="153"/>
      <c r="AQ94" s="154">
        <f t="shared" si="12"/>
        <v>0</v>
      </c>
      <c r="AR94" s="154"/>
      <c r="AS94" s="154"/>
      <c r="AT94" s="154"/>
      <c r="AU94" s="154">
        <v>0</v>
      </c>
      <c r="AV94" s="153">
        <f t="shared" si="13"/>
        <v>0</v>
      </c>
      <c r="AW94" s="153"/>
      <c r="AX94" s="153"/>
      <c r="AY94" s="153"/>
      <c r="AZ94" s="153">
        <v>0</v>
      </c>
      <c r="BA94" s="153">
        <f t="shared" si="22"/>
        <v>0</v>
      </c>
      <c r="BB94" s="153"/>
      <c r="BC94" s="153"/>
      <c r="BD94" s="153"/>
      <c r="BE94" s="153">
        <v>0</v>
      </c>
      <c r="BF94" s="153">
        <f>BG94+BH94+BI94+BJ94</f>
        <v>0</v>
      </c>
      <c r="BG94" s="153"/>
      <c r="BH94" s="153"/>
      <c r="BI94" s="153"/>
      <c r="BJ94" s="153">
        <v>0</v>
      </c>
    </row>
    <row r="95" spans="1:62" ht="88.5" customHeight="1">
      <c r="A95" s="874" t="s">
        <v>434</v>
      </c>
      <c r="B95" s="17">
        <v>6618</v>
      </c>
      <c r="C95" s="58" t="s">
        <v>447</v>
      </c>
      <c r="D95" s="58" t="s">
        <v>458</v>
      </c>
      <c r="E95" s="58" t="s">
        <v>448</v>
      </c>
      <c r="F95" s="59"/>
      <c r="G95" s="59"/>
      <c r="H95" s="59"/>
      <c r="I95" s="59"/>
      <c r="J95" s="59"/>
      <c r="K95" s="59"/>
      <c r="L95" s="59"/>
      <c r="M95" s="64" t="s">
        <v>385</v>
      </c>
      <c r="N95" s="60" t="s">
        <v>290</v>
      </c>
      <c r="O95" s="60" t="s">
        <v>386</v>
      </c>
      <c r="P95" s="59">
        <v>29</v>
      </c>
      <c r="Q95" s="59"/>
      <c r="R95" s="59"/>
      <c r="S95" s="59"/>
      <c r="T95" s="59"/>
      <c r="U95" s="59"/>
      <c r="V95" s="59"/>
      <c r="W95" s="58" t="s">
        <v>367</v>
      </c>
      <c r="X95" s="58" t="s">
        <v>242</v>
      </c>
      <c r="Y95" s="58" t="s">
        <v>368</v>
      </c>
      <c r="Z95" s="63" t="s">
        <v>2</v>
      </c>
      <c r="AA95" s="63" t="s">
        <v>290</v>
      </c>
      <c r="AB95" s="63" t="s">
        <v>378</v>
      </c>
      <c r="AC95" s="18"/>
      <c r="AD95" s="18" t="s">
        <v>477</v>
      </c>
      <c r="AE95" s="18" t="s">
        <v>424</v>
      </c>
      <c r="AF95" s="18" t="s">
        <v>250</v>
      </c>
      <c r="AG95" s="153">
        <f t="shared" si="11"/>
        <v>23.3</v>
      </c>
      <c r="AH95" s="153">
        <f>AJ95+AL95+AN95+AP95</f>
        <v>23.3</v>
      </c>
      <c r="AI95" s="153"/>
      <c r="AJ95" s="153"/>
      <c r="AK95" s="153"/>
      <c r="AL95" s="153"/>
      <c r="AM95" s="153"/>
      <c r="AN95" s="153"/>
      <c r="AO95" s="153">
        <v>23.3</v>
      </c>
      <c r="AP95" s="153">
        <v>23.3</v>
      </c>
      <c r="AQ95" s="154">
        <f t="shared" si="12"/>
        <v>0</v>
      </c>
      <c r="AR95" s="154"/>
      <c r="AS95" s="154"/>
      <c r="AT95" s="154"/>
      <c r="AU95" s="154"/>
      <c r="AV95" s="153">
        <f t="shared" si="13"/>
        <v>0</v>
      </c>
      <c r="AW95" s="153"/>
      <c r="AX95" s="153"/>
      <c r="AY95" s="153"/>
      <c r="AZ95" s="153"/>
      <c r="BA95" s="153">
        <f t="shared" si="22"/>
        <v>0</v>
      </c>
      <c r="BB95" s="153"/>
      <c r="BC95" s="153"/>
      <c r="BD95" s="153"/>
      <c r="BE95" s="153"/>
      <c r="BF95" s="153">
        <f>BG95+BH95+BI95+BJ95</f>
        <v>0</v>
      </c>
      <c r="BG95" s="153"/>
      <c r="BH95" s="153"/>
      <c r="BI95" s="153"/>
      <c r="BJ95" s="153"/>
    </row>
    <row r="96" spans="1:62" ht="24" customHeight="1">
      <c r="A96" s="875"/>
      <c r="B96" s="17"/>
      <c r="C96" s="59"/>
      <c r="D96" s="59"/>
      <c r="E96" s="59"/>
      <c r="F96" s="59"/>
      <c r="G96" s="59"/>
      <c r="H96" s="59"/>
      <c r="I96" s="59">
        <v>30</v>
      </c>
      <c r="J96" s="59"/>
      <c r="K96" s="59"/>
      <c r="L96" s="59"/>
      <c r="M96" s="72"/>
      <c r="N96" s="72"/>
      <c r="O96" s="72"/>
      <c r="P96" s="72"/>
      <c r="Q96" s="59"/>
      <c r="R96" s="59"/>
      <c r="S96" s="59"/>
      <c r="T96" s="59"/>
      <c r="U96" s="59"/>
      <c r="V96" s="59"/>
      <c r="W96" s="59"/>
      <c r="X96" s="59"/>
      <c r="Y96" s="59"/>
      <c r="Z96" s="66"/>
      <c r="AA96" s="66"/>
      <c r="AB96" s="66"/>
      <c r="AC96" s="18"/>
      <c r="AD96" s="18" t="s">
        <v>483</v>
      </c>
      <c r="AE96" s="18" t="s">
        <v>381</v>
      </c>
      <c r="AF96" s="18" t="s">
        <v>250</v>
      </c>
      <c r="AG96" s="153">
        <f t="shared" si="11"/>
        <v>3.4</v>
      </c>
      <c r="AH96" s="153">
        <f>AJ96+AL96+AN96+AP96</f>
        <v>3.4</v>
      </c>
      <c r="AI96" s="153"/>
      <c r="AJ96" s="153"/>
      <c r="AK96" s="153"/>
      <c r="AL96" s="153"/>
      <c r="AM96" s="153"/>
      <c r="AN96" s="153"/>
      <c r="AO96" s="153">
        <v>3.4</v>
      </c>
      <c r="AP96" s="153">
        <v>3.4</v>
      </c>
      <c r="AQ96" s="154"/>
      <c r="AR96" s="154"/>
      <c r="AS96" s="154"/>
      <c r="AT96" s="154"/>
      <c r="AU96" s="154"/>
      <c r="AV96" s="153"/>
      <c r="AW96" s="153"/>
      <c r="AX96" s="153"/>
      <c r="AY96" s="153"/>
      <c r="AZ96" s="153"/>
      <c r="BA96" s="153"/>
      <c r="BB96" s="153"/>
      <c r="BC96" s="153"/>
      <c r="BD96" s="153"/>
      <c r="BE96" s="153"/>
      <c r="BF96" s="153"/>
      <c r="BG96" s="153"/>
      <c r="BH96" s="153"/>
      <c r="BI96" s="153"/>
      <c r="BJ96" s="153"/>
    </row>
    <row r="97" spans="1:62" ht="24" customHeight="1">
      <c r="A97" s="633"/>
      <c r="B97" s="17"/>
      <c r="C97" s="59"/>
      <c r="D97" s="59"/>
      <c r="E97" s="59"/>
      <c r="F97" s="59"/>
      <c r="G97" s="59"/>
      <c r="H97" s="59"/>
      <c r="I97" s="59"/>
      <c r="J97" s="59"/>
      <c r="K97" s="59"/>
      <c r="L97" s="59"/>
      <c r="M97" s="72"/>
      <c r="N97" s="72"/>
      <c r="O97" s="72"/>
      <c r="P97" s="72"/>
      <c r="Q97" s="59"/>
      <c r="R97" s="59"/>
      <c r="S97" s="59"/>
      <c r="T97" s="59"/>
      <c r="U97" s="59"/>
      <c r="V97" s="59"/>
      <c r="W97" s="59"/>
      <c r="X97" s="59"/>
      <c r="Y97" s="59"/>
      <c r="Z97" s="66"/>
      <c r="AA97" s="66"/>
      <c r="AB97" s="66"/>
      <c r="AC97" s="18"/>
      <c r="AD97" s="18" t="s">
        <v>477</v>
      </c>
      <c r="AE97" s="18" t="s">
        <v>381</v>
      </c>
      <c r="AF97" s="18" t="s">
        <v>250</v>
      </c>
      <c r="AG97" s="153">
        <f t="shared" si="11"/>
        <v>23.2</v>
      </c>
      <c r="AH97" s="153">
        <f>AJ97+AL97+AN97+AP97</f>
        <v>23.2</v>
      </c>
      <c r="AI97" s="153"/>
      <c r="AJ97" s="153"/>
      <c r="AK97" s="153"/>
      <c r="AL97" s="153"/>
      <c r="AM97" s="153"/>
      <c r="AN97" s="153"/>
      <c r="AO97" s="153">
        <v>23.2</v>
      </c>
      <c r="AP97" s="153">
        <v>23.2</v>
      </c>
      <c r="AQ97" s="154"/>
      <c r="AR97" s="154"/>
      <c r="AS97" s="154"/>
      <c r="AT97" s="154"/>
      <c r="AU97" s="154"/>
      <c r="AV97" s="153"/>
      <c r="AW97" s="153"/>
      <c r="AX97" s="153"/>
      <c r="AY97" s="153"/>
      <c r="AZ97" s="153"/>
      <c r="BA97" s="153"/>
      <c r="BB97" s="153"/>
      <c r="BC97" s="153"/>
      <c r="BD97" s="153"/>
      <c r="BE97" s="153"/>
      <c r="BF97" s="153"/>
      <c r="BG97" s="153"/>
      <c r="BH97" s="153"/>
      <c r="BI97" s="153"/>
      <c r="BJ97" s="153"/>
    </row>
    <row r="98" spans="1:62" ht="66.75" customHeight="1">
      <c r="A98" s="112" t="s">
        <v>23</v>
      </c>
      <c r="B98" s="14">
        <v>6625</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12"/>
      <c r="AD98" s="170" t="s">
        <v>21</v>
      </c>
      <c r="AE98" s="18" t="s">
        <v>22</v>
      </c>
      <c r="AF98" s="18" t="s">
        <v>250</v>
      </c>
      <c r="AG98" s="153">
        <f t="shared" si="11"/>
        <v>0</v>
      </c>
      <c r="AH98" s="153"/>
      <c r="AI98" s="148"/>
      <c r="AJ98" s="148"/>
      <c r="AK98" s="148"/>
      <c r="AL98" s="148"/>
      <c r="AM98" s="148"/>
      <c r="AN98" s="148"/>
      <c r="AO98" s="148"/>
      <c r="AP98" s="153"/>
      <c r="AQ98" s="154">
        <f t="shared" si="12"/>
        <v>0</v>
      </c>
      <c r="AR98" s="146"/>
      <c r="AS98" s="146"/>
      <c r="AT98" s="146"/>
      <c r="AU98" s="146"/>
      <c r="AV98" s="153">
        <f t="shared" si="13"/>
        <v>0</v>
      </c>
      <c r="AW98" s="148"/>
      <c r="AX98" s="148"/>
      <c r="AY98" s="148"/>
      <c r="AZ98" s="148"/>
      <c r="BA98" s="153">
        <f t="shared" si="22"/>
        <v>0</v>
      </c>
      <c r="BB98" s="148"/>
      <c r="BC98" s="148"/>
      <c r="BD98" s="148"/>
      <c r="BE98" s="148"/>
      <c r="BF98" s="153">
        <f t="shared" ref="BF98:BF106" si="24">BG98+BH98+BI98+BJ98</f>
        <v>0</v>
      </c>
      <c r="BG98" s="148"/>
      <c r="BH98" s="148"/>
      <c r="BI98" s="148"/>
      <c r="BJ98" s="148"/>
    </row>
    <row r="99" spans="1:62" ht="70.5" hidden="1" customHeight="1">
      <c r="A99" s="112" t="s">
        <v>467</v>
      </c>
      <c r="B99" s="14">
        <v>6700</v>
      </c>
      <c r="C99" s="92" t="s">
        <v>238</v>
      </c>
      <c r="D99" s="93" t="s">
        <v>238</v>
      </c>
      <c r="E99" s="93" t="s">
        <v>238</v>
      </c>
      <c r="F99" s="93" t="s">
        <v>238</v>
      </c>
      <c r="G99" s="93" t="s">
        <v>238</v>
      </c>
      <c r="H99" s="93" t="s">
        <v>238</v>
      </c>
      <c r="I99" s="93" t="s">
        <v>238</v>
      </c>
      <c r="J99" s="93" t="s">
        <v>238</v>
      </c>
      <c r="K99" s="93" t="s">
        <v>238</v>
      </c>
      <c r="L99" s="93" t="s">
        <v>238</v>
      </c>
      <c r="M99" s="93" t="s">
        <v>238</v>
      </c>
      <c r="N99" s="93" t="s">
        <v>238</v>
      </c>
      <c r="O99" s="93" t="s">
        <v>238</v>
      </c>
      <c r="P99" s="93" t="s">
        <v>238</v>
      </c>
      <c r="Q99" s="94" t="s">
        <v>238</v>
      </c>
      <c r="R99" s="94" t="s">
        <v>238</v>
      </c>
      <c r="S99" s="94" t="s">
        <v>238</v>
      </c>
      <c r="T99" s="94" t="s">
        <v>238</v>
      </c>
      <c r="U99" s="94" t="s">
        <v>238</v>
      </c>
      <c r="V99" s="94" t="s">
        <v>238</v>
      </c>
      <c r="W99" s="94" t="s">
        <v>238</v>
      </c>
      <c r="X99" s="93" t="s">
        <v>238</v>
      </c>
      <c r="Y99" s="93" t="s">
        <v>238</v>
      </c>
      <c r="Z99" s="93" t="s">
        <v>238</v>
      </c>
      <c r="AA99" s="93" t="s">
        <v>238</v>
      </c>
      <c r="AB99" s="93" t="s">
        <v>238</v>
      </c>
      <c r="AC99" s="8" t="s">
        <v>238</v>
      </c>
      <c r="AD99" s="8" t="s">
        <v>238</v>
      </c>
      <c r="AE99" s="8"/>
      <c r="AF99" s="8"/>
      <c r="AG99" s="153">
        <f t="shared" si="11"/>
        <v>0</v>
      </c>
      <c r="AH99" s="153"/>
      <c r="AI99" s="148"/>
      <c r="AJ99" s="148"/>
      <c r="AK99" s="148"/>
      <c r="AL99" s="148"/>
      <c r="AM99" s="148"/>
      <c r="AN99" s="148"/>
      <c r="AO99" s="148"/>
      <c r="AP99" s="153"/>
      <c r="AQ99" s="154">
        <f t="shared" si="12"/>
        <v>0</v>
      </c>
      <c r="AR99" s="146"/>
      <c r="AS99" s="146"/>
      <c r="AT99" s="146"/>
      <c r="AU99" s="146"/>
      <c r="AV99" s="153">
        <f t="shared" si="13"/>
        <v>0</v>
      </c>
      <c r="AW99" s="148"/>
      <c r="AX99" s="148"/>
      <c r="AY99" s="148"/>
      <c r="AZ99" s="148"/>
      <c r="BA99" s="153">
        <f t="shared" si="22"/>
        <v>0</v>
      </c>
      <c r="BB99" s="148"/>
      <c r="BC99" s="148"/>
      <c r="BD99" s="148"/>
      <c r="BE99" s="148"/>
      <c r="BF99" s="153">
        <f t="shared" si="24"/>
        <v>0</v>
      </c>
      <c r="BG99" s="148"/>
      <c r="BH99" s="148"/>
      <c r="BI99" s="148"/>
      <c r="BJ99" s="148"/>
    </row>
    <row r="100" spans="1:62" ht="0.75" hidden="1" customHeight="1">
      <c r="A100" s="113" t="s">
        <v>411</v>
      </c>
      <c r="B100" s="15"/>
      <c r="C100" s="78"/>
      <c r="D100" s="78"/>
      <c r="E100" s="78"/>
      <c r="F100" s="846"/>
      <c r="G100" s="78"/>
      <c r="H100" s="78"/>
      <c r="I100" s="78"/>
      <c r="J100" s="78"/>
      <c r="K100" s="78"/>
      <c r="L100" s="78"/>
      <c r="M100" s="78"/>
      <c r="N100" s="78"/>
      <c r="O100" s="78"/>
      <c r="P100" s="78"/>
      <c r="Q100" s="78"/>
      <c r="R100" s="78"/>
      <c r="S100" s="78"/>
      <c r="T100" s="78"/>
      <c r="U100" s="78"/>
      <c r="V100" s="78"/>
      <c r="W100" s="78"/>
      <c r="X100" s="78"/>
      <c r="Y100" s="78"/>
      <c r="Z100" s="78"/>
      <c r="AA100" s="78"/>
      <c r="AB100" s="78"/>
      <c r="AC100" s="16"/>
      <c r="AD100" s="16"/>
      <c r="AE100" s="16"/>
      <c r="AF100" s="16"/>
      <c r="AG100" s="153">
        <f t="shared" si="11"/>
        <v>0</v>
      </c>
      <c r="AH100" s="156"/>
      <c r="AI100" s="151"/>
      <c r="AJ100" s="151"/>
      <c r="AK100" s="151"/>
      <c r="AL100" s="151"/>
      <c r="AM100" s="151"/>
      <c r="AN100" s="151"/>
      <c r="AO100" s="151"/>
      <c r="AP100" s="156"/>
      <c r="AQ100" s="154">
        <f t="shared" si="12"/>
        <v>0</v>
      </c>
      <c r="AR100" s="152"/>
      <c r="AS100" s="152"/>
      <c r="AT100" s="152"/>
      <c r="AU100" s="152"/>
      <c r="AV100" s="153">
        <f t="shared" si="13"/>
        <v>0</v>
      </c>
      <c r="AW100" s="151"/>
      <c r="AX100" s="151"/>
      <c r="AY100" s="151"/>
      <c r="AZ100" s="151"/>
      <c r="BA100" s="153">
        <f t="shared" si="22"/>
        <v>0</v>
      </c>
      <c r="BB100" s="151"/>
      <c r="BC100" s="151"/>
      <c r="BD100" s="151"/>
      <c r="BE100" s="151"/>
      <c r="BF100" s="153">
        <f t="shared" si="24"/>
        <v>0</v>
      </c>
      <c r="BG100" s="151"/>
      <c r="BH100" s="151"/>
      <c r="BI100" s="151"/>
      <c r="BJ100" s="151"/>
    </row>
    <row r="101" spans="1:62" ht="0.75" hidden="1" customHeight="1">
      <c r="A101" s="114" t="s">
        <v>412</v>
      </c>
      <c r="B101" s="17"/>
      <c r="C101" s="59"/>
      <c r="D101" s="59"/>
      <c r="E101" s="59"/>
      <c r="F101" s="847"/>
      <c r="G101" s="59"/>
      <c r="H101" s="59"/>
      <c r="I101" s="59"/>
      <c r="J101" s="59"/>
      <c r="K101" s="59"/>
      <c r="L101" s="59"/>
      <c r="M101" s="59"/>
      <c r="N101" s="59"/>
      <c r="O101" s="59"/>
      <c r="P101" s="59"/>
      <c r="Q101" s="59"/>
      <c r="R101" s="59"/>
      <c r="S101" s="59"/>
      <c r="T101" s="59"/>
      <c r="U101" s="59"/>
      <c r="V101" s="59"/>
      <c r="W101" s="59"/>
      <c r="X101" s="59"/>
      <c r="Y101" s="59"/>
      <c r="Z101" s="59"/>
      <c r="AA101" s="59"/>
      <c r="AB101" s="59"/>
      <c r="AC101" s="18"/>
      <c r="AD101" s="18"/>
      <c r="AE101" s="18"/>
      <c r="AF101" s="18"/>
      <c r="AG101" s="153">
        <f t="shared" si="11"/>
        <v>0</v>
      </c>
      <c r="AH101" s="153"/>
      <c r="AI101" s="153"/>
      <c r="AJ101" s="153"/>
      <c r="AK101" s="153"/>
      <c r="AL101" s="153"/>
      <c r="AM101" s="153"/>
      <c r="AN101" s="153"/>
      <c r="AO101" s="153"/>
      <c r="AP101" s="153"/>
      <c r="AQ101" s="154">
        <f t="shared" si="12"/>
        <v>0</v>
      </c>
      <c r="AR101" s="154"/>
      <c r="AS101" s="154"/>
      <c r="AT101" s="154"/>
      <c r="AU101" s="154"/>
      <c r="AV101" s="153">
        <f t="shared" si="13"/>
        <v>0</v>
      </c>
      <c r="AW101" s="153"/>
      <c r="AX101" s="153"/>
      <c r="AY101" s="153"/>
      <c r="AZ101" s="153"/>
      <c r="BA101" s="153">
        <f t="shared" si="22"/>
        <v>0</v>
      </c>
      <c r="BB101" s="153"/>
      <c r="BC101" s="153"/>
      <c r="BD101" s="153"/>
      <c r="BE101" s="153"/>
      <c r="BF101" s="153">
        <f t="shared" si="24"/>
        <v>0</v>
      </c>
      <c r="BG101" s="153"/>
      <c r="BH101" s="153"/>
      <c r="BI101" s="153"/>
      <c r="BJ101" s="153"/>
    </row>
    <row r="102" spans="1:62" ht="12.75" hidden="1" customHeight="1">
      <c r="A102" s="112" t="s">
        <v>412</v>
      </c>
      <c r="B102" s="14"/>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12"/>
      <c r="AD102" s="12"/>
      <c r="AE102" s="12"/>
      <c r="AF102" s="12"/>
      <c r="AG102" s="153">
        <f t="shared" si="11"/>
        <v>0</v>
      </c>
      <c r="AH102" s="153"/>
      <c r="AI102" s="148"/>
      <c r="AJ102" s="148"/>
      <c r="AK102" s="148"/>
      <c r="AL102" s="148"/>
      <c r="AM102" s="148"/>
      <c r="AN102" s="148"/>
      <c r="AO102" s="148"/>
      <c r="AP102" s="153"/>
      <c r="AQ102" s="154">
        <f t="shared" si="12"/>
        <v>0</v>
      </c>
      <c r="AR102" s="146"/>
      <c r="AS102" s="146"/>
      <c r="AT102" s="146"/>
      <c r="AU102" s="146"/>
      <c r="AV102" s="153">
        <f t="shared" si="13"/>
        <v>0</v>
      </c>
      <c r="AW102" s="148"/>
      <c r="AX102" s="148"/>
      <c r="AY102" s="148"/>
      <c r="AZ102" s="148"/>
      <c r="BA102" s="153">
        <f t="shared" si="22"/>
        <v>0</v>
      </c>
      <c r="BB102" s="148"/>
      <c r="BC102" s="148"/>
      <c r="BD102" s="148"/>
      <c r="BE102" s="148"/>
      <c r="BF102" s="153">
        <f t="shared" si="24"/>
        <v>0</v>
      </c>
      <c r="BG102" s="148"/>
      <c r="BH102" s="148"/>
      <c r="BI102" s="148"/>
      <c r="BJ102" s="148"/>
    </row>
    <row r="103" spans="1:62" s="40" customFormat="1" ht="148.5" customHeight="1">
      <c r="A103" s="117" t="s">
        <v>331</v>
      </c>
      <c r="B103" s="37">
        <v>6800</v>
      </c>
      <c r="C103" s="76" t="s">
        <v>238</v>
      </c>
      <c r="D103" s="76" t="s">
        <v>238</v>
      </c>
      <c r="E103" s="76" t="s">
        <v>238</v>
      </c>
      <c r="F103" s="76" t="s">
        <v>238</v>
      </c>
      <c r="G103" s="76" t="s">
        <v>238</v>
      </c>
      <c r="H103" s="76" t="s">
        <v>238</v>
      </c>
      <c r="I103" s="76" t="s">
        <v>238</v>
      </c>
      <c r="J103" s="76" t="s">
        <v>238</v>
      </c>
      <c r="K103" s="76" t="s">
        <v>238</v>
      </c>
      <c r="L103" s="76" t="s">
        <v>238</v>
      </c>
      <c r="M103" s="76" t="s">
        <v>238</v>
      </c>
      <c r="N103" s="76" t="s">
        <v>238</v>
      </c>
      <c r="O103" s="76" t="s">
        <v>238</v>
      </c>
      <c r="P103" s="76" t="s">
        <v>238</v>
      </c>
      <c r="Q103" s="77" t="s">
        <v>238</v>
      </c>
      <c r="R103" s="77" t="s">
        <v>238</v>
      </c>
      <c r="S103" s="77" t="s">
        <v>238</v>
      </c>
      <c r="T103" s="77" t="s">
        <v>238</v>
      </c>
      <c r="U103" s="77" t="s">
        <v>238</v>
      </c>
      <c r="V103" s="77" t="s">
        <v>238</v>
      </c>
      <c r="W103" s="77" t="s">
        <v>238</v>
      </c>
      <c r="X103" s="76" t="s">
        <v>238</v>
      </c>
      <c r="Y103" s="76" t="s">
        <v>238</v>
      </c>
      <c r="Z103" s="76" t="s">
        <v>238</v>
      </c>
      <c r="AA103" s="76" t="s">
        <v>238</v>
      </c>
      <c r="AB103" s="76" t="s">
        <v>238</v>
      </c>
      <c r="AC103" s="38" t="s">
        <v>238</v>
      </c>
      <c r="AD103" s="38" t="s">
        <v>238</v>
      </c>
      <c r="AE103" s="38"/>
      <c r="AF103" s="38"/>
      <c r="AG103" s="160">
        <f>AI103+AK103+AM103+AO103</f>
        <v>1453.3</v>
      </c>
      <c r="AH103" s="160">
        <f>AJ103+AL103+AN103+AP103</f>
        <v>1406.9</v>
      </c>
      <c r="AI103" s="149">
        <f>AI106+AI114+AI116+AI119</f>
        <v>10</v>
      </c>
      <c r="AJ103" s="149">
        <f>AJ106+AJ114+AJ116+AJ119</f>
        <v>10</v>
      </c>
      <c r="AK103" s="149">
        <f>AK106+AK114+AK116+AK119</f>
        <v>0</v>
      </c>
      <c r="AL103" s="149"/>
      <c r="AM103" s="149">
        <f>AM106+AM114+AM116+AM119</f>
        <v>0</v>
      </c>
      <c r="AN103" s="149"/>
      <c r="AO103" s="149">
        <f>AO106+AO118+AO119</f>
        <v>1443.3</v>
      </c>
      <c r="AP103" s="149">
        <f>AP106+AP118+AP119</f>
        <v>1396.9</v>
      </c>
      <c r="AQ103" s="161">
        <f t="shared" si="12"/>
        <v>1435.3999999999999</v>
      </c>
      <c r="AR103" s="150">
        <f>AR106+AR114+AR116+AR119</f>
        <v>0</v>
      </c>
      <c r="AS103" s="150">
        <f>AS106+AS114+AS116+AS119</f>
        <v>0</v>
      </c>
      <c r="AT103" s="150">
        <f>AT106+AT114+AT116+AT119</f>
        <v>0</v>
      </c>
      <c r="AU103" s="150">
        <f>AU106+AU118+AU119</f>
        <v>1435.3999999999999</v>
      </c>
      <c r="AV103" s="160">
        <f t="shared" si="13"/>
        <v>1470.5</v>
      </c>
      <c r="AW103" s="149">
        <f>AW106+AW114+AW116+AW119</f>
        <v>0</v>
      </c>
      <c r="AX103" s="149">
        <f>AX106+AX114+AX116+AX119</f>
        <v>0</v>
      </c>
      <c r="AY103" s="149">
        <f>AY106+AY114+AY116+AY119</f>
        <v>0</v>
      </c>
      <c r="AZ103" s="149">
        <f>AZ106+AZ118+AZ119</f>
        <v>1470.5</v>
      </c>
      <c r="BA103" s="160">
        <f t="shared" si="22"/>
        <v>1470.5</v>
      </c>
      <c r="BB103" s="149">
        <f>BB106+BB114+BB116+BB119</f>
        <v>0</v>
      </c>
      <c r="BC103" s="149">
        <f>BC106+BC114+BC116+BC119</f>
        <v>0</v>
      </c>
      <c r="BD103" s="149">
        <f>BD106+BD114+BD116+BD119</f>
        <v>0</v>
      </c>
      <c r="BE103" s="149">
        <f>BE106+BE118+BE119</f>
        <v>1470.5</v>
      </c>
      <c r="BF103" s="160">
        <f t="shared" si="24"/>
        <v>1470.5</v>
      </c>
      <c r="BG103" s="149">
        <f>BG106+BG114+BG116+BG119</f>
        <v>0</v>
      </c>
      <c r="BH103" s="149">
        <f>BH106+BH114+BH116+BH119</f>
        <v>0</v>
      </c>
      <c r="BI103" s="149">
        <f>BI106+BI114+BI116+BI119</f>
        <v>0</v>
      </c>
      <c r="BJ103" s="149">
        <f>BJ106+BJ118+BJ119</f>
        <v>1470.5</v>
      </c>
    </row>
    <row r="104" spans="1:62" ht="12.75" hidden="1" customHeight="1">
      <c r="A104" s="119" t="s">
        <v>411</v>
      </c>
      <c r="B104" s="30"/>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16"/>
      <c r="AD104" s="16"/>
      <c r="AE104" s="16"/>
      <c r="AF104" s="16"/>
      <c r="AG104" s="153">
        <f t="shared" si="11"/>
        <v>0</v>
      </c>
      <c r="AH104" s="156"/>
      <c r="AI104" s="151"/>
      <c r="AJ104" s="151"/>
      <c r="AK104" s="151"/>
      <c r="AL104" s="151"/>
      <c r="AM104" s="151"/>
      <c r="AN104" s="151"/>
      <c r="AO104" s="151"/>
      <c r="AP104" s="156"/>
      <c r="AQ104" s="154">
        <f t="shared" si="12"/>
        <v>0</v>
      </c>
      <c r="AR104" s="152"/>
      <c r="AS104" s="152"/>
      <c r="AT104" s="152"/>
      <c r="AU104" s="152"/>
      <c r="AV104" s="153">
        <f t="shared" si="13"/>
        <v>0</v>
      </c>
      <c r="AW104" s="151"/>
      <c r="AX104" s="151"/>
      <c r="AY104" s="151"/>
      <c r="AZ104" s="151"/>
      <c r="BA104" s="153">
        <f t="shared" si="22"/>
        <v>0</v>
      </c>
      <c r="BB104" s="151"/>
      <c r="BC104" s="151"/>
      <c r="BD104" s="151"/>
      <c r="BE104" s="151"/>
      <c r="BF104" s="153">
        <f t="shared" si="24"/>
        <v>0</v>
      </c>
      <c r="BG104" s="151"/>
      <c r="BH104" s="151"/>
      <c r="BI104" s="151"/>
      <c r="BJ104" s="151"/>
    </row>
    <row r="105" spans="1:62" ht="12.75" hidden="1" customHeight="1">
      <c r="A105" s="120"/>
      <c r="B105" s="31"/>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18"/>
      <c r="AD105" s="18"/>
      <c r="AE105" s="18"/>
      <c r="AF105" s="18"/>
      <c r="AG105" s="153">
        <f t="shared" si="11"/>
        <v>0</v>
      </c>
      <c r="AH105" s="153"/>
      <c r="AI105" s="153"/>
      <c r="AJ105" s="153"/>
      <c r="AK105" s="153"/>
      <c r="AL105" s="153"/>
      <c r="AM105" s="153"/>
      <c r="AN105" s="153"/>
      <c r="AO105" s="153"/>
      <c r="AP105" s="153"/>
      <c r="AQ105" s="154">
        <f t="shared" si="12"/>
        <v>0</v>
      </c>
      <c r="AR105" s="154"/>
      <c r="AS105" s="154"/>
      <c r="AT105" s="154"/>
      <c r="AU105" s="154"/>
      <c r="AV105" s="153">
        <f t="shared" si="13"/>
        <v>0</v>
      </c>
      <c r="AW105" s="153"/>
      <c r="AX105" s="153"/>
      <c r="AY105" s="153"/>
      <c r="AZ105" s="153"/>
      <c r="BA105" s="153">
        <f t="shared" si="22"/>
        <v>0</v>
      </c>
      <c r="BB105" s="153"/>
      <c r="BC105" s="153"/>
      <c r="BD105" s="153"/>
      <c r="BE105" s="153"/>
      <c r="BF105" s="153">
        <f t="shared" si="24"/>
        <v>0</v>
      </c>
      <c r="BG105" s="153"/>
      <c r="BH105" s="153"/>
      <c r="BI105" s="153"/>
      <c r="BJ105" s="153"/>
    </row>
    <row r="106" spans="1:62" ht="17.25" customHeight="1">
      <c r="A106" s="121"/>
      <c r="B106" s="32"/>
      <c r="C106" s="748" t="s">
        <v>447</v>
      </c>
      <c r="D106" s="969" t="s">
        <v>356</v>
      </c>
      <c r="E106" s="745" t="s">
        <v>448</v>
      </c>
      <c r="F106" s="66"/>
      <c r="G106" s="66"/>
      <c r="H106" s="66"/>
      <c r="I106" s="66"/>
      <c r="J106" s="66"/>
      <c r="K106" s="66"/>
      <c r="L106" s="66"/>
      <c r="M106" s="848" t="s">
        <v>320</v>
      </c>
      <c r="N106" s="60" t="s">
        <v>290</v>
      </c>
      <c r="O106" s="67" t="s">
        <v>386</v>
      </c>
      <c r="P106" s="66">
        <v>38</v>
      </c>
      <c r="Q106" s="66"/>
      <c r="R106" s="66"/>
      <c r="S106" s="66"/>
      <c r="T106" s="66"/>
      <c r="U106" s="66"/>
      <c r="V106" s="66"/>
      <c r="W106" s="748" t="s">
        <v>367</v>
      </c>
      <c r="X106" s="818" t="s">
        <v>361</v>
      </c>
      <c r="Y106" s="818" t="s">
        <v>368</v>
      </c>
      <c r="Z106" s="853" t="s">
        <v>376</v>
      </c>
      <c r="AA106" s="73" t="s">
        <v>290</v>
      </c>
      <c r="AB106" s="853" t="s">
        <v>17</v>
      </c>
      <c r="AC106" s="12"/>
      <c r="AD106" s="12" t="s">
        <v>482</v>
      </c>
      <c r="AE106" s="12"/>
      <c r="AF106" s="12"/>
      <c r="AG106" s="153">
        <f>AI106+AK106+AM106+AO106</f>
        <v>1218.2</v>
      </c>
      <c r="AH106" s="153">
        <f>AJ106+AL106+AN106+AP106</f>
        <v>1182</v>
      </c>
      <c r="AI106" s="148">
        <f>AI107+AI110</f>
        <v>10</v>
      </c>
      <c r="AJ106" s="148">
        <f>AJ107+AJ110</f>
        <v>10</v>
      </c>
      <c r="AK106" s="148"/>
      <c r="AL106" s="148"/>
      <c r="AM106" s="148"/>
      <c r="AN106" s="148"/>
      <c r="AO106" s="148">
        <f>AO108+AO109+AO111+AO112</f>
        <v>1208.2</v>
      </c>
      <c r="AP106" s="148">
        <f>AP108+AP109+AP111+AP112</f>
        <v>1172</v>
      </c>
      <c r="AQ106" s="154">
        <f t="shared" si="12"/>
        <v>1192.3</v>
      </c>
      <c r="AR106" s="146"/>
      <c r="AS106" s="146"/>
      <c r="AT106" s="146"/>
      <c r="AU106" s="146">
        <f>AU108+AU109+AU111+AU112</f>
        <v>1192.3</v>
      </c>
      <c r="AV106" s="153">
        <f t="shared" si="13"/>
        <v>1220.7</v>
      </c>
      <c r="AW106" s="148"/>
      <c r="AX106" s="148"/>
      <c r="AY106" s="148"/>
      <c r="AZ106" s="148">
        <f>AZ108+AZ109+AZ111+AZ112</f>
        <v>1220.7</v>
      </c>
      <c r="BA106" s="153">
        <f t="shared" si="22"/>
        <v>1220.7</v>
      </c>
      <c r="BB106" s="148"/>
      <c r="BC106" s="148"/>
      <c r="BD106" s="148"/>
      <c r="BE106" s="148">
        <f>BE108+BE109+BE111+BE112</f>
        <v>1220.7</v>
      </c>
      <c r="BF106" s="153">
        <f t="shared" si="24"/>
        <v>1220.7</v>
      </c>
      <c r="BG106" s="148"/>
      <c r="BH106" s="148"/>
      <c r="BI106" s="148"/>
      <c r="BJ106" s="148">
        <f>BJ108+BJ109+BJ111+BJ112</f>
        <v>1220.7</v>
      </c>
    </row>
    <row r="107" spans="1:62" ht="22.5" customHeight="1">
      <c r="A107" s="859" t="s">
        <v>324</v>
      </c>
      <c r="B107" s="856">
        <v>6802</v>
      </c>
      <c r="C107" s="749"/>
      <c r="D107" s="888"/>
      <c r="E107" s="746"/>
      <c r="F107" s="66"/>
      <c r="G107" s="66"/>
      <c r="H107" s="66"/>
      <c r="I107" s="66"/>
      <c r="J107" s="66"/>
      <c r="K107" s="66"/>
      <c r="L107" s="66"/>
      <c r="M107" s="849"/>
      <c r="N107" s="60"/>
      <c r="O107" s="67"/>
      <c r="P107" s="66"/>
      <c r="Q107" s="59"/>
      <c r="R107" s="59"/>
      <c r="S107" s="59"/>
      <c r="T107" s="59"/>
      <c r="U107" s="59"/>
      <c r="V107" s="59"/>
      <c r="W107" s="749"/>
      <c r="X107" s="819"/>
      <c r="Y107" s="819"/>
      <c r="Z107" s="854"/>
      <c r="AA107" s="73"/>
      <c r="AB107" s="854"/>
      <c r="AC107" s="12"/>
      <c r="AD107" s="12" t="s">
        <v>482</v>
      </c>
      <c r="AE107" s="12" t="s">
        <v>408</v>
      </c>
      <c r="AF107" s="12">
        <v>120</v>
      </c>
      <c r="AG107" s="153">
        <f>AI107+AK107+AM107+AO107</f>
        <v>7.7</v>
      </c>
      <c r="AH107" s="153">
        <f>AJ107+AL107+AN107+AP107</f>
        <v>7.7</v>
      </c>
      <c r="AI107" s="148">
        <v>7.7</v>
      </c>
      <c r="AJ107" s="148">
        <v>7.7</v>
      </c>
      <c r="AK107" s="148"/>
      <c r="AL107" s="148"/>
      <c r="AM107" s="148"/>
      <c r="AN107" s="148"/>
      <c r="AO107" s="148">
        <v>0</v>
      </c>
      <c r="AP107" s="153"/>
      <c r="AQ107" s="154"/>
      <c r="AR107" s="146"/>
      <c r="AS107" s="146"/>
      <c r="AT107" s="146"/>
      <c r="AU107" s="146"/>
      <c r="AV107" s="153"/>
      <c r="AW107" s="148"/>
      <c r="AX107" s="148"/>
      <c r="AY107" s="148"/>
      <c r="AZ107" s="148"/>
      <c r="BA107" s="153"/>
      <c r="BB107" s="148"/>
      <c r="BC107" s="148"/>
      <c r="BD107" s="148"/>
      <c r="BE107" s="148"/>
      <c r="BF107" s="153"/>
      <c r="BG107" s="148"/>
      <c r="BH107" s="148"/>
      <c r="BI107" s="148"/>
      <c r="BJ107" s="148"/>
    </row>
    <row r="108" spans="1:62" ht="25.5" customHeight="1">
      <c r="A108" s="861"/>
      <c r="B108" s="858"/>
      <c r="C108" s="749"/>
      <c r="D108" s="888"/>
      <c r="E108" s="746"/>
      <c r="F108" s="66"/>
      <c r="G108" s="66"/>
      <c r="H108" s="66"/>
      <c r="I108" s="66"/>
      <c r="J108" s="66"/>
      <c r="K108" s="66"/>
      <c r="L108" s="66"/>
      <c r="M108" s="849"/>
      <c r="N108" s="60"/>
      <c r="O108" s="67"/>
      <c r="P108" s="66"/>
      <c r="Q108" s="59"/>
      <c r="R108" s="59"/>
      <c r="S108" s="59"/>
      <c r="T108" s="59"/>
      <c r="U108" s="59"/>
      <c r="V108" s="59"/>
      <c r="W108" s="749"/>
      <c r="X108" s="820"/>
      <c r="Y108" s="820"/>
      <c r="Z108" s="854"/>
      <c r="AA108" s="73"/>
      <c r="AB108" s="855"/>
      <c r="AC108" s="12"/>
      <c r="AD108" s="12" t="s">
        <v>482</v>
      </c>
      <c r="AE108" s="12" t="s">
        <v>274</v>
      </c>
      <c r="AF108" s="12">
        <v>121</v>
      </c>
      <c r="AG108" s="153">
        <f t="shared" si="11"/>
        <v>762.7</v>
      </c>
      <c r="AH108" s="153">
        <f t="shared" ref="AH108:AH118" si="25">AJ108+AL108+AN108+AP108</f>
        <v>750.6</v>
      </c>
      <c r="AI108" s="148"/>
      <c r="AJ108" s="148"/>
      <c r="AK108" s="148"/>
      <c r="AL108" s="148"/>
      <c r="AM108" s="148"/>
      <c r="AN108" s="148"/>
      <c r="AO108" s="148">
        <v>762.7</v>
      </c>
      <c r="AP108" s="153">
        <v>750.6</v>
      </c>
      <c r="AQ108" s="154">
        <f t="shared" si="12"/>
        <v>775.6</v>
      </c>
      <c r="AR108" s="146"/>
      <c r="AS108" s="146"/>
      <c r="AT108" s="146"/>
      <c r="AU108" s="146">
        <v>775.6</v>
      </c>
      <c r="AV108" s="153">
        <f t="shared" si="13"/>
        <v>797.4</v>
      </c>
      <c r="AW108" s="148"/>
      <c r="AX108" s="148"/>
      <c r="AY108" s="148"/>
      <c r="AZ108" s="148">
        <v>797.4</v>
      </c>
      <c r="BA108" s="153">
        <f t="shared" si="22"/>
        <v>797.4</v>
      </c>
      <c r="BB108" s="148"/>
      <c r="BC108" s="148"/>
      <c r="BD108" s="148"/>
      <c r="BE108" s="148">
        <v>797.4</v>
      </c>
      <c r="BF108" s="153">
        <f>BG108+BH108+BI108+BJ108</f>
        <v>797.4</v>
      </c>
      <c r="BG108" s="148"/>
      <c r="BH108" s="148"/>
      <c r="BI108" s="148"/>
      <c r="BJ108" s="148">
        <v>797.4</v>
      </c>
    </row>
    <row r="109" spans="1:62" ht="14.25" customHeight="1">
      <c r="A109" s="859" t="s">
        <v>323</v>
      </c>
      <c r="B109" s="856">
        <v>6801</v>
      </c>
      <c r="C109" s="749"/>
      <c r="D109" s="661"/>
      <c r="E109" s="747"/>
      <c r="F109" s="66"/>
      <c r="G109" s="66"/>
      <c r="H109" s="66"/>
      <c r="I109" s="66"/>
      <c r="J109" s="66"/>
      <c r="K109" s="66"/>
      <c r="L109" s="66"/>
      <c r="M109" s="849"/>
      <c r="N109" s="60"/>
      <c r="O109" s="67"/>
      <c r="P109" s="66"/>
      <c r="Q109" s="59"/>
      <c r="R109" s="59"/>
      <c r="S109" s="59"/>
      <c r="T109" s="59"/>
      <c r="U109" s="59"/>
      <c r="V109" s="59"/>
      <c r="W109" s="749"/>
      <c r="X109" s="79"/>
      <c r="Y109" s="79"/>
      <c r="Z109" s="854"/>
      <c r="AA109" s="73"/>
      <c r="AB109" s="73"/>
      <c r="AC109" s="12"/>
      <c r="AD109" s="12" t="s">
        <v>482</v>
      </c>
      <c r="AE109" s="12" t="s">
        <v>274</v>
      </c>
      <c r="AF109" s="12">
        <v>129</v>
      </c>
      <c r="AG109" s="153">
        <f t="shared" si="11"/>
        <v>230.3</v>
      </c>
      <c r="AH109" s="153">
        <f t="shared" si="25"/>
        <v>222.4</v>
      </c>
      <c r="AI109" s="148"/>
      <c r="AJ109" s="148"/>
      <c r="AK109" s="148"/>
      <c r="AL109" s="148"/>
      <c r="AM109" s="148"/>
      <c r="AN109" s="148"/>
      <c r="AO109" s="148">
        <v>230.3</v>
      </c>
      <c r="AP109" s="153">
        <v>222.4</v>
      </c>
      <c r="AQ109" s="154">
        <f t="shared" si="12"/>
        <v>234.2</v>
      </c>
      <c r="AR109" s="146"/>
      <c r="AS109" s="146"/>
      <c r="AT109" s="146"/>
      <c r="AU109" s="146">
        <v>234.2</v>
      </c>
      <c r="AV109" s="153">
        <f t="shared" si="13"/>
        <v>240.8</v>
      </c>
      <c r="AW109" s="148"/>
      <c r="AX109" s="148"/>
      <c r="AY109" s="148"/>
      <c r="AZ109" s="148">
        <v>240.8</v>
      </c>
      <c r="BA109" s="153">
        <f t="shared" si="22"/>
        <v>240.8</v>
      </c>
      <c r="BB109" s="148"/>
      <c r="BC109" s="148"/>
      <c r="BD109" s="148"/>
      <c r="BE109" s="148">
        <v>240.8</v>
      </c>
      <c r="BF109" s="153">
        <f>BG109+BH109+BI109+BJ109</f>
        <v>240.8</v>
      </c>
      <c r="BG109" s="148"/>
      <c r="BH109" s="148"/>
      <c r="BI109" s="148"/>
      <c r="BJ109" s="148">
        <v>240.8</v>
      </c>
    </row>
    <row r="110" spans="1:62" ht="16.5" customHeight="1">
      <c r="A110" s="860"/>
      <c r="B110" s="857"/>
      <c r="C110" s="749"/>
      <c r="D110" s="621"/>
      <c r="E110" s="610"/>
      <c r="F110" s="66"/>
      <c r="G110" s="66"/>
      <c r="H110" s="66"/>
      <c r="I110" s="66"/>
      <c r="J110" s="66"/>
      <c r="K110" s="66"/>
      <c r="L110" s="66"/>
      <c r="M110" s="849"/>
      <c r="N110" s="60"/>
      <c r="O110" s="67"/>
      <c r="P110" s="66"/>
      <c r="Q110" s="59"/>
      <c r="R110" s="59"/>
      <c r="S110" s="59"/>
      <c r="T110" s="59"/>
      <c r="U110" s="59"/>
      <c r="V110" s="59"/>
      <c r="W110" s="749"/>
      <c r="X110" s="79"/>
      <c r="Y110" s="79"/>
      <c r="Z110" s="854"/>
      <c r="AA110" s="73"/>
      <c r="AB110" s="73"/>
      <c r="AC110" s="12"/>
      <c r="AD110" s="12" t="s">
        <v>482</v>
      </c>
      <c r="AE110" s="12" t="s">
        <v>408</v>
      </c>
      <c r="AF110" s="12">
        <v>120</v>
      </c>
      <c r="AG110" s="153">
        <f t="shared" si="11"/>
        <v>2.2999999999999998</v>
      </c>
      <c r="AH110" s="153">
        <f t="shared" si="25"/>
        <v>2.2999999999999998</v>
      </c>
      <c r="AI110" s="148">
        <v>2.2999999999999998</v>
      </c>
      <c r="AJ110" s="148">
        <v>2.2999999999999998</v>
      </c>
      <c r="AK110" s="148"/>
      <c r="AL110" s="148"/>
      <c r="AM110" s="148"/>
      <c r="AN110" s="148"/>
      <c r="AO110" s="148"/>
      <c r="AP110" s="153"/>
      <c r="AQ110" s="154"/>
      <c r="AR110" s="146"/>
      <c r="AS110" s="146"/>
      <c r="AT110" s="146"/>
      <c r="AU110" s="146"/>
      <c r="AV110" s="153"/>
      <c r="AW110" s="148"/>
      <c r="AX110" s="148"/>
      <c r="AY110" s="148"/>
      <c r="AZ110" s="148"/>
      <c r="BA110" s="153"/>
      <c r="BB110" s="148"/>
      <c r="BC110" s="148"/>
      <c r="BD110" s="148"/>
      <c r="BE110" s="148"/>
      <c r="BF110" s="153"/>
      <c r="BG110" s="148"/>
      <c r="BH110" s="148"/>
      <c r="BI110" s="148"/>
      <c r="BJ110" s="148"/>
    </row>
    <row r="111" spans="1:62" ht="14.25" customHeight="1">
      <c r="A111" s="860"/>
      <c r="B111" s="857"/>
      <c r="C111" s="749"/>
      <c r="D111" s="79"/>
      <c r="E111" s="79"/>
      <c r="F111" s="66"/>
      <c r="G111" s="66"/>
      <c r="H111" s="66"/>
      <c r="I111" s="66"/>
      <c r="J111" s="66"/>
      <c r="K111" s="66"/>
      <c r="L111" s="66"/>
      <c r="M111" s="849"/>
      <c r="N111" s="60"/>
      <c r="O111" s="67"/>
      <c r="P111" s="66"/>
      <c r="Q111" s="59"/>
      <c r="R111" s="59"/>
      <c r="S111" s="59"/>
      <c r="T111" s="59"/>
      <c r="U111" s="59"/>
      <c r="V111" s="59"/>
      <c r="W111" s="749"/>
      <c r="X111" s="79"/>
      <c r="Y111" s="79"/>
      <c r="Z111" s="854"/>
      <c r="AA111" s="73"/>
      <c r="AB111" s="73"/>
      <c r="AC111" s="12"/>
      <c r="AD111" s="12" t="s">
        <v>482</v>
      </c>
      <c r="AE111" s="12" t="s">
        <v>274</v>
      </c>
      <c r="AF111" s="12">
        <v>240</v>
      </c>
      <c r="AG111" s="153">
        <f t="shared" si="11"/>
        <v>210.5</v>
      </c>
      <c r="AH111" s="153">
        <f t="shared" si="25"/>
        <v>196</v>
      </c>
      <c r="AI111" s="148"/>
      <c r="AJ111" s="148"/>
      <c r="AK111" s="148"/>
      <c r="AL111" s="148"/>
      <c r="AM111" s="148"/>
      <c r="AN111" s="148"/>
      <c r="AO111" s="148">
        <v>210.5</v>
      </c>
      <c r="AP111" s="153">
        <v>196</v>
      </c>
      <c r="AQ111" s="154">
        <f t="shared" si="12"/>
        <v>176</v>
      </c>
      <c r="AR111" s="146"/>
      <c r="AS111" s="146"/>
      <c r="AT111" s="146"/>
      <c r="AU111" s="146">
        <v>176</v>
      </c>
      <c r="AV111" s="153">
        <f t="shared" si="13"/>
        <v>176</v>
      </c>
      <c r="AW111" s="148"/>
      <c r="AX111" s="148"/>
      <c r="AY111" s="148"/>
      <c r="AZ111" s="148">
        <v>176</v>
      </c>
      <c r="BA111" s="153">
        <f t="shared" si="22"/>
        <v>176</v>
      </c>
      <c r="BB111" s="148"/>
      <c r="BC111" s="148"/>
      <c r="BD111" s="148"/>
      <c r="BE111" s="148">
        <v>176</v>
      </c>
      <c r="BF111" s="153">
        <f t="shared" ref="BF111:BF117" si="26">BG111+BH111+BI111+BJ111</f>
        <v>176</v>
      </c>
      <c r="BG111" s="148"/>
      <c r="BH111" s="148"/>
      <c r="BI111" s="148"/>
      <c r="BJ111" s="148">
        <v>176</v>
      </c>
    </row>
    <row r="112" spans="1:62">
      <c r="A112" s="860"/>
      <c r="B112" s="857"/>
      <c r="C112" s="749"/>
      <c r="D112" s="79"/>
      <c r="E112" s="79"/>
      <c r="F112" s="66"/>
      <c r="G112" s="66"/>
      <c r="H112" s="66"/>
      <c r="I112" s="66"/>
      <c r="J112" s="66"/>
      <c r="K112" s="66"/>
      <c r="L112" s="66"/>
      <c r="M112" s="849"/>
      <c r="N112" s="60"/>
      <c r="O112" s="67"/>
      <c r="P112" s="66"/>
      <c r="Q112" s="59"/>
      <c r="R112" s="59"/>
      <c r="S112" s="59"/>
      <c r="T112" s="59"/>
      <c r="U112" s="59"/>
      <c r="V112" s="59"/>
      <c r="W112" s="749"/>
      <c r="X112" s="79"/>
      <c r="Y112" s="79"/>
      <c r="Z112" s="854"/>
      <c r="AA112" s="73"/>
      <c r="AB112" s="73"/>
      <c r="AC112" s="12"/>
      <c r="AD112" s="12" t="s">
        <v>482</v>
      </c>
      <c r="AE112" s="12" t="s">
        <v>274</v>
      </c>
      <c r="AF112" s="12" t="s">
        <v>275</v>
      </c>
      <c r="AG112" s="153">
        <f t="shared" si="11"/>
        <v>4.7</v>
      </c>
      <c r="AH112" s="153">
        <f t="shared" si="25"/>
        <v>3</v>
      </c>
      <c r="AI112" s="148"/>
      <c r="AJ112" s="148"/>
      <c r="AK112" s="148"/>
      <c r="AL112" s="148"/>
      <c r="AM112" s="148"/>
      <c r="AN112" s="148"/>
      <c r="AO112" s="148">
        <v>4.7</v>
      </c>
      <c r="AP112" s="153">
        <v>3</v>
      </c>
      <c r="AQ112" s="154">
        <f t="shared" si="12"/>
        <v>6.5</v>
      </c>
      <c r="AR112" s="146"/>
      <c r="AS112" s="146"/>
      <c r="AT112" s="146"/>
      <c r="AU112" s="146">
        <v>6.5</v>
      </c>
      <c r="AV112" s="153">
        <f t="shared" si="13"/>
        <v>6.5</v>
      </c>
      <c r="AW112" s="148"/>
      <c r="AX112" s="148"/>
      <c r="AY112" s="148"/>
      <c r="AZ112" s="148">
        <v>6.5</v>
      </c>
      <c r="BA112" s="153">
        <f t="shared" si="22"/>
        <v>6.5</v>
      </c>
      <c r="BB112" s="148"/>
      <c r="BC112" s="148"/>
      <c r="BD112" s="148"/>
      <c r="BE112" s="148">
        <v>6.5</v>
      </c>
      <c r="BF112" s="153">
        <f t="shared" si="26"/>
        <v>6.5</v>
      </c>
      <c r="BG112" s="148"/>
      <c r="BH112" s="148"/>
      <c r="BI112" s="148"/>
      <c r="BJ112" s="148">
        <v>6.5</v>
      </c>
    </row>
    <row r="113" spans="1:62">
      <c r="A113" s="861"/>
      <c r="B113" s="858"/>
      <c r="C113" s="749"/>
      <c r="D113" s="79"/>
      <c r="E113" s="79"/>
      <c r="F113" s="66"/>
      <c r="G113" s="66"/>
      <c r="H113" s="66"/>
      <c r="I113" s="66"/>
      <c r="J113" s="66"/>
      <c r="K113" s="66"/>
      <c r="L113" s="66"/>
      <c r="M113" s="849"/>
      <c r="N113" s="60"/>
      <c r="O113" s="67"/>
      <c r="P113" s="66"/>
      <c r="Q113" s="59"/>
      <c r="R113" s="59"/>
      <c r="S113" s="59"/>
      <c r="T113" s="59"/>
      <c r="U113" s="59"/>
      <c r="V113" s="59"/>
      <c r="W113" s="749"/>
      <c r="X113" s="79"/>
      <c r="Y113" s="79"/>
      <c r="Z113" s="854"/>
      <c r="AA113" s="73"/>
      <c r="AB113" s="73"/>
      <c r="AC113" s="12"/>
      <c r="AD113" s="12"/>
      <c r="AE113" s="12"/>
      <c r="AF113" s="12"/>
      <c r="AG113" s="153">
        <f t="shared" si="11"/>
        <v>1208.2</v>
      </c>
      <c r="AH113" s="153">
        <f t="shared" si="25"/>
        <v>1172</v>
      </c>
      <c r="AI113" s="148"/>
      <c r="AJ113" s="148"/>
      <c r="AK113" s="148"/>
      <c r="AL113" s="148"/>
      <c r="AM113" s="148"/>
      <c r="AN113" s="148"/>
      <c r="AO113" s="148">
        <f>SUM(AO108:AO112)</f>
        <v>1208.2</v>
      </c>
      <c r="AP113" s="148">
        <f>SUM(AP108:AP112)</f>
        <v>1172</v>
      </c>
      <c r="AQ113" s="154">
        <f t="shared" si="12"/>
        <v>1192.3</v>
      </c>
      <c r="AR113" s="146"/>
      <c r="AS113" s="146"/>
      <c r="AT113" s="146"/>
      <c r="AU113" s="146">
        <f>SUM(AU108:AU112)</f>
        <v>1192.3</v>
      </c>
      <c r="AV113" s="153">
        <f t="shared" si="13"/>
        <v>1220.7</v>
      </c>
      <c r="AW113" s="148"/>
      <c r="AX113" s="148"/>
      <c r="AY113" s="148"/>
      <c r="AZ113" s="148">
        <f>SUM(AZ108:AZ112)</f>
        <v>1220.7</v>
      </c>
      <c r="BA113" s="153">
        <f t="shared" si="22"/>
        <v>1220.7</v>
      </c>
      <c r="BB113" s="148"/>
      <c r="BC113" s="148"/>
      <c r="BD113" s="148"/>
      <c r="BE113" s="148">
        <f>SUM(BE108:BE112)</f>
        <v>1220.7</v>
      </c>
      <c r="BF113" s="153">
        <f t="shared" si="26"/>
        <v>1220.7</v>
      </c>
      <c r="BG113" s="148"/>
      <c r="BH113" s="148"/>
      <c r="BI113" s="148"/>
      <c r="BJ113" s="148">
        <f>SUM(BJ108:BJ112)</f>
        <v>1220.7</v>
      </c>
    </row>
    <row r="114" spans="1:62" ht="69.75" customHeight="1">
      <c r="A114" s="859" t="s">
        <v>6</v>
      </c>
      <c r="B114" s="856">
        <v>6808</v>
      </c>
      <c r="C114" s="749"/>
      <c r="D114" s="66"/>
      <c r="E114" s="66"/>
      <c r="F114" s="66"/>
      <c r="G114" s="66"/>
      <c r="H114" s="66"/>
      <c r="I114" s="66"/>
      <c r="J114" s="66"/>
      <c r="K114" s="66"/>
      <c r="L114" s="66"/>
      <c r="M114" s="849"/>
      <c r="N114" s="66"/>
      <c r="O114" s="66"/>
      <c r="P114" s="66">
        <v>38</v>
      </c>
      <c r="Q114" s="59"/>
      <c r="R114" s="59"/>
      <c r="S114" s="59"/>
      <c r="T114" s="59"/>
      <c r="U114" s="59"/>
      <c r="V114" s="59"/>
      <c r="W114" s="749"/>
      <c r="X114" s="66"/>
      <c r="Y114" s="66"/>
      <c r="Z114" s="854"/>
      <c r="AA114" s="66"/>
      <c r="AB114" s="66"/>
      <c r="AC114" s="12"/>
      <c r="AD114" s="12" t="s">
        <v>483</v>
      </c>
      <c r="AE114" s="12" t="s">
        <v>277</v>
      </c>
      <c r="AF114" s="12">
        <v>121</v>
      </c>
      <c r="AG114" s="153">
        <f t="shared" si="11"/>
        <v>230.5</v>
      </c>
      <c r="AH114" s="153">
        <f t="shared" si="25"/>
        <v>220.3</v>
      </c>
      <c r="AI114" s="148"/>
      <c r="AJ114" s="148"/>
      <c r="AK114" s="148"/>
      <c r="AL114" s="148"/>
      <c r="AM114" s="148"/>
      <c r="AN114" s="148"/>
      <c r="AO114" s="148">
        <v>230.5</v>
      </c>
      <c r="AP114" s="153">
        <v>220.3</v>
      </c>
      <c r="AQ114" s="154">
        <f t="shared" si="12"/>
        <v>184</v>
      </c>
      <c r="AR114" s="146"/>
      <c r="AS114" s="146"/>
      <c r="AT114" s="146"/>
      <c r="AU114" s="146">
        <v>184</v>
      </c>
      <c r="AV114" s="153">
        <f t="shared" si="13"/>
        <v>189.2</v>
      </c>
      <c r="AW114" s="148"/>
      <c r="AX114" s="148"/>
      <c r="AY114" s="148"/>
      <c r="AZ114" s="148">
        <v>189.2</v>
      </c>
      <c r="BA114" s="153">
        <f t="shared" si="22"/>
        <v>189.2</v>
      </c>
      <c r="BB114" s="148"/>
      <c r="BC114" s="148"/>
      <c r="BD114" s="148"/>
      <c r="BE114" s="148">
        <v>189.2</v>
      </c>
      <c r="BF114" s="153">
        <f t="shared" si="26"/>
        <v>189.2</v>
      </c>
      <c r="BG114" s="148"/>
      <c r="BH114" s="148"/>
      <c r="BI114" s="148"/>
      <c r="BJ114" s="148">
        <v>189.2</v>
      </c>
    </row>
    <row r="115" spans="1:62" ht="13.5" customHeight="1">
      <c r="A115" s="860"/>
      <c r="B115" s="857"/>
      <c r="C115" s="749"/>
      <c r="D115" s="66"/>
      <c r="E115" s="66"/>
      <c r="F115" s="66"/>
      <c r="G115" s="66"/>
      <c r="H115" s="66"/>
      <c r="I115" s="66"/>
      <c r="J115" s="66"/>
      <c r="K115" s="66"/>
      <c r="L115" s="66"/>
      <c r="M115" s="849"/>
      <c r="N115" s="66"/>
      <c r="O115" s="66"/>
      <c r="P115" s="66"/>
      <c r="Q115" s="59"/>
      <c r="R115" s="59"/>
      <c r="S115" s="59"/>
      <c r="T115" s="59"/>
      <c r="U115" s="59"/>
      <c r="V115" s="59"/>
      <c r="W115" s="749"/>
      <c r="X115" s="66"/>
      <c r="Y115" s="66"/>
      <c r="Z115" s="854"/>
      <c r="AA115" s="66"/>
      <c r="AB115" s="66"/>
      <c r="AC115" s="12"/>
      <c r="AD115" s="12" t="s">
        <v>483</v>
      </c>
      <c r="AE115" s="12" t="s">
        <v>277</v>
      </c>
      <c r="AF115" s="12">
        <v>129</v>
      </c>
      <c r="AG115" s="153">
        <f t="shared" si="11"/>
        <v>0</v>
      </c>
      <c r="AH115" s="153">
        <f t="shared" si="25"/>
        <v>0</v>
      </c>
      <c r="AI115" s="148"/>
      <c r="AJ115" s="148"/>
      <c r="AK115" s="148"/>
      <c r="AL115" s="148"/>
      <c r="AM115" s="148"/>
      <c r="AN115" s="148"/>
      <c r="AO115" s="148">
        <v>0</v>
      </c>
      <c r="AP115" s="153"/>
      <c r="AQ115" s="154">
        <f t="shared" si="12"/>
        <v>55.6</v>
      </c>
      <c r="AR115" s="146"/>
      <c r="AS115" s="146"/>
      <c r="AT115" s="146"/>
      <c r="AU115" s="146">
        <v>55.6</v>
      </c>
      <c r="AV115" s="153">
        <f t="shared" si="13"/>
        <v>57.1</v>
      </c>
      <c r="AW115" s="148"/>
      <c r="AX115" s="148"/>
      <c r="AY115" s="148"/>
      <c r="AZ115" s="148">
        <v>57.1</v>
      </c>
      <c r="BA115" s="153">
        <f t="shared" si="22"/>
        <v>57.1</v>
      </c>
      <c r="BB115" s="148"/>
      <c r="BC115" s="148"/>
      <c r="BD115" s="148"/>
      <c r="BE115" s="148">
        <v>57.1</v>
      </c>
      <c r="BF115" s="153">
        <f t="shared" si="26"/>
        <v>57.1</v>
      </c>
      <c r="BG115" s="148"/>
      <c r="BH115" s="148"/>
      <c r="BI115" s="148"/>
      <c r="BJ115" s="148">
        <v>57.1</v>
      </c>
    </row>
    <row r="116" spans="1:62" ht="14.25" customHeight="1">
      <c r="A116" s="860"/>
      <c r="B116" s="857"/>
      <c r="C116" s="749"/>
      <c r="D116" s="66"/>
      <c r="E116" s="66"/>
      <c r="F116" s="66"/>
      <c r="G116" s="66"/>
      <c r="H116" s="66"/>
      <c r="I116" s="66"/>
      <c r="J116" s="66"/>
      <c r="K116" s="66"/>
      <c r="L116" s="66"/>
      <c r="M116" s="849"/>
      <c r="N116" s="66"/>
      <c r="O116" s="66"/>
      <c r="P116" s="66">
        <v>38</v>
      </c>
      <c r="Q116" s="59"/>
      <c r="R116" s="59"/>
      <c r="S116" s="59"/>
      <c r="T116" s="59"/>
      <c r="U116" s="59"/>
      <c r="V116" s="59"/>
      <c r="W116" s="749"/>
      <c r="X116" s="66"/>
      <c r="Y116" s="66"/>
      <c r="Z116" s="854"/>
      <c r="AA116" s="66"/>
      <c r="AB116" s="66"/>
      <c r="AC116" s="12"/>
      <c r="AD116" s="12" t="s">
        <v>483</v>
      </c>
      <c r="AE116" s="12" t="s">
        <v>276</v>
      </c>
      <c r="AF116" s="12" t="s">
        <v>250</v>
      </c>
      <c r="AG116" s="153">
        <v>1.2</v>
      </c>
      <c r="AH116" s="153">
        <f t="shared" si="25"/>
        <v>1.2</v>
      </c>
      <c r="AI116" s="148"/>
      <c r="AJ116" s="148"/>
      <c r="AK116" s="148"/>
      <c r="AL116" s="148"/>
      <c r="AM116" s="148"/>
      <c r="AN116" s="148"/>
      <c r="AO116" s="148">
        <v>1.2</v>
      </c>
      <c r="AP116" s="153">
        <v>1.2</v>
      </c>
      <c r="AQ116" s="154">
        <f t="shared" si="12"/>
        <v>0</v>
      </c>
      <c r="AR116" s="146"/>
      <c r="AS116" s="146"/>
      <c r="AT116" s="146"/>
      <c r="AU116" s="146">
        <v>0</v>
      </c>
      <c r="AV116" s="153">
        <f t="shared" si="13"/>
        <v>0</v>
      </c>
      <c r="AW116" s="148"/>
      <c r="AX116" s="148"/>
      <c r="AY116" s="148"/>
      <c r="AZ116" s="148">
        <v>0</v>
      </c>
      <c r="BA116" s="153">
        <f t="shared" si="22"/>
        <v>0</v>
      </c>
      <c r="BB116" s="148"/>
      <c r="BC116" s="148"/>
      <c r="BD116" s="148"/>
      <c r="BE116" s="148">
        <v>0</v>
      </c>
      <c r="BF116" s="153">
        <f t="shared" si="26"/>
        <v>0</v>
      </c>
      <c r="BG116" s="148"/>
      <c r="BH116" s="148"/>
      <c r="BI116" s="148"/>
      <c r="BJ116" s="148">
        <v>0</v>
      </c>
    </row>
    <row r="117" spans="1:62" ht="16.5" customHeight="1">
      <c r="A117" s="860"/>
      <c r="B117" s="857"/>
      <c r="C117" s="749"/>
      <c r="D117" s="66"/>
      <c r="E117" s="66"/>
      <c r="F117" s="66"/>
      <c r="G117" s="66"/>
      <c r="H117" s="66"/>
      <c r="I117" s="66"/>
      <c r="J117" s="66"/>
      <c r="K117" s="66"/>
      <c r="L117" s="66"/>
      <c r="M117" s="849"/>
      <c r="N117" s="66"/>
      <c r="O117" s="66"/>
      <c r="P117" s="66"/>
      <c r="Q117" s="59"/>
      <c r="R117" s="59"/>
      <c r="S117" s="59"/>
      <c r="T117" s="59"/>
      <c r="U117" s="59"/>
      <c r="V117" s="59"/>
      <c r="W117" s="749"/>
      <c r="X117" s="66"/>
      <c r="Y117" s="66"/>
      <c r="Z117" s="854"/>
      <c r="AA117" s="66"/>
      <c r="AB117" s="66"/>
      <c r="AC117" s="12"/>
      <c r="AD117" s="12" t="s">
        <v>483</v>
      </c>
      <c r="AE117" s="12" t="s">
        <v>276</v>
      </c>
      <c r="AF117" s="12">
        <v>850</v>
      </c>
      <c r="AG117" s="153">
        <v>3.4</v>
      </c>
      <c r="AH117" s="153">
        <f t="shared" si="25"/>
        <v>3.4</v>
      </c>
      <c r="AI117" s="148"/>
      <c r="AJ117" s="148"/>
      <c r="AK117" s="148"/>
      <c r="AL117" s="148"/>
      <c r="AM117" s="148"/>
      <c r="AN117" s="148"/>
      <c r="AO117" s="148">
        <v>3.4</v>
      </c>
      <c r="AP117" s="153">
        <v>3.4</v>
      </c>
      <c r="AQ117" s="154">
        <f t="shared" si="12"/>
        <v>3.5</v>
      </c>
      <c r="AR117" s="146"/>
      <c r="AS117" s="146"/>
      <c r="AT117" s="146"/>
      <c r="AU117" s="146">
        <v>3.5</v>
      </c>
      <c r="AV117" s="153">
        <f t="shared" si="13"/>
        <v>3.5</v>
      </c>
      <c r="AW117" s="148"/>
      <c r="AX117" s="148"/>
      <c r="AY117" s="148"/>
      <c r="AZ117" s="148">
        <v>3.5</v>
      </c>
      <c r="BA117" s="153">
        <f t="shared" si="22"/>
        <v>3.5</v>
      </c>
      <c r="BB117" s="148"/>
      <c r="BC117" s="148"/>
      <c r="BD117" s="148"/>
      <c r="BE117" s="148">
        <v>3.5</v>
      </c>
      <c r="BF117" s="153">
        <f t="shared" si="26"/>
        <v>3.5</v>
      </c>
      <c r="BG117" s="148"/>
      <c r="BH117" s="148"/>
      <c r="BI117" s="148"/>
      <c r="BJ117" s="148">
        <v>3.5</v>
      </c>
    </row>
    <row r="118" spans="1:62" ht="15" customHeight="1">
      <c r="A118" s="861"/>
      <c r="B118" s="858"/>
      <c r="C118" s="866"/>
      <c r="D118" s="66"/>
      <c r="E118" s="66"/>
      <c r="F118" s="66"/>
      <c r="G118" s="66"/>
      <c r="H118" s="66"/>
      <c r="I118" s="66"/>
      <c r="J118" s="66"/>
      <c r="K118" s="66"/>
      <c r="L118" s="66"/>
      <c r="M118" s="850"/>
      <c r="N118" s="66"/>
      <c r="O118" s="66"/>
      <c r="P118" s="66"/>
      <c r="Q118" s="59"/>
      <c r="R118" s="59"/>
      <c r="S118" s="59"/>
      <c r="T118" s="59"/>
      <c r="U118" s="59"/>
      <c r="V118" s="59"/>
      <c r="W118" s="866"/>
      <c r="X118" s="66"/>
      <c r="Y118" s="66"/>
      <c r="Z118" s="855"/>
      <c r="AA118" s="66"/>
      <c r="AB118" s="66"/>
      <c r="AC118" s="12"/>
      <c r="AD118" s="12"/>
      <c r="AE118" s="12"/>
      <c r="AF118" s="12"/>
      <c r="AG118" s="153">
        <f>AI118+AK118+AM118+AO118</f>
        <v>235.1</v>
      </c>
      <c r="AH118" s="153">
        <f t="shared" si="25"/>
        <v>224.9</v>
      </c>
      <c r="AI118" s="148"/>
      <c r="AJ118" s="148"/>
      <c r="AK118" s="148"/>
      <c r="AL118" s="148"/>
      <c r="AM118" s="148"/>
      <c r="AN118" s="148"/>
      <c r="AO118" s="148">
        <f>AO114+AO115+AO116+AO117</f>
        <v>235.1</v>
      </c>
      <c r="AP118" s="148">
        <f>AP114+AP115+AP116+AP117</f>
        <v>224.9</v>
      </c>
      <c r="AQ118" s="148">
        <f t="shared" ref="AQ118:AZ118" si="27">AQ114+AQ115+AQ116+AQ117</f>
        <v>243.1</v>
      </c>
      <c r="AR118" s="148">
        <f t="shared" si="27"/>
        <v>0</v>
      </c>
      <c r="AS118" s="148">
        <f t="shared" si="27"/>
        <v>0</v>
      </c>
      <c r="AT118" s="148">
        <f t="shared" si="27"/>
        <v>0</v>
      </c>
      <c r="AU118" s="148">
        <f t="shared" si="27"/>
        <v>243.1</v>
      </c>
      <c r="AV118" s="148">
        <f t="shared" si="27"/>
        <v>249.79999999999998</v>
      </c>
      <c r="AW118" s="148">
        <f t="shared" si="27"/>
        <v>0</v>
      </c>
      <c r="AX118" s="148">
        <f t="shared" si="27"/>
        <v>0</v>
      </c>
      <c r="AY118" s="148">
        <f t="shared" si="27"/>
        <v>0</v>
      </c>
      <c r="AZ118" s="148">
        <f t="shared" si="27"/>
        <v>249.79999999999998</v>
      </c>
      <c r="BA118" s="148">
        <f t="shared" ref="BA118:BJ118" si="28">BA114+BA115+BA116+BA117</f>
        <v>249.79999999999998</v>
      </c>
      <c r="BB118" s="148">
        <f t="shared" si="28"/>
        <v>0</v>
      </c>
      <c r="BC118" s="148">
        <f t="shared" si="28"/>
        <v>0</v>
      </c>
      <c r="BD118" s="148">
        <f t="shared" si="28"/>
        <v>0</v>
      </c>
      <c r="BE118" s="148">
        <f t="shared" si="28"/>
        <v>249.79999999999998</v>
      </c>
      <c r="BF118" s="148">
        <f t="shared" si="28"/>
        <v>249.79999999999998</v>
      </c>
      <c r="BG118" s="148">
        <f t="shared" si="28"/>
        <v>0</v>
      </c>
      <c r="BH118" s="148">
        <f t="shared" si="28"/>
        <v>0</v>
      </c>
      <c r="BI118" s="148">
        <f t="shared" si="28"/>
        <v>0</v>
      </c>
      <c r="BJ118" s="148">
        <f t="shared" si="28"/>
        <v>249.79999999999998</v>
      </c>
    </row>
    <row r="119" spans="1:62" ht="159" hidden="1" customHeight="1">
      <c r="A119" s="112" t="s">
        <v>442</v>
      </c>
      <c r="B119" s="14">
        <v>6813</v>
      </c>
      <c r="C119" s="58" t="s">
        <v>447</v>
      </c>
      <c r="D119" s="58" t="s">
        <v>247</v>
      </c>
      <c r="E119" s="58" t="s">
        <v>448</v>
      </c>
      <c r="F119" s="66"/>
      <c r="G119" s="66"/>
      <c r="H119" s="66"/>
      <c r="I119" s="66"/>
      <c r="J119" s="66"/>
      <c r="K119" s="66"/>
      <c r="L119" s="66"/>
      <c r="M119" s="74" t="s">
        <v>320</v>
      </c>
      <c r="N119" s="60" t="s">
        <v>290</v>
      </c>
      <c r="O119" s="67" t="s">
        <v>386</v>
      </c>
      <c r="P119" s="66">
        <v>38</v>
      </c>
      <c r="Q119" s="59"/>
      <c r="R119" s="59"/>
      <c r="S119" s="59"/>
      <c r="T119" s="59"/>
      <c r="U119" s="59"/>
      <c r="V119" s="59"/>
      <c r="W119" s="58" t="s">
        <v>367</v>
      </c>
      <c r="X119" s="58" t="s">
        <v>248</v>
      </c>
      <c r="Y119" s="58" t="s">
        <v>368</v>
      </c>
      <c r="Z119" s="73" t="s">
        <v>376</v>
      </c>
      <c r="AA119" s="73" t="s">
        <v>290</v>
      </c>
      <c r="AB119" s="73" t="s">
        <v>377</v>
      </c>
      <c r="AC119" s="12"/>
      <c r="AD119" s="12" t="s">
        <v>406</v>
      </c>
      <c r="AE119" s="12" t="s">
        <v>316</v>
      </c>
      <c r="AF119" s="12" t="s">
        <v>250</v>
      </c>
      <c r="AG119" s="153">
        <f t="shared" si="11"/>
        <v>0</v>
      </c>
      <c r="AH119" s="153"/>
      <c r="AI119" s="148"/>
      <c r="AJ119" s="148"/>
      <c r="AK119" s="148"/>
      <c r="AL119" s="148"/>
      <c r="AM119" s="148"/>
      <c r="AN119" s="148"/>
      <c r="AO119" s="148"/>
      <c r="AP119" s="153"/>
      <c r="AQ119" s="154">
        <f t="shared" si="12"/>
        <v>0</v>
      </c>
      <c r="AR119" s="146"/>
      <c r="AS119" s="146"/>
      <c r="AT119" s="146"/>
      <c r="AU119" s="146"/>
      <c r="AV119" s="153">
        <f t="shared" si="13"/>
        <v>0</v>
      </c>
      <c r="AW119" s="148"/>
      <c r="AX119" s="148"/>
      <c r="AY119" s="148"/>
      <c r="AZ119" s="148"/>
      <c r="BA119" s="153">
        <f t="shared" ref="BA119:BA140" si="29">BB119+BC119+BD119+BE119</f>
        <v>0</v>
      </c>
      <c r="BB119" s="148"/>
      <c r="BC119" s="148"/>
      <c r="BD119" s="148"/>
      <c r="BE119" s="148"/>
      <c r="BF119" s="153">
        <f t="shared" ref="BF119:BF140" si="30">BG119+BH119+BI119+BJ119</f>
        <v>0</v>
      </c>
      <c r="BG119" s="148"/>
      <c r="BH119" s="148"/>
      <c r="BI119" s="148"/>
      <c r="BJ119" s="148"/>
    </row>
    <row r="120" spans="1:62" ht="0.75" hidden="1" customHeight="1">
      <c r="A120" s="112" t="s">
        <v>465</v>
      </c>
      <c r="B120" s="10">
        <v>6900</v>
      </c>
      <c r="C120" s="95" t="s">
        <v>238</v>
      </c>
      <c r="D120" s="93" t="s">
        <v>238</v>
      </c>
      <c r="E120" s="93" t="s">
        <v>238</v>
      </c>
      <c r="F120" s="93" t="s">
        <v>238</v>
      </c>
      <c r="G120" s="93" t="s">
        <v>238</v>
      </c>
      <c r="H120" s="93" t="s">
        <v>238</v>
      </c>
      <c r="I120" s="93" t="s">
        <v>238</v>
      </c>
      <c r="J120" s="93" t="s">
        <v>238</v>
      </c>
      <c r="K120" s="93" t="s">
        <v>238</v>
      </c>
      <c r="L120" s="93" t="s">
        <v>238</v>
      </c>
      <c r="M120" s="93" t="s">
        <v>238</v>
      </c>
      <c r="N120" s="93" t="s">
        <v>238</v>
      </c>
      <c r="O120" s="93" t="s">
        <v>238</v>
      </c>
      <c r="P120" s="93" t="s">
        <v>238</v>
      </c>
      <c r="Q120" s="94" t="s">
        <v>238</v>
      </c>
      <c r="R120" s="94" t="s">
        <v>238</v>
      </c>
      <c r="S120" s="94" t="s">
        <v>238</v>
      </c>
      <c r="T120" s="94" t="s">
        <v>238</v>
      </c>
      <c r="U120" s="94" t="s">
        <v>238</v>
      </c>
      <c r="V120" s="94" t="s">
        <v>238</v>
      </c>
      <c r="W120" s="94" t="s">
        <v>238</v>
      </c>
      <c r="X120" s="93" t="s">
        <v>238</v>
      </c>
      <c r="Y120" s="93" t="s">
        <v>238</v>
      </c>
      <c r="Z120" s="93" t="s">
        <v>238</v>
      </c>
      <c r="AA120" s="93" t="s">
        <v>238</v>
      </c>
      <c r="AB120" s="93" t="s">
        <v>238</v>
      </c>
      <c r="AC120" s="8" t="s">
        <v>238</v>
      </c>
      <c r="AD120" s="8" t="s">
        <v>238</v>
      </c>
      <c r="AE120" s="8"/>
      <c r="AF120" s="8"/>
      <c r="AG120" s="153">
        <f t="shared" si="11"/>
        <v>0</v>
      </c>
      <c r="AH120" s="153"/>
      <c r="AI120" s="148"/>
      <c r="AJ120" s="148"/>
      <c r="AK120" s="148"/>
      <c r="AL120" s="148"/>
      <c r="AM120" s="148"/>
      <c r="AN120" s="148"/>
      <c r="AO120" s="148"/>
      <c r="AP120" s="153"/>
      <c r="AQ120" s="154">
        <f t="shared" si="12"/>
        <v>0</v>
      </c>
      <c r="AR120" s="146"/>
      <c r="AS120" s="146"/>
      <c r="AT120" s="146"/>
      <c r="AU120" s="146"/>
      <c r="AV120" s="153">
        <f t="shared" si="13"/>
        <v>0</v>
      </c>
      <c r="AW120" s="148"/>
      <c r="AX120" s="148"/>
      <c r="AY120" s="148"/>
      <c r="AZ120" s="148"/>
      <c r="BA120" s="153">
        <f t="shared" si="29"/>
        <v>0</v>
      </c>
      <c r="BB120" s="148"/>
      <c r="BC120" s="148"/>
      <c r="BD120" s="148"/>
      <c r="BE120" s="148"/>
      <c r="BF120" s="153">
        <f t="shared" si="30"/>
        <v>0</v>
      </c>
      <c r="BG120" s="148"/>
      <c r="BH120" s="148"/>
      <c r="BI120" s="148"/>
      <c r="BJ120" s="148"/>
    </row>
    <row r="121" spans="1:62" ht="63" hidden="1" customHeight="1">
      <c r="A121" s="112" t="s">
        <v>466</v>
      </c>
      <c r="B121" s="14">
        <v>6901</v>
      </c>
      <c r="C121" s="95" t="s">
        <v>238</v>
      </c>
      <c r="D121" s="93" t="s">
        <v>238</v>
      </c>
      <c r="E121" s="93" t="s">
        <v>238</v>
      </c>
      <c r="F121" s="93" t="s">
        <v>238</v>
      </c>
      <c r="G121" s="93" t="s">
        <v>238</v>
      </c>
      <c r="H121" s="93" t="s">
        <v>238</v>
      </c>
      <c r="I121" s="93" t="s">
        <v>238</v>
      </c>
      <c r="J121" s="93" t="s">
        <v>238</v>
      </c>
      <c r="K121" s="93" t="s">
        <v>238</v>
      </c>
      <c r="L121" s="93" t="s">
        <v>238</v>
      </c>
      <c r="M121" s="93" t="s">
        <v>238</v>
      </c>
      <c r="N121" s="93" t="s">
        <v>238</v>
      </c>
      <c r="O121" s="93" t="s">
        <v>238</v>
      </c>
      <c r="P121" s="93" t="s">
        <v>238</v>
      </c>
      <c r="Q121" s="94" t="s">
        <v>238</v>
      </c>
      <c r="R121" s="94" t="s">
        <v>238</v>
      </c>
      <c r="S121" s="94" t="s">
        <v>238</v>
      </c>
      <c r="T121" s="94" t="s">
        <v>238</v>
      </c>
      <c r="U121" s="94" t="s">
        <v>238</v>
      </c>
      <c r="V121" s="94" t="s">
        <v>238</v>
      </c>
      <c r="W121" s="94" t="s">
        <v>238</v>
      </c>
      <c r="X121" s="93" t="s">
        <v>238</v>
      </c>
      <c r="Y121" s="93" t="s">
        <v>238</v>
      </c>
      <c r="Z121" s="93" t="s">
        <v>238</v>
      </c>
      <c r="AA121" s="93" t="s">
        <v>238</v>
      </c>
      <c r="AB121" s="93" t="s">
        <v>238</v>
      </c>
      <c r="AC121" s="8" t="s">
        <v>238</v>
      </c>
      <c r="AD121" s="8" t="s">
        <v>238</v>
      </c>
      <c r="AE121" s="8"/>
      <c r="AF121" s="8"/>
      <c r="AG121" s="153">
        <f t="shared" ref="AG121:AH160" si="31">AI121+AK121+AM121+AO121</f>
        <v>0</v>
      </c>
      <c r="AH121" s="153"/>
      <c r="AI121" s="148"/>
      <c r="AJ121" s="148"/>
      <c r="AK121" s="148"/>
      <c r="AL121" s="148"/>
      <c r="AM121" s="148"/>
      <c r="AN121" s="148"/>
      <c r="AO121" s="148"/>
      <c r="AP121" s="153"/>
      <c r="AQ121" s="154">
        <f t="shared" ref="AQ121:AQ160" si="32">AR121+AS121+AT121+AU121</f>
        <v>0</v>
      </c>
      <c r="AR121" s="146"/>
      <c r="AS121" s="146"/>
      <c r="AT121" s="146"/>
      <c r="AU121" s="146"/>
      <c r="AV121" s="153">
        <f t="shared" ref="AV121:AV160" si="33">AW121+AX121+AY121+AZ121</f>
        <v>0</v>
      </c>
      <c r="AW121" s="148"/>
      <c r="AX121" s="148"/>
      <c r="AY121" s="148"/>
      <c r="AZ121" s="148"/>
      <c r="BA121" s="153">
        <f t="shared" si="29"/>
        <v>0</v>
      </c>
      <c r="BB121" s="148"/>
      <c r="BC121" s="148"/>
      <c r="BD121" s="148"/>
      <c r="BE121" s="148"/>
      <c r="BF121" s="153">
        <f t="shared" si="30"/>
        <v>0</v>
      </c>
      <c r="BG121" s="148"/>
      <c r="BH121" s="148"/>
      <c r="BI121" s="148"/>
      <c r="BJ121" s="148"/>
    </row>
    <row r="122" spans="1:62" ht="9" hidden="1" customHeight="1">
      <c r="A122" s="113" t="s">
        <v>411</v>
      </c>
      <c r="B122" s="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16"/>
      <c r="AD122" s="16"/>
      <c r="AE122" s="16"/>
      <c r="AF122" s="16"/>
      <c r="AG122" s="153">
        <f t="shared" si="31"/>
        <v>0</v>
      </c>
      <c r="AH122" s="156"/>
      <c r="AI122" s="151"/>
      <c r="AJ122" s="151"/>
      <c r="AK122" s="151"/>
      <c r="AL122" s="151"/>
      <c r="AM122" s="151"/>
      <c r="AN122" s="151"/>
      <c r="AO122" s="151"/>
      <c r="AP122" s="156"/>
      <c r="AQ122" s="154">
        <f t="shared" si="32"/>
        <v>0</v>
      </c>
      <c r="AR122" s="152"/>
      <c r="AS122" s="152"/>
      <c r="AT122" s="152"/>
      <c r="AU122" s="152"/>
      <c r="AV122" s="153">
        <f t="shared" si="33"/>
        <v>0</v>
      </c>
      <c r="AW122" s="151"/>
      <c r="AX122" s="151"/>
      <c r="AY122" s="151"/>
      <c r="AZ122" s="151"/>
      <c r="BA122" s="153">
        <f t="shared" si="29"/>
        <v>0</v>
      </c>
      <c r="BB122" s="151"/>
      <c r="BC122" s="151"/>
      <c r="BD122" s="151"/>
      <c r="BE122" s="151"/>
      <c r="BF122" s="153">
        <f t="shared" si="30"/>
        <v>0</v>
      </c>
      <c r="BG122" s="151"/>
      <c r="BH122" s="151"/>
      <c r="BI122" s="151"/>
      <c r="BJ122" s="151"/>
    </row>
    <row r="123" spans="1:62" ht="0.75" hidden="1" customHeight="1">
      <c r="A123" s="114" t="s">
        <v>412</v>
      </c>
      <c r="B123" s="17"/>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18"/>
      <c r="AD123" s="18"/>
      <c r="AE123" s="18"/>
      <c r="AF123" s="18"/>
      <c r="AG123" s="153">
        <f t="shared" si="31"/>
        <v>0</v>
      </c>
      <c r="AH123" s="153"/>
      <c r="AI123" s="153"/>
      <c r="AJ123" s="153"/>
      <c r="AK123" s="153"/>
      <c r="AL123" s="153"/>
      <c r="AM123" s="153"/>
      <c r="AN123" s="153"/>
      <c r="AO123" s="153"/>
      <c r="AP123" s="153"/>
      <c r="AQ123" s="154">
        <f t="shared" si="32"/>
        <v>0</v>
      </c>
      <c r="AR123" s="154"/>
      <c r="AS123" s="154"/>
      <c r="AT123" s="154"/>
      <c r="AU123" s="154"/>
      <c r="AV123" s="153">
        <f t="shared" si="33"/>
        <v>0</v>
      </c>
      <c r="AW123" s="153"/>
      <c r="AX123" s="153"/>
      <c r="AY123" s="153"/>
      <c r="AZ123" s="153"/>
      <c r="BA123" s="153">
        <f t="shared" si="29"/>
        <v>0</v>
      </c>
      <c r="BB123" s="153"/>
      <c r="BC123" s="153"/>
      <c r="BD123" s="153"/>
      <c r="BE123" s="153"/>
      <c r="BF123" s="153">
        <f t="shared" si="30"/>
        <v>0</v>
      </c>
      <c r="BG123" s="153"/>
      <c r="BH123" s="153"/>
      <c r="BI123" s="153"/>
      <c r="BJ123" s="153"/>
    </row>
    <row r="124" spans="1:62" ht="12.75" hidden="1" customHeight="1">
      <c r="A124" s="123" t="s">
        <v>443</v>
      </c>
      <c r="B124" s="14">
        <v>6908</v>
      </c>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12"/>
      <c r="AD124" s="12" t="s">
        <v>291</v>
      </c>
      <c r="AE124" s="12"/>
      <c r="AF124" s="12"/>
      <c r="AG124" s="153">
        <f t="shared" si="31"/>
        <v>0</v>
      </c>
      <c r="AH124" s="153"/>
      <c r="AI124" s="148"/>
      <c r="AJ124" s="148"/>
      <c r="AK124" s="148"/>
      <c r="AL124" s="148"/>
      <c r="AM124" s="148"/>
      <c r="AN124" s="148"/>
      <c r="AO124" s="148"/>
      <c r="AP124" s="153"/>
      <c r="AQ124" s="154">
        <f t="shared" si="32"/>
        <v>0</v>
      </c>
      <c r="AR124" s="146"/>
      <c r="AS124" s="146"/>
      <c r="AT124" s="146"/>
      <c r="AU124" s="146"/>
      <c r="AV124" s="153">
        <f t="shared" si="33"/>
        <v>0</v>
      </c>
      <c r="AW124" s="148"/>
      <c r="AX124" s="148"/>
      <c r="AY124" s="148"/>
      <c r="AZ124" s="148"/>
      <c r="BA124" s="153">
        <f t="shared" si="29"/>
        <v>0</v>
      </c>
      <c r="BB124" s="148"/>
      <c r="BC124" s="148"/>
      <c r="BD124" s="148"/>
      <c r="BE124" s="148"/>
      <c r="BF124" s="153">
        <f t="shared" si="30"/>
        <v>0</v>
      </c>
      <c r="BG124" s="148"/>
      <c r="BH124" s="148"/>
      <c r="BI124" s="148"/>
      <c r="BJ124" s="148"/>
    </row>
    <row r="125" spans="1:62" ht="96" hidden="1">
      <c r="A125" s="112" t="s">
        <v>204</v>
      </c>
      <c r="B125" s="14">
        <v>7000</v>
      </c>
      <c r="C125" s="95" t="s">
        <v>238</v>
      </c>
      <c r="D125" s="93" t="s">
        <v>238</v>
      </c>
      <c r="E125" s="93" t="s">
        <v>238</v>
      </c>
      <c r="F125" s="93" t="s">
        <v>238</v>
      </c>
      <c r="G125" s="93" t="s">
        <v>238</v>
      </c>
      <c r="H125" s="93" t="s">
        <v>238</v>
      </c>
      <c r="I125" s="93" t="s">
        <v>238</v>
      </c>
      <c r="J125" s="93" t="s">
        <v>238</v>
      </c>
      <c r="K125" s="93" t="s">
        <v>238</v>
      </c>
      <c r="L125" s="93" t="s">
        <v>238</v>
      </c>
      <c r="M125" s="93" t="s">
        <v>238</v>
      </c>
      <c r="N125" s="93" t="s">
        <v>238</v>
      </c>
      <c r="O125" s="93" t="s">
        <v>238</v>
      </c>
      <c r="P125" s="93" t="s">
        <v>238</v>
      </c>
      <c r="Q125" s="94" t="s">
        <v>238</v>
      </c>
      <c r="R125" s="94" t="s">
        <v>238</v>
      </c>
      <c r="S125" s="94" t="s">
        <v>238</v>
      </c>
      <c r="T125" s="94" t="s">
        <v>238</v>
      </c>
      <c r="U125" s="94" t="s">
        <v>238</v>
      </c>
      <c r="V125" s="94" t="s">
        <v>238</v>
      </c>
      <c r="W125" s="94" t="s">
        <v>238</v>
      </c>
      <c r="X125" s="93" t="s">
        <v>238</v>
      </c>
      <c r="Y125" s="93" t="s">
        <v>238</v>
      </c>
      <c r="Z125" s="93" t="s">
        <v>238</v>
      </c>
      <c r="AA125" s="93" t="s">
        <v>238</v>
      </c>
      <c r="AB125" s="93" t="s">
        <v>238</v>
      </c>
      <c r="AC125" s="8" t="s">
        <v>238</v>
      </c>
      <c r="AD125" s="8" t="s">
        <v>238</v>
      </c>
      <c r="AE125" s="8"/>
      <c r="AF125" s="8"/>
      <c r="AG125" s="153">
        <f t="shared" si="31"/>
        <v>0</v>
      </c>
      <c r="AH125" s="153"/>
      <c r="AI125" s="148"/>
      <c r="AJ125" s="148"/>
      <c r="AK125" s="148"/>
      <c r="AL125" s="148"/>
      <c r="AM125" s="148"/>
      <c r="AN125" s="148"/>
      <c r="AO125" s="148"/>
      <c r="AP125" s="153"/>
      <c r="AQ125" s="154">
        <f t="shared" si="32"/>
        <v>0</v>
      </c>
      <c r="AR125" s="146"/>
      <c r="AS125" s="146"/>
      <c r="AT125" s="146"/>
      <c r="AU125" s="146"/>
      <c r="AV125" s="153">
        <f t="shared" si="33"/>
        <v>0</v>
      </c>
      <c r="AW125" s="148"/>
      <c r="AX125" s="148"/>
      <c r="AY125" s="148"/>
      <c r="AZ125" s="148"/>
      <c r="BA125" s="153">
        <f t="shared" si="29"/>
        <v>0</v>
      </c>
      <c r="BB125" s="148"/>
      <c r="BC125" s="148"/>
      <c r="BD125" s="148"/>
      <c r="BE125" s="148"/>
      <c r="BF125" s="153">
        <f t="shared" si="30"/>
        <v>0</v>
      </c>
      <c r="BG125" s="148"/>
      <c r="BH125" s="148"/>
      <c r="BI125" s="148"/>
      <c r="BJ125" s="148"/>
    </row>
    <row r="126" spans="1:62" ht="13.5" hidden="1" customHeight="1">
      <c r="A126" s="113" t="s">
        <v>411</v>
      </c>
      <c r="B126" s="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16"/>
      <c r="AD126" s="16"/>
      <c r="AE126" s="16"/>
      <c r="AF126" s="16"/>
      <c r="AG126" s="153">
        <f t="shared" si="31"/>
        <v>0</v>
      </c>
      <c r="AH126" s="156"/>
      <c r="AI126" s="151"/>
      <c r="AJ126" s="151"/>
      <c r="AK126" s="151"/>
      <c r="AL126" s="151"/>
      <c r="AM126" s="151"/>
      <c r="AN126" s="151"/>
      <c r="AO126" s="151"/>
      <c r="AP126" s="156"/>
      <c r="AQ126" s="154">
        <f t="shared" si="32"/>
        <v>0</v>
      </c>
      <c r="AR126" s="152"/>
      <c r="AS126" s="152"/>
      <c r="AT126" s="152"/>
      <c r="AU126" s="152"/>
      <c r="AV126" s="153">
        <f t="shared" si="33"/>
        <v>0</v>
      </c>
      <c r="AW126" s="151"/>
      <c r="AX126" s="151"/>
      <c r="AY126" s="151"/>
      <c r="AZ126" s="151"/>
      <c r="BA126" s="153">
        <f t="shared" si="29"/>
        <v>0</v>
      </c>
      <c r="BB126" s="151"/>
      <c r="BC126" s="151"/>
      <c r="BD126" s="151"/>
      <c r="BE126" s="151"/>
      <c r="BF126" s="153">
        <f t="shared" si="30"/>
        <v>0</v>
      </c>
      <c r="BG126" s="151"/>
      <c r="BH126" s="151"/>
      <c r="BI126" s="151"/>
      <c r="BJ126" s="151"/>
    </row>
    <row r="127" spans="1:62" ht="1.5" hidden="1" customHeight="1">
      <c r="A127" s="114" t="s">
        <v>412</v>
      </c>
      <c r="B127" s="17"/>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18"/>
      <c r="AD127" s="18"/>
      <c r="AE127" s="18"/>
      <c r="AF127" s="18"/>
      <c r="AG127" s="153">
        <f t="shared" si="31"/>
        <v>0</v>
      </c>
      <c r="AH127" s="153"/>
      <c r="AI127" s="153"/>
      <c r="AJ127" s="153"/>
      <c r="AK127" s="153"/>
      <c r="AL127" s="153"/>
      <c r="AM127" s="153"/>
      <c r="AN127" s="153"/>
      <c r="AO127" s="153"/>
      <c r="AP127" s="153"/>
      <c r="AQ127" s="154">
        <f t="shared" si="32"/>
        <v>0</v>
      </c>
      <c r="AR127" s="154"/>
      <c r="AS127" s="154"/>
      <c r="AT127" s="154"/>
      <c r="AU127" s="154"/>
      <c r="AV127" s="153">
        <f t="shared" si="33"/>
        <v>0</v>
      </c>
      <c r="AW127" s="153"/>
      <c r="AX127" s="153"/>
      <c r="AY127" s="153"/>
      <c r="AZ127" s="153"/>
      <c r="BA127" s="153">
        <f t="shared" si="29"/>
        <v>0</v>
      </c>
      <c r="BB127" s="153"/>
      <c r="BC127" s="153"/>
      <c r="BD127" s="153"/>
      <c r="BE127" s="153"/>
      <c r="BF127" s="153">
        <f t="shared" si="30"/>
        <v>0</v>
      </c>
      <c r="BG127" s="153"/>
      <c r="BH127" s="153"/>
      <c r="BI127" s="153"/>
      <c r="BJ127" s="153"/>
    </row>
    <row r="128" spans="1:62" ht="12.75" hidden="1" customHeight="1">
      <c r="A128" s="112" t="s">
        <v>412</v>
      </c>
      <c r="B128" s="14"/>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12"/>
      <c r="AD128" s="12"/>
      <c r="AE128" s="12"/>
      <c r="AF128" s="12"/>
      <c r="AG128" s="153">
        <f t="shared" si="31"/>
        <v>0</v>
      </c>
      <c r="AH128" s="153"/>
      <c r="AI128" s="148"/>
      <c r="AJ128" s="148"/>
      <c r="AK128" s="148"/>
      <c r="AL128" s="148"/>
      <c r="AM128" s="148"/>
      <c r="AN128" s="148"/>
      <c r="AO128" s="148"/>
      <c r="AP128" s="153"/>
      <c r="AQ128" s="154">
        <f t="shared" si="32"/>
        <v>0</v>
      </c>
      <c r="AR128" s="146"/>
      <c r="AS128" s="146"/>
      <c r="AT128" s="146"/>
      <c r="AU128" s="146"/>
      <c r="AV128" s="153">
        <f t="shared" si="33"/>
        <v>0</v>
      </c>
      <c r="AW128" s="148"/>
      <c r="AX128" s="148"/>
      <c r="AY128" s="148"/>
      <c r="AZ128" s="148"/>
      <c r="BA128" s="153">
        <f t="shared" si="29"/>
        <v>0</v>
      </c>
      <c r="BB128" s="148"/>
      <c r="BC128" s="148"/>
      <c r="BD128" s="148"/>
      <c r="BE128" s="148"/>
      <c r="BF128" s="153">
        <f t="shared" si="30"/>
        <v>0</v>
      </c>
      <c r="BG128" s="148"/>
      <c r="BH128" s="148"/>
      <c r="BI128" s="148"/>
      <c r="BJ128" s="148"/>
    </row>
    <row r="129" spans="1:62" ht="68.25" hidden="1" customHeight="1">
      <c r="A129" s="124" t="s">
        <v>369</v>
      </c>
      <c r="B129" s="14">
        <v>7100</v>
      </c>
      <c r="C129" s="66"/>
      <c r="D129" s="66"/>
      <c r="E129" s="66"/>
      <c r="F129" s="66"/>
      <c r="G129" s="66"/>
      <c r="H129" s="66"/>
      <c r="I129" s="66"/>
      <c r="J129" s="66"/>
      <c r="K129" s="66"/>
      <c r="L129" s="66"/>
      <c r="M129" s="66"/>
      <c r="N129" s="66"/>
      <c r="O129" s="66"/>
      <c r="P129" s="66"/>
      <c r="Q129" s="59"/>
      <c r="R129" s="59"/>
      <c r="S129" s="59"/>
      <c r="T129" s="59"/>
      <c r="U129" s="59"/>
      <c r="V129" s="59"/>
      <c r="W129" s="59"/>
      <c r="X129" s="66"/>
      <c r="Y129" s="66"/>
      <c r="Z129" s="66"/>
      <c r="AA129" s="66"/>
      <c r="AB129" s="66"/>
      <c r="AC129" s="12"/>
      <c r="AD129" s="12"/>
      <c r="AE129" s="12"/>
      <c r="AF129" s="12"/>
      <c r="AG129" s="153">
        <f t="shared" si="31"/>
        <v>0</v>
      </c>
      <c r="AH129" s="153"/>
      <c r="AI129" s="148"/>
      <c r="AJ129" s="148"/>
      <c r="AK129" s="148"/>
      <c r="AL129" s="148"/>
      <c r="AM129" s="148"/>
      <c r="AN129" s="148"/>
      <c r="AO129" s="148"/>
      <c r="AP129" s="153"/>
      <c r="AQ129" s="154">
        <f t="shared" si="32"/>
        <v>0</v>
      </c>
      <c r="AR129" s="146"/>
      <c r="AS129" s="146"/>
      <c r="AT129" s="146"/>
      <c r="AU129" s="146"/>
      <c r="AV129" s="153">
        <f t="shared" si="33"/>
        <v>0</v>
      </c>
      <c r="AW129" s="148"/>
      <c r="AX129" s="148"/>
      <c r="AY129" s="148"/>
      <c r="AZ129" s="148"/>
      <c r="BA129" s="153">
        <f t="shared" si="29"/>
        <v>0</v>
      </c>
      <c r="BB129" s="148"/>
      <c r="BC129" s="148"/>
      <c r="BD129" s="148"/>
      <c r="BE129" s="148"/>
      <c r="BF129" s="153">
        <f t="shared" si="30"/>
        <v>0</v>
      </c>
      <c r="BG129" s="148"/>
      <c r="BH129" s="148"/>
      <c r="BI129" s="148"/>
      <c r="BJ129" s="148"/>
    </row>
    <row r="130" spans="1:62" ht="0.75" hidden="1" customHeight="1">
      <c r="A130" s="124" t="s">
        <v>370</v>
      </c>
      <c r="B130" s="14">
        <v>7101</v>
      </c>
      <c r="C130" s="66"/>
      <c r="D130" s="66"/>
      <c r="E130" s="66"/>
      <c r="F130" s="66"/>
      <c r="G130" s="66"/>
      <c r="H130" s="66"/>
      <c r="I130" s="66"/>
      <c r="J130" s="66"/>
      <c r="K130" s="66"/>
      <c r="L130" s="66"/>
      <c r="M130" s="66"/>
      <c r="N130" s="66"/>
      <c r="O130" s="66"/>
      <c r="P130" s="66"/>
      <c r="Q130" s="59"/>
      <c r="R130" s="59"/>
      <c r="S130" s="59"/>
      <c r="T130" s="59"/>
      <c r="U130" s="59"/>
      <c r="V130" s="59"/>
      <c r="W130" s="59"/>
      <c r="X130" s="66"/>
      <c r="Y130" s="66"/>
      <c r="Z130" s="66"/>
      <c r="AA130" s="66"/>
      <c r="AB130" s="66"/>
      <c r="AC130" s="12"/>
      <c r="AD130" s="1"/>
      <c r="AE130" s="12"/>
      <c r="AF130" s="12"/>
      <c r="AG130" s="153">
        <f t="shared" si="31"/>
        <v>0</v>
      </c>
      <c r="AH130" s="153"/>
      <c r="AI130" s="148"/>
      <c r="AJ130" s="148"/>
      <c r="AK130" s="148"/>
      <c r="AL130" s="148"/>
      <c r="AM130" s="148"/>
      <c r="AN130" s="148"/>
      <c r="AO130" s="148"/>
      <c r="AP130" s="153"/>
      <c r="AQ130" s="154">
        <f t="shared" si="32"/>
        <v>0</v>
      </c>
      <c r="AR130" s="146"/>
      <c r="AS130" s="146"/>
      <c r="AT130" s="146"/>
      <c r="AU130" s="146"/>
      <c r="AV130" s="153">
        <f t="shared" si="33"/>
        <v>0</v>
      </c>
      <c r="AW130" s="148"/>
      <c r="AX130" s="148"/>
      <c r="AY130" s="148"/>
      <c r="AZ130" s="148"/>
      <c r="BA130" s="153">
        <f t="shared" si="29"/>
        <v>0</v>
      </c>
      <c r="BB130" s="148"/>
      <c r="BC130" s="148"/>
      <c r="BD130" s="148"/>
      <c r="BE130" s="148"/>
      <c r="BF130" s="153">
        <f t="shared" si="30"/>
        <v>0</v>
      </c>
      <c r="BG130" s="148"/>
      <c r="BH130" s="148"/>
      <c r="BI130" s="148"/>
      <c r="BJ130" s="148"/>
    </row>
    <row r="131" spans="1:62" ht="84" hidden="1">
      <c r="A131" s="112" t="s">
        <v>208</v>
      </c>
      <c r="B131" s="14">
        <v>7200</v>
      </c>
      <c r="C131" s="95" t="s">
        <v>238</v>
      </c>
      <c r="D131" s="93" t="s">
        <v>238</v>
      </c>
      <c r="E131" s="93" t="s">
        <v>238</v>
      </c>
      <c r="F131" s="93" t="s">
        <v>238</v>
      </c>
      <c r="G131" s="93" t="s">
        <v>238</v>
      </c>
      <c r="H131" s="93" t="s">
        <v>238</v>
      </c>
      <c r="I131" s="93" t="s">
        <v>238</v>
      </c>
      <c r="J131" s="93" t="s">
        <v>238</v>
      </c>
      <c r="K131" s="93" t="s">
        <v>238</v>
      </c>
      <c r="L131" s="93" t="s">
        <v>238</v>
      </c>
      <c r="M131" s="93" t="s">
        <v>238</v>
      </c>
      <c r="N131" s="93" t="s">
        <v>238</v>
      </c>
      <c r="O131" s="93" t="s">
        <v>238</v>
      </c>
      <c r="P131" s="93" t="s">
        <v>238</v>
      </c>
      <c r="Q131" s="94" t="s">
        <v>238</v>
      </c>
      <c r="R131" s="94" t="s">
        <v>238</v>
      </c>
      <c r="S131" s="94" t="s">
        <v>238</v>
      </c>
      <c r="T131" s="94" t="s">
        <v>238</v>
      </c>
      <c r="U131" s="94" t="s">
        <v>238</v>
      </c>
      <c r="V131" s="94" t="s">
        <v>238</v>
      </c>
      <c r="W131" s="94" t="s">
        <v>238</v>
      </c>
      <c r="X131" s="93" t="s">
        <v>238</v>
      </c>
      <c r="Y131" s="93" t="s">
        <v>238</v>
      </c>
      <c r="Z131" s="93" t="s">
        <v>238</v>
      </c>
      <c r="AA131" s="93" t="s">
        <v>238</v>
      </c>
      <c r="AB131" s="93" t="s">
        <v>238</v>
      </c>
      <c r="AC131" s="8" t="s">
        <v>238</v>
      </c>
      <c r="AD131" s="8" t="s">
        <v>238</v>
      </c>
      <c r="AE131" s="8"/>
      <c r="AF131" s="8"/>
      <c r="AG131" s="153">
        <f t="shared" si="31"/>
        <v>0</v>
      </c>
      <c r="AH131" s="153"/>
      <c r="AI131" s="148"/>
      <c r="AJ131" s="148"/>
      <c r="AK131" s="148"/>
      <c r="AL131" s="148"/>
      <c r="AM131" s="148"/>
      <c r="AN131" s="148"/>
      <c r="AO131" s="148"/>
      <c r="AP131" s="153"/>
      <c r="AQ131" s="154">
        <f t="shared" si="32"/>
        <v>0</v>
      </c>
      <c r="AR131" s="146"/>
      <c r="AS131" s="146"/>
      <c r="AT131" s="146"/>
      <c r="AU131" s="146"/>
      <c r="AV131" s="153">
        <f t="shared" si="33"/>
        <v>0</v>
      </c>
      <c r="AW131" s="148"/>
      <c r="AX131" s="148"/>
      <c r="AY131" s="148"/>
      <c r="AZ131" s="148"/>
      <c r="BA131" s="153">
        <f t="shared" si="29"/>
        <v>0</v>
      </c>
      <c r="BB131" s="148"/>
      <c r="BC131" s="148"/>
      <c r="BD131" s="148"/>
      <c r="BE131" s="148"/>
      <c r="BF131" s="153">
        <f t="shared" si="30"/>
        <v>0</v>
      </c>
      <c r="BG131" s="148"/>
      <c r="BH131" s="148"/>
      <c r="BI131" s="148"/>
      <c r="BJ131" s="148"/>
    </row>
    <row r="132" spans="1:62" ht="16.5" hidden="1" customHeight="1">
      <c r="A132" s="113" t="s">
        <v>411</v>
      </c>
      <c r="B132" s="15"/>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16"/>
      <c r="AD132" s="16"/>
      <c r="AE132" s="16"/>
      <c r="AF132" s="16"/>
      <c r="AG132" s="153">
        <f t="shared" si="31"/>
        <v>0</v>
      </c>
      <c r="AH132" s="156"/>
      <c r="AI132" s="151"/>
      <c r="AJ132" s="151"/>
      <c r="AK132" s="151"/>
      <c r="AL132" s="151"/>
      <c r="AM132" s="151"/>
      <c r="AN132" s="151"/>
      <c r="AO132" s="151"/>
      <c r="AP132" s="156"/>
      <c r="AQ132" s="154">
        <f t="shared" si="32"/>
        <v>0</v>
      </c>
      <c r="AR132" s="152"/>
      <c r="AS132" s="152"/>
      <c r="AT132" s="152"/>
      <c r="AU132" s="152"/>
      <c r="AV132" s="153">
        <f t="shared" si="33"/>
        <v>0</v>
      </c>
      <c r="AW132" s="151"/>
      <c r="AX132" s="151"/>
      <c r="AY132" s="151"/>
      <c r="AZ132" s="151"/>
      <c r="BA132" s="153">
        <f t="shared" si="29"/>
        <v>0</v>
      </c>
      <c r="BB132" s="151"/>
      <c r="BC132" s="151"/>
      <c r="BD132" s="151"/>
      <c r="BE132" s="151"/>
      <c r="BF132" s="153">
        <f t="shared" si="30"/>
        <v>0</v>
      </c>
      <c r="BG132" s="151"/>
      <c r="BH132" s="151"/>
      <c r="BI132" s="151"/>
      <c r="BJ132" s="151"/>
    </row>
    <row r="133" spans="1:62" ht="9" hidden="1" customHeight="1">
      <c r="A133" s="114" t="s">
        <v>412</v>
      </c>
      <c r="B133" s="17"/>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18"/>
      <c r="AD133" s="18"/>
      <c r="AE133" s="18"/>
      <c r="AF133" s="18"/>
      <c r="AG133" s="153">
        <f t="shared" si="31"/>
        <v>0</v>
      </c>
      <c r="AH133" s="153"/>
      <c r="AI133" s="153"/>
      <c r="AJ133" s="153"/>
      <c r="AK133" s="153"/>
      <c r="AL133" s="153"/>
      <c r="AM133" s="153"/>
      <c r="AN133" s="153"/>
      <c r="AO133" s="153"/>
      <c r="AP133" s="153"/>
      <c r="AQ133" s="154">
        <f t="shared" si="32"/>
        <v>0</v>
      </c>
      <c r="AR133" s="154"/>
      <c r="AS133" s="154"/>
      <c r="AT133" s="154"/>
      <c r="AU133" s="154"/>
      <c r="AV133" s="153">
        <f t="shared" si="33"/>
        <v>0</v>
      </c>
      <c r="AW133" s="153"/>
      <c r="AX133" s="153"/>
      <c r="AY133" s="153"/>
      <c r="AZ133" s="153"/>
      <c r="BA133" s="153">
        <f t="shared" si="29"/>
        <v>0</v>
      </c>
      <c r="BB133" s="153"/>
      <c r="BC133" s="153"/>
      <c r="BD133" s="153"/>
      <c r="BE133" s="153"/>
      <c r="BF133" s="153">
        <f t="shared" si="30"/>
        <v>0</v>
      </c>
      <c r="BG133" s="153"/>
      <c r="BH133" s="153"/>
      <c r="BI133" s="153"/>
      <c r="BJ133" s="153"/>
    </row>
    <row r="134" spans="1:62" ht="9.75" hidden="1" customHeight="1">
      <c r="A134" s="112" t="s">
        <v>412</v>
      </c>
      <c r="B134" s="14"/>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12"/>
      <c r="AD134" s="12"/>
      <c r="AE134" s="12"/>
      <c r="AF134" s="12"/>
      <c r="AG134" s="153">
        <f t="shared" si="31"/>
        <v>0</v>
      </c>
      <c r="AH134" s="153"/>
      <c r="AI134" s="148"/>
      <c r="AJ134" s="148"/>
      <c r="AK134" s="148"/>
      <c r="AL134" s="148"/>
      <c r="AM134" s="148"/>
      <c r="AN134" s="148"/>
      <c r="AO134" s="148"/>
      <c r="AP134" s="153"/>
      <c r="AQ134" s="154">
        <f t="shared" si="32"/>
        <v>0</v>
      </c>
      <c r="AR134" s="146"/>
      <c r="AS134" s="146"/>
      <c r="AT134" s="146"/>
      <c r="AU134" s="146"/>
      <c r="AV134" s="153">
        <f t="shared" si="33"/>
        <v>0</v>
      </c>
      <c r="AW134" s="148"/>
      <c r="AX134" s="148"/>
      <c r="AY134" s="148"/>
      <c r="AZ134" s="148"/>
      <c r="BA134" s="153">
        <f t="shared" si="29"/>
        <v>0</v>
      </c>
      <c r="BB134" s="148"/>
      <c r="BC134" s="148"/>
      <c r="BD134" s="148"/>
      <c r="BE134" s="148"/>
      <c r="BF134" s="153">
        <f t="shared" si="30"/>
        <v>0</v>
      </c>
      <c r="BG134" s="148"/>
      <c r="BH134" s="148"/>
      <c r="BI134" s="148"/>
      <c r="BJ134" s="148"/>
    </row>
    <row r="135" spans="1:62" s="40" customFormat="1" ht="132">
      <c r="A135" s="117" t="s">
        <v>209</v>
      </c>
      <c r="B135" s="37">
        <v>7300</v>
      </c>
      <c r="C135" s="96" t="s">
        <v>238</v>
      </c>
      <c r="D135" s="76" t="s">
        <v>238</v>
      </c>
      <c r="E135" s="76" t="s">
        <v>238</v>
      </c>
      <c r="F135" s="76" t="s">
        <v>238</v>
      </c>
      <c r="G135" s="76" t="s">
        <v>238</v>
      </c>
      <c r="H135" s="76" t="s">
        <v>238</v>
      </c>
      <c r="I135" s="76" t="s">
        <v>238</v>
      </c>
      <c r="J135" s="76" t="s">
        <v>238</v>
      </c>
      <c r="K135" s="76" t="s">
        <v>238</v>
      </c>
      <c r="L135" s="76" t="s">
        <v>238</v>
      </c>
      <c r="M135" s="76" t="s">
        <v>238</v>
      </c>
      <c r="N135" s="76" t="s">
        <v>238</v>
      </c>
      <c r="O135" s="76" t="s">
        <v>238</v>
      </c>
      <c r="P135" s="76" t="s">
        <v>238</v>
      </c>
      <c r="Q135" s="77" t="s">
        <v>238</v>
      </c>
      <c r="R135" s="77" t="s">
        <v>238</v>
      </c>
      <c r="S135" s="77" t="s">
        <v>238</v>
      </c>
      <c r="T135" s="77" t="s">
        <v>238</v>
      </c>
      <c r="U135" s="77" t="s">
        <v>238</v>
      </c>
      <c r="V135" s="77" t="s">
        <v>238</v>
      </c>
      <c r="W135" s="77" t="s">
        <v>238</v>
      </c>
      <c r="X135" s="76" t="s">
        <v>238</v>
      </c>
      <c r="Y135" s="76" t="s">
        <v>238</v>
      </c>
      <c r="Z135" s="76" t="s">
        <v>238</v>
      </c>
      <c r="AA135" s="76" t="s">
        <v>238</v>
      </c>
      <c r="AB135" s="76" t="s">
        <v>238</v>
      </c>
      <c r="AC135" s="38" t="s">
        <v>238</v>
      </c>
      <c r="AD135" s="38" t="s">
        <v>238</v>
      </c>
      <c r="AE135" s="38"/>
      <c r="AF135" s="38"/>
      <c r="AG135" s="160">
        <f t="shared" si="31"/>
        <v>95.1</v>
      </c>
      <c r="AH135" s="160">
        <f t="shared" si="31"/>
        <v>89.1</v>
      </c>
      <c r="AI135" s="149">
        <f t="shared" ref="AI135:AY135" si="34">AI136+AI146</f>
        <v>89.1</v>
      </c>
      <c r="AJ135" s="149">
        <f t="shared" si="34"/>
        <v>89.1</v>
      </c>
      <c r="AK135" s="149">
        <f t="shared" si="34"/>
        <v>6</v>
      </c>
      <c r="AL135" s="149"/>
      <c r="AM135" s="149">
        <f t="shared" si="34"/>
        <v>0</v>
      </c>
      <c r="AN135" s="149"/>
      <c r="AO135" s="149"/>
      <c r="AP135" s="160"/>
      <c r="AQ135" s="161">
        <f t="shared" si="32"/>
        <v>90</v>
      </c>
      <c r="AR135" s="150">
        <f t="shared" si="34"/>
        <v>90</v>
      </c>
      <c r="AS135" s="150">
        <f t="shared" si="34"/>
        <v>0</v>
      </c>
      <c r="AT135" s="150">
        <f t="shared" si="34"/>
        <v>0</v>
      </c>
      <c r="AU135" s="150"/>
      <c r="AV135" s="160">
        <f t="shared" si="33"/>
        <v>90.1</v>
      </c>
      <c r="AW135" s="149">
        <f t="shared" si="34"/>
        <v>90.1</v>
      </c>
      <c r="AX135" s="149">
        <f t="shared" si="34"/>
        <v>0</v>
      </c>
      <c r="AY135" s="149">
        <f t="shared" si="34"/>
        <v>0</v>
      </c>
      <c r="AZ135" s="149"/>
      <c r="BA135" s="160">
        <f t="shared" si="29"/>
        <v>93.8</v>
      </c>
      <c r="BB135" s="149">
        <f>BB136+BB146</f>
        <v>93.8</v>
      </c>
      <c r="BC135" s="149">
        <f>BC136+BC146</f>
        <v>0</v>
      </c>
      <c r="BD135" s="149">
        <f>BD136+BD146</f>
        <v>0</v>
      </c>
      <c r="BE135" s="149"/>
      <c r="BF135" s="160">
        <f t="shared" si="30"/>
        <v>93.8</v>
      </c>
      <c r="BG135" s="149">
        <f>BG136+BG146</f>
        <v>93.8</v>
      </c>
      <c r="BH135" s="149">
        <f>BH136+BH146</f>
        <v>0</v>
      </c>
      <c r="BI135" s="149">
        <f>BI136+BI146</f>
        <v>0</v>
      </c>
      <c r="BJ135" s="149"/>
    </row>
    <row r="136" spans="1:62" ht="36">
      <c r="A136" s="112" t="s">
        <v>366</v>
      </c>
      <c r="B136" s="14">
        <v>7301</v>
      </c>
      <c r="C136" s="97" t="s">
        <v>238</v>
      </c>
      <c r="D136" s="93" t="s">
        <v>238</v>
      </c>
      <c r="E136" s="93" t="s">
        <v>238</v>
      </c>
      <c r="F136" s="93" t="s">
        <v>238</v>
      </c>
      <c r="G136" s="93" t="s">
        <v>238</v>
      </c>
      <c r="H136" s="93" t="s">
        <v>238</v>
      </c>
      <c r="I136" s="93" t="s">
        <v>238</v>
      </c>
      <c r="J136" s="93" t="s">
        <v>238</v>
      </c>
      <c r="K136" s="93" t="s">
        <v>238</v>
      </c>
      <c r="L136" s="93" t="s">
        <v>238</v>
      </c>
      <c r="M136" s="93" t="s">
        <v>238</v>
      </c>
      <c r="N136" s="93" t="s">
        <v>238</v>
      </c>
      <c r="O136" s="93" t="s">
        <v>238</v>
      </c>
      <c r="P136" s="93" t="s">
        <v>238</v>
      </c>
      <c r="Q136" s="94" t="s">
        <v>238</v>
      </c>
      <c r="R136" s="94" t="s">
        <v>238</v>
      </c>
      <c r="S136" s="94" t="s">
        <v>238</v>
      </c>
      <c r="T136" s="94" t="s">
        <v>238</v>
      </c>
      <c r="U136" s="94" t="s">
        <v>238</v>
      </c>
      <c r="V136" s="94" t="s">
        <v>238</v>
      </c>
      <c r="W136" s="94" t="s">
        <v>238</v>
      </c>
      <c r="X136" s="93" t="s">
        <v>238</v>
      </c>
      <c r="Y136" s="93" t="s">
        <v>238</v>
      </c>
      <c r="Z136" s="93" t="s">
        <v>238</v>
      </c>
      <c r="AA136" s="93" t="s">
        <v>238</v>
      </c>
      <c r="AB136" s="93" t="s">
        <v>238</v>
      </c>
      <c r="AC136" s="8" t="s">
        <v>238</v>
      </c>
      <c r="AD136" s="8" t="s">
        <v>238</v>
      </c>
      <c r="AE136" s="8"/>
      <c r="AF136" s="8"/>
      <c r="AG136" s="153">
        <f t="shared" si="31"/>
        <v>95.1</v>
      </c>
      <c r="AH136" s="153">
        <f t="shared" si="31"/>
        <v>89.1</v>
      </c>
      <c r="AI136" s="148">
        <f t="shared" ref="AI136:AY136" si="35">AI139+AI144</f>
        <v>89.1</v>
      </c>
      <c r="AJ136" s="148">
        <f t="shared" si="35"/>
        <v>89.1</v>
      </c>
      <c r="AK136" s="148">
        <f t="shared" si="35"/>
        <v>6</v>
      </c>
      <c r="AL136" s="148"/>
      <c r="AM136" s="148">
        <f t="shared" si="35"/>
        <v>0</v>
      </c>
      <c r="AN136" s="148"/>
      <c r="AO136" s="148"/>
      <c r="AP136" s="153"/>
      <c r="AQ136" s="154">
        <f t="shared" si="32"/>
        <v>90</v>
      </c>
      <c r="AR136" s="146">
        <f t="shared" si="35"/>
        <v>90</v>
      </c>
      <c r="AS136" s="146">
        <f t="shared" si="35"/>
        <v>0</v>
      </c>
      <c r="AT136" s="146">
        <f t="shared" si="35"/>
        <v>0</v>
      </c>
      <c r="AU136" s="146"/>
      <c r="AV136" s="153">
        <f t="shared" si="33"/>
        <v>90.1</v>
      </c>
      <c r="AW136" s="148">
        <f t="shared" si="35"/>
        <v>90.1</v>
      </c>
      <c r="AX136" s="148">
        <f t="shared" si="35"/>
        <v>0</v>
      </c>
      <c r="AY136" s="148">
        <f t="shared" si="35"/>
        <v>0</v>
      </c>
      <c r="AZ136" s="148"/>
      <c r="BA136" s="153">
        <f t="shared" si="29"/>
        <v>93.8</v>
      </c>
      <c r="BB136" s="148">
        <f>BB139+BB144</f>
        <v>93.8</v>
      </c>
      <c r="BC136" s="148">
        <f>BC139+BC144</f>
        <v>0</v>
      </c>
      <c r="BD136" s="148">
        <f>BD139+BD144</f>
        <v>0</v>
      </c>
      <c r="BE136" s="148"/>
      <c r="BF136" s="153">
        <f t="shared" si="30"/>
        <v>93.8</v>
      </c>
      <c r="BG136" s="148">
        <f>BG139+BG144</f>
        <v>93.8</v>
      </c>
      <c r="BH136" s="148">
        <f>BH139+BH144</f>
        <v>0</v>
      </c>
      <c r="BI136" s="148">
        <f>BI139+BI144</f>
        <v>0</v>
      </c>
      <c r="BJ136" s="148"/>
    </row>
    <row r="137" spans="1:62" ht="12" customHeight="1">
      <c r="A137" s="113" t="s">
        <v>411</v>
      </c>
      <c r="B137" s="15"/>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16"/>
      <c r="AD137" s="16"/>
      <c r="AE137" s="16"/>
      <c r="AF137" s="16"/>
      <c r="AG137" s="153">
        <f t="shared" si="31"/>
        <v>0</v>
      </c>
      <c r="AH137" s="156"/>
      <c r="AI137" s="151"/>
      <c r="AJ137" s="151"/>
      <c r="AK137" s="151"/>
      <c r="AL137" s="151"/>
      <c r="AM137" s="151"/>
      <c r="AN137" s="151"/>
      <c r="AO137" s="151"/>
      <c r="AP137" s="156"/>
      <c r="AQ137" s="154">
        <f t="shared" si="32"/>
        <v>0</v>
      </c>
      <c r="AR137" s="152"/>
      <c r="AS137" s="152"/>
      <c r="AT137" s="152"/>
      <c r="AU137" s="152"/>
      <c r="AV137" s="153">
        <f t="shared" si="33"/>
        <v>0</v>
      </c>
      <c r="AW137" s="151"/>
      <c r="AX137" s="151"/>
      <c r="AY137" s="151"/>
      <c r="AZ137" s="151"/>
      <c r="BA137" s="153">
        <f t="shared" si="29"/>
        <v>0</v>
      </c>
      <c r="BB137" s="151"/>
      <c r="BC137" s="151"/>
      <c r="BD137" s="151"/>
      <c r="BE137" s="151"/>
      <c r="BF137" s="153">
        <f t="shared" si="30"/>
        <v>0</v>
      </c>
      <c r="BG137" s="151"/>
      <c r="BH137" s="151"/>
      <c r="BI137" s="151"/>
      <c r="BJ137" s="151"/>
    </row>
    <row r="138" spans="1:62" ht="12.75" hidden="1" customHeight="1">
      <c r="A138" s="114" t="s">
        <v>412</v>
      </c>
      <c r="B138" s="17"/>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18"/>
      <c r="AD138" s="18"/>
      <c r="AE138" s="18"/>
      <c r="AF138" s="18"/>
      <c r="AG138" s="153">
        <f t="shared" si="31"/>
        <v>0</v>
      </c>
      <c r="AH138" s="153"/>
      <c r="AI138" s="153"/>
      <c r="AJ138" s="153"/>
      <c r="AK138" s="153"/>
      <c r="AL138" s="153"/>
      <c r="AM138" s="153"/>
      <c r="AN138" s="153"/>
      <c r="AO138" s="153"/>
      <c r="AP138" s="153"/>
      <c r="AQ138" s="154">
        <f t="shared" si="32"/>
        <v>0</v>
      </c>
      <c r="AR138" s="154"/>
      <c r="AS138" s="154"/>
      <c r="AT138" s="154"/>
      <c r="AU138" s="154"/>
      <c r="AV138" s="153">
        <f t="shared" si="33"/>
        <v>0</v>
      </c>
      <c r="AW138" s="153"/>
      <c r="AX138" s="153"/>
      <c r="AY138" s="153"/>
      <c r="AZ138" s="153"/>
      <c r="BA138" s="153">
        <f t="shared" si="29"/>
        <v>0</v>
      </c>
      <c r="BB138" s="153"/>
      <c r="BC138" s="153"/>
      <c r="BD138" s="153"/>
      <c r="BE138" s="153"/>
      <c r="BF138" s="153">
        <f t="shared" si="30"/>
        <v>0</v>
      </c>
      <c r="BG138" s="153"/>
      <c r="BH138" s="153"/>
      <c r="BI138" s="153"/>
      <c r="BJ138" s="153"/>
    </row>
    <row r="139" spans="1:62" ht="33" customHeight="1">
      <c r="A139" s="859" t="s">
        <v>445</v>
      </c>
      <c r="B139" s="856">
        <v>7304</v>
      </c>
      <c r="C139" s="672" t="s">
        <v>401</v>
      </c>
      <c r="D139" s="650" t="s">
        <v>290</v>
      </c>
      <c r="E139" s="653" t="s">
        <v>402</v>
      </c>
      <c r="F139" s="59"/>
      <c r="G139" s="59"/>
      <c r="H139" s="59"/>
      <c r="I139" s="59"/>
      <c r="J139" s="59"/>
      <c r="K139" s="59"/>
      <c r="L139" s="59"/>
      <c r="M139" s="848" t="s">
        <v>385</v>
      </c>
      <c r="N139" s="60" t="s">
        <v>290</v>
      </c>
      <c r="O139" s="60" t="s">
        <v>386</v>
      </c>
      <c r="P139" s="59">
        <v>29</v>
      </c>
      <c r="Q139" s="59"/>
      <c r="R139" s="59"/>
      <c r="S139" s="59"/>
      <c r="T139" s="59"/>
      <c r="U139" s="59"/>
      <c r="V139" s="59"/>
      <c r="W139" s="672" t="s">
        <v>354</v>
      </c>
      <c r="X139" s="650" t="s">
        <v>239</v>
      </c>
      <c r="Y139" s="650" t="s">
        <v>464</v>
      </c>
      <c r="Z139" s="853" t="s">
        <v>2</v>
      </c>
      <c r="AA139" s="853" t="s">
        <v>290</v>
      </c>
      <c r="AB139" s="853" t="s">
        <v>378</v>
      </c>
      <c r="AC139" s="18"/>
      <c r="AD139" s="18" t="s">
        <v>407</v>
      </c>
      <c r="AE139" s="18"/>
      <c r="AF139" s="18"/>
      <c r="AG139" s="153">
        <f t="shared" si="31"/>
        <v>89.1</v>
      </c>
      <c r="AH139" s="153">
        <f t="shared" si="31"/>
        <v>89.1</v>
      </c>
      <c r="AI139" s="153">
        <f>AI140+AI141</f>
        <v>89.1</v>
      </c>
      <c r="AJ139" s="153">
        <f>AJ140+AJ141</f>
        <v>89.1</v>
      </c>
      <c r="AK139" s="153"/>
      <c r="AL139" s="153"/>
      <c r="AM139" s="153"/>
      <c r="AN139" s="153"/>
      <c r="AO139" s="153"/>
      <c r="AP139" s="153"/>
      <c r="AQ139" s="154">
        <f t="shared" si="32"/>
        <v>90</v>
      </c>
      <c r="AR139" s="154">
        <f>AR140+AR141</f>
        <v>90</v>
      </c>
      <c r="AS139" s="154"/>
      <c r="AT139" s="154"/>
      <c r="AU139" s="154"/>
      <c r="AV139" s="153">
        <f t="shared" si="33"/>
        <v>90.1</v>
      </c>
      <c r="AW139" s="153">
        <f>AW140+AW141</f>
        <v>90.1</v>
      </c>
      <c r="AX139" s="153"/>
      <c r="AY139" s="153"/>
      <c r="AZ139" s="153"/>
      <c r="BA139" s="153">
        <f t="shared" si="29"/>
        <v>93.8</v>
      </c>
      <c r="BB139" s="153">
        <f>BB140+BB141</f>
        <v>93.8</v>
      </c>
      <c r="BC139" s="153"/>
      <c r="BD139" s="153"/>
      <c r="BE139" s="153"/>
      <c r="BF139" s="153">
        <f t="shared" si="30"/>
        <v>93.8</v>
      </c>
      <c r="BG139" s="153">
        <f>BG140+BG141</f>
        <v>93.8</v>
      </c>
      <c r="BH139" s="153"/>
      <c r="BI139" s="153"/>
      <c r="BJ139" s="153"/>
    </row>
    <row r="140" spans="1:62" ht="22.5" customHeight="1">
      <c r="A140" s="860"/>
      <c r="B140" s="857"/>
      <c r="C140" s="673"/>
      <c r="D140" s="651"/>
      <c r="E140" s="654"/>
      <c r="F140" s="59"/>
      <c r="G140" s="59"/>
      <c r="H140" s="59"/>
      <c r="I140" s="59"/>
      <c r="J140" s="59"/>
      <c r="K140" s="59"/>
      <c r="L140" s="59"/>
      <c r="M140" s="849"/>
      <c r="N140" s="60"/>
      <c r="O140" s="60"/>
      <c r="P140" s="59"/>
      <c r="Q140" s="59"/>
      <c r="R140" s="59"/>
      <c r="S140" s="59"/>
      <c r="T140" s="59"/>
      <c r="U140" s="59"/>
      <c r="V140" s="59"/>
      <c r="W140" s="673"/>
      <c r="X140" s="651"/>
      <c r="Y140" s="651"/>
      <c r="Z140" s="854"/>
      <c r="AA140" s="854"/>
      <c r="AB140" s="854"/>
      <c r="AC140" s="18"/>
      <c r="AD140" s="18" t="s">
        <v>407</v>
      </c>
      <c r="AE140" s="18" t="s">
        <v>280</v>
      </c>
      <c r="AF140" s="18" t="s">
        <v>272</v>
      </c>
      <c r="AG140" s="153">
        <f t="shared" si="31"/>
        <v>88.1</v>
      </c>
      <c r="AH140" s="153">
        <f t="shared" si="31"/>
        <v>88.1</v>
      </c>
      <c r="AI140" s="153">
        <v>88.1</v>
      </c>
      <c r="AJ140" s="153">
        <v>88.1</v>
      </c>
      <c r="AK140" s="153"/>
      <c r="AL140" s="153"/>
      <c r="AM140" s="153"/>
      <c r="AN140" s="153"/>
      <c r="AO140" s="153"/>
      <c r="AP140" s="153"/>
      <c r="AQ140" s="154">
        <f t="shared" si="32"/>
        <v>90</v>
      </c>
      <c r="AR140" s="154">
        <v>90</v>
      </c>
      <c r="AS140" s="154"/>
      <c r="AT140" s="154"/>
      <c r="AU140" s="154"/>
      <c r="AV140" s="153">
        <f t="shared" si="33"/>
        <v>90.1</v>
      </c>
      <c r="AW140" s="153">
        <v>90.1</v>
      </c>
      <c r="AX140" s="153"/>
      <c r="AY140" s="153"/>
      <c r="AZ140" s="153"/>
      <c r="BA140" s="153">
        <f t="shared" si="29"/>
        <v>93.8</v>
      </c>
      <c r="BB140" s="153">
        <v>93.8</v>
      </c>
      <c r="BC140" s="153"/>
      <c r="BD140" s="153"/>
      <c r="BE140" s="153"/>
      <c r="BF140" s="153">
        <f t="shared" si="30"/>
        <v>93.8</v>
      </c>
      <c r="BG140" s="153">
        <v>93.8</v>
      </c>
      <c r="BH140" s="153"/>
      <c r="BI140" s="153"/>
      <c r="BJ140" s="153"/>
    </row>
    <row r="141" spans="1:62" ht="115.5" customHeight="1" thickBot="1">
      <c r="A141" s="861"/>
      <c r="B141" s="858"/>
      <c r="C141" s="817"/>
      <c r="D141" s="836"/>
      <c r="E141" s="816"/>
      <c r="F141" s="59"/>
      <c r="G141" s="59"/>
      <c r="H141" s="59"/>
      <c r="I141" s="59"/>
      <c r="J141" s="59"/>
      <c r="K141" s="59"/>
      <c r="L141" s="59"/>
      <c r="M141" s="850"/>
      <c r="N141" s="60"/>
      <c r="O141" s="60"/>
      <c r="P141" s="59"/>
      <c r="Q141" s="59"/>
      <c r="R141" s="59"/>
      <c r="S141" s="59"/>
      <c r="T141" s="59"/>
      <c r="U141" s="59"/>
      <c r="V141" s="59"/>
      <c r="W141" s="817"/>
      <c r="X141" s="836"/>
      <c r="Y141" s="836"/>
      <c r="Z141" s="855"/>
      <c r="AA141" s="854"/>
      <c r="AB141" s="854"/>
      <c r="AC141" s="18"/>
      <c r="AD141" s="18" t="s">
        <v>407</v>
      </c>
      <c r="AE141" s="18" t="s">
        <v>280</v>
      </c>
      <c r="AF141" s="18" t="s">
        <v>278</v>
      </c>
      <c r="AG141" s="153">
        <f t="shared" si="31"/>
        <v>1</v>
      </c>
      <c r="AH141" s="153">
        <f t="shared" si="31"/>
        <v>1</v>
      </c>
      <c r="AI141" s="153">
        <v>1</v>
      </c>
      <c r="AJ141" s="153">
        <v>1</v>
      </c>
      <c r="AK141" s="153"/>
      <c r="AL141" s="153"/>
      <c r="AM141" s="153"/>
      <c r="AN141" s="153"/>
      <c r="AO141" s="153"/>
      <c r="AP141" s="153"/>
      <c r="AQ141" s="154">
        <v>0</v>
      </c>
      <c r="AR141" s="154">
        <v>0</v>
      </c>
      <c r="AS141" s="154"/>
      <c r="AT141" s="154"/>
      <c r="AU141" s="154"/>
      <c r="AV141" s="153">
        <v>0</v>
      </c>
      <c r="AW141" s="153">
        <v>0</v>
      </c>
      <c r="AX141" s="153"/>
      <c r="AY141" s="153"/>
      <c r="AZ141" s="153"/>
      <c r="BA141" s="153">
        <v>0</v>
      </c>
      <c r="BB141" s="153">
        <v>0</v>
      </c>
      <c r="BC141" s="153"/>
      <c r="BD141" s="153"/>
      <c r="BE141" s="153"/>
      <c r="BF141" s="153">
        <v>0</v>
      </c>
      <c r="BG141" s="153">
        <v>0</v>
      </c>
      <c r="BH141" s="153"/>
      <c r="BI141" s="153"/>
      <c r="BJ141" s="153"/>
    </row>
    <row r="142" spans="1:62" ht="24.75" thickBot="1">
      <c r="A142" s="125" t="s">
        <v>325</v>
      </c>
      <c r="B142" s="17">
        <v>7400</v>
      </c>
      <c r="C142" s="98"/>
      <c r="D142" s="58"/>
      <c r="E142" s="58"/>
      <c r="F142" s="59"/>
      <c r="G142" s="59"/>
      <c r="H142" s="59"/>
      <c r="I142" s="59"/>
      <c r="J142" s="59"/>
      <c r="K142" s="59"/>
      <c r="L142" s="59"/>
      <c r="M142" s="61"/>
      <c r="N142" s="60"/>
      <c r="O142" s="60"/>
      <c r="P142" s="59"/>
      <c r="Q142" s="59"/>
      <c r="R142" s="59"/>
      <c r="S142" s="59"/>
      <c r="T142" s="59"/>
      <c r="U142" s="59"/>
      <c r="V142" s="59"/>
      <c r="W142" s="98"/>
      <c r="X142" s="58"/>
      <c r="Y142" s="58"/>
      <c r="Z142" s="63"/>
      <c r="AA142" s="63"/>
      <c r="AB142" s="63"/>
      <c r="AC142" s="18"/>
      <c r="AD142" s="18"/>
      <c r="AE142" s="18"/>
      <c r="AF142" s="18"/>
      <c r="AG142" s="153">
        <f t="shared" si="31"/>
        <v>6</v>
      </c>
      <c r="AH142" s="153"/>
      <c r="AI142" s="153"/>
      <c r="AJ142" s="153"/>
      <c r="AK142" s="153">
        <f>AK144</f>
        <v>6</v>
      </c>
      <c r="AL142" s="153">
        <v>0</v>
      </c>
      <c r="AM142" s="153"/>
      <c r="AN142" s="153"/>
      <c r="AO142" s="153"/>
      <c r="AP142" s="153"/>
      <c r="AQ142" s="154">
        <f>AQ144</f>
        <v>0</v>
      </c>
      <c r="AR142" s="154"/>
      <c r="AS142" s="154">
        <f>AS144</f>
        <v>0</v>
      </c>
      <c r="AT142" s="154"/>
      <c r="AU142" s="154"/>
      <c r="AV142" s="153">
        <f>AV144</f>
        <v>0</v>
      </c>
      <c r="AW142" s="153"/>
      <c r="AX142" s="153">
        <f>AX144</f>
        <v>0</v>
      </c>
      <c r="AY142" s="153"/>
      <c r="AZ142" s="153"/>
      <c r="BA142" s="153">
        <f>BA144</f>
        <v>0</v>
      </c>
      <c r="BB142" s="153"/>
      <c r="BC142" s="153">
        <f>BC144</f>
        <v>0</v>
      </c>
      <c r="BD142" s="153"/>
      <c r="BE142" s="153"/>
      <c r="BF142" s="153">
        <f>BF144</f>
        <v>0</v>
      </c>
      <c r="BG142" s="153"/>
      <c r="BH142" s="153">
        <f>BH144</f>
        <v>0</v>
      </c>
      <c r="BI142" s="153"/>
      <c r="BJ142" s="153"/>
    </row>
    <row r="143" spans="1:62" ht="12.75" hidden="1" customHeight="1">
      <c r="A143" s="126"/>
      <c r="B143" s="17"/>
      <c r="C143" s="98"/>
      <c r="D143" s="58"/>
      <c r="E143" s="58"/>
      <c r="F143" s="59"/>
      <c r="G143" s="59"/>
      <c r="H143" s="59"/>
      <c r="I143" s="59"/>
      <c r="J143" s="59"/>
      <c r="K143" s="59"/>
      <c r="L143" s="59"/>
      <c r="M143" s="61"/>
      <c r="N143" s="60"/>
      <c r="O143" s="60"/>
      <c r="P143" s="59"/>
      <c r="Q143" s="59"/>
      <c r="R143" s="59"/>
      <c r="S143" s="59"/>
      <c r="T143" s="59"/>
      <c r="U143" s="59"/>
      <c r="V143" s="59"/>
      <c r="W143" s="98"/>
      <c r="X143" s="58"/>
      <c r="Y143" s="58"/>
      <c r="Z143" s="63"/>
      <c r="AA143" s="63"/>
      <c r="AB143" s="63"/>
      <c r="AC143" s="18"/>
      <c r="AD143" s="18"/>
      <c r="AE143" s="18"/>
      <c r="AF143" s="18"/>
      <c r="AG143" s="153">
        <f t="shared" si="31"/>
        <v>0</v>
      </c>
      <c r="AH143" s="153"/>
      <c r="AI143" s="153"/>
      <c r="AJ143" s="153"/>
      <c r="AK143" s="153"/>
      <c r="AL143" s="153"/>
      <c r="AM143" s="153"/>
      <c r="AN143" s="153"/>
      <c r="AO143" s="153"/>
      <c r="AP143" s="153"/>
      <c r="AQ143" s="154">
        <f t="shared" si="32"/>
        <v>0</v>
      </c>
      <c r="AR143" s="154"/>
      <c r="AS143" s="154"/>
      <c r="AT143" s="154"/>
      <c r="AU143" s="154"/>
      <c r="AV143" s="153">
        <f t="shared" si="33"/>
        <v>0</v>
      </c>
      <c r="AW143" s="153"/>
      <c r="AX143" s="153"/>
      <c r="AY143" s="153"/>
      <c r="AZ143" s="153"/>
      <c r="BA143" s="153">
        <f t="shared" ref="BA143:BA152" si="36">BB143+BC143+BD143+BE143</f>
        <v>0</v>
      </c>
      <c r="BB143" s="153"/>
      <c r="BC143" s="153"/>
      <c r="BD143" s="153"/>
      <c r="BE143" s="153"/>
      <c r="BF143" s="153">
        <f t="shared" ref="BF143:BF152" si="37">BG143+BH143+BI143+BJ143</f>
        <v>0</v>
      </c>
      <c r="BG143" s="153"/>
      <c r="BH143" s="153"/>
      <c r="BI143" s="153"/>
      <c r="BJ143" s="153"/>
    </row>
    <row r="144" spans="1:62" ht="161.25" customHeight="1">
      <c r="A144" s="112" t="s">
        <v>371</v>
      </c>
      <c r="B144" s="17">
        <v>7454</v>
      </c>
      <c r="C144" s="58" t="s">
        <v>447</v>
      </c>
      <c r="D144" s="58" t="s">
        <v>249</v>
      </c>
      <c r="E144" s="58" t="s">
        <v>448</v>
      </c>
      <c r="F144" s="59"/>
      <c r="G144" s="59"/>
      <c r="H144" s="59"/>
      <c r="I144" s="59"/>
      <c r="J144" s="59"/>
      <c r="K144" s="59"/>
      <c r="L144" s="59"/>
      <c r="M144" s="64" t="s">
        <v>352</v>
      </c>
      <c r="N144" s="66" t="s">
        <v>290</v>
      </c>
      <c r="O144" s="60" t="s">
        <v>353</v>
      </c>
      <c r="P144" s="59">
        <v>17</v>
      </c>
      <c r="Q144" s="59"/>
      <c r="R144" s="59"/>
      <c r="S144" s="59"/>
      <c r="T144" s="59"/>
      <c r="U144" s="59"/>
      <c r="V144" s="59"/>
      <c r="W144" s="58" t="s">
        <v>354</v>
      </c>
      <c r="X144" s="58" t="s">
        <v>239</v>
      </c>
      <c r="Y144" s="58" t="s">
        <v>464</v>
      </c>
      <c r="Z144" s="80" t="s">
        <v>469</v>
      </c>
      <c r="AA144" s="81" t="s">
        <v>414</v>
      </c>
      <c r="AB144" s="81" t="s">
        <v>470</v>
      </c>
      <c r="AC144" s="18"/>
      <c r="AD144" s="18" t="s">
        <v>475</v>
      </c>
      <c r="AE144" s="18" t="s">
        <v>279</v>
      </c>
      <c r="AF144" s="18" t="s">
        <v>250</v>
      </c>
      <c r="AG144" s="153">
        <f t="shared" si="31"/>
        <v>6</v>
      </c>
      <c r="AH144" s="153"/>
      <c r="AI144" s="153"/>
      <c r="AJ144" s="153"/>
      <c r="AK144" s="153">
        <v>6</v>
      </c>
      <c r="AL144" s="153">
        <v>0</v>
      </c>
      <c r="AM144" s="153"/>
      <c r="AN144" s="153"/>
      <c r="AO144" s="153"/>
      <c r="AP144" s="153"/>
      <c r="AQ144" s="154">
        <f t="shared" si="32"/>
        <v>0</v>
      </c>
      <c r="AR144" s="154"/>
      <c r="AS144" s="154">
        <v>0</v>
      </c>
      <c r="AT144" s="154"/>
      <c r="AU144" s="154"/>
      <c r="AV144" s="153">
        <f t="shared" si="33"/>
        <v>0</v>
      </c>
      <c r="AW144" s="153"/>
      <c r="AX144" s="153">
        <v>0</v>
      </c>
      <c r="AY144" s="153"/>
      <c r="AZ144" s="153"/>
      <c r="BA144" s="153">
        <f t="shared" si="36"/>
        <v>0</v>
      </c>
      <c r="BB144" s="153"/>
      <c r="BC144" s="153">
        <v>0</v>
      </c>
      <c r="BD144" s="153"/>
      <c r="BE144" s="153"/>
      <c r="BF144" s="153">
        <f t="shared" si="37"/>
        <v>0</v>
      </c>
      <c r="BG144" s="153"/>
      <c r="BH144" s="153">
        <v>0</v>
      </c>
      <c r="BI144" s="153"/>
      <c r="BJ144" s="153"/>
    </row>
    <row r="145" spans="1:62" ht="12.75" hidden="1" customHeight="1">
      <c r="A145" s="112"/>
      <c r="B145" s="14"/>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12"/>
      <c r="AD145" s="12"/>
      <c r="AE145" s="12"/>
      <c r="AF145" s="12"/>
      <c r="AG145" s="153">
        <f t="shared" si="31"/>
        <v>0</v>
      </c>
      <c r="AH145" s="153"/>
      <c r="AI145" s="148"/>
      <c r="AJ145" s="148"/>
      <c r="AK145" s="148"/>
      <c r="AL145" s="148"/>
      <c r="AM145" s="148"/>
      <c r="AN145" s="148"/>
      <c r="AO145" s="148"/>
      <c r="AP145" s="153"/>
      <c r="AQ145" s="154">
        <f t="shared" si="32"/>
        <v>0</v>
      </c>
      <c r="AR145" s="146"/>
      <c r="AS145" s="146"/>
      <c r="AT145" s="146"/>
      <c r="AU145" s="146"/>
      <c r="AV145" s="153">
        <f t="shared" si="33"/>
        <v>0</v>
      </c>
      <c r="AW145" s="148"/>
      <c r="AX145" s="148"/>
      <c r="AY145" s="148"/>
      <c r="AZ145" s="148"/>
      <c r="BA145" s="153">
        <f t="shared" si="36"/>
        <v>0</v>
      </c>
      <c r="BB145" s="148"/>
      <c r="BC145" s="148"/>
      <c r="BD145" s="148"/>
      <c r="BE145" s="148"/>
      <c r="BF145" s="153">
        <f t="shared" si="37"/>
        <v>0</v>
      </c>
      <c r="BG145" s="148"/>
      <c r="BH145" s="148"/>
      <c r="BI145" s="148"/>
      <c r="BJ145" s="148"/>
    </row>
    <row r="146" spans="1:62" ht="37.5" customHeight="1">
      <c r="A146" s="112" t="s">
        <v>210</v>
      </c>
      <c r="B146" s="14">
        <v>7500</v>
      </c>
      <c r="C146" s="97" t="s">
        <v>238</v>
      </c>
      <c r="D146" s="93" t="s">
        <v>238</v>
      </c>
      <c r="E146" s="93" t="s">
        <v>238</v>
      </c>
      <c r="F146" s="93" t="s">
        <v>238</v>
      </c>
      <c r="G146" s="93" t="s">
        <v>238</v>
      </c>
      <c r="H146" s="93" t="s">
        <v>238</v>
      </c>
      <c r="I146" s="93" t="s">
        <v>238</v>
      </c>
      <c r="J146" s="93" t="s">
        <v>238</v>
      </c>
      <c r="K146" s="93" t="s">
        <v>238</v>
      </c>
      <c r="L146" s="93" t="s">
        <v>238</v>
      </c>
      <c r="M146" s="93" t="s">
        <v>238</v>
      </c>
      <c r="N146" s="93" t="s">
        <v>238</v>
      </c>
      <c r="O146" s="93" t="s">
        <v>238</v>
      </c>
      <c r="P146" s="93" t="s">
        <v>238</v>
      </c>
      <c r="Q146" s="94" t="s">
        <v>238</v>
      </c>
      <c r="R146" s="94" t="s">
        <v>238</v>
      </c>
      <c r="S146" s="94" t="s">
        <v>238</v>
      </c>
      <c r="T146" s="94" t="s">
        <v>238</v>
      </c>
      <c r="U146" s="94" t="s">
        <v>238</v>
      </c>
      <c r="V146" s="94" t="s">
        <v>238</v>
      </c>
      <c r="W146" s="94" t="s">
        <v>238</v>
      </c>
      <c r="X146" s="93" t="s">
        <v>238</v>
      </c>
      <c r="Y146" s="93" t="s">
        <v>238</v>
      </c>
      <c r="Z146" s="93" t="s">
        <v>238</v>
      </c>
      <c r="AA146" s="93" t="s">
        <v>238</v>
      </c>
      <c r="AB146" s="93" t="s">
        <v>238</v>
      </c>
      <c r="AC146" s="8" t="s">
        <v>238</v>
      </c>
      <c r="AD146" s="8" t="s">
        <v>238</v>
      </c>
      <c r="AE146" s="8"/>
      <c r="AF146" s="8"/>
      <c r="AG146" s="153">
        <f t="shared" si="31"/>
        <v>0</v>
      </c>
      <c r="AH146" s="153"/>
      <c r="AI146" s="148"/>
      <c r="AJ146" s="148"/>
      <c r="AK146" s="148"/>
      <c r="AL146" s="148"/>
      <c r="AM146" s="148"/>
      <c r="AN146" s="148"/>
      <c r="AO146" s="148"/>
      <c r="AP146" s="153"/>
      <c r="AQ146" s="154">
        <f t="shared" si="32"/>
        <v>0</v>
      </c>
      <c r="AR146" s="146"/>
      <c r="AS146" s="146"/>
      <c r="AT146" s="146"/>
      <c r="AU146" s="146"/>
      <c r="AV146" s="153">
        <f t="shared" si="33"/>
        <v>0</v>
      </c>
      <c r="AW146" s="148"/>
      <c r="AX146" s="148"/>
      <c r="AY146" s="148"/>
      <c r="AZ146" s="148"/>
      <c r="BA146" s="153">
        <f t="shared" si="36"/>
        <v>0</v>
      </c>
      <c r="BB146" s="148"/>
      <c r="BC146" s="148"/>
      <c r="BD146" s="148"/>
      <c r="BE146" s="148"/>
      <c r="BF146" s="153">
        <f t="shared" si="37"/>
        <v>0</v>
      </c>
      <c r="BG146" s="148"/>
      <c r="BH146" s="148"/>
      <c r="BI146" s="148"/>
      <c r="BJ146" s="148"/>
    </row>
    <row r="147" spans="1:62" ht="0.75" hidden="1" customHeight="1">
      <c r="A147" s="113" t="s">
        <v>411</v>
      </c>
      <c r="B147" s="15">
        <v>7501</v>
      </c>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16"/>
      <c r="AD147" s="16"/>
      <c r="AE147" s="16"/>
      <c r="AF147" s="16"/>
      <c r="AG147" s="153">
        <f t="shared" si="31"/>
        <v>0</v>
      </c>
      <c r="AH147" s="156"/>
      <c r="AI147" s="151"/>
      <c r="AJ147" s="151"/>
      <c r="AK147" s="151"/>
      <c r="AL147" s="151"/>
      <c r="AM147" s="151"/>
      <c r="AN147" s="151"/>
      <c r="AO147" s="151"/>
      <c r="AP147" s="156"/>
      <c r="AQ147" s="154">
        <f t="shared" si="32"/>
        <v>0</v>
      </c>
      <c r="AR147" s="152"/>
      <c r="AS147" s="152"/>
      <c r="AT147" s="152"/>
      <c r="AU147" s="152"/>
      <c r="AV147" s="153">
        <f t="shared" si="33"/>
        <v>0</v>
      </c>
      <c r="AW147" s="151"/>
      <c r="AX147" s="151"/>
      <c r="AY147" s="151"/>
      <c r="AZ147" s="151"/>
      <c r="BA147" s="153">
        <f t="shared" si="36"/>
        <v>0</v>
      </c>
      <c r="BB147" s="151"/>
      <c r="BC147" s="151"/>
      <c r="BD147" s="151"/>
      <c r="BE147" s="151"/>
      <c r="BF147" s="153">
        <f t="shared" si="37"/>
        <v>0</v>
      </c>
      <c r="BG147" s="151"/>
      <c r="BH147" s="151"/>
      <c r="BI147" s="151"/>
      <c r="BJ147" s="151"/>
    </row>
    <row r="148" spans="1:62" ht="12.75" hidden="1" customHeight="1">
      <c r="A148" s="114" t="s">
        <v>412</v>
      </c>
      <c r="B148" s="17"/>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18"/>
      <c r="AD148" s="18"/>
      <c r="AE148" s="18"/>
      <c r="AF148" s="18"/>
      <c r="AG148" s="153">
        <f t="shared" si="31"/>
        <v>0</v>
      </c>
      <c r="AH148" s="153"/>
      <c r="AI148" s="153"/>
      <c r="AJ148" s="153"/>
      <c r="AK148" s="153"/>
      <c r="AL148" s="153"/>
      <c r="AM148" s="153"/>
      <c r="AN148" s="153"/>
      <c r="AO148" s="153"/>
      <c r="AP148" s="153"/>
      <c r="AQ148" s="154">
        <f t="shared" si="32"/>
        <v>0</v>
      </c>
      <c r="AR148" s="154"/>
      <c r="AS148" s="154"/>
      <c r="AT148" s="154"/>
      <c r="AU148" s="154"/>
      <c r="AV148" s="153">
        <f t="shared" si="33"/>
        <v>0</v>
      </c>
      <c r="AW148" s="153"/>
      <c r="AX148" s="153"/>
      <c r="AY148" s="153"/>
      <c r="AZ148" s="153"/>
      <c r="BA148" s="153">
        <f t="shared" si="36"/>
        <v>0</v>
      </c>
      <c r="BB148" s="153"/>
      <c r="BC148" s="153"/>
      <c r="BD148" s="153"/>
      <c r="BE148" s="153"/>
      <c r="BF148" s="153">
        <f t="shared" si="37"/>
        <v>0</v>
      </c>
      <c r="BG148" s="153"/>
      <c r="BH148" s="153"/>
      <c r="BI148" s="153"/>
      <c r="BJ148" s="153"/>
    </row>
    <row r="149" spans="1:62" ht="48">
      <c r="A149" s="127" t="s">
        <v>326</v>
      </c>
      <c r="B149" s="33">
        <v>7600</v>
      </c>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12"/>
      <c r="AD149" s="12"/>
      <c r="AE149" s="12"/>
      <c r="AF149" s="12"/>
      <c r="AG149" s="153">
        <f t="shared" si="31"/>
        <v>0</v>
      </c>
      <c r="AH149" s="153"/>
      <c r="AI149" s="148"/>
      <c r="AJ149" s="148"/>
      <c r="AK149" s="148"/>
      <c r="AL149" s="148"/>
      <c r="AM149" s="148"/>
      <c r="AN149" s="148"/>
      <c r="AO149" s="148"/>
      <c r="AP149" s="153"/>
      <c r="AQ149" s="154">
        <f t="shared" si="32"/>
        <v>0</v>
      </c>
      <c r="AR149" s="146"/>
      <c r="AS149" s="146"/>
      <c r="AT149" s="146"/>
      <c r="AU149" s="146"/>
      <c r="AV149" s="153">
        <f t="shared" si="33"/>
        <v>0</v>
      </c>
      <c r="AW149" s="148"/>
      <c r="AX149" s="148"/>
      <c r="AY149" s="148"/>
      <c r="AZ149" s="148"/>
      <c r="BA149" s="153">
        <f t="shared" si="36"/>
        <v>0</v>
      </c>
      <c r="BB149" s="148"/>
      <c r="BC149" s="148"/>
      <c r="BD149" s="148"/>
      <c r="BE149" s="148"/>
      <c r="BF149" s="153">
        <f t="shared" si="37"/>
        <v>0</v>
      </c>
      <c r="BG149" s="148"/>
      <c r="BH149" s="148"/>
      <c r="BI149" s="148"/>
      <c r="BJ149" s="148"/>
    </row>
    <row r="150" spans="1:62" ht="96">
      <c r="A150" s="112" t="s">
        <v>211</v>
      </c>
      <c r="B150" s="10">
        <v>7700</v>
      </c>
      <c r="C150" s="100" t="s">
        <v>238</v>
      </c>
      <c r="D150" s="93" t="s">
        <v>238</v>
      </c>
      <c r="E150" s="93" t="s">
        <v>238</v>
      </c>
      <c r="F150" s="93" t="s">
        <v>238</v>
      </c>
      <c r="G150" s="93" t="s">
        <v>238</v>
      </c>
      <c r="H150" s="93" t="s">
        <v>238</v>
      </c>
      <c r="I150" s="93" t="s">
        <v>238</v>
      </c>
      <c r="J150" s="93" t="s">
        <v>238</v>
      </c>
      <c r="K150" s="93" t="s">
        <v>238</v>
      </c>
      <c r="L150" s="93" t="s">
        <v>238</v>
      </c>
      <c r="M150" s="93" t="s">
        <v>238</v>
      </c>
      <c r="N150" s="93" t="s">
        <v>238</v>
      </c>
      <c r="O150" s="93" t="s">
        <v>238</v>
      </c>
      <c r="P150" s="93" t="s">
        <v>238</v>
      </c>
      <c r="Q150" s="94" t="s">
        <v>238</v>
      </c>
      <c r="R150" s="94" t="s">
        <v>238</v>
      </c>
      <c r="S150" s="94" t="s">
        <v>238</v>
      </c>
      <c r="T150" s="94" t="s">
        <v>238</v>
      </c>
      <c r="U150" s="94" t="s">
        <v>238</v>
      </c>
      <c r="V150" s="94" t="s">
        <v>238</v>
      </c>
      <c r="W150" s="94" t="s">
        <v>238</v>
      </c>
      <c r="X150" s="93" t="s">
        <v>238</v>
      </c>
      <c r="Y150" s="93" t="s">
        <v>238</v>
      </c>
      <c r="Z150" s="93" t="s">
        <v>238</v>
      </c>
      <c r="AA150" s="93" t="s">
        <v>238</v>
      </c>
      <c r="AB150" s="93" t="s">
        <v>238</v>
      </c>
      <c r="AC150" s="8" t="s">
        <v>238</v>
      </c>
      <c r="AD150" s="8" t="s">
        <v>238</v>
      </c>
      <c r="AE150" s="8"/>
      <c r="AF150" s="8"/>
      <c r="AG150" s="153">
        <f t="shared" si="31"/>
        <v>449.9</v>
      </c>
      <c r="AH150" s="153">
        <f t="shared" si="31"/>
        <v>449.9</v>
      </c>
      <c r="AI150" s="148">
        <f t="shared" ref="AI150:AZ150" si="38">AI151+AI152</f>
        <v>0</v>
      </c>
      <c r="AJ150" s="148"/>
      <c r="AK150" s="148">
        <f t="shared" si="38"/>
        <v>0</v>
      </c>
      <c r="AL150" s="148"/>
      <c r="AM150" s="148">
        <f t="shared" si="38"/>
        <v>0</v>
      </c>
      <c r="AN150" s="148"/>
      <c r="AO150" s="148">
        <f t="shared" si="38"/>
        <v>449.9</v>
      </c>
      <c r="AP150" s="148">
        <f t="shared" si="38"/>
        <v>449.9</v>
      </c>
      <c r="AQ150" s="154">
        <f t="shared" si="32"/>
        <v>571.5</v>
      </c>
      <c r="AR150" s="146">
        <f t="shared" si="38"/>
        <v>0</v>
      </c>
      <c r="AS150" s="146">
        <f t="shared" si="38"/>
        <v>0</v>
      </c>
      <c r="AT150" s="146">
        <f>AT151+AT152</f>
        <v>0</v>
      </c>
      <c r="AU150" s="146">
        <f>AU151+AU152</f>
        <v>571.5</v>
      </c>
      <c r="AV150" s="153">
        <f t="shared" si="33"/>
        <v>571.6</v>
      </c>
      <c r="AW150" s="148">
        <f t="shared" si="38"/>
        <v>0</v>
      </c>
      <c r="AX150" s="148">
        <f t="shared" si="38"/>
        <v>0</v>
      </c>
      <c r="AY150" s="148">
        <f t="shared" si="38"/>
        <v>0</v>
      </c>
      <c r="AZ150" s="148">
        <f t="shared" si="38"/>
        <v>571.6</v>
      </c>
      <c r="BA150" s="153">
        <f t="shared" si="36"/>
        <v>571.6</v>
      </c>
      <c r="BB150" s="148">
        <f>BB151+BB152</f>
        <v>0</v>
      </c>
      <c r="BC150" s="148">
        <f>BC151+BC152</f>
        <v>0</v>
      </c>
      <c r="BD150" s="148">
        <f>BD151+BD152</f>
        <v>0</v>
      </c>
      <c r="BE150" s="148">
        <f>BE151+BE152</f>
        <v>571.6</v>
      </c>
      <c r="BF150" s="153">
        <f t="shared" si="37"/>
        <v>571.6</v>
      </c>
      <c r="BG150" s="148">
        <f>BG151+BG152</f>
        <v>0</v>
      </c>
      <c r="BH150" s="148">
        <f>BH151+BH152</f>
        <v>0</v>
      </c>
      <c r="BI150" s="148">
        <f>BI151+BI152</f>
        <v>0</v>
      </c>
      <c r="BJ150" s="148">
        <f>BJ151+BJ152</f>
        <v>571.6</v>
      </c>
    </row>
    <row r="151" spans="1:62" ht="24">
      <c r="A151" s="112" t="s">
        <v>1</v>
      </c>
      <c r="B151" s="14">
        <v>7701</v>
      </c>
      <c r="C151" s="100" t="s">
        <v>238</v>
      </c>
      <c r="D151" s="93" t="s">
        <v>238</v>
      </c>
      <c r="E151" s="93" t="s">
        <v>238</v>
      </c>
      <c r="F151" s="93" t="s">
        <v>238</v>
      </c>
      <c r="G151" s="93" t="s">
        <v>238</v>
      </c>
      <c r="H151" s="93" t="s">
        <v>238</v>
      </c>
      <c r="I151" s="93" t="s">
        <v>238</v>
      </c>
      <c r="J151" s="93" t="s">
        <v>238</v>
      </c>
      <c r="K151" s="93" t="s">
        <v>238</v>
      </c>
      <c r="L151" s="93" t="s">
        <v>238</v>
      </c>
      <c r="M151" s="93" t="s">
        <v>238</v>
      </c>
      <c r="N151" s="93" t="s">
        <v>238</v>
      </c>
      <c r="O151" s="93" t="s">
        <v>238</v>
      </c>
      <c r="P151" s="93" t="s">
        <v>238</v>
      </c>
      <c r="Q151" s="94" t="s">
        <v>238</v>
      </c>
      <c r="R151" s="94" t="s">
        <v>238</v>
      </c>
      <c r="S151" s="94" t="s">
        <v>238</v>
      </c>
      <c r="T151" s="94" t="s">
        <v>238</v>
      </c>
      <c r="U151" s="94" t="s">
        <v>238</v>
      </c>
      <c r="V151" s="94" t="s">
        <v>238</v>
      </c>
      <c r="W151" s="94" t="s">
        <v>238</v>
      </c>
      <c r="X151" s="93" t="s">
        <v>238</v>
      </c>
      <c r="Y151" s="93" t="s">
        <v>238</v>
      </c>
      <c r="Z151" s="93" t="s">
        <v>238</v>
      </c>
      <c r="AA151" s="93" t="s">
        <v>238</v>
      </c>
      <c r="AB151" s="93" t="s">
        <v>238</v>
      </c>
      <c r="AC151" s="8" t="s">
        <v>238</v>
      </c>
      <c r="AD151" s="8" t="s">
        <v>238</v>
      </c>
      <c r="AE151" s="8"/>
      <c r="AF151" s="8"/>
      <c r="AG151" s="153">
        <f t="shared" si="31"/>
        <v>0</v>
      </c>
      <c r="AH151" s="153"/>
      <c r="AI151" s="148"/>
      <c r="AJ151" s="148"/>
      <c r="AK151" s="148"/>
      <c r="AL151" s="148"/>
      <c r="AM151" s="148"/>
      <c r="AN151" s="148"/>
      <c r="AO151" s="148"/>
      <c r="AP151" s="153"/>
      <c r="AQ151" s="154">
        <f t="shared" si="32"/>
        <v>0</v>
      </c>
      <c r="AR151" s="146"/>
      <c r="AS151" s="146"/>
      <c r="AT151" s="146"/>
      <c r="AU151" s="146"/>
      <c r="AV151" s="153">
        <f t="shared" si="33"/>
        <v>0</v>
      </c>
      <c r="AW151" s="148"/>
      <c r="AX151" s="148"/>
      <c r="AY151" s="148"/>
      <c r="AZ151" s="148"/>
      <c r="BA151" s="153">
        <f t="shared" si="36"/>
        <v>0</v>
      </c>
      <c r="BB151" s="148"/>
      <c r="BC151" s="148"/>
      <c r="BD151" s="148"/>
      <c r="BE151" s="148"/>
      <c r="BF151" s="153">
        <f t="shared" si="37"/>
        <v>0</v>
      </c>
      <c r="BG151" s="148"/>
      <c r="BH151" s="148"/>
      <c r="BI151" s="148"/>
      <c r="BJ151" s="148"/>
    </row>
    <row r="152" spans="1:62" ht="24">
      <c r="A152" s="112" t="s">
        <v>225</v>
      </c>
      <c r="B152" s="14">
        <v>7800</v>
      </c>
      <c r="C152" s="100" t="s">
        <v>238</v>
      </c>
      <c r="D152" s="95" t="s">
        <v>238</v>
      </c>
      <c r="E152" s="93" t="s">
        <v>238</v>
      </c>
      <c r="F152" s="93" t="s">
        <v>238</v>
      </c>
      <c r="G152" s="93" t="s">
        <v>238</v>
      </c>
      <c r="H152" s="93" t="s">
        <v>238</v>
      </c>
      <c r="I152" s="93" t="s">
        <v>238</v>
      </c>
      <c r="J152" s="93" t="s">
        <v>238</v>
      </c>
      <c r="K152" s="93" t="s">
        <v>238</v>
      </c>
      <c r="L152" s="93" t="s">
        <v>238</v>
      </c>
      <c r="M152" s="93" t="s">
        <v>238</v>
      </c>
      <c r="N152" s="93" t="s">
        <v>238</v>
      </c>
      <c r="O152" s="93" t="s">
        <v>238</v>
      </c>
      <c r="P152" s="93" t="s">
        <v>238</v>
      </c>
      <c r="Q152" s="94" t="s">
        <v>238</v>
      </c>
      <c r="R152" s="94" t="s">
        <v>238</v>
      </c>
      <c r="S152" s="94" t="s">
        <v>238</v>
      </c>
      <c r="T152" s="94" t="s">
        <v>238</v>
      </c>
      <c r="U152" s="94" t="s">
        <v>238</v>
      </c>
      <c r="V152" s="94" t="s">
        <v>238</v>
      </c>
      <c r="W152" s="94" t="s">
        <v>238</v>
      </c>
      <c r="X152" s="93" t="s">
        <v>238</v>
      </c>
      <c r="Y152" s="93" t="s">
        <v>238</v>
      </c>
      <c r="Z152" s="93" t="s">
        <v>238</v>
      </c>
      <c r="AA152" s="93" t="s">
        <v>238</v>
      </c>
      <c r="AB152" s="93" t="s">
        <v>238</v>
      </c>
      <c r="AC152" s="8" t="s">
        <v>238</v>
      </c>
      <c r="AD152" s="8" t="s">
        <v>238</v>
      </c>
      <c r="AE152" s="8"/>
      <c r="AF152" s="8"/>
      <c r="AG152" s="153">
        <f t="shared" si="31"/>
        <v>449.9</v>
      </c>
      <c r="AH152" s="153">
        <f t="shared" si="31"/>
        <v>449.9</v>
      </c>
      <c r="AI152" s="148">
        <f t="shared" ref="AI152:AZ152" si="39">AI153+AI157</f>
        <v>0</v>
      </c>
      <c r="AJ152" s="148"/>
      <c r="AK152" s="148">
        <f t="shared" si="39"/>
        <v>0</v>
      </c>
      <c r="AL152" s="148"/>
      <c r="AM152" s="148">
        <f t="shared" si="39"/>
        <v>0</v>
      </c>
      <c r="AN152" s="148"/>
      <c r="AO152" s="148">
        <f t="shared" si="39"/>
        <v>449.9</v>
      </c>
      <c r="AP152" s="148">
        <f t="shared" si="39"/>
        <v>449.9</v>
      </c>
      <c r="AQ152" s="154">
        <f t="shared" si="32"/>
        <v>571.5</v>
      </c>
      <c r="AR152" s="146">
        <f>AR153+AR157</f>
        <v>0</v>
      </c>
      <c r="AS152" s="146">
        <f>AS153+AS157</f>
        <v>0</v>
      </c>
      <c r="AT152" s="146">
        <f>AT153+AT157</f>
        <v>0</v>
      </c>
      <c r="AU152" s="146">
        <f>AU153+AU157</f>
        <v>571.5</v>
      </c>
      <c r="AV152" s="153">
        <f t="shared" si="33"/>
        <v>571.6</v>
      </c>
      <c r="AW152" s="148">
        <f t="shared" si="39"/>
        <v>0</v>
      </c>
      <c r="AX152" s="148">
        <f t="shared" si="39"/>
        <v>0</v>
      </c>
      <c r="AY152" s="148">
        <f t="shared" si="39"/>
        <v>0</v>
      </c>
      <c r="AZ152" s="148">
        <f t="shared" si="39"/>
        <v>571.6</v>
      </c>
      <c r="BA152" s="153">
        <f t="shared" si="36"/>
        <v>571.6</v>
      </c>
      <c r="BB152" s="148">
        <f>BB153+BB157</f>
        <v>0</v>
      </c>
      <c r="BC152" s="148">
        <f>BC153+BC157</f>
        <v>0</v>
      </c>
      <c r="BD152" s="148">
        <f>BD153+BD157</f>
        <v>0</v>
      </c>
      <c r="BE152" s="148">
        <f>BE153+BE157</f>
        <v>571.6</v>
      </c>
      <c r="BF152" s="153">
        <f t="shared" si="37"/>
        <v>571.6</v>
      </c>
      <c r="BG152" s="148">
        <f>BG153+BG157</f>
        <v>0</v>
      </c>
      <c r="BH152" s="148">
        <f>BH153+BH157</f>
        <v>0</v>
      </c>
      <c r="BI152" s="148">
        <f>BI153+BI157</f>
        <v>0</v>
      </c>
      <c r="BJ152" s="148">
        <f>BJ153+BJ157</f>
        <v>571.6</v>
      </c>
    </row>
    <row r="153" spans="1:62" ht="84">
      <c r="A153" s="112" t="s">
        <v>485</v>
      </c>
      <c r="B153" s="14">
        <v>7801</v>
      </c>
      <c r="C153" s="93" t="s">
        <v>238</v>
      </c>
      <c r="D153" s="95" t="s">
        <v>238</v>
      </c>
      <c r="E153" s="93" t="s">
        <v>238</v>
      </c>
      <c r="F153" s="93" t="s">
        <v>238</v>
      </c>
      <c r="G153" s="93" t="s">
        <v>238</v>
      </c>
      <c r="H153" s="93" t="s">
        <v>238</v>
      </c>
      <c r="I153" s="93" t="s">
        <v>238</v>
      </c>
      <c r="J153" s="93" t="s">
        <v>238</v>
      </c>
      <c r="K153" s="93" t="s">
        <v>238</v>
      </c>
      <c r="L153" s="93" t="s">
        <v>238</v>
      </c>
      <c r="M153" s="93" t="s">
        <v>238</v>
      </c>
      <c r="N153" s="93" t="s">
        <v>238</v>
      </c>
      <c r="O153" s="93" t="s">
        <v>238</v>
      </c>
      <c r="P153" s="93" t="s">
        <v>238</v>
      </c>
      <c r="Q153" s="94" t="s">
        <v>238</v>
      </c>
      <c r="R153" s="94" t="s">
        <v>238</v>
      </c>
      <c r="S153" s="94" t="s">
        <v>238</v>
      </c>
      <c r="T153" s="94" t="s">
        <v>238</v>
      </c>
      <c r="U153" s="94" t="s">
        <v>238</v>
      </c>
      <c r="V153" s="94" t="s">
        <v>238</v>
      </c>
      <c r="W153" s="94" t="s">
        <v>238</v>
      </c>
      <c r="X153" s="93" t="s">
        <v>238</v>
      </c>
      <c r="Y153" s="93" t="s">
        <v>238</v>
      </c>
      <c r="Z153" s="93" t="s">
        <v>238</v>
      </c>
      <c r="AA153" s="93" t="s">
        <v>238</v>
      </c>
      <c r="AB153" s="93" t="s">
        <v>238</v>
      </c>
      <c r="AC153" s="8" t="s">
        <v>238</v>
      </c>
      <c r="AD153" s="8" t="s">
        <v>238</v>
      </c>
      <c r="AE153" s="8"/>
      <c r="AF153" s="8"/>
      <c r="AG153" s="153">
        <f t="shared" si="31"/>
        <v>449.9</v>
      </c>
      <c r="AH153" s="153">
        <f t="shared" si="31"/>
        <v>449.9</v>
      </c>
      <c r="AI153" s="148">
        <f>AI155</f>
        <v>0</v>
      </c>
      <c r="AJ153" s="148"/>
      <c r="AK153" s="148">
        <f>AK155</f>
        <v>0</v>
      </c>
      <c r="AL153" s="148"/>
      <c r="AM153" s="148">
        <f>AM155</f>
        <v>0</v>
      </c>
      <c r="AN153" s="148"/>
      <c r="AO153" s="148">
        <f>AO155+AO156</f>
        <v>449.9</v>
      </c>
      <c r="AP153" s="148">
        <f>AP155+AP156</f>
        <v>449.9</v>
      </c>
      <c r="AQ153" s="148">
        <f t="shared" ref="AQ153:AZ153" si="40">AQ155+AQ156</f>
        <v>571.5</v>
      </c>
      <c r="AR153" s="148">
        <f t="shared" si="40"/>
        <v>0</v>
      </c>
      <c r="AS153" s="148">
        <f t="shared" si="40"/>
        <v>0</v>
      </c>
      <c r="AT153" s="148">
        <f t="shared" si="40"/>
        <v>0</v>
      </c>
      <c r="AU153" s="148">
        <f t="shared" si="40"/>
        <v>571.5</v>
      </c>
      <c r="AV153" s="148">
        <f t="shared" si="40"/>
        <v>571.6</v>
      </c>
      <c r="AW153" s="148">
        <f t="shared" si="40"/>
        <v>0</v>
      </c>
      <c r="AX153" s="148">
        <f t="shared" si="40"/>
        <v>0</v>
      </c>
      <c r="AY153" s="148">
        <f t="shared" si="40"/>
        <v>0</v>
      </c>
      <c r="AZ153" s="148">
        <f t="shared" si="40"/>
        <v>571.6</v>
      </c>
      <c r="BA153" s="148">
        <f t="shared" ref="BA153:BJ153" si="41">BA155+BA156</f>
        <v>571.6</v>
      </c>
      <c r="BB153" s="148">
        <f t="shared" si="41"/>
        <v>0</v>
      </c>
      <c r="BC153" s="148">
        <f t="shared" si="41"/>
        <v>0</v>
      </c>
      <c r="BD153" s="148">
        <f t="shared" si="41"/>
        <v>0</v>
      </c>
      <c r="BE153" s="148">
        <f t="shared" si="41"/>
        <v>571.6</v>
      </c>
      <c r="BF153" s="148">
        <f t="shared" si="41"/>
        <v>571.6</v>
      </c>
      <c r="BG153" s="148">
        <f t="shared" si="41"/>
        <v>0</v>
      </c>
      <c r="BH153" s="148">
        <f t="shared" si="41"/>
        <v>0</v>
      </c>
      <c r="BI153" s="148">
        <f t="shared" si="41"/>
        <v>0</v>
      </c>
      <c r="BJ153" s="148">
        <f t="shared" si="41"/>
        <v>571.6</v>
      </c>
    </row>
    <row r="154" spans="1:62" ht="12.75" hidden="1" customHeight="1">
      <c r="A154" s="113" t="s">
        <v>411</v>
      </c>
      <c r="B154" s="15"/>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16"/>
      <c r="AD154" s="16"/>
      <c r="AE154" s="16"/>
      <c r="AF154" s="16"/>
      <c r="AG154" s="153">
        <f t="shared" si="31"/>
        <v>0</v>
      </c>
      <c r="AH154" s="156"/>
      <c r="AI154" s="151"/>
      <c r="AJ154" s="151"/>
      <c r="AK154" s="151"/>
      <c r="AL154" s="151"/>
      <c r="AM154" s="151"/>
      <c r="AN154" s="151"/>
      <c r="AO154" s="151"/>
      <c r="AP154" s="156"/>
      <c r="AQ154" s="154">
        <f t="shared" si="32"/>
        <v>0</v>
      </c>
      <c r="AR154" s="152"/>
      <c r="AS154" s="152"/>
      <c r="AT154" s="152"/>
      <c r="AU154" s="152"/>
      <c r="AV154" s="153">
        <f t="shared" si="33"/>
        <v>0</v>
      </c>
      <c r="AW154" s="151"/>
      <c r="AX154" s="151"/>
      <c r="AY154" s="151"/>
      <c r="AZ154" s="151"/>
      <c r="BA154" s="153">
        <f t="shared" ref="BA154:BA160" si="42">BB154+BC154+BD154+BE154</f>
        <v>0</v>
      </c>
      <c r="BB154" s="151"/>
      <c r="BC154" s="151"/>
      <c r="BD154" s="151"/>
      <c r="BE154" s="151"/>
      <c r="BF154" s="153">
        <f t="shared" ref="BF154:BF160" si="43">BG154+BH154+BI154+BJ154</f>
        <v>0</v>
      </c>
      <c r="BG154" s="151"/>
      <c r="BH154" s="151"/>
      <c r="BI154" s="151"/>
      <c r="BJ154" s="151"/>
    </row>
    <row r="155" spans="1:62" ht="68.25" customHeight="1">
      <c r="A155" s="860" t="s">
        <v>405</v>
      </c>
      <c r="B155" s="895">
        <v>7803</v>
      </c>
      <c r="C155" s="660" t="s">
        <v>447</v>
      </c>
      <c r="D155" s="58" t="s">
        <v>241</v>
      </c>
      <c r="E155" s="884" t="s">
        <v>448</v>
      </c>
      <c r="F155" s="59"/>
      <c r="G155" s="59"/>
      <c r="H155" s="59"/>
      <c r="I155" s="59"/>
      <c r="J155" s="59"/>
      <c r="K155" s="59"/>
      <c r="L155" s="59"/>
      <c r="M155" s="64" t="s">
        <v>446</v>
      </c>
      <c r="N155" s="60" t="s">
        <v>290</v>
      </c>
      <c r="O155" s="67" t="s">
        <v>386</v>
      </c>
      <c r="P155" s="59">
        <v>9</v>
      </c>
      <c r="Q155" s="59"/>
      <c r="R155" s="59"/>
      <c r="S155" s="59"/>
      <c r="T155" s="59"/>
      <c r="U155" s="59"/>
      <c r="V155" s="59"/>
      <c r="W155" s="386" t="s">
        <v>175</v>
      </c>
      <c r="X155" s="289" t="s">
        <v>176</v>
      </c>
      <c r="Y155" s="291" t="s">
        <v>177</v>
      </c>
      <c r="Z155" s="59"/>
      <c r="AA155" s="59"/>
      <c r="AB155" s="59"/>
      <c r="AC155" s="18"/>
      <c r="AD155" s="18" t="s">
        <v>478</v>
      </c>
      <c r="AE155" s="18" t="s">
        <v>270</v>
      </c>
      <c r="AF155" s="18" t="s">
        <v>282</v>
      </c>
      <c r="AG155" s="153">
        <f t="shared" si="31"/>
        <v>0</v>
      </c>
      <c r="AH155" s="153"/>
      <c r="AI155" s="153"/>
      <c r="AJ155" s="153"/>
      <c r="AK155" s="153"/>
      <c r="AL155" s="153"/>
      <c r="AM155" s="153"/>
      <c r="AN155" s="153"/>
      <c r="AO155" s="153"/>
      <c r="AP155" s="153"/>
      <c r="AQ155" s="154">
        <f t="shared" si="32"/>
        <v>0</v>
      </c>
      <c r="AR155" s="154"/>
      <c r="AS155" s="154"/>
      <c r="AT155" s="154"/>
      <c r="AU155" s="154"/>
      <c r="AV155" s="153">
        <f t="shared" si="33"/>
        <v>0</v>
      </c>
      <c r="AW155" s="153"/>
      <c r="AX155" s="153"/>
      <c r="AY155" s="153"/>
      <c r="AZ155" s="153"/>
      <c r="BA155" s="153">
        <f t="shared" si="42"/>
        <v>0</v>
      </c>
      <c r="BB155" s="153"/>
      <c r="BC155" s="153"/>
      <c r="BD155" s="153"/>
      <c r="BE155" s="153"/>
      <c r="BF155" s="153">
        <f t="shared" si="43"/>
        <v>0</v>
      </c>
      <c r="BG155" s="153"/>
      <c r="BH155" s="153"/>
      <c r="BI155" s="153"/>
      <c r="BJ155" s="153"/>
    </row>
    <row r="156" spans="1:62" ht="13.5" customHeight="1">
      <c r="A156" s="861"/>
      <c r="B156" s="896"/>
      <c r="C156" s="661"/>
      <c r="D156" s="12"/>
      <c r="E156" s="747"/>
      <c r="F156" s="12"/>
      <c r="G156" s="12"/>
      <c r="H156" s="12"/>
      <c r="I156" s="12"/>
      <c r="J156" s="12"/>
      <c r="K156" s="12"/>
      <c r="L156" s="12"/>
      <c r="M156" s="12"/>
      <c r="N156" s="12"/>
      <c r="O156" s="12"/>
      <c r="P156" s="12"/>
      <c r="Q156" s="12"/>
      <c r="R156" s="12"/>
      <c r="S156" s="12"/>
      <c r="T156" s="12"/>
      <c r="U156" s="12"/>
      <c r="V156" s="12"/>
      <c r="W156" s="386"/>
      <c r="X156" s="289"/>
      <c r="Y156" s="291"/>
      <c r="Z156" s="12"/>
      <c r="AA156" s="12"/>
      <c r="AB156" s="12"/>
      <c r="AC156" s="12"/>
      <c r="AD156" s="18" t="s">
        <v>478</v>
      </c>
      <c r="AE156" s="18" t="s">
        <v>27</v>
      </c>
      <c r="AF156" s="18" t="s">
        <v>282</v>
      </c>
      <c r="AG156" s="153">
        <f t="shared" si="31"/>
        <v>449.9</v>
      </c>
      <c r="AH156" s="153">
        <f t="shared" si="31"/>
        <v>449.9</v>
      </c>
      <c r="AI156" s="148"/>
      <c r="AJ156" s="148"/>
      <c r="AK156" s="148"/>
      <c r="AL156" s="148"/>
      <c r="AM156" s="148"/>
      <c r="AN156" s="148"/>
      <c r="AO156" s="148">
        <v>449.9</v>
      </c>
      <c r="AP156" s="153">
        <v>449.9</v>
      </c>
      <c r="AQ156" s="154">
        <f t="shared" si="32"/>
        <v>571.5</v>
      </c>
      <c r="AR156" s="146"/>
      <c r="AS156" s="146"/>
      <c r="AT156" s="146"/>
      <c r="AU156" s="146">
        <v>571.5</v>
      </c>
      <c r="AV156" s="153">
        <f t="shared" si="33"/>
        <v>571.6</v>
      </c>
      <c r="AW156" s="148"/>
      <c r="AX156" s="148"/>
      <c r="AY156" s="148"/>
      <c r="AZ156" s="148">
        <v>571.6</v>
      </c>
      <c r="BA156" s="153">
        <f t="shared" si="42"/>
        <v>571.6</v>
      </c>
      <c r="BB156" s="148"/>
      <c r="BC156" s="148"/>
      <c r="BD156" s="148"/>
      <c r="BE156" s="148">
        <v>571.6</v>
      </c>
      <c r="BF156" s="153">
        <f t="shared" si="43"/>
        <v>571.6</v>
      </c>
      <c r="BG156" s="148"/>
      <c r="BH156" s="148"/>
      <c r="BI156" s="148"/>
      <c r="BJ156" s="148">
        <v>571.6</v>
      </c>
    </row>
    <row r="157" spans="1:62" ht="37.5" customHeight="1">
      <c r="A157" s="112" t="s">
        <v>226</v>
      </c>
      <c r="B157" s="14">
        <v>7900</v>
      </c>
      <c r="C157" s="8" t="s">
        <v>238</v>
      </c>
      <c r="D157" s="25" t="s">
        <v>238</v>
      </c>
      <c r="E157" s="8" t="s">
        <v>238</v>
      </c>
      <c r="F157" s="8" t="s">
        <v>238</v>
      </c>
      <c r="G157" s="8" t="s">
        <v>238</v>
      </c>
      <c r="H157" s="8" t="s">
        <v>238</v>
      </c>
      <c r="I157" s="8" t="s">
        <v>238</v>
      </c>
      <c r="J157" s="8" t="s">
        <v>238</v>
      </c>
      <c r="K157" s="8" t="s">
        <v>238</v>
      </c>
      <c r="L157" s="8" t="s">
        <v>238</v>
      </c>
      <c r="M157" s="8" t="s">
        <v>238</v>
      </c>
      <c r="N157" s="8" t="s">
        <v>238</v>
      </c>
      <c r="O157" s="8" t="s">
        <v>238</v>
      </c>
      <c r="P157" s="8" t="s">
        <v>238</v>
      </c>
      <c r="Q157" s="11" t="s">
        <v>238</v>
      </c>
      <c r="R157" s="11" t="s">
        <v>238</v>
      </c>
      <c r="S157" s="11" t="s">
        <v>238</v>
      </c>
      <c r="T157" s="11" t="s">
        <v>238</v>
      </c>
      <c r="U157" s="11" t="s">
        <v>238</v>
      </c>
      <c r="V157" s="11" t="s">
        <v>238</v>
      </c>
      <c r="W157" s="11" t="s">
        <v>238</v>
      </c>
      <c r="X157" s="8" t="s">
        <v>238</v>
      </c>
      <c r="Y157" s="8" t="s">
        <v>238</v>
      </c>
      <c r="Z157" s="8" t="s">
        <v>238</v>
      </c>
      <c r="AA157" s="8" t="s">
        <v>238</v>
      </c>
      <c r="AB157" s="8" t="s">
        <v>238</v>
      </c>
      <c r="AC157" s="8" t="s">
        <v>238</v>
      </c>
      <c r="AD157" s="8" t="s">
        <v>238</v>
      </c>
      <c r="AE157" s="8"/>
      <c r="AF157" s="8"/>
      <c r="AG157" s="153">
        <f t="shared" si="31"/>
        <v>0</v>
      </c>
      <c r="AH157" s="153"/>
      <c r="AI157" s="148"/>
      <c r="AJ157" s="148"/>
      <c r="AK157" s="148"/>
      <c r="AL157" s="148"/>
      <c r="AM157" s="148"/>
      <c r="AN157" s="148"/>
      <c r="AO157" s="148"/>
      <c r="AP157" s="153"/>
      <c r="AQ157" s="154">
        <f t="shared" si="32"/>
        <v>0</v>
      </c>
      <c r="AR157" s="146"/>
      <c r="AS157" s="146"/>
      <c r="AT157" s="146"/>
      <c r="AU157" s="146"/>
      <c r="AV157" s="153">
        <f t="shared" si="33"/>
        <v>0</v>
      </c>
      <c r="AW157" s="148"/>
      <c r="AX157" s="148"/>
      <c r="AY157" s="148"/>
      <c r="AZ157" s="148"/>
      <c r="BA157" s="153">
        <f t="shared" si="42"/>
        <v>0</v>
      </c>
      <c r="BB157" s="148"/>
      <c r="BC157" s="148"/>
      <c r="BD157" s="148"/>
      <c r="BE157" s="148"/>
      <c r="BF157" s="153">
        <f t="shared" si="43"/>
        <v>0</v>
      </c>
      <c r="BG157" s="148"/>
      <c r="BH157" s="148"/>
      <c r="BI157" s="148"/>
      <c r="BJ157" s="148"/>
    </row>
    <row r="158" spans="1:62" ht="11.25" hidden="1" customHeight="1">
      <c r="A158" s="113" t="s">
        <v>411</v>
      </c>
      <c r="B158" s="15">
        <v>7901</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53">
        <f t="shared" si="31"/>
        <v>0</v>
      </c>
      <c r="AH158" s="156"/>
      <c r="AI158" s="151"/>
      <c r="AJ158" s="151"/>
      <c r="AK158" s="151"/>
      <c r="AL158" s="151"/>
      <c r="AM158" s="151"/>
      <c r="AN158" s="151"/>
      <c r="AO158" s="151"/>
      <c r="AP158" s="156"/>
      <c r="AQ158" s="154">
        <f t="shared" si="32"/>
        <v>0</v>
      </c>
      <c r="AR158" s="152"/>
      <c r="AS158" s="152"/>
      <c r="AT158" s="152"/>
      <c r="AU158" s="152"/>
      <c r="AV158" s="153">
        <f t="shared" si="33"/>
        <v>0</v>
      </c>
      <c r="AW158" s="151"/>
      <c r="AX158" s="151"/>
      <c r="AY158" s="151"/>
      <c r="AZ158" s="151"/>
      <c r="BA158" s="153">
        <f t="shared" si="42"/>
        <v>0</v>
      </c>
      <c r="BB158" s="151"/>
      <c r="BC158" s="151"/>
      <c r="BD158" s="151"/>
      <c r="BE158" s="151"/>
      <c r="BF158" s="153">
        <f t="shared" si="43"/>
        <v>0</v>
      </c>
      <c r="BG158" s="151"/>
      <c r="BH158" s="151"/>
      <c r="BI158" s="151"/>
      <c r="BJ158" s="151"/>
    </row>
    <row r="159" spans="1:62" ht="12.75" hidden="1" customHeight="1">
      <c r="A159" s="114" t="s">
        <v>412</v>
      </c>
      <c r="B159" s="17"/>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53">
        <f t="shared" si="31"/>
        <v>0</v>
      </c>
      <c r="AH159" s="153"/>
      <c r="AI159" s="153"/>
      <c r="AJ159" s="153"/>
      <c r="AK159" s="153"/>
      <c r="AL159" s="153"/>
      <c r="AM159" s="153"/>
      <c r="AN159" s="153"/>
      <c r="AO159" s="153"/>
      <c r="AP159" s="153"/>
      <c r="AQ159" s="154">
        <f t="shared" si="32"/>
        <v>0</v>
      </c>
      <c r="AR159" s="154"/>
      <c r="AS159" s="154"/>
      <c r="AT159" s="154"/>
      <c r="AU159" s="154"/>
      <c r="AV159" s="153">
        <f t="shared" si="33"/>
        <v>0</v>
      </c>
      <c r="AW159" s="153"/>
      <c r="AX159" s="153"/>
      <c r="AY159" s="153"/>
      <c r="AZ159" s="153"/>
      <c r="BA159" s="153">
        <f t="shared" si="42"/>
        <v>0</v>
      </c>
      <c r="BB159" s="153"/>
      <c r="BC159" s="153"/>
      <c r="BD159" s="153"/>
      <c r="BE159" s="153"/>
      <c r="BF159" s="153">
        <f t="shared" si="43"/>
        <v>0</v>
      </c>
      <c r="BG159" s="153"/>
      <c r="BH159" s="153"/>
      <c r="BI159" s="153"/>
      <c r="BJ159" s="153"/>
    </row>
    <row r="160" spans="1:62" ht="37.5" customHeight="1">
      <c r="A160" s="112" t="s">
        <v>329</v>
      </c>
      <c r="B160" s="29">
        <v>8000</v>
      </c>
      <c r="C160" s="16"/>
      <c r="D160" s="16"/>
      <c r="E160" s="16"/>
      <c r="F160" s="16"/>
      <c r="G160" s="16"/>
      <c r="H160" s="16"/>
      <c r="I160" s="16"/>
      <c r="J160" s="16"/>
      <c r="K160" s="16"/>
      <c r="L160" s="16"/>
      <c r="M160" s="16"/>
      <c r="N160" s="16"/>
      <c r="O160" s="16"/>
      <c r="P160" s="16"/>
      <c r="Q160" s="21"/>
      <c r="R160" s="21"/>
      <c r="S160" s="21"/>
      <c r="T160" s="21"/>
      <c r="U160" s="21"/>
      <c r="V160" s="21"/>
      <c r="W160" s="21"/>
      <c r="X160" s="16"/>
      <c r="Y160" s="16"/>
      <c r="Z160" s="16"/>
      <c r="AA160" s="16"/>
      <c r="AB160" s="16"/>
      <c r="AC160" s="16"/>
      <c r="AD160" s="451" t="s">
        <v>180</v>
      </c>
      <c r="AE160" s="451" t="s">
        <v>197</v>
      </c>
      <c r="AF160" s="451" t="s">
        <v>288</v>
      </c>
      <c r="AG160" s="153">
        <f t="shared" si="31"/>
        <v>0</v>
      </c>
      <c r="AH160" s="156"/>
      <c r="AI160" s="151"/>
      <c r="AJ160" s="151"/>
      <c r="AK160" s="151"/>
      <c r="AL160" s="151"/>
      <c r="AM160" s="151"/>
      <c r="AN160" s="151"/>
      <c r="AO160" s="151">
        <v>0</v>
      </c>
      <c r="AP160" s="156"/>
      <c r="AQ160" s="154">
        <f t="shared" si="32"/>
        <v>0</v>
      </c>
      <c r="AR160" s="152"/>
      <c r="AS160" s="152"/>
      <c r="AT160" s="152"/>
      <c r="AU160" s="152">
        <v>0</v>
      </c>
      <c r="AV160" s="153">
        <f t="shared" si="33"/>
        <v>81.900000000000006</v>
      </c>
      <c r="AW160" s="151"/>
      <c r="AX160" s="151"/>
      <c r="AY160" s="151"/>
      <c r="AZ160" s="151">
        <v>81.900000000000006</v>
      </c>
      <c r="BA160" s="153">
        <f t="shared" si="42"/>
        <v>161.9</v>
      </c>
      <c r="BB160" s="151"/>
      <c r="BC160" s="151"/>
      <c r="BD160" s="151"/>
      <c r="BE160" s="151">
        <v>161.9</v>
      </c>
      <c r="BF160" s="153">
        <f t="shared" si="43"/>
        <v>161.9</v>
      </c>
      <c r="BG160" s="151"/>
      <c r="BH160" s="151"/>
      <c r="BI160" s="151"/>
      <c r="BJ160" s="151">
        <v>161.9</v>
      </c>
    </row>
    <row r="161" spans="1:62" ht="24.75" thickBot="1">
      <c r="A161" s="112" t="s">
        <v>227</v>
      </c>
      <c r="B161" s="26"/>
      <c r="C161" s="27" t="s">
        <v>238</v>
      </c>
      <c r="D161" s="27" t="s">
        <v>238</v>
      </c>
      <c r="E161" s="27" t="s">
        <v>238</v>
      </c>
      <c r="F161" s="27" t="s">
        <v>238</v>
      </c>
      <c r="G161" s="27" t="s">
        <v>238</v>
      </c>
      <c r="H161" s="27" t="s">
        <v>238</v>
      </c>
      <c r="I161" s="27" t="s">
        <v>238</v>
      </c>
      <c r="J161" s="27" t="s">
        <v>238</v>
      </c>
      <c r="K161" s="27" t="s">
        <v>238</v>
      </c>
      <c r="L161" s="27" t="s">
        <v>238</v>
      </c>
      <c r="M161" s="27" t="s">
        <v>238</v>
      </c>
      <c r="N161" s="27" t="s">
        <v>238</v>
      </c>
      <c r="O161" s="27" t="s">
        <v>238</v>
      </c>
      <c r="P161" s="27" t="s">
        <v>238</v>
      </c>
      <c r="Q161" s="28" t="s">
        <v>238</v>
      </c>
      <c r="R161" s="28" t="s">
        <v>238</v>
      </c>
      <c r="S161" s="28" t="s">
        <v>238</v>
      </c>
      <c r="T161" s="28" t="s">
        <v>238</v>
      </c>
      <c r="U161" s="28" t="s">
        <v>238</v>
      </c>
      <c r="V161" s="28" t="s">
        <v>238</v>
      </c>
      <c r="W161" s="28" t="s">
        <v>238</v>
      </c>
      <c r="X161" s="27" t="s">
        <v>238</v>
      </c>
      <c r="Y161" s="27" t="s">
        <v>238</v>
      </c>
      <c r="Z161" s="27" t="s">
        <v>238</v>
      </c>
      <c r="AA161" s="27" t="s">
        <v>238</v>
      </c>
      <c r="AB161" s="27" t="s">
        <v>238</v>
      </c>
      <c r="AC161" s="27" t="s">
        <v>238</v>
      </c>
      <c r="AD161" s="27" t="s">
        <v>238</v>
      </c>
      <c r="AE161" s="27"/>
      <c r="AF161" s="27"/>
      <c r="AG161" s="163">
        <f>AG20</f>
        <v>5476.4</v>
      </c>
      <c r="AH161" s="163">
        <f>AH20</f>
        <v>4523.7</v>
      </c>
      <c r="AI161" s="163">
        <f t="shared" ref="AI161:AZ161" si="44">AI20</f>
        <v>99.1</v>
      </c>
      <c r="AJ161" s="163">
        <f t="shared" si="44"/>
        <v>0</v>
      </c>
      <c r="AK161" s="163">
        <f t="shared" si="44"/>
        <v>984.7</v>
      </c>
      <c r="AL161" s="163">
        <f t="shared" si="44"/>
        <v>978.7</v>
      </c>
      <c r="AM161" s="163">
        <f t="shared" si="44"/>
        <v>0</v>
      </c>
      <c r="AN161" s="163"/>
      <c r="AO161" s="163">
        <f t="shared" si="44"/>
        <v>4392.5999999999995</v>
      </c>
      <c r="AP161" s="163">
        <f t="shared" si="44"/>
        <v>3445.9</v>
      </c>
      <c r="AQ161" s="163">
        <f t="shared" si="44"/>
        <v>6614.7999999999993</v>
      </c>
      <c r="AR161" s="163">
        <f t="shared" si="44"/>
        <v>90</v>
      </c>
      <c r="AS161" s="163">
        <f t="shared" si="44"/>
        <v>2973.8</v>
      </c>
      <c r="AT161" s="163">
        <f t="shared" si="44"/>
        <v>0</v>
      </c>
      <c r="AU161" s="163">
        <f t="shared" si="44"/>
        <v>3551</v>
      </c>
      <c r="AV161" s="163">
        <f t="shared" si="44"/>
        <v>3988.2999999999997</v>
      </c>
      <c r="AW161" s="163">
        <f t="shared" si="44"/>
        <v>90.1</v>
      </c>
      <c r="AX161" s="163">
        <f t="shared" si="44"/>
        <v>622.29999999999995</v>
      </c>
      <c r="AY161" s="163">
        <f t="shared" si="44"/>
        <v>0</v>
      </c>
      <c r="AZ161" s="163">
        <f t="shared" si="44"/>
        <v>3275.9</v>
      </c>
      <c r="BA161" s="163">
        <f t="shared" ref="BA161:BJ161" si="45">BA20</f>
        <v>4242.5</v>
      </c>
      <c r="BB161" s="163">
        <f t="shared" si="45"/>
        <v>93.8</v>
      </c>
      <c r="BC161" s="163">
        <f t="shared" si="45"/>
        <v>910.4</v>
      </c>
      <c r="BD161" s="163">
        <f t="shared" si="45"/>
        <v>0</v>
      </c>
      <c r="BE161" s="163">
        <f t="shared" si="45"/>
        <v>3238.3</v>
      </c>
      <c r="BF161" s="163">
        <f t="shared" si="45"/>
        <v>4242.5</v>
      </c>
      <c r="BG161" s="163">
        <f t="shared" si="45"/>
        <v>93.8</v>
      </c>
      <c r="BH161" s="163">
        <f t="shared" si="45"/>
        <v>910.4</v>
      </c>
      <c r="BI161" s="163">
        <f t="shared" si="45"/>
        <v>0</v>
      </c>
      <c r="BJ161" s="163">
        <f t="shared" si="45"/>
        <v>3238.3</v>
      </c>
    </row>
    <row r="163" spans="1:62" ht="9.75" customHeight="1"/>
    <row r="164" spans="1:62" s="46" customFormat="1" ht="16.5">
      <c r="A164" s="636"/>
      <c r="B164" s="42"/>
      <c r="C164" s="43"/>
      <c r="D164" s="43"/>
      <c r="E164" s="43"/>
      <c r="F164" s="43"/>
      <c r="G164" s="44"/>
      <c r="H164" s="43"/>
      <c r="I164" s="43"/>
      <c r="J164" s="43"/>
      <c r="K164" s="44"/>
      <c r="L164" s="44"/>
      <c r="M164" s="43"/>
      <c r="N164" s="43"/>
      <c r="O164" s="43"/>
      <c r="P164" s="43"/>
      <c r="Q164" s="44"/>
      <c r="R164" s="44"/>
      <c r="S164" s="44"/>
      <c r="T164" s="44"/>
      <c r="U164" s="44"/>
      <c r="V164" s="44"/>
      <c r="W164" s="44"/>
      <c r="X164" s="44"/>
      <c r="Y164" s="44"/>
      <c r="Z164" s="44"/>
      <c r="AA164" s="44"/>
      <c r="AB164" s="44"/>
      <c r="AC164" s="44"/>
      <c r="AD164" s="45"/>
      <c r="AE164" s="43"/>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row>
    <row r="166" spans="1:62" s="46" customFormat="1" ht="16.5">
      <c r="A166" s="54"/>
      <c r="B166" s="49"/>
      <c r="C166" s="131"/>
      <c r="D166" s="49"/>
      <c r="E166" s="49"/>
      <c r="F166" s="48"/>
      <c r="G166" s="48"/>
      <c r="H166" s="43"/>
      <c r="I166" s="43"/>
      <c r="J166" s="43"/>
      <c r="K166" s="48"/>
      <c r="L166" s="48"/>
      <c r="M166" s="43"/>
      <c r="N166" s="43"/>
      <c r="O166" s="43"/>
      <c r="P166" s="43"/>
      <c r="Q166" s="48"/>
      <c r="R166" s="48"/>
      <c r="S166" s="48"/>
      <c r="T166" s="48"/>
      <c r="U166" s="48"/>
      <c r="V166" s="48"/>
      <c r="W166" s="50"/>
      <c r="X166" s="44"/>
      <c r="Y166" s="44"/>
      <c r="Z166" s="48"/>
      <c r="AA166" s="48"/>
      <c r="AB166" s="48"/>
      <c r="AC166" s="48"/>
      <c r="AD166" s="51"/>
      <c r="AE166" s="109"/>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row>
    <row r="167" spans="1:62" s="35" customFormat="1"/>
    <row r="169" spans="1:62" s="34" customFormat="1"/>
  </sheetData>
  <mergeCells count="172">
    <mergeCell ref="F13:F18"/>
    <mergeCell ref="D13:D18"/>
    <mergeCell ref="H13:H18"/>
    <mergeCell ref="F12:I12"/>
    <mergeCell ref="I13:I18"/>
    <mergeCell ref="O13:O18"/>
    <mergeCell ref="M12:P12"/>
    <mergeCell ref="AV13:AV18"/>
    <mergeCell ref="AS13:AS18"/>
    <mergeCell ref="AT13:AT18"/>
    <mergeCell ref="AM14:AM18"/>
    <mergeCell ref="AO13:AP13"/>
    <mergeCell ref="AN14:AN18"/>
    <mergeCell ref="AP14:AP18"/>
    <mergeCell ref="BA12:BJ12"/>
    <mergeCell ref="AV12:AZ12"/>
    <mergeCell ref="AO14:AO18"/>
    <mergeCell ref="AM13:AN13"/>
    <mergeCell ref="BG14:BG18"/>
    <mergeCell ref="AQ13:AQ18"/>
    <mergeCell ref="AR13:AR18"/>
    <mergeCell ref="BE14:BE18"/>
    <mergeCell ref="BB14:BB18"/>
    <mergeCell ref="BD14:BD18"/>
    <mergeCell ref="BJ14:BJ18"/>
    <mergeCell ref="AW13:AW18"/>
    <mergeCell ref="AY13:AY18"/>
    <mergeCell ref="BF13:BJ13"/>
    <mergeCell ref="BF14:BF18"/>
    <mergeCell ref="BH14:BH18"/>
    <mergeCell ref="BI14:BI18"/>
    <mergeCell ref="AD9:AF12"/>
    <mergeCell ref="M13:M18"/>
    <mergeCell ref="P13:P18"/>
    <mergeCell ref="U13:U18"/>
    <mergeCell ref="AE13:AE18"/>
    <mergeCell ref="AQ12:AU12"/>
    <mergeCell ref="AL14:AL18"/>
    <mergeCell ref="C11:V11"/>
    <mergeCell ref="C12:E12"/>
    <mergeCell ref="E13:E18"/>
    <mergeCell ref="AG13:AH13"/>
    <mergeCell ref="BA14:BA18"/>
    <mergeCell ref="AX13:AX18"/>
    <mergeCell ref="AZ13:AZ18"/>
    <mergeCell ref="BA13:BE13"/>
    <mergeCell ref="K13:K18"/>
    <mergeCell ref="AF13:AF18"/>
    <mergeCell ref="AA13:AA18"/>
    <mergeCell ref="AC9:AC18"/>
    <mergeCell ref="Q12:S12"/>
    <mergeCell ref="AD13:AD18"/>
    <mergeCell ref="AI13:AJ13"/>
    <mergeCell ref="N13:N18"/>
    <mergeCell ref="A3:AZ4"/>
    <mergeCell ref="A5:AS5"/>
    <mergeCell ref="T12:V12"/>
    <mergeCell ref="B9:B18"/>
    <mergeCell ref="A9:A18"/>
    <mergeCell ref="W13:W18"/>
    <mergeCell ref="W12:Y12"/>
    <mergeCell ref="AG9:BJ11"/>
    <mergeCell ref="AG12:AP12"/>
    <mergeCell ref="BC14:BC18"/>
    <mergeCell ref="AU13:AU18"/>
    <mergeCell ref="AK13:AL13"/>
    <mergeCell ref="AG14:AG18"/>
    <mergeCell ref="AK14:AK18"/>
    <mergeCell ref="AI14:AI18"/>
    <mergeCell ref="AJ14:AJ18"/>
    <mergeCell ref="AH14:AH18"/>
    <mergeCell ref="C9:AB10"/>
    <mergeCell ref="C13:C18"/>
    <mergeCell ref="W11:AB11"/>
    <mergeCell ref="T13:T18"/>
    <mergeCell ref="X13:X18"/>
    <mergeCell ref="Y13:Y18"/>
    <mergeCell ref="Z12:AB12"/>
    <mergeCell ref="AB13:AB18"/>
    <mergeCell ref="V13:V18"/>
    <mergeCell ref="Q13:Q18"/>
    <mergeCell ref="Z13:Z18"/>
    <mergeCell ref="S13:S18"/>
    <mergeCell ref="J13:J18"/>
    <mergeCell ref="L13:L18"/>
    <mergeCell ref="J12:L12"/>
    <mergeCell ref="AB78:AB87"/>
    <mergeCell ref="W51:W53"/>
    <mergeCell ref="G13:G18"/>
    <mergeCell ref="AB37:AB43"/>
    <mergeCell ref="AA25:AA32"/>
    <mergeCell ref="Z25:Z32"/>
    <mergeCell ref="R13:R18"/>
    <mergeCell ref="M37:M50"/>
    <mergeCell ref="W25:W33"/>
    <mergeCell ref="Y25:Y32"/>
    <mergeCell ref="X37:X50"/>
    <mergeCell ref="Y37:Y50"/>
    <mergeCell ref="X25:X32"/>
    <mergeCell ref="W34:W36"/>
    <mergeCell ref="W54:W64"/>
    <mergeCell ref="W37:W50"/>
    <mergeCell ref="Z78:Z87"/>
    <mergeCell ref="Z37:Z50"/>
    <mergeCell ref="Y78:Y87"/>
    <mergeCell ref="X78:X87"/>
    <mergeCell ref="B25:B33"/>
    <mergeCell ref="AA78:AA87"/>
    <mergeCell ref="Z54:Z63"/>
    <mergeCell ref="Y54:Y60"/>
    <mergeCell ref="C25:C33"/>
    <mergeCell ref="E78:E87"/>
    <mergeCell ref="AA37:AA43"/>
    <mergeCell ref="B34:B36"/>
    <mergeCell ref="A25:A33"/>
    <mergeCell ref="A34:A36"/>
    <mergeCell ref="A51:A53"/>
    <mergeCell ref="M106:M118"/>
    <mergeCell ref="W106:W118"/>
    <mergeCell ref="W78:W87"/>
    <mergeCell ref="M74:M77"/>
    <mergeCell ref="A37:A50"/>
    <mergeCell ref="A54:A62"/>
    <mergeCell ref="C54:C64"/>
    <mergeCell ref="C51:C53"/>
    <mergeCell ref="F100:F101"/>
    <mergeCell ref="M139:M141"/>
    <mergeCell ref="A107:A108"/>
    <mergeCell ref="A78:A87"/>
    <mergeCell ref="A95:A96"/>
    <mergeCell ref="A70:A77"/>
    <mergeCell ref="M54:M63"/>
    <mergeCell ref="E25:E32"/>
    <mergeCell ref="E54:E60"/>
    <mergeCell ref="D78:D87"/>
    <mergeCell ref="D25:D32"/>
    <mergeCell ref="E37:E50"/>
    <mergeCell ref="M25:M32"/>
    <mergeCell ref="C34:C36"/>
    <mergeCell ref="E106:E109"/>
    <mergeCell ref="B114:B118"/>
    <mergeCell ref="B37:B50"/>
    <mergeCell ref="B78:B87"/>
    <mergeCell ref="B54:B64"/>
    <mergeCell ref="C37:C50"/>
    <mergeCell ref="D106:D109"/>
    <mergeCell ref="C78:C87"/>
    <mergeCell ref="D37:D50"/>
    <mergeCell ref="Y106:Y108"/>
    <mergeCell ref="A109:A113"/>
    <mergeCell ref="B139:B141"/>
    <mergeCell ref="A114:A118"/>
    <mergeCell ref="C139:C141"/>
    <mergeCell ref="B109:B113"/>
    <mergeCell ref="B107:B108"/>
    <mergeCell ref="A139:A141"/>
    <mergeCell ref="C106:C118"/>
    <mergeCell ref="A155:A156"/>
    <mergeCell ref="E155:E156"/>
    <mergeCell ref="C155:C156"/>
    <mergeCell ref="B155:B156"/>
    <mergeCell ref="W139:W141"/>
    <mergeCell ref="D139:D141"/>
    <mergeCell ref="E139:E141"/>
    <mergeCell ref="Z106:Z118"/>
    <mergeCell ref="X106:X108"/>
    <mergeCell ref="AB139:AB141"/>
    <mergeCell ref="AA139:AA141"/>
    <mergeCell ref="Z139:Z141"/>
    <mergeCell ref="X139:X141"/>
    <mergeCell ref="Y139:Y141"/>
    <mergeCell ref="AB106:AB108"/>
  </mergeCells>
  <phoneticPr fontId="0" type="noConversion"/>
  <pageMargins left="0.75" right="0.28000000000000003" top="0.49" bottom="0.51" header="0.5" footer="0.5"/>
  <pageSetup paperSize="9" scale="4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3:BJ173"/>
  <sheetViews>
    <sheetView view="pageBreakPreview" topLeftCell="B156" zoomScaleNormal="75" zoomScaleSheetLayoutView="100" workbookViewId="0">
      <selection activeCell="AG171" sqref="AG171:BC173"/>
    </sheetView>
  </sheetViews>
  <sheetFormatPr defaultRowHeight="12.75"/>
  <cols>
    <col min="1" max="1" width="40.7109375" style="2" customWidth="1"/>
    <col min="2" max="2" width="5.7109375" style="2" customWidth="1"/>
    <col min="3" max="3" width="14.42578125" style="2" customWidth="1"/>
    <col min="4" max="4" width="3.7109375" style="2" customWidth="1"/>
    <col min="5" max="5" width="4.7109375" style="2" customWidth="1"/>
    <col min="6" max="6" width="0.28515625" style="2" hidden="1" customWidth="1"/>
    <col min="7" max="7" width="6.85546875" style="2" hidden="1" customWidth="1"/>
    <col min="8" max="8" width="6.42578125" style="2" hidden="1" customWidth="1"/>
    <col min="9" max="9" width="6.140625" style="2" hidden="1" customWidth="1"/>
    <col min="10" max="10" width="6.5703125" style="2" hidden="1" customWidth="1"/>
    <col min="11" max="12" width="7.28515625" style="2" hidden="1" customWidth="1"/>
    <col min="13" max="13" width="6.85546875" style="2" hidden="1" customWidth="1"/>
    <col min="14" max="14" width="6.7109375" style="2" hidden="1" customWidth="1"/>
    <col min="15" max="15" width="6.85546875" style="2" hidden="1" customWidth="1"/>
    <col min="16" max="16" width="7.5703125" style="2" hidden="1" customWidth="1"/>
    <col min="17" max="17" width="7.7109375" style="2" hidden="1" customWidth="1"/>
    <col min="18" max="18" width="7.5703125" style="2" hidden="1" customWidth="1"/>
    <col min="19" max="20" width="8" style="2" hidden="1" customWidth="1"/>
    <col min="21" max="21" width="7.5703125" style="2" hidden="1" customWidth="1"/>
    <col min="22" max="22" width="6.28515625" style="2" hidden="1" customWidth="1"/>
    <col min="23" max="23" width="12.42578125" style="2" customWidth="1"/>
    <col min="24" max="24" width="3.28515625" style="2" customWidth="1"/>
    <col min="25" max="25" width="4.28515625" style="2" customWidth="1"/>
    <col min="26" max="26" width="14.5703125" style="2" hidden="1" customWidth="1"/>
    <col min="27" max="27" width="3.7109375" style="2" hidden="1" customWidth="1"/>
    <col min="28" max="28" width="3.85546875" style="2" hidden="1" customWidth="1"/>
    <col min="29" max="29" width="6.140625" style="2" hidden="1" customWidth="1"/>
    <col min="30" max="30" width="5.28515625" style="2" customWidth="1"/>
    <col min="31" max="31" width="11.140625" style="2" customWidth="1"/>
    <col min="32" max="32" width="4.28515625" style="2" customWidth="1"/>
    <col min="33" max="34" width="7.85546875" style="2" customWidth="1"/>
    <col min="35" max="36" width="6.140625" style="2" customWidth="1"/>
    <col min="37" max="38" width="6.42578125" style="2" customWidth="1"/>
    <col min="39" max="40" width="4.85546875" style="2" customWidth="1"/>
    <col min="41" max="42" width="7.140625" style="2" customWidth="1"/>
    <col min="43" max="43" width="8.42578125" style="2" customWidth="1"/>
    <col min="44" max="44" width="6.140625" style="2" customWidth="1"/>
    <col min="45" max="45" width="6.7109375" style="2" customWidth="1"/>
    <col min="46" max="46" width="4.28515625" style="2" customWidth="1"/>
    <col min="47" max="47" width="7" style="2" customWidth="1"/>
    <col min="48" max="48" width="6.85546875" style="2" customWidth="1"/>
    <col min="49" max="49" width="5.7109375" style="2" customWidth="1"/>
    <col min="50" max="50" width="6.42578125" style="2" customWidth="1"/>
    <col min="51" max="51" width="3.7109375" style="2" customWidth="1"/>
    <col min="52" max="52" width="6.85546875" style="2" customWidth="1"/>
    <col min="53" max="53" width="7.5703125" style="2" customWidth="1"/>
    <col min="54" max="55" width="6.85546875" style="2" customWidth="1"/>
    <col min="56" max="56" width="3.85546875" style="2" customWidth="1"/>
    <col min="57" max="57" width="7.85546875" style="2" customWidth="1"/>
    <col min="58" max="58" width="7.140625" style="2" customWidth="1"/>
    <col min="59" max="59" width="5.85546875" style="2" customWidth="1"/>
    <col min="60" max="60" width="5.5703125" style="2" customWidth="1"/>
    <col min="61" max="61" width="3.42578125" style="2" customWidth="1"/>
    <col min="62" max="62" width="6.28515625" style="2" customWidth="1"/>
    <col min="63" max="16384" width="9.140625" style="2"/>
  </cols>
  <sheetData>
    <row r="3" spans="1:62" s="56" customFormat="1" ht="7.5" customHeight="1">
      <c r="A3" s="940" t="s">
        <v>7</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56</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18" customHeight="1">
      <c r="A9" s="905"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06"/>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06"/>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44.25" customHeight="1">
      <c r="A12" s="906"/>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2" t="s">
        <v>348</v>
      </c>
      <c r="AH12" s="927"/>
      <c r="AI12" s="927"/>
      <c r="AJ12" s="927"/>
      <c r="AK12" s="927"/>
      <c r="AL12" s="927"/>
      <c r="AM12" s="927"/>
      <c r="AN12" s="927"/>
      <c r="AO12" s="923"/>
      <c r="AP12" s="144"/>
      <c r="AQ12" s="922" t="s">
        <v>349</v>
      </c>
      <c r="AR12" s="927"/>
      <c r="AS12" s="927"/>
      <c r="AT12" s="927"/>
      <c r="AU12" s="923"/>
      <c r="AV12" s="922" t="s">
        <v>350</v>
      </c>
      <c r="AW12" s="927"/>
      <c r="AX12" s="927"/>
      <c r="AY12" s="927"/>
      <c r="AZ12" s="923"/>
      <c r="BA12" s="924" t="s">
        <v>435</v>
      </c>
      <c r="BB12" s="925"/>
      <c r="BC12" s="925"/>
      <c r="BD12" s="925"/>
      <c r="BE12" s="925"/>
      <c r="BF12" s="925"/>
      <c r="BG12" s="925"/>
      <c r="BH12" s="925"/>
      <c r="BI12" s="925"/>
      <c r="BJ12" s="926"/>
    </row>
    <row r="13" spans="1:62" ht="81.75" customHeight="1">
      <c r="A13" s="906"/>
      <c r="B13" s="909"/>
      <c r="C13" s="942" t="s">
        <v>338</v>
      </c>
      <c r="D13" s="942" t="s">
        <v>339</v>
      </c>
      <c r="E13" s="942" t="s">
        <v>340</v>
      </c>
      <c r="F13" s="942" t="s">
        <v>338</v>
      </c>
      <c r="G13" s="942" t="s">
        <v>339</v>
      </c>
      <c r="H13" s="942" t="s">
        <v>340</v>
      </c>
      <c r="I13" s="905" t="s">
        <v>341</v>
      </c>
      <c r="J13" s="942" t="s">
        <v>338</v>
      </c>
      <c r="K13" s="934" t="s">
        <v>342</v>
      </c>
      <c r="L13" s="942" t="s">
        <v>340</v>
      </c>
      <c r="M13" s="942" t="s">
        <v>338</v>
      </c>
      <c r="N13" s="934" t="s">
        <v>342</v>
      </c>
      <c r="O13" s="942" t="s">
        <v>340</v>
      </c>
      <c r="P13" s="905" t="s">
        <v>341</v>
      </c>
      <c r="Q13" s="942" t="s">
        <v>338</v>
      </c>
      <c r="R13" s="934" t="s">
        <v>342</v>
      </c>
      <c r="S13" s="905" t="s">
        <v>340</v>
      </c>
      <c r="T13" s="942" t="s">
        <v>338</v>
      </c>
      <c r="U13" s="934" t="s">
        <v>342</v>
      </c>
      <c r="V13" s="905" t="s">
        <v>340</v>
      </c>
      <c r="W13" s="942" t="s">
        <v>338</v>
      </c>
      <c r="X13" s="942" t="s">
        <v>339</v>
      </c>
      <c r="Y13" s="942" t="s">
        <v>340</v>
      </c>
      <c r="Z13" s="942" t="s">
        <v>338</v>
      </c>
      <c r="AA13" s="934" t="s">
        <v>342</v>
      </c>
      <c r="AB13" s="942" t="s">
        <v>340</v>
      </c>
      <c r="AC13" s="906"/>
      <c r="AD13" s="947" t="s">
        <v>343</v>
      </c>
      <c r="AE13" s="947" t="s">
        <v>300</v>
      </c>
      <c r="AF13" s="947" t="s">
        <v>301</v>
      </c>
      <c r="AG13" s="952" t="s">
        <v>439</v>
      </c>
      <c r="AH13" s="953"/>
      <c r="AI13" s="922" t="s">
        <v>4</v>
      </c>
      <c r="AJ13" s="923"/>
      <c r="AK13" s="922" t="s">
        <v>5</v>
      </c>
      <c r="AL13" s="923"/>
      <c r="AM13" s="922" t="s">
        <v>16</v>
      </c>
      <c r="AN13" s="923"/>
      <c r="AO13" s="922" t="s">
        <v>472</v>
      </c>
      <c r="AP13" s="923"/>
      <c r="AQ13" s="920" t="s">
        <v>439</v>
      </c>
      <c r="AR13" s="911" t="s">
        <v>4</v>
      </c>
      <c r="AS13" s="911" t="s">
        <v>5</v>
      </c>
      <c r="AT13" s="911" t="s">
        <v>16</v>
      </c>
      <c r="AU13" s="911" t="s">
        <v>472</v>
      </c>
      <c r="AV13" s="920" t="s">
        <v>439</v>
      </c>
      <c r="AW13" s="911" t="s">
        <v>4</v>
      </c>
      <c r="AX13" s="911" t="s">
        <v>5</v>
      </c>
      <c r="AY13" s="911" t="s">
        <v>16</v>
      </c>
      <c r="AZ13" s="911" t="s">
        <v>472</v>
      </c>
      <c r="BA13" s="920" t="s">
        <v>384</v>
      </c>
      <c r="BB13" s="920"/>
      <c r="BC13" s="920"/>
      <c r="BD13" s="920"/>
      <c r="BE13" s="920"/>
      <c r="BF13" s="920" t="s">
        <v>486</v>
      </c>
      <c r="BG13" s="920"/>
      <c r="BH13" s="920"/>
      <c r="BI13" s="920"/>
      <c r="BJ13" s="920"/>
    </row>
    <row r="14" spans="1:62" ht="18" customHeight="1">
      <c r="A14" s="906"/>
      <c r="B14" s="909"/>
      <c r="C14" s="942"/>
      <c r="D14" s="942"/>
      <c r="E14" s="942"/>
      <c r="F14" s="942"/>
      <c r="G14" s="942"/>
      <c r="H14" s="942"/>
      <c r="I14" s="906"/>
      <c r="J14" s="942"/>
      <c r="K14" s="951"/>
      <c r="L14" s="942"/>
      <c r="M14" s="942"/>
      <c r="N14" s="951"/>
      <c r="O14" s="942"/>
      <c r="P14" s="906"/>
      <c r="Q14" s="942"/>
      <c r="R14" s="951"/>
      <c r="S14" s="906"/>
      <c r="T14" s="942"/>
      <c r="U14" s="951"/>
      <c r="V14" s="906"/>
      <c r="W14" s="942"/>
      <c r="X14" s="942"/>
      <c r="Y14" s="942"/>
      <c r="Z14" s="942"/>
      <c r="AA14" s="951"/>
      <c r="AB14" s="942"/>
      <c r="AC14" s="906"/>
      <c r="AD14" s="947"/>
      <c r="AE14" s="947"/>
      <c r="AF14" s="947"/>
      <c r="AG14" s="911" t="s">
        <v>436</v>
      </c>
      <c r="AH14" s="911" t="s">
        <v>437</v>
      </c>
      <c r="AI14" s="920" t="s">
        <v>328</v>
      </c>
      <c r="AJ14" s="920" t="s">
        <v>327</v>
      </c>
      <c r="AK14" s="920" t="s">
        <v>328</v>
      </c>
      <c r="AL14" s="920" t="s">
        <v>327</v>
      </c>
      <c r="AM14" s="920" t="s">
        <v>328</v>
      </c>
      <c r="AN14" s="920" t="s">
        <v>327</v>
      </c>
      <c r="AO14" s="920" t="s">
        <v>328</v>
      </c>
      <c r="AP14" s="920" t="s">
        <v>327</v>
      </c>
      <c r="AQ14" s="920"/>
      <c r="AR14" s="912"/>
      <c r="AS14" s="912"/>
      <c r="AT14" s="912"/>
      <c r="AU14" s="912"/>
      <c r="AV14" s="920"/>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06"/>
      <c r="B15" s="909"/>
      <c r="C15" s="942"/>
      <c r="D15" s="942"/>
      <c r="E15" s="942"/>
      <c r="F15" s="942"/>
      <c r="G15" s="942"/>
      <c r="H15" s="942"/>
      <c r="I15" s="906"/>
      <c r="J15" s="942"/>
      <c r="K15" s="951"/>
      <c r="L15" s="942"/>
      <c r="M15" s="942"/>
      <c r="N15" s="951"/>
      <c r="O15" s="942"/>
      <c r="P15" s="906"/>
      <c r="Q15" s="942"/>
      <c r="R15" s="951"/>
      <c r="S15" s="906"/>
      <c r="T15" s="942"/>
      <c r="U15" s="951"/>
      <c r="V15" s="906"/>
      <c r="W15" s="942"/>
      <c r="X15" s="942"/>
      <c r="Y15" s="942"/>
      <c r="Z15" s="942"/>
      <c r="AA15" s="951"/>
      <c r="AB15" s="942"/>
      <c r="AC15" s="906"/>
      <c r="AD15" s="947"/>
      <c r="AE15" s="947"/>
      <c r="AF15" s="947"/>
      <c r="AG15" s="912"/>
      <c r="AH15" s="912"/>
      <c r="AI15" s="920"/>
      <c r="AJ15" s="920"/>
      <c r="AK15" s="920"/>
      <c r="AL15" s="920"/>
      <c r="AM15" s="920"/>
      <c r="AN15" s="920"/>
      <c r="AO15" s="920"/>
      <c r="AP15" s="920"/>
      <c r="AQ15" s="920"/>
      <c r="AR15" s="912"/>
      <c r="AS15" s="912"/>
      <c r="AT15" s="912"/>
      <c r="AU15" s="912"/>
      <c r="AV15" s="920"/>
      <c r="AW15" s="912"/>
      <c r="AX15" s="912"/>
      <c r="AY15" s="912"/>
      <c r="AZ15" s="912"/>
      <c r="BA15" s="918"/>
      <c r="BB15" s="912"/>
      <c r="BC15" s="912"/>
      <c r="BD15" s="912"/>
      <c r="BE15" s="912"/>
      <c r="BF15" s="918"/>
      <c r="BG15" s="912"/>
      <c r="BH15" s="912"/>
      <c r="BI15" s="912"/>
      <c r="BJ15" s="912"/>
    </row>
    <row r="16" spans="1:62" ht="18" hidden="1" customHeight="1">
      <c r="A16" s="906"/>
      <c r="B16" s="909"/>
      <c r="C16" s="942"/>
      <c r="D16" s="942"/>
      <c r="E16" s="942"/>
      <c r="F16" s="942"/>
      <c r="G16" s="942"/>
      <c r="H16" s="942"/>
      <c r="I16" s="906"/>
      <c r="J16" s="942"/>
      <c r="K16" s="951"/>
      <c r="L16" s="942"/>
      <c r="M16" s="942"/>
      <c r="N16" s="951"/>
      <c r="O16" s="942"/>
      <c r="P16" s="906"/>
      <c r="Q16" s="942"/>
      <c r="R16" s="951"/>
      <c r="S16" s="906"/>
      <c r="T16" s="942"/>
      <c r="U16" s="951"/>
      <c r="V16" s="906"/>
      <c r="W16" s="942"/>
      <c r="X16" s="942"/>
      <c r="Y16" s="942"/>
      <c r="Z16" s="942"/>
      <c r="AA16" s="951"/>
      <c r="AB16" s="942"/>
      <c r="AC16" s="906"/>
      <c r="AD16" s="947"/>
      <c r="AE16" s="947"/>
      <c r="AF16" s="947"/>
      <c r="AG16" s="912"/>
      <c r="AH16" s="912"/>
      <c r="AI16" s="920"/>
      <c r="AJ16" s="920"/>
      <c r="AK16" s="920"/>
      <c r="AL16" s="920"/>
      <c r="AM16" s="920"/>
      <c r="AN16" s="920"/>
      <c r="AO16" s="920"/>
      <c r="AP16" s="920"/>
      <c r="AQ16" s="920"/>
      <c r="AR16" s="912"/>
      <c r="AS16" s="912"/>
      <c r="AT16" s="912"/>
      <c r="AU16" s="912"/>
      <c r="AV16" s="920"/>
      <c r="AW16" s="912"/>
      <c r="AX16" s="912"/>
      <c r="AY16" s="912"/>
      <c r="AZ16" s="912"/>
      <c r="BA16" s="918"/>
      <c r="BB16" s="912"/>
      <c r="BC16" s="912"/>
      <c r="BD16" s="912"/>
      <c r="BE16" s="912"/>
      <c r="BF16" s="918"/>
      <c r="BG16" s="912"/>
      <c r="BH16" s="912"/>
      <c r="BI16" s="912"/>
      <c r="BJ16" s="912"/>
    </row>
    <row r="17" spans="1:62" ht="18" hidden="1" customHeight="1">
      <c r="A17" s="906"/>
      <c r="B17" s="909"/>
      <c r="C17" s="942"/>
      <c r="D17" s="942"/>
      <c r="E17" s="942"/>
      <c r="F17" s="942"/>
      <c r="G17" s="942"/>
      <c r="H17" s="942"/>
      <c r="I17" s="906"/>
      <c r="J17" s="942"/>
      <c r="K17" s="951"/>
      <c r="L17" s="942"/>
      <c r="M17" s="942"/>
      <c r="N17" s="951"/>
      <c r="O17" s="942"/>
      <c r="P17" s="906"/>
      <c r="Q17" s="942"/>
      <c r="R17" s="951"/>
      <c r="S17" s="906"/>
      <c r="T17" s="942"/>
      <c r="U17" s="951"/>
      <c r="V17" s="906"/>
      <c r="W17" s="942"/>
      <c r="X17" s="942"/>
      <c r="Y17" s="942"/>
      <c r="Z17" s="942"/>
      <c r="AA17" s="951"/>
      <c r="AB17" s="942"/>
      <c r="AC17" s="906"/>
      <c r="AD17" s="947"/>
      <c r="AE17" s="947"/>
      <c r="AF17" s="947"/>
      <c r="AG17" s="912"/>
      <c r="AH17" s="912"/>
      <c r="AI17" s="920"/>
      <c r="AJ17" s="920"/>
      <c r="AK17" s="920"/>
      <c r="AL17" s="920"/>
      <c r="AM17" s="920"/>
      <c r="AN17" s="920"/>
      <c r="AO17" s="920"/>
      <c r="AP17" s="920"/>
      <c r="AQ17" s="920"/>
      <c r="AR17" s="912"/>
      <c r="AS17" s="912"/>
      <c r="AT17" s="912"/>
      <c r="AU17" s="912"/>
      <c r="AV17" s="920"/>
      <c r="AW17" s="912"/>
      <c r="AX17" s="912"/>
      <c r="AY17" s="912"/>
      <c r="AZ17" s="912"/>
      <c r="BA17" s="918"/>
      <c r="BB17" s="912"/>
      <c r="BC17" s="912"/>
      <c r="BD17" s="912"/>
      <c r="BE17" s="912"/>
      <c r="BF17" s="918"/>
      <c r="BG17" s="912"/>
      <c r="BH17" s="912"/>
      <c r="BI17" s="912"/>
      <c r="BJ17" s="912"/>
    </row>
    <row r="18" spans="1:62" ht="18" hidden="1" customHeight="1">
      <c r="A18" s="907"/>
      <c r="B18" s="910"/>
      <c r="C18" s="942"/>
      <c r="D18" s="942"/>
      <c r="E18" s="942"/>
      <c r="F18" s="942"/>
      <c r="G18" s="942"/>
      <c r="H18" s="942"/>
      <c r="I18" s="907"/>
      <c r="J18" s="942"/>
      <c r="K18" s="937"/>
      <c r="L18" s="942"/>
      <c r="M18" s="942"/>
      <c r="N18" s="937"/>
      <c r="O18" s="942"/>
      <c r="P18" s="907"/>
      <c r="Q18" s="942"/>
      <c r="R18" s="937"/>
      <c r="S18" s="907"/>
      <c r="T18" s="942"/>
      <c r="U18" s="937"/>
      <c r="V18" s="907"/>
      <c r="W18" s="942"/>
      <c r="X18" s="942"/>
      <c r="Y18" s="942"/>
      <c r="Z18" s="942"/>
      <c r="AA18" s="937"/>
      <c r="AB18" s="942"/>
      <c r="AC18" s="907"/>
      <c r="AD18" s="947"/>
      <c r="AE18" s="947"/>
      <c r="AF18" s="947"/>
      <c r="AG18" s="913"/>
      <c r="AH18" s="913"/>
      <c r="AI18" s="920"/>
      <c r="AJ18" s="920"/>
      <c r="AK18" s="920"/>
      <c r="AL18" s="920"/>
      <c r="AM18" s="920"/>
      <c r="AN18" s="920"/>
      <c r="AO18" s="920"/>
      <c r="AP18" s="920"/>
      <c r="AQ18" s="920"/>
      <c r="AR18" s="913"/>
      <c r="AS18" s="913"/>
      <c r="AT18" s="913"/>
      <c r="AU18" s="913"/>
      <c r="AV18" s="920"/>
      <c r="AW18" s="913"/>
      <c r="AX18" s="913"/>
      <c r="AY18" s="913"/>
      <c r="AZ18" s="913"/>
      <c r="BA18" s="919"/>
      <c r="BB18" s="913"/>
      <c r="BC18" s="913"/>
      <c r="BD18" s="913"/>
      <c r="BE18" s="913"/>
      <c r="BF18" s="919"/>
      <c r="BG18" s="913"/>
      <c r="BH18" s="913"/>
      <c r="BI18" s="913"/>
      <c r="BJ18" s="913"/>
    </row>
    <row r="19" spans="1:62" ht="18" customHeight="1">
      <c r="A19" s="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36">
        <v>23</v>
      </c>
      <c r="X19" s="36">
        <v>24</v>
      </c>
      <c r="Y19" s="36">
        <v>25</v>
      </c>
      <c r="Z19" s="36">
        <v>26</v>
      </c>
      <c r="AA19" s="36">
        <v>27</v>
      </c>
      <c r="AB19" s="36">
        <v>28</v>
      </c>
      <c r="AC19" s="36">
        <v>29</v>
      </c>
      <c r="AD19" s="36">
        <v>30</v>
      </c>
      <c r="AE19" s="7"/>
      <c r="AF19" s="7"/>
      <c r="AG19" s="145">
        <v>34</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8" t="s">
        <v>238</v>
      </c>
      <c r="X20" s="8" t="s">
        <v>238</v>
      </c>
      <c r="Y20" s="8" t="s">
        <v>238</v>
      </c>
      <c r="Z20" s="8" t="s">
        <v>238</v>
      </c>
      <c r="AA20" s="8" t="s">
        <v>238</v>
      </c>
      <c r="AB20" s="8" t="s">
        <v>238</v>
      </c>
      <c r="AC20" s="8" t="s">
        <v>238</v>
      </c>
      <c r="AD20" s="8" t="s">
        <v>238</v>
      </c>
      <c r="AE20" s="8"/>
      <c r="AF20" s="8"/>
      <c r="AG20" s="147">
        <f t="shared" ref="AG20:BA20" si="0">AG21+AG105+AG124+AG139+AG154+AG164</f>
        <v>7675.8</v>
      </c>
      <c r="AH20" s="147">
        <f t="shared" si="0"/>
        <v>7398.4000000000005</v>
      </c>
      <c r="AI20" s="147">
        <f t="shared" si="0"/>
        <v>188.20000000000002</v>
      </c>
      <c r="AJ20" s="147">
        <f t="shared" si="0"/>
        <v>188.20000000000002</v>
      </c>
      <c r="AK20" s="164">
        <f t="shared" si="0"/>
        <v>1688.3</v>
      </c>
      <c r="AL20" s="164">
        <f t="shared" si="0"/>
        <v>1688.3</v>
      </c>
      <c r="AM20" s="147">
        <f t="shared" si="0"/>
        <v>0</v>
      </c>
      <c r="AN20" s="147"/>
      <c r="AO20" s="147">
        <f t="shared" si="0"/>
        <v>5799.3</v>
      </c>
      <c r="AP20" s="147">
        <f t="shared" si="0"/>
        <v>5521.9000000000005</v>
      </c>
      <c r="AQ20" s="147">
        <f t="shared" si="0"/>
        <v>8910.4</v>
      </c>
      <c r="AR20" s="147">
        <f t="shared" si="0"/>
        <v>184.3</v>
      </c>
      <c r="AS20" s="147">
        <f t="shared" si="0"/>
        <v>3855.5</v>
      </c>
      <c r="AT20" s="147">
        <f t="shared" si="0"/>
        <v>0</v>
      </c>
      <c r="AU20" s="147">
        <f t="shared" si="0"/>
        <v>4870.5999999999995</v>
      </c>
      <c r="AV20" s="147">
        <f t="shared" si="0"/>
        <v>5038.3999999999996</v>
      </c>
      <c r="AW20" s="147">
        <f t="shared" si="0"/>
        <v>183.5</v>
      </c>
      <c r="AX20" s="147">
        <f t="shared" si="0"/>
        <v>598</v>
      </c>
      <c r="AY20" s="147">
        <f t="shared" si="0"/>
        <v>0</v>
      </c>
      <c r="AZ20" s="147">
        <f t="shared" si="0"/>
        <v>4256.8999999999996</v>
      </c>
      <c r="BA20" s="147">
        <f t="shared" si="0"/>
        <v>5268.7999999999993</v>
      </c>
      <c r="BB20" s="147">
        <f t="shared" ref="BB20:BJ20" si="1">BB21+BB105+BB124+BB139+BB154+BB164</f>
        <v>187.7</v>
      </c>
      <c r="BC20" s="147">
        <f t="shared" si="1"/>
        <v>875.1</v>
      </c>
      <c r="BD20" s="147">
        <f t="shared" si="1"/>
        <v>0</v>
      </c>
      <c r="BE20" s="147">
        <f t="shared" si="1"/>
        <v>4206</v>
      </c>
      <c r="BF20" s="147">
        <f t="shared" si="1"/>
        <v>5268.7999999999993</v>
      </c>
      <c r="BG20" s="147">
        <f t="shared" si="1"/>
        <v>187.7</v>
      </c>
      <c r="BH20" s="147">
        <f t="shared" si="1"/>
        <v>875.1</v>
      </c>
      <c r="BI20" s="147">
        <f t="shared" si="1"/>
        <v>0</v>
      </c>
      <c r="BJ20" s="147">
        <f t="shared" si="1"/>
        <v>4206</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BA21" si="2">AG22+AG67</f>
        <v>4895</v>
      </c>
      <c r="AH21" s="148">
        <f t="shared" si="2"/>
        <v>4728.7000000000007</v>
      </c>
      <c r="AI21" s="148">
        <f t="shared" si="2"/>
        <v>0</v>
      </c>
      <c r="AJ21" s="148"/>
      <c r="AK21" s="148">
        <f t="shared" si="2"/>
        <v>1688.3</v>
      </c>
      <c r="AL21" s="148">
        <f t="shared" si="2"/>
        <v>1688.3</v>
      </c>
      <c r="AM21" s="148">
        <f t="shared" si="2"/>
        <v>0</v>
      </c>
      <c r="AN21" s="148"/>
      <c r="AO21" s="148">
        <f t="shared" si="2"/>
        <v>3206.7000000000003</v>
      </c>
      <c r="AP21" s="148">
        <f t="shared" si="2"/>
        <v>3040.4</v>
      </c>
      <c r="AQ21" s="146">
        <f t="shared" si="2"/>
        <v>6081.2000000000007</v>
      </c>
      <c r="AR21" s="146">
        <f t="shared" si="2"/>
        <v>0</v>
      </c>
      <c r="AS21" s="146">
        <f t="shared" si="2"/>
        <v>3855.5</v>
      </c>
      <c r="AT21" s="146">
        <f t="shared" si="2"/>
        <v>0</v>
      </c>
      <c r="AU21" s="146">
        <f t="shared" si="2"/>
        <v>2225.6999999999998</v>
      </c>
      <c r="AV21" s="148">
        <f t="shared" si="2"/>
        <v>2053.4</v>
      </c>
      <c r="AW21" s="148">
        <f t="shared" si="2"/>
        <v>0</v>
      </c>
      <c r="AX21" s="148">
        <f t="shared" si="2"/>
        <v>598</v>
      </c>
      <c r="AY21" s="148">
        <f t="shared" si="2"/>
        <v>0</v>
      </c>
      <c r="AZ21" s="148">
        <f t="shared" si="2"/>
        <v>1455.4</v>
      </c>
      <c r="BA21" s="148">
        <f t="shared" si="2"/>
        <v>2175.6999999999998</v>
      </c>
      <c r="BB21" s="148">
        <f t="shared" ref="BB21:BJ21" si="3">BB22+BB67</f>
        <v>0</v>
      </c>
      <c r="BC21" s="148">
        <f t="shared" si="3"/>
        <v>875.1</v>
      </c>
      <c r="BD21" s="148">
        <f t="shared" si="3"/>
        <v>0</v>
      </c>
      <c r="BE21" s="148">
        <f t="shared" si="3"/>
        <v>1300.5999999999999</v>
      </c>
      <c r="BF21" s="148">
        <f t="shared" si="3"/>
        <v>2175.6999999999998</v>
      </c>
      <c r="BG21" s="148">
        <f t="shared" si="3"/>
        <v>0</v>
      </c>
      <c r="BH21" s="148">
        <f t="shared" si="3"/>
        <v>875.1</v>
      </c>
      <c r="BI21" s="148">
        <f t="shared" si="3"/>
        <v>0</v>
      </c>
      <c r="BJ21" s="148">
        <f t="shared" si="3"/>
        <v>1300.5999999999999</v>
      </c>
    </row>
    <row r="22" spans="1:62" s="40" customFormat="1" ht="60">
      <c r="A22" s="117" t="s">
        <v>468</v>
      </c>
      <c r="B22" s="33">
        <v>6502</v>
      </c>
      <c r="C22" s="41" t="s">
        <v>238</v>
      </c>
      <c r="D22" s="38" t="s">
        <v>238</v>
      </c>
      <c r="E22" s="38" t="s">
        <v>238</v>
      </c>
      <c r="F22" s="38" t="s">
        <v>238</v>
      </c>
      <c r="G22" s="38" t="s">
        <v>238</v>
      </c>
      <c r="H22" s="38" t="s">
        <v>238</v>
      </c>
      <c r="I22" s="38" t="s">
        <v>238</v>
      </c>
      <c r="J22" s="38" t="s">
        <v>238</v>
      </c>
      <c r="K22" s="38" t="s">
        <v>238</v>
      </c>
      <c r="L22" s="38" t="s">
        <v>238</v>
      </c>
      <c r="M22" s="38" t="s">
        <v>238</v>
      </c>
      <c r="N22" s="38" t="s">
        <v>238</v>
      </c>
      <c r="O22" s="38" t="s">
        <v>238</v>
      </c>
      <c r="P22" s="38" t="s">
        <v>238</v>
      </c>
      <c r="Q22" s="39" t="s">
        <v>238</v>
      </c>
      <c r="R22" s="39" t="s">
        <v>238</v>
      </c>
      <c r="S22" s="39" t="s">
        <v>238</v>
      </c>
      <c r="T22" s="39" t="s">
        <v>238</v>
      </c>
      <c r="U22" s="39" t="s">
        <v>238</v>
      </c>
      <c r="V22" s="39" t="s">
        <v>238</v>
      </c>
      <c r="W22" s="39" t="s">
        <v>238</v>
      </c>
      <c r="X22" s="38" t="s">
        <v>238</v>
      </c>
      <c r="Y22" s="38" t="s">
        <v>238</v>
      </c>
      <c r="Z22" s="38" t="s">
        <v>238</v>
      </c>
      <c r="AA22" s="38" t="s">
        <v>238</v>
      </c>
      <c r="AB22" s="38" t="s">
        <v>238</v>
      </c>
      <c r="AC22" s="38" t="s">
        <v>238</v>
      </c>
      <c r="AD22" s="38" t="s">
        <v>238</v>
      </c>
      <c r="AE22" s="38"/>
      <c r="AF22" s="38"/>
      <c r="AG22" s="149">
        <f>AG25+AG32+AG37+AG52+AG55+AG64+AG65+AG66+AG53</f>
        <v>2085.8000000000002</v>
      </c>
      <c r="AH22" s="149">
        <f>AH25+AH32+AH37+AH52+AH55+AH64+AH65+AH66+AH53</f>
        <v>2040.4</v>
      </c>
      <c r="AI22" s="149">
        <f>AI25+AI32+AI37+AI52+AI55+AI64+AI65+AI66+AI53</f>
        <v>0</v>
      </c>
      <c r="AJ22" s="149"/>
      <c r="AK22" s="149">
        <f>AK25+AK32+AK37+AK52+AK55+AK64+AK65+AK66+AK53</f>
        <v>24.5</v>
      </c>
      <c r="AL22" s="149">
        <f>AL25+AL32+AL37+AL52+AL55+AL64+AL65+AL66+AL53</f>
        <v>24.5</v>
      </c>
      <c r="AM22" s="149">
        <f>AM25+AM32+AM37+AM52+AM55+AM64+AM65+AM66+AM53</f>
        <v>0</v>
      </c>
      <c r="AN22" s="149"/>
      <c r="AO22" s="149">
        <f>AO25+AO32+AO37+AO52+AO55+AO64+AO65+AO66+AO53</f>
        <v>2061.3000000000002</v>
      </c>
      <c r="AP22" s="149">
        <f>AP25+AP32+AP37+AP52+AP55+AP64+AP65+AP66+AP53</f>
        <v>2015.9</v>
      </c>
      <c r="AQ22" s="150">
        <f>AQ26+AQ29+AQ31+AQ32+AQ37+AQ52+AQ55+AQ64+AQ65+AQ66+AQ53</f>
        <v>4878.1000000000004</v>
      </c>
      <c r="AR22" s="150">
        <f>AR26+AR29+AR31+AR32+AR37+AR52+AR55+AR64+AR65+AR66+AR53</f>
        <v>0</v>
      </c>
      <c r="AS22" s="150">
        <f>AS26+AS29+AS31+AS32+AS37+AS52+AS55+AS64+AS65+AS66+AS53</f>
        <v>3255.9</v>
      </c>
      <c r="AT22" s="150">
        <f>AT26+AT29+AT31+AT32+AT37+AT52+AT55+AT64+AT65+AT66+AT53</f>
        <v>0</v>
      </c>
      <c r="AU22" s="150">
        <f>AU26+AU29+AU31+AU32+AU37+AU52+AU55+AU64+AU65+AU66+AU53</f>
        <v>1622.2</v>
      </c>
      <c r="AV22" s="149">
        <f t="shared" ref="AV22:BJ22" si="4">AV25+AV32+AV37+AV52+AV55+AV64+AV65+AV66</f>
        <v>1011.4</v>
      </c>
      <c r="AW22" s="149">
        <f t="shared" si="4"/>
        <v>0</v>
      </c>
      <c r="AX22" s="149">
        <f t="shared" si="4"/>
        <v>0</v>
      </c>
      <c r="AY22" s="149">
        <f t="shared" si="4"/>
        <v>0</v>
      </c>
      <c r="AZ22" s="149">
        <f t="shared" si="4"/>
        <v>1011.4</v>
      </c>
      <c r="BA22" s="149">
        <f t="shared" si="4"/>
        <v>856.6</v>
      </c>
      <c r="BB22" s="149">
        <f t="shared" si="4"/>
        <v>0</v>
      </c>
      <c r="BC22" s="149">
        <f t="shared" si="4"/>
        <v>0</v>
      </c>
      <c r="BD22" s="149">
        <f t="shared" si="4"/>
        <v>0</v>
      </c>
      <c r="BE22" s="149">
        <f t="shared" si="4"/>
        <v>856.6</v>
      </c>
      <c r="BF22" s="149">
        <f t="shared" si="4"/>
        <v>856.6</v>
      </c>
      <c r="BG22" s="149">
        <f t="shared" si="4"/>
        <v>0</v>
      </c>
      <c r="BH22" s="149">
        <f t="shared" si="4"/>
        <v>0</v>
      </c>
      <c r="BI22" s="149">
        <f t="shared" si="4"/>
        <v>0</v>
      </c>
      <c r="BJ22" s="149">
        <f t="shared" si="4"/>
        <v>856.6</v>
      </c>
    </row>
    <row r="23" spans="1:62" ht="10.5" customHeight="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idden="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9.5" customHeight="1">
      <c r="A25" s="883" t="s">
        <v>292</v>
      </c>
      <c r="B25" s="856">
        <v>6505</v>
      </c>
      <c r="C25" s="672" t="s">
        <v>447</v>
      </c>
      <c r="D25" s="650" t="s">
        <v>418</v>
      </c>
      <c r="E25" s="653" t="s">
        <v>448</v>
      </c>
      <c r="F25" s="59"/>
      <c r="G25" s="59"/>
      <c r="H25" s="59"/>
      <c r="I25" s="59"/>
      <c r="J25" s="59"/>
      <c r="K25" s="59"/>
      <c r="L25" s="59"/>
      <c r="M25" s="848" t="s">
        <v>385</v>
      </c>
      <c r="N25" s="60" t="s">
        <v>290</v>
      </c>
      <c r="O25" s="60" t="s">
        <v>386</v>
      </c>
      <c r="P25" s="59">
        <v>29</v>
      </c>
      <c r="Q25" s="59"/>
      <c r="R25" s="59"/>
      <c r="S25" s="59"/>
      <c r="T25" s="59"/>
      <c r="U25" s="59"/>
      <c r="V25" s="59"/>
      <c r="W25" s="672" t="s">
        <v>367</v>
      </c>
      <c r="X25" s="650" t="s">
        <v>242</v>
      </c>
      <c r="Y25" s="650" t="s">
        <v>368</v>
      </c>
      <c r="Z25" s="862" t="s">
        <v>2</v>
      </c>
      <c r="AA25" s="853" t="s">
        <v>290</v>
      </c>
      <c r="AB25" s="853" t="s">
        <v>378</v>
      </c>
      <c r="AC25" s="18"/>
      <c r="AD25" s="18" t="s">
        <v>483</v>
      </c>
      <c r="AE25" s="18"/>
      <c r="AF25" s="18"/>
      <c r="AG25" s="153">
        <f>AI25+AK25+AM25+AO25</f>
        <v>6.7</v>
      </c>
      <c r="AH25" s="153">
        <f>AJ25+AL25+AN25+AP25</f>
        <v>5.5</v>
      </c>
      <c r="AI25" s="153"/>
      <c r="AJ25" s="153"/>
      <c r="AK25" s="153"/>
      <c r="AL25" s="153"/>
      <c r="AM25" s="153"/>
      <c r="AN25" s="153"/>
      <c r="AO25" s="153">
        <f>AO29+AO31</f>
        <v>6.7</v>
      </c>
      <c r="AP25" s="153">
        <f>AP29+AP31</f>
        <v>5.5</v>
      </c>
      <c r="AQ25" s="154">
        <v>0</v>
      </c>
      <c r="AR25" s="154"/>
      <c r="AS25" s="154"/>
      <c r="AT25" s="154"/>
      <c r="AU25" s="154">
        <v>0</v>
      </c>
      <c r="AV25" s="153">
        <f t="shared" ref="AV25:AV51" si="5">AW25+AX25+AY25+AZ25</f>
        <v>6.2</v>
      </c>
      <c r="AW25" s="153">
        <f>AW26+AW27+AW31</f>
        <v>0</v>
      </c>
      <c r="AX25" s="153">
        <f>AX26+AX27+AX31</f>
        <v>0</v>
      </c>
      <c r="AY25" s="153">
        <f>AY26+AY27+AY31</f>
        <v>0</v>
      </c>
      <c r="AZ25" s="153">
        <f>AZ26+AZ27+AZ31</f>
        <v>6.2</v>
      </c>
      <c r="BA25" s="153">
        <f t="shared" ref="BA25:BA32" si="6">BB25+BC25+BD25+BE25</f>
        <v>6.2</v>
      </c>
      <c r="BB25" s="153">
        <f>BB26+BB27+BB31</f>
        <v>0</v>
      </c>
      <c r="BC25" s="153">
        <f>BC26+BC27+BC31</f>
        <v>0</v>
      </c>
      <c r="BD25" s="153">
        <f>BD26+BD27+BD31</f>
        <v>0</v>
      </c>
      <c r="BE25" s="153">
        <f>BE26+BE27+BE31</f>
        <v>6.2</v>
      </c>
      <c r="BF25" s="153">
        <f t="shared" ref="BF25:BF32" si="7">BG25+BH25+BI25+BJ25</f>
        <v>6.2</v>
      </c>
      <c r="BG25" s="153">
        <f>BG26+BG27+BG31</f>
        <v>0</v>
      </c>
      <c r="BH25" s="153">
        <f>BH26+BH27+BH31</f>
        <v>0</v>
      </c>
      <c r="BI25" s="153">
        <f>BI26+BI27+BI31</f>
        <v>0</v>
      </c>
      <c r="BJ25" s="153">
        <f>BJ26+BJ27+BJ31</f>
        <v>6.2</v>
      </c>
    </row>
    <row r="26" spans="1:62">
      <c r="A26" s="872"/>
      <c r="B26" s="857"/>
      <c r="C26" s="673"/>
      <c r="D26" s="651"/>
      <c r="E26" s="654"/>
      <c r="F26" s="59"/>
      <c r="G26" s="59"/>
      <c r="H26" s="59"/>
      <c r="I26" s="59"/>
      <c r="J26" s="59"/>
      <c r="K26" s="59"/>
      <c r="L26" s="59"/>
      <c r="M26" s="849"/>
      <c r="N26" s="60"/>
      <c r="O26" s="60"/>
      <c r="P26" s="59"/>
      <c r="Q26" s="59"/>
      <c r="R26" s="59"/>
      <c r="S26" s="59"/>
      <c r="T26" s="59"/>
      <c r="U26" s="59"/>
      <c r="V26" s="59"/>
      <c r="W26" s="673"/>
      <c r="X26" s="651"/>
      <c r="Y26" s="651"/>
      <c r="Z26" s="863"/>
      <c r="AA26" s="854"/>
      <c r="AB26" s="854"/>
      <c r="AC26" s="18"/>
      <c r="AD26" s="18" t="s">
        <v>483</v>
      </c>
      <c r="AE26" s="18" t="s">
        <v>381</v>
      </c>
      <c r="AF26" s="18">
        <v>240</v>
      </c>
      <c r="AG26" s="153">
        <f>AI26+AK26+AM26+AO26</f>
        <v>0</v>
      </c>
      <c r="AH26" s="153"/>
      <c r="AI26" s="153"/>
      <c r="AJ26" s="153"/>
      <c r="AK26" s="153"/>
      <c r="AL26" s="153"/>
      <c r="AM26" s="153"/>
      <c r="AN26" s="153"/>
      <c r="AO26" s="153"/>
      <c r="AP26" s="153"/>
      <c r="AQ26" s="154">
        <f t="shared" ref="AQ26:AQ51" si="8">AR26+AS26+AT26+AU26</f>
        <v>0</v>
      </c>
      <c r="AR26" s="154"/>
      <c r="AS26" s="154"/>
      <c r="AT26" s="154"/>
      <c r="AU26" s="154">
        <v>0</v>
      </c>
      <c r="AV26" s="153">
        <f t="shared" si="5"/>
        <v>0</v>
      </c>
      <c r="AW26" s="153"/>
      <c r="AX26" s="153"/>
      <c r="AY26" s="153"/>
      <c r="AZ26" s="153"/>
      <c r="BA26" s="153">
        <f t="shared" si="6"/>
        <v>0</v>
      </c>
      <c r="BB26" s="153"/>
      <c r="BC26" s="153"/>
      <c r="BD26" s="153"/>
      <c r="BE26" s="153"/>
      <c r="BF26" s="153">
        <f t="shared" si="7"/>
        <v>0</v>
      </c>
      <c r="BG26" s="153"/>
      <c r="BH26" s="153"/>
      <c r="BI26" s="153"/>
      <c r="BJ26" s="153"/>
    </row>
    <row r="27" spans="1:62">
      <c r="A27" s="872"/>
      <c r="B27" s="857"/>
      <c r="C27" s="673"/>
      <c r="D27" s="651"/>
      <c r="E27" s="654"/>
      <c r="F27" s="59"/>
      <c r="G27" s="59"/>
      <c r="H27" s="59"/>
      <c r="I27" s="59"/>
      <c r="J27" s="59"/>
      <c r="K27" s="59"/>
      <c r="L27" s="59"/>
      <c r="M27" s="849"/>
      <c r="N27" s="60"/>
      <c r="O27" s="60"/>
      <c r="P27" s="59"/>
      <c r="Q27" s="59"/>
      <c r="R27" s="59"/>
      <c r="S27" s="59"/>
      <c r="T27" s="59"/>
      <c r="U27" s="59"/>
      <c r="V27" s="59"/>
      <c r="W27" s="673"/>
      <c r="X27" s="651"/>
      <c r="Y27" s="651"/>
      <c r="Z27" s="863"/>
      <c r="AA27" s="854"/>
      <c r="AB27" s="854"/>
      <c r="AC27" s="18"/>
      <c r="AD27" s="18" t="s">
        <v>483</v>
      </c>
      <c r="AE27" s="18" t="s">
        <v>303</v>
      </c>
      <c r="AF27" s="18">
        <v>240</v>
      </c>
      <c r="AG27" s="153">
        <f>AI27+AK27+AM27+AO27</f>
        <v>0</v>
      </c>
      <c r="AH27" s="153"/>
      <c r="AI27" s="153"/>
      <c r="AJ27" s="153"/>
      <c r="AK27" s="153"/>
      <c r="AL27" s="153"/>
      <c r="AM27" s="153"/>
      <c r="AN27" s="153"/>
      <c r="AO27" s="153"/>
      <c r="AP27" s="153"/>
      <c r="AQ27" s="154">
        <f t="shared" si="8"/>
        <v>0</v>
      </c>
      <c r="AR27" s="154"/>
      <c r="AS27" s="154"/>
      <c r="AT27" s="154"/>
      <c r="AU27" s="154"/>
      <c r="AV27" s="153">
        <f t="shared" si="5"/>
        <v>0</v>
      </c>
      <c r="AW27" s="153"/>
      <c r="AX27" s="153"/>
      <c r="AY27" s="153"/>
      <c r="AZ27" s="153"/>
      <c r="BA27" s="153">
        <f t="shared" si="6"/>
        <v>0</v>
      </c>
      <c r="BB27" s="153"/>
      <c r="BC27" s="153"/>
      <c r="BD27" s="153"/>
      <c r="BE27" s="153"/>
      <c r="BF27" s="153">
        <f t="shared" si="7"/>
        <v>0</v>
      </c>
      <c r="BG27" s="153"/>
      <c r="BH27" s="153"/>
      <c r="BI27" s="153"/>
      <c r="BJ27" s="153"/>
    </row>
    <row r="28" spans="1:62">
      <c r="A28" s="872"/>
      <c r="B28" s="857"/>
      <c r="C28" s="673"/>
      <c r="D28" s="651"/>
      <c r="E28" s="654"/>
      <c r="F28" s="59"/>
      <c r="G28" s="59"/>
      <c r="H28" s="59"/>
      <c r="I28" s="59"/>
      <c r="J28" s="59"/>
      <c r="K28" s="59"/>
      <c r="L28" s="59"/>
      <c r="M28" s="849"/>
      <c r="N28" s="60"/>
      <c r="O28" s="60"/>
      <c r="P28" s="59"/>
      <c r="Q28" s="59"/>
      <c r="R28" s="59"/>
      <c r="S28" s="59"/>
      <c r="T28" s="59"/>
      <c r="U28" s="59"/>
      <c r="V28" s="59"/>
      <c r="W28" s="673"/>
      <c r="X28" s="651"/>
      <c r="Y28" s="651"/>
      <c r="Z28" s="863"/>
      <c r="AA28" s="854"/>
      <c r="AB28" s="854"/>
      <c r="AC28" s="18"/>
      <c r="AD28" s="18" t="s">
        <v>483</v>
      </c>
      <c r="AE28" s="18" t="s">
        <v>266</v>
      </c>
      <c r="AF28" s="18">
        <v>240</v>
      </c>
      <c r="AG28" s="153">
        <f>AI28+AK28+AM28+AO28</f>
        <v>0</v>
      </c>
      <c r="AH28" s="153"/>
      <c r="AI28" s="153"/>
      <c r="AJ28" s="153"/>
      <c r="AK28" s="153"/>
      <c r="AL28" s="153"/>
      <c r="AM28" s="153"/>
      <c r="AN28" s="153"/>
      <c r="AO28" s="153"/>
      <c r="AP28" s="153"/>
      <c r="AQ28" s="154">
        <f t="shared" si="8"/>
        <v>0</v>
      </c>
      <c r="AR28" s="154"/>
      <c r="AS28" s="154"/>
      <c r="AT28" s="154"/>
      <c r="AU28" s="154"/>
      <c r="AV28" s="153">
        <f t="shared" si="5"/>
        <v>0</v>
      </c>
      <c r="AW28" s="153"/>
      <c r="AX28" s="153"/>
      <c r="AY28" s="153"/>
      <c r="AZ28" s="153"/>
      <c r="BA28" s="153">
        <f t="shared" si="6"/>
        <v>0</v>
      </c>
      <c r="BB28" s="153"/>
      <c r="BC28" s="153"/>
      <c r="BD28" s="153"/>
      <c r="BE28" s="153"/>
      <c r="BF28" s="153">
        <f t="shared" si="7"/>
        <v>0</v>
      </c>
      <c r="BG28" s="153"/>
      <c r="BH28" s="153"/>
      <c r="BI28" s="153"/>
      <c r="BJ28" s="153"/>
    </row>
    <row r="29" spans="1:62">
      <c r="A29" s="872"/>
      <c r="B29" s="857"/>
      <c r="C29" s="673"/>
      <c r="D29" s="651"/>
      <c r="E29" s="654"/>
      <c r="F29" s="59"/>
      <c r="G29" s="59"/>
      <c r="H29" s="59"/>
      <c r="I29" s="59"/>
      <c r="J29" s="59"/>
      <c r="K29" s="59"/>
      <c r="L29" s="59"/>
      <c r="M29" s="849"/>
      <c r="N29" s="60"/>
      <c r="O29" s="60"/>
      <c r="P29" s="59"/>
      <c r="Q29" s="59"/>
      <c r="R29" s="59"/>
      <c r="S29" s="59"/>
      <c r="T29" s="59"/>
      <c r="U29" s="59"/>
      <c r="V29" s="59"/>
      <c r="W29" s="673"/>
      <c r="X29" s="651"/>
      <c r="Y29" s="651"/>
      <c r="Z29" s="863"/>
      <c r="AA29" s="854"/>
      <c r="AB29" s="854"/>
      <c r="AC29" s="21"/>
      <c r="AD29" s="18" t="s">
        <v>477</v>
      </c>
      <c r="AE29" s="18" t="s">
        <v>365</v>
      </c>
      <c r="AF29" s="18">
        <v>240</v>
      </c>
      <c r="AG29" s="153"/>
      <c r="AH29" s="153"/>
      <c r="AI29" s="153"/>
      <c r="AJ29" s="153"/>
      <c r="AK29" s="153"/>
      <c r="AL29" s="153"/>
      <c r="AM29" s="153"/>
      <c r="AN29" s="153"/>
      <c r="AO29" s="153"/>
      <c r="AP29" s="153"/>
      <c r="AQ29" s="154"/>
      <c r="AR29" s="154"/>
      <c r="AS29" s="154"/>
      <c r="AT29" s="154"/>
      <c r="AU29" s="154"/>
      <c r="AV29" s="153">
        <f t="shared" si="5"/>
        <v>0</v>
      </c>
      <c r="AW29" s="153"/>
      <c r="AX29" s="153"/>
      <c r="AY29" s="153"/>
      <c r="AZ29" s="153"/>
      <c r="BA29" s="153">
        <f t="shared" si="6"/>
        <v>0</v>
      </c>
      <c r="BB29" s="153"/>
      <c r="BC29" s="153"/>
      <c r="BD29" s="153"/>
      <c r="BE29" s="153"/>
      <c r="BF29" s="153">
        <f t="shared" si="7"/>
        <v>0</v>
      </c>
      <c r="BG29" s="153"/>
      <c r="BH29" s="153"/>
      <c r="BI29" s="153"/>
      <c r="BJ29" s="153"/>
    </row>
    <row r="30" spans="1:62">
      <c r="A30" s="872"/>
      <c r="B30" s="857"/>
      <c r="C30" s="673"/>
      <c r="D30" s="651"/>
      <c r="E30" s="654"/>
      <c r="F30" s="59"/>
      <c r="G30" s="59"/>
      <c r="H30" s="59"/>
      <c r="I30" s="59"/>
      <c r="J30" s="59"/>
      <c r="K30" s="59"/>
      <c r="L30" s="59"/>
      <c r="M30" s="849"/>
      <c r="N30" s="60"/>
      <c r="O30" s="60"/>
      <c r="P30" s="59"/>
      <c r="Q30" s="59"/>
      <c r="R30" s="59"/>
      <c r="S30" s="59"/>
      <c r="T30" s="59"/>
      <c r="U30" s="59"/>
      <c r="V30" s="59"/>
      <c r="W30" s="673"/>
      <c r="X30" s="651"/>
      <c r="Y30" s="651"/>
      <c r="Z30" s="863"/>
      <c r="AA30" s="854"/>
      <c r="AB30" s="854"/>
      <c r="AC30" s="21"/>
      <c r="AD30" s="18" t="s">
        <v>477</v>
      </c>
      <c r="AE30" s="18" t="s">
        <v>269</v>
      </c>
      <c r="AF30" s="18">
        <v>240</v>
      </c>
      <c r="AG30" s="153">
        <f>AI30+AK30+AM30+AO30</f>
        <v>0</v>
      </c>
      <c r="AH30" s="153">
        <f>AJ30+AL30+AN30+AP30</f>
        <v>0</v>
      </c>
      <c r="AI30" s="153"/>
      <c r="AJ30" s="153"/>
      <c r="AK30" s="153"/>
      <c r="AL30" s="153"/>
      <c r="AM30" s="153"/>
      <c r="AN30" s="153"/>
      <c r="AO30" s="153"/>
      <c r="AP30" s="153"/>
      <c r="AQ30" s="154">
        <f t="shared" si="8"/>
        <v>0</v>
      </c>
      <c r="AR30" s="154"/>
      <c r="AS30" s="154"/>
      <c r="AT30" s="154"/>
      <c r="AU30" s="154"/>
      <c r="AV30" s="153">
        <f t="shared" si="5"/>
        <v>0</v>
      </c>
      <c r="AW30" s="153"/>
      <c r="AX30" s="153"/>
      <c r="AY30" s="153"/>
      <c r="AZ30" s="153"/>
      <c r="BA30" s="153">
        <f t="shared" si="6"/>
        <v>0</v>
      </c>
      <c r="BB30" s="153"/>
      <c r="BC30" s="153"/>
      <c r="BD30" s="153"/>
      <c r="BE30" s="153"/>
      <c r="BF30" s="153">
        <f t="shared" si="7"/>
        <v>0</v>
      </c>
      <c r="BG30" s="153"/>
      <c r="BH30" s="153"/>
      <c r="BI30" s="153"/>
      <c r="BJ30" s="153"/>
    </row>
    <row r="31" spans="1:62" ht="29.25" customHeight="1">
      <c r="A31" s="873"/>
      <c r="B31" s="858"/>
      <c r="C31" s="817"/>
      <c r="D31" s="836"/>
      <c r="E31" s="816"/>
      <c r="F31" s="59"/>
      <c r="G31" s="59"/>
      <c r="H31" s="59"/>
      <c r="I31" s="59"/>
      <c r="J31" s="59"/>
      <c r="K31" s="59"/>
      <c r="L31" s="59"/>
      <c r="M31" s="850"/>
      <c r="N31" s="60"/>
      <c r="O31" s="60"/>
      <c r="P31" s="59"/>
      <c r="Q31" s="59"/>
      <c r="R31" s="59"/>
      <c r="S31" s="59"/>
      <c r="T31" s="59"/>
      <c r="U31" s="59"/>
      <c r="V31" s="59"/>
      <c r="W31" s="817"/>
      <c r="X31" s="836"/>
      <c r="Y31" s="836"/>
      <c r="Z31" s="876"/>
      <c r="AA31" s="855"/>
      <c r="AB31" s="855"/>
      <c r="AC31" s="21"/>
      <c r="AD31" s="18" t="s">
        <v>481</v>
      </c>
      <c r="AE31" s="18" t="s">
        <v>318</v>
      </c>
      <c r="AF31" s="18">
        <v>240</v>
      </c>
      <c r="AG31" s="153">
        <f>AI31+AK31+AM31+AO31</f>
        <v>6.7</v>
      </c>
      <c r="AH31" s="153">
        <f>AJ31+AL31+AN31+AP31</f>
        <v>5.5</v>
      </c>
      <c r="AI31" s="153"/>
      <c r="AJ31" s="153"/>
      <c r="AK31" s="153"/>
      <c r="AL31" s="153"/>
      <c r="AM31" s="153"/>
      <c r="AN31" s="153"/>
      <c r="AO31" s="153">
        <v>6.7</v>
      </c>
      <c r="AP31" s="153">
        <v>5.5</v>
      </c>
      <c r="AQ31" s="154">
        <f>AR31+AS31+AT31+AU31</f>
        <v>6.2</v>
      </c>
      <c r="AR31" s="154"/>
      <c r="AS31" s="154"/>
      <c r="AT31" s="154"/>
      <c r="AU31" s="154">
        <v>6.2</v>
      </c>
      <c r="AV31" s="153">
        <f t="shared" si="5"/>
        <v>6.2</v>
      </c>
      <c r="AW31" s="153"/>
      <c r="AX31" s="153"/>
      <c r="AY31" s="153"/>
      <c r="AZ31" s="153">
        <v>6.2</v>
      </c>
      <c r="BA31" s="153">
        <f t="shared" si="6"/>
        <v>6.2</v>
      </c>
      <c r="BB31" s="153"/>
      <c r="BC31" s="153"/>
      <c r="BD31" s="153"/>
      <c r="BE31" s="153">
        <v>6.2</v>
      </c>
      <c r="BF31" s="153">
        <f t="shared" si="7"/>
        <v>6.2</v>
      </c>
      <c r="BG31" s="153"/>
      <c r="BH31" s="153"/>
      <c r="BI31" s="153"/>
      <c r="BJ31" s="153">
        <v>6.2</v>
      </c>
    </row>
    <row r="32" spans="1:62" ht="27" customHeight="1">
      <c r="A32" s="883" t="s">
        <v>293</v>
      </c>
      <c r="B32" s="885">
        <v>6506</v>
      </c>
      <c r="C32" s="878" t="s">
        <v>396</v>
      </c>
      <c r="D32" s="58" t="s">
        <v>243</v>
      </c>
      <c r="E32" s="897" t="s">
        <v>397</v>
      </c>
      <c r="F32" s="59"/>
      <c r="G32" s="59"/>
      <c r="H32" s="59"/>
      <c r="I32" s="59"/>
      <c r="J32" s="59"/>
      <c r="K32" s="59"/>
      <c r="L32" s="59"/>
      <c r="M32" s="64" t="s">
        <v>351</v>
      </c>
      <c r="N32" s="60" t="s">
        <v>290</v>
      </c>
      <c r="O32" s="60" t="s">
        <v>386</v>
      </c>
      <c r="P32" s="59" t="s">
        <v>421</v>
      </c>
      <c r="Q32" s="59"/>
      <c r="R32" s="59"/>
      <c r="S32" s="59"/>
      <c r="T32" s="59"/>
      <c r="U32" s="59"/>
      <c r="V32" s="59"/>
      <c r="W32" s="877" t="s">
        <v>398</v>
      </c>
      <c r="X32" s="58" t="s">
        <v>399</v>
      </c>
      <c r="Y32" s="897" t="s">
        <v>400</v>
      </c>
      <c r="Z32" s="66"/>
      <c r="AA32" s="66"/>
      <c r="AB32" s="66"/>
      <c r="AC32" s="12"/>
      <c r="AD32" s="18" t="s">
        <v>291</v>
      </c>
      <c r="AE32" s="18"/>
      <c r="AF32" s="18"/>
      <c r="AG32" s="596">
        <f t="shared" ref="AG32:AH34" si="9">AI32+AK32+AM32+AO32</f>
        <v>706</v>
      </c>
      <c r="AH32" s="596">
        <f t="shared" si="9"/>
        <v>694.40000000000009</v>
      </c>
      <c r="AI32" s="153">
        <f>AI35+AI36</f>
        <v>0</v>
      </c>
      <c r="AJ32" s="153"/>
      <c r="AK32" s="153">
        <f>AK35+AK36</f>
        <v>0</v>
      </c>
      <c r="AL32" s="153"/>
      <c r="AM32" s="153">
        <f>AM35+AM36</f>
        <v>0</v>
      </c>
      <c r="AN32" s="153"/>
      <c r="AO32" s="153">
        <f>AO35+AO36+AO33+AO34</f>
        <v>706</v>
      </c>
      <c r="AP32" s="153">
        <f>AP35+AP36+AP33+AP34</f>
        <v>694.40000000000009</v>
      </c>
      <c r="AQ32" s="154">
        <f t="shared" si="8"/>
        <v>666.4</v>
      </c>
      <c r="AR32" s="154">
        <f>AR35+AR36</f>
        <v>0</v>
      </c>
      <c r="AS32" s="154">
        <f>AS35+AS36</f>
        <v>0</v>
      </c>
      <c r="AT32" s="154">
        <f>AT35+AT36</f>
        <v>0</v>
      </c>
      <c r="AU32" s="154">
        <f>AU35+AU36+AU33+AU34</f>
        <v>666.4</v>
      </c>
      <c r="AV32" s="153">
        <f t="shared" si="5"/>
        <v>582.29999999999995</v>
      </c>
      <c r="AW32" s="153">
        <f>AW35+AW36</f>
        <v>0</v>
      </c>
      <c r="AX32" s="153">
        <f>AX35+AX36</f>
        <v>0</v>
      </c>
      <c r="AY32" s="153">
        <f>AY35+AY36</f>
        <v>0</v>
      </c>
      <c r="AZ32" s="153">
        <f>AZ35+AZ36+AZ33+AZ34</f>
        <v>582.29999999999995</v>
      </c>
      <c r="BA32" s="153">
        <f t="shared" si="6"/>
        <v>582.29999999999995</v>
      </c>
      <c r="BB32" s="153">
        <f>BB35+BB36</f>
        <v>0</v>
      </c>
      <c r="BC32" s="153">
        <f>BC35+BC36</f>
        <v>0</v>
      </c>
      <c r="BD32" s="153">
        <f>BD35+BD36</f>
        <v>0</v>
      </c>
      <c r="BE32" s="153">
        <f>BE35+BE36+BE33+BE34</f>
        <v>582.29999999999995</v>
      </c>
      <c r="BF32" s="153">
        <f t="shared" si="7"/>
        <v>582.29999999999995</v>
      </c>
      <c r="BG32" s="153">
        <f>BG35+BG36</f>
        <v>0</v>
      </c>
      <c r="BH32" s="153">
        <f>BH35+BH36</f>
        <v>0</v>
      </c>
      <c r="BI32" s="153">
        <f>BI35+BI36</f>
        <v>0</v>
      </c>
      <c r="BJ32" s="153">
        <f>BJ35+BJ36+BJ33+BJ34</f>
        <v>582.29999999999995</v>
      </c>
    </row>
    <row r="33" spans="1:62">
      <c r="A33" s="872"/>
      <c r="B33" s="886"/>
      <c r="C33" s="651"/>
      <c r="D33" s="58"/>
      <c r="E33" s="654"/>
      <c r="F33" s="59"/>
      <c r="G33" s="59"/>
      <c r="H33" s="59"/>
      <c r="I33" s="59"/>
      <c r="J33" s="59"/>
      <c r="K33" s="59"/>
      <c r="L33" s="59"/>
      <c r="M33" s="64"/>
      <c r="N33" s="60"/>
      <c r="O33" s="67"/>
      <c r="P33" s="59"/>
      <c r="Q33" s="59"/>
      <c r="R33" s="59"/>
      <c r="S33" s="59"/>
      <c r="T33" s="59"/>
      <c r="U33" s="59"/>
      <c r="V33" s="59"/>
      <c r="W33" s="673"/>
      <c r="X33" s="58"/>
      <c r="Y33" s="654"/>
      <c r="Z33" s="66"/>
      <c r="AA33" s="66"/>
      <c r="AB33" s="66"/>
      <c r="AC33" s="12"/>
      <c r="AD33" s="18" t="s">
        <v>291</v>
      </c>
      <c r="AE33" s="18" t="s">
        <v>364</v>
      </c>
      <c r="AF33" s="18" t="s">
        <v>272</v>
      </c>
      <c r="AG33" s="153">
        <f t="shared" si="9"/>
        <v>585.79999999999995</v>
      </c>
      <c r="AH33" s="153">
        <f t="shared" si="9"/>
        <v>574.20000000000005</v>
      </c>
      <c r="AI33" s="153"/>
      <c r="AJ33" s="153"/>
      <c r="AK33" s="153"/>
      <c r="AL33" s="153"/>
      <c r="AM33" s="153"/>
      <c r="AN33" s="153"/>
      <c r="AO33" s="153">
        <v>585.79999999999995</v>
      </c>
      <c r="AP33" s="153">
        <v>574.20000000000005</v>
      </c>
      <c r="AQ33" s="154">
        <f t="shared" si="8"/>
        <v>566.4</v>
      </c>
      <c r="AR33" s="154"/>
      <c r="AS33" s="154"/>
      <c r="AT33" s="154"/>
      <c r="AU33" s="154">
        <v>566.4</v>
      </c>
      <c r="AV33" s="153">
        <f t="shared" si="5"/>
        <v>582.29999999999995</v>
      </c>
      <c r="AW33" s="153"/>
      <c r="AX33" s="153"/>
      <c r="AY33" s="153"/>
      <c r="AZ33" s="153">
        <v>582.29999999999995</v>
      </c>
      <c r="BA33" s="153"/>
      <c r="BB33" s="153"/>
      <c r="BC33" s="153"/>
      <c r="BD33" s="153"/>
      <c r="BE33" s="153">
        <v>582.29999999999995</v>
      </c>
      <c r="BF33" s="153"/>
      <c r="BG33" s="153"/>
      <c r="BH33" s="153"/>
      <c r="BI33" s="153"/>
      <c r="BJ33" s="153">
        <v>582.29999999999995</v>
      </c>
    </row>
    <row r="34" spans="1:62">
      <c r="A34" s="872"/>
      <c r="B34" s="886"/>
      <c r="C34" s="651"/>
      <c r="D34" s="58"/>
      <c r="E34" s="654"/>
      <c r="F34" s="59"/>
      <c r="G34" s="59"/>
      <c r="H34" s="59"/>
      <c r="I34" s="59"/>
      <c r="J34" s="59"/>
      <c r="K34" s="59"/>
      <c r="L34" s="59"/>
      <c r="M34" s="64"/>
      <c r="N34" s="60"/>
      <c r="O34" s="67"/>
      <c r="P34" s="59"/>
      <c r="Q34" s="59"/>
      <c r="R34" s="59"/>
      <c r="S34" s="59"/>
      <c r="T34" s="59"/>
      <c r="U34" s="59"/>
      <c r="V34" s="59"/>
      <c r="W34" s="673"/>
      <c r="X34" s="58"/>
      <c r="Y34" s="654"/>
      <c r="Z34" s="66"/>
      <c r="AA34" s="66"/>
      <c r="AB34" s="66"/>
      <c r="AC34" s="12"/>
      <c r="AD34" s="18" t="s">
        <v>291</v>
      </c>
      <c r="AE34" s="18" t="s">
        <v>364</v>
      </c>
      <c r="AF34" s="18">
        <v>244</v>
      </c>
      <c r="AG34" s="153">
        <f t="shared" si="9"/>
        <v>120.2</v>
      </c>
      <c r="AH34" s="153">
        <f t="shared" si="9"/>
        <v>120.2</v>
      </c>
      <c r="AI34" s="153"/>
      <c r="AJ34" s="153"/>
      <c r="AK34" s="153"/>
      <c r="AL34" s="153"/>
      <c r="AM34" s="153"/>
      <c r="AN34" s="153"/>
      <c r="AO34" s="153">
        <v>120.2</v>
      </c>
      <c r="AP34" s="153">
        <v>120.2</v>
      </c>
      <c r="AQ34" s="154">
        <f t="shared" si="8"/>
        <v>100</v>
      </c>
      <c r="AR34" s="154"/>
      <c r="AS34" s="154"/>
      <c r="AT34" s="154"/>
      <c r="AU34" s="154">
        <v>100</v>
      </c>
      <c r="AV34" s="153"/>
      <c r="AW34" s="153"/>
      <c r="AX34" s="153"/>
      <c r="AY34" s="153"/>
      <c r="AZ34" s="153"/>
      <c r="BA34" s="153"/>
      <c r="BB34" s="153"/>
      <c r="BC34" s="153"/>
      <c r="BD34" s="153"/>
      <c r="BE34" s="153"/>
      <c r="BF34" s="153"/>
      <c r="BG34" s="153"/>
      <c r="BH34" s="153"/>
      <c r="BI34" s="153"/>
      <c r="BJ34" s="153"/>
    </row>
    <row r="35" spans="1:62">
      <c r="A35" s="872"/>
      <c r="B35" s="886"/>
      <c r="C35" s="651"/>
      <c r="D35" s="58"/>
      <c r="E35" s="654"/>
      <c r="F35" s="59"/>
      <c r="G35" s="59"/>
      <c r="H35" s="59"/>
      <c r="I35" s="59"/>
      <c r="J35" s="59"/>
      <c r="K35" s="59"/>
      <c r="L35" s="59"/>
      <c r="M35" s="64"/>
      <c r="N35" s="60"/>
      <c r="O35" s="67"/>
      <c r="P35" s="59"/>
      <c r="Q35" s="59"/>
      <c r="R35" s="59"/>
      <c r="S35" s="59"/>
      <c r="T35" s="59"/>
      <c r="U35" s="59"/>
      <c r="V35" s="59"/>
      <c r="W35" s="673"/>
      <c r="X35" s="58"/>
      <c r="Y35" s="654"/>
      <c r="Z35" s="66"/>
      <c r="AA35" s="66"/>
      <c r="AB35" s="66"/>
      <c r="AC35" s="12"/>
      <c r="AD35" s="18" t="s">
        <v>291</v>
      </c>
      <c r="AE35" s="18" t="s">
        <v>305</v>
      </c>
      <c r="AF35" s="18" t="s">
        <v>272</v>
      </c>
      <c r="AG35" s="153"/>
      <c r="AH35" s="153"/>
      <c r="AI35" s="153"/>
      <c r="AJ35" s="153"/>
      <c r="AK35" s="153"/>
      <c r="AL35" s="153"/>
      <c r="AM35" s="153"/>
      <c r="AN35" s="153"/>
      <c r="AO35" s="153"/>
      <c r="AP35" s="153"/>
      <c r="AQ35" s="154">
        <f t="shared" si="8"/>
        <v>0</v>
      </c>
      <c r="AR35" s="154"/>
      <c r="AS35" s="154"/>
      <c r="AT35" s="154"/>
      <c r="AU35" s="154">
        <v>0</v>
      </c>
      <c r="AV35" s="153">
        <f t="shared" si="5"/>
        <v>0</v>
      </c>
      <c r="AW35" s="153"/>
      <c r="AX35" s="153"/>
      <c r="AY35" s="153"/>
      <c r="AZ35" s="153">
        <v>0</v>
      </c>
      <c r="BA35" s="153">
        <f>BB35+BC35+BD35+BE35</f>
        <v>0</v>
      </c>
      <c r="BB35" s="153"/>
      <c r="BC35" s="153"/>
      <c r="BD35" s="153"/>
      <c r="BE35" s="153">
        <v>0</v>
      </c>
      <c r="BF35" s="153">
        <f>BG35+BH35+BI35+BJ35</f>
        <v>0</v>
      </c>
      <c r="BG35" s="153"/>
      <c r="BH35" s="153"/>
      <c r="BI35" s="153"/>
      <c r="BJ35" s="153">
        <v>0</v>
      </c>
    </row>
    <row r="36" spans="1:62" ht="24" customHeight="1">
      <c r="A36" s="873"/>
      <c r="B36" s="887"/>
      <c r="C36" s="836"/>
      <c r="D36" s="58"/>
      <c r="E36" s="816"/>
      <c r="F36" s="59"/>
      <c r="G36" s="59"/>
      <c r="H36" s="59"/>
      <c r="I36" s="59"/>
      <c r="J36" s="59"/>
      <c r="K36" s="59"/>
      <c r="L36" s="59"/>
      <c r="M36" s="64"/>
      <c r="N36" s="60"/>
      <c r="O36" s="67"/>
      <c r="P36" s="59"/>
      <c r="Q36" s="59"/>
      <c r="R36" s="59"/>
      <c r="S36" s="59"/>
      <c r="T36" s="59"/>
      <c r="U36" s="59"/>
      <c r="V36" s="59"/>
      <c r="W36" s="817"/>
      <c r="X36" s="58"/>
      <c r="Y36" s="816"/>
      <c r="Z36" s="66"/>
      <c r="AA36" s="66"/>
      <c r="AB36" s="66"/>
      <c r="AC36" s="12"/>
      <c r="AD36" s="18" t="s">
        <v>291</v>
      </c>
      <c r="AE36" s="18" t="s">
        <v>305</v>
      </c>
      <c r="AF36" s="18">
        <v>244</v>
      </c>
      <c r="AG36" s="153"/>
      <c r="AH36" s="153"/>
      <c r="AI36" s="153"/>
      <c r="AJ36" s="153"/>
      <c r="AK36" s="153"/>
      <c r="AL36" s="153"/>
      <c r="AM36" s="153"/>
      <c r="AN36" s="153"/>
      <c r="AO36" s="153"/>
      <c r="AP36" s="153"/>
      <c r="AQ36" s="154">
        <f t="shared" si="8"/>
        <v>0</v>
      </c>
      <c r="AR36" s="154"/>
      <c r="AS36" s="154"/>
      <c r="AT36" s="154"/>
      <c r="AU36" s="154">
        <v>0</v>
      </c>
      <c r="AV36" s="153">
        <f t="shared" si="5"/>
        <v>0</v>
      </c>
      <c r="AW36" s="153"/>
      <c r="AX36" s="153"/>
      <c r="AY36" s="153"/>
      <c r="AZ36" s="153">
        <v>0</v>
      </c>
      <c r="BA36" s="153">
        <f>BB36+BC36+BD36+BE36</f>
        <v>0</v>
      </c>
      <c r="BB36" s="153"/>
      <c r="BC36" s="153"/>
      <c r="BD36" s="153"/>
      <c r="BE36" s="153">
        <v>0</v>
      </c>
      <c r="BF36" s="153">
        <f>BG36+BH36+BI36+BJ36</f>
        <v>0</v>
      </c>
      <c r="BG36" s="153"/>
      <c r="BH36" s="153"/>
      <c r="BI36" s="153"/>
      <c r="BJ36" s="153">
        <v>0</v>
      </c>
    </row>
    <row r="37" spans="1:62" ht="24.75" customHeight="1">
      <c r="A37" s="1011" t="s">
        <v>440</v>
      </c>
      <c r="B37" s="1014">
        <v>6508</v>
      </c>
      <c r="C37" s="1017" t="s">
        <v>447</v>
      </c>
      <c r="D37" s="878" t="s">
        <v>418</v>
      </c>
      <c r="E37" s="897" t="s">
        <v>448</v>
      </c>
      <c r="F37" s="59"/>
      <c r="G37" s="59"/>
      <c r="H37" s="59"/>
      <c r="I37" s="59"/>
      <c r="J37" s="59"/>
      <c r="K37" s="59"/>
      <c r="L37" s="59"/>
      <c r="M37" s="848" t="s">
        <v>446</v>
      </c>
      <c r="N37" s="60" t="s">
        <v>290</v>
      </c>
      <c r="O37" s="67" t="s">
        <v>386</v>
      </c>
      <c r="P37" s="59">
        <v>9</v>
      </c>
      <c r="Q37" s="59"/>
      <c r="R37" s="59"/>
      <c r="S37" s="59"/>
      <c r="T37" s="59"/>
      <c r="U37" s="59"/>
      <c r="V37" s="59"/>
      <c r="W37" s="877" t="s">
        <v>367</v>
      </c>
      <c r="X37" s="878" t="s">
        <v>242</v>
      </c>
      <c r="Y37" s="878" t="s">
        <v>368</v>
      </c>
      <c r="Z37" s="879" t="s">
        <v>415</v>
      </c>
      <c r="AA37" s="944" t="s">
        <v>416</v>
      </c>
      <c r="AB37" s="944" t="s">
        <v>417</v>
      </c>
      <c r="AC37" s="18"/>
      <c r="AD37" s="18" t="s">
        <v>478</v>
      </c>
      <c r="AE37" s="18"/>
      <c r="AF37" s="18"/>
      <c r="AG37" s="153">
        <f>AI37+AK37+AM37+AO37</f>
        <v>680.2</v>
      </c>
      <c r="AH37" s="153">
        <f>AJ37+AL37+AN37+AP37</f>
        <v>647.70000000000005</v>
      </c>
      <c r="AI37" s="153">
        <f>AI38+AI39+AI40+AI41+AI42+AI43+AI44+AI45+AI46+AI47+AI48+AI49</f>
        <v>0</v>
      </c>
      <c r="AJ37" s="153"/>
      <c r="AK37" s="153">
        <f>AK38+AK39+AK40+AK41+AK42+AK43+AK44+AK45+AK46+AK47+AK48+AK49</f>
        <v>0</v>
      </c>
      <c r="AL37" s="153"/>
      <c r="AM37" s="153">
        <f>AM38+AM39+AM40+AM41+AM42+AM43+AM44+AM45+AM46+AM47+AM48+AM49</f>
        <v>0</v>
      </c>
      <c r="AN37" s="153"/>
      <c r="AO37" s="153">
        <f>AO38+AO39+AO40+AO41+AO42+AO43+AO44+AO45+AO46+AO47+AO48+AO49+AO51</f>
        <v>680.2</v>
      </c>
      <c r="AP37" s="153">
        <f>AP38+AP39+AP40+AP41+AP42+AP43+AP44+AP45+AP46+AP47+AP48+AP49+AP51</f>
        <v>647.70000000000005</v>
      </c>
      <c r="AQ37" s="153">
        <f t="shared" ref="AQ37:AZ37" si="10">AQ38+AQ39+AQ40+AQ41+AQ42+AQ43+AQ44+AQ45+AQ46+AQ47+AQ48+AQ49+AQ51</f>
        <v>1311.1</v>
      </c>
      <c r="AR37" s="153">
        <f t="shared" si="10"/>
        <v>0</v>
      </c>
      <c r="AS37" s="153">
        <f t="shared" si="10"/>
        <v>800</v>
      </c>
      <c r="AT37" s="153">
        <f t="shared" si="10"/>
        <v>0</v>
      </c>
      <c r="AU37" s="153">
        <f t="shared" si="10"/>
        <v>511.1</v>
      </c>
      <c r="AV37" s="153">
        <f t="shared" si="10"/>
        <v>222.9</v>
      </c>
      <c r="AW37" s="153">
        <f t="shared" si="10"/>
        <v>0</v>
      </c>
      <c r="AX37" s="153">
        <f t="shared" si="10"/>
        <v>0</v>
      </c>
      <c r="AY37" s="153">
        <f t="shared" si="10"/>
        <v>0</v>
      </c>
      <c r="AZ37" s="153">
        <f t="shared" si="10"/>
        <v>222.9</v>
      </c>
      <c r="BA37" s="153">
        <f t="shared" ref="BA37:BJ37" si="11">BA38+BA39+BA40+BA41+BA42+BA43+BA44+BA45+BA46+BA47+BA48+BA49+BA51</f>
        <v>68.099999999999994</v>
      </c>
      <c r="BB37" s="153">
        <f t="shared" si="11"/>
        <v>0</v>
      </c>
      <c r="BC37" s="153">
        <f t="shared" si="11"/>
        <v>0</v>
      </c>
      <c r="BD37" s="153">
        <f t="shared" si="11"/>
        <v>0</v>
      </c>
      <c r="BE37" s="153">
        <f t="shared" si="11"/>
        <v>68.099999999999994</v>
      </c>
      <c r="BF37" s="153">
        <f t="shared" si="11"/>
        <v>68.099999999999994</v>
      </c>
      <c r="BG37" s="153">
        <f t="shared" si="11"/>
        <v>0</v>
      </c>
      <c r="BH37" s="153">
        <f t="shared" si="11"/>
        <v>0</v>
      </c>
      <c r="BI37" s="153">
        <f t="shared" si="11"/>
        <v>0</v>
      </c>
      <c r="BJ37" s="153">
        <f t="shared" si="11"/>
        <v>68.099999999999994</v>
      </c>
    </row>
    <row r="38" spans="1:62" ht="1.5" hidden="1" customHeight="1">
      <c r="A38" s="1012"/>
      <c r="B38" s="1015"/>
      <c r="C38" s="1002"/>
      <c r="D38" s="651"/>
      <c r="E38" s="654"/>
      <c r="F38" s="59"/>
      <c r="G38" s="59"/>
      <c r="H38" s="59"/>
      <c r="I38" s="59"/>
      <c r="J38" s="59"/>
      <c r="K38" s="59"/>
      <c r="L38" s="59"/>
      <c r="M38" s="849"/>
      <c r="N38" s="60"/>
      <c r="O38" s="67"/>
      <c r="P38" s="59"/>
      <c r="Q38" s="59"/>
      <c r="R38" s="59"/>
      <c r="S38" s="59"/>
      <c r="T38" s="59"/>
      <c r="U38" s="59"/>
      <c r="V38" s="59"/>
      <c r="W38" s="673"/>
      <c r="X38" s="651"/>
      <c r="Y38" s="651"/>
      <c r="Z38" s="880"/>
      <c r="AA38" s="945"/>
      <c r="AB38" s="945"/>
      <c r="AC38" s="18"/>
      <c r="AD38" s="18" t="s">
        <v>478</v>
      </c>
      <c r="AE38" s="18" t="s">
        <v>289</v>
      </c>
      <c r="AF38" s="18" t="s">
        <v>250</v>
      </c>
      <c r="AG38" s="153">
        <f t="shared" ref="AG38:AG51" si="12">AI38+AK38+AM38+AO38</f>
        <v>0</v>
      </c>
      <c r="AH38" s="153"/>
      <c r="AI38" s="153"/>
      <c r="AJ38" s="153"/>
      <c r="AK38" s="153"/>
      <c r="AL38" s="153"/>
      <c r="AM38" s="153"/>
      <c r="AN38" s="153"/>
      <c r="AO38" s="153">
        <v>0</v>
      </c>
      <c r="AP38" s="153"/>
      <c r="AQ38" s="154">
        <f t="shared" si="8"/>
        <v>0</v>
      </c>
      <c r="AR38" s="154"/>
      <c r="AS38" s="154"/>
      <c r="AT38" s="154"/>
      <c r="AU38" s="154">
        <v>0</v>
      </c>
      <c r="AV38" s="153">
        <f t="shared" si="5"/>
        <v>0</v>
      </c>
      <c r="AW38" s="153"/>
      <c r="AX38" s="153"/>
      <c r="AY38" s="153"/>
      <c r="AZ38" s="153">
        <v>0</v>
      </c>
      <c r="BA38" s="153">
        <f t="shared" ref="BA38:BA54" si="13">BB38+BC38+BD38+BE38</f>
        <v>0</v>
      </c>
      <c r="BB38" s="153"/>
      <c r="BC38" s="153"/>
      <c r="BD38" s="153"/>
      <c r="BE38" s="153">
        <v>0</v>
      </c>
      <c r="BF38" s="153">
        <f t="shared" ref="BF38:BF52" si="14">BG38+BH38+BI38+BJ38</f>
        <v>0</v>
      </c>
      <c r="BG38" s="153"/>
      <c r="BH38" s="153"/>
      <c r="BI38" s="153"/>
      <c r="BJ38" s="153">
        <v>0</v>
      </c>
    </row>
    <row r="39" spans="1:62" ht="12.75" hidden="1" customHeight="1">
      <c r="A39" s="1012"/>
      <c r="B39" s="1015"/>
      <c r="C39" s="1002"/>
      <c r="D39" s="651"/>
      <c r="E39" s="654"/>
      <c r="F39" s="59"/>
      <c r="G39" s="59"/>
      <c r="H39" s="59"/>
      <c r="I39" s="59"/>
      <c r="J39" s="59"/>
      <c r="K39" s="59"/>
      <c r="L39" s="59"/>
      <c r="M39" s="849"/>
      <c r="N39" s="60"/>
      <c r="O39" s="67"/>
      <c r="P39" s="59"/>
      <c r="Q39" s="59"/>
      <c r="R39" s="59"/>
      <c r="S39" s="59"/>
      <c r="T39" s="59"/>
      <c r="U39" s="59"/>
      <c r="V39" s="59"/>
      <c r="W39" s="673"/>
      <c r="X39" s="651"/>
      <c r="Y39" s="651"/>
      <c r="Z39" s="880"/>
      <c r="AA39" s="945"/>
      <c r="AB39" s="945"/>
      <c r="AC39" s="18"/>
      <c r="AD39" s="18" t="s">
        <v>478</v>
      </c>
      <c r="AE39" s="18" t="s">
        <v>298</v>
      </c>
      <c r="AF39" s="18" t="s">
        <v>250</v>
      </c>
      <c r="AG39" s="153">
        <f t="shared" si="12"/>
        <v>0</v>
      </c>
      <c r="AH39" s="153"/>
      <c r="AI39" s="153"/>
      <c r="AJ39" s="153"/>
      <c r="AK39" s="153"/>
      <c r="AL39" s="153"/>
      <c r="AM39" s="153"/>
      <c r="AN39" s="153"/>
      <c r="AO39" s="153">
        <v>0</v>
      </c>
      <c r="AP39" s="153"/>
      <c r="AQ39" s="154">
        <f t="shared" si="8"/>
        <v>0</v>
      </c>
      <c r="AR39" s="154"/>
      <c r="AS39" s="154"/>
      <c r="AT39" s="154"/>
      <c r="AU39" s="154">
        <v>0</v>
      </c>
      <c r="AV39" s="153">
        <f t="shared" si="5"/>
        <v>0</v>
      </c>
      <c r="AW39" s="153"/>
      <c r="AX39" s="153"/>
      <c r="AY39" s="153"/>
      <c r="AZ39" s="153">
        <v>0</v>
      </c>
      <c r="BA39" s="153">
        <f t="shared" si="13"/>
        <v>0</v>
      </c>
      <c r="BB39" s="153"/>
      <c r="BC39" s="153"/>
      <c r="BD39" s="153"/>
      <c r="BE39" s="153">
        <v>0</v>
      </c>
      <c r="BF39" s="153">
        <f t="shared" si="14"/>
        <v>0</v>
      </c>
      <c r="BG39" s="153"/>
      <c r="BH39" s="153"/>
      <c r="BI39" s="153"/>
      <c r="BJ39" s="153">
        <v>0</v>
      </c>
    </row>
    <row r="40" spans="1:62" ht="12.75" hidden="1" customHeight="1">
      <c r="A40" s="1012"/>
      <c r="B40" s="1015"/>
      <c r="C40" s="1002"/>
      <c r="D40" s="651"/>
      <c r="E40" s="654"/>
      <c r="F40" s="59"/>
      <c r="G40" s="59"/>
      <c r="H40" s="59"/>
      <c r="I40" s="59"/>
      <c r="J40" s="59"/>
      <c r="K40" s="59"/>
      <c r="L40" s="59"/>
      <c r="M40" s="849"/>
      <c r="N40" s="60"/>
      <c r="O40" s="67"/>
      <c r="P40" s="59"/>
      <c r="Q40" s="59"/>
      <c r="R40" s="59"/>
      <c r="S40" s="59"/>
      <c r="T40" s="59"/>
      <c r="U40" s="59"/>
      <c r="V40" s="59"/>
      <c r="W40" s="673"/>
      <c r="X40" s="651"/>
      <c r="Y40" s="651"/>
      <c r="Z40" s="880"/>
      <c r="AA40" s="945"/>
      <c r="AB40" s="945"/>
      <c r="AC40" s="18"/>
      <c r="AD40" s="18" t="s">
        <v>478</v>
      </c>
      <c r="AE40" s="18" t="s">
        <v>299</v>
      </c>
      <c r="AF40" s="18" t="s">
        <v>250</v>
      </c>
      <c r="AG40" s="153">
        <f t="shared" si="12"/>
        <v>0</v>
      </c>
      <c r="AH40" s="153"/>
      <c r="AI40" s="153"/>
      <c r="AJ40" s="153"/>
      <c r="AK40" s="153"/>
      <c r="AL40" s="153"/>
      <c r="AM40" s="153"/>
      <c r="AN40" s="153"/>
      <c r="AO40" s="153"/>
      <c r="AP40" s="153"/>
      <c r="AQ40" s="154">
        <f t="shared" si="8"/>
        <v>0</v>
      </c>
      <c r="AR40" s="154"/>
      <c r="AS40" s="154"/>
      <c r="AT40" s="154"/>
      <c r="AU40" s="154"/>
      <c r="AV40" s="153">
        <f t="shared" si="5"/>
        <v>0</v>
      </c>
      <c r="AW40" s="153"/>
      <c r="AX40" s="153"/>
      <c r="AY40" s="153"/>
      <c r="AZ40" s="153"/>
      <c r="BA40" s="153">
        <f t="shared" si="13"/>
        <v>0</v>
      </c>
      <c r="BB40" s="153"/>
      <c r="BC40" s="153"/>
      <c r="BD40" s="153"/>
      <c r="BE40" s="153"/>
      <c r="BF40" s="153">
        <f t="shared" si="14"/>
        <v>0</v>
      </c>
      <c r="BG40" s="153"/>
      <c r="BH40" s="153"/>
      <c r="BI40" s="153"/>
      <c r="BJ40" s="153"/>
    </row>
    <row r="41" spans="1:62" ht="86.25" customHeight="1">
      <c r="A41" s="1012"/>
      <c r="B41" s="1015"/>
      <c r="C41" s="1002"/>
      <c r="D41" s="651"/>
      <c r="E41" s="654"/>
      <c r="F41" s="59"/>
      <c r="G41" s="59"/>
      <c r="H41" s="59"/>
      <c r="I41" s="59"/>
      <c r="J41" s="59"/>
      <c r="K41" s="59"/>
      <c r="L41" s="59"/>
      <c r="M41" s="849"/>
      <c r="N41" s="60"/>
      <c r="O41" s="67"/>
      <c r="P41" s="59"/>
      <c r="Q41" s="59"/>
      <c r="R41" s="59"/>
      <c r="S41" s="59"/>
      <c r="T41" s="59"/>
      <c r="U41" s="59"/>
      <c r="V41" s="59"/>
      <c r="W41" s="673"/>
      <c r="X41" s="651"/>
      <c r="Y41" s="651"/>
      <c r="Z41" s="880"/>
      <c r="AA41" s="945"/>
      <c r="AB41" s="945"/>
      <c r="AC41" s="18"/>
      <c r="AD41" s="18" t="s">
        <v>478</v>
      </c>
      <c r="AE41" s="18" t="s">
        <v>270</v>
      </c>
      <c r="AF41" s="18">
        <v>244</v>
      </c>
      <c r="AG41" s="153">
        <f t="shared" si="12"/>
        <v>0</v>
      </c>
      <c r="AH41" s="153"/>
      <c r="AI41" s="153"/>
      <c r="AJ41" s="153"/>
      <c r="AK41" s="153"/>
      <c r="AL41" s="153"/>
      <c r="AM41" s="153"/>
      <c r="AN41" s="153"/>
      <c r="AO41" s="153"/>
      <c r="AP41" s="153"/>
      <c r="AQ41" s="154">
        <f t="shared" si="8"/>
        <v>0</v>
      </c>
      <c r="AR41" s="154"/>
      <c r="AS41" s="154"/>
      <c r="AT41" s="154"/>
      <c r="AU41" s="154"/>
      <c r="AV41" s="153">
        <f t="shared" si="5"/>
        <v>0</v>
      </c>
      <c r="AW41" s="153"/>
      <c r="AX41" s="153"/>
      <c r="AY41" s="153"/>
      <c r="AZ41" s="153"/>
      <c r="BA41" s="153">
        <f t="shared" si="13"/>
        <v>0</v>
      </c>
      <c r="BB41" s="153"/>
      <c r="BC41" s="153"/>
      <c r="BD41" s="153"/>
      <c r="BE41" s="153"/>
      <c r="BF41" s="153">
        <f t="shared" si="14"/>
        <v>0</v>
      </c>
      <c r="BG41" s="153"/>
      <c r="BH41" s="153"/>
      <c r="BI41" s="153"/>
      <c r="BJ41" s="153"/>
    </row>
    <row r="42" spans="1:62" ht="12.75" hidden="1" customHeight="1">
      <c r="A42" s="1012"/>
      <c r="B42" s="1015"/>
      <c r="C42" s="1002"/>
      <c r="D42" s="651"/>
      <c r="E42" s="654"/>
      <c r="F42" s="59"/>
      <c r="G42" s="59"/>
      <c r="H42" s="59"/>
      <c r="I42" s="59"/>
      <c r="J42" s="59"/>
      <c r="K42" s="59"/>
      <c r="L42" s="59"/>
      <c r="M42" s="849"/>
      <c r="N42" s="60"/>
      <c r="O42" s="67"/>
      <c r="P42" s="59"/>
      <c r="Q42" s="59"/>
      <c r="R42" s="59"/>
      <c r="S42" s="59"/>
      <c r="T42" s="59"/>
      <c r="U42" s="59"/>
      <c r="V42" s="59"/>
      <c r="W42" s="673"/>
      <c r="X42" s="651"/>
      <c r="Y42" s="651"/>
      <c r="Z42" s="880"/>
      <c r="AA42" s="945"/>
      <c r="AB42" s="945"/>
      <c r="AC42" s="18"/>
      <c r="AD42" s="18" t="s">
        <v>478</v>
      </c>
      <c r="AE42" s="18" t="s">
        <v>285</v>
      </c>
      <c r="AF42" s="18" t="s">
        <v>250</v>
      </c>
      <c r="AG42" s="153">
        <f t="shared" si="12"/>
        <v>0</v>
      </c>
      <c r="AH42" s="153"/>
      <c r="AI42" s="153"/>
      <c r="AJ42" s="153"/>
      <c r="AK42" s="153"/>
      <c r="AL42" s="153"/>
      <c r="AM42" s="153"/>
      <c r="AN42" s="153"/>
      <c r="AO42" s="153"/>
      <c r="AP42" s="153"/>
      <c r="AQ42" s="154">
        <f t="shared" si="8"/>
        <v>0</v>
      </c>
      <c r="AR42" s="154"/>
      <c r="AS42" s="154"/>
      <c r="AT42" s="154"/>
      <c r="AU42" s="154"/>
      <c r="AV42" s="153">
        <f t="shared" si="5"/>
        <v>0</v>
      </c>
      <c r="AW42" s="153"/>
      <c r="AX42" s="153"/>
      <c r="AY42" s="153"/>
      <c r="AZ42" s="153"/>
      <c r="BA42" s="153">
        <f t="shared" si="13"/>
        <v>0</v>
      </c>
      <c r="BB42" s="153"/>
      <c r="BC42" s="153"/>
      <c r="BD42" s="153"/>
      <c r="BE42" s="153"/>
      <c r="BF42" s="153">
        <f t="shared" si="14"/>
        <v>0</v>
      </c>
      <c r="BG42" s="153"/>
      <c r="BH42" s="153"/>
      <c r="BI42" s="153"/>
      <c r="BJ42" s="153"/>
    </row>
    <row r="43" spans="1:62" ht="12.75" hidden="1" customHeight="1">
      <c r="A43" s="1012"/>
      <c r="B43" s="1015"/>
      <c r="C43" s="1002"/>
      <c r="D43" s="651"/>
      <c r="E43" s="654"/>
      <c r="F43" s="59"/>
      <c r="G43" s="59"/>
      <c r="H43" s="59"/>
      <c r="I43" s="59"/>
      <c r="J43" s="59"/>
      <c r="K43" s="59"/>
      <c r="L43" s="59"/>
      <c r="M43" s="849"/>
      <c r="N43" s="60"/>
      <c r="O43" s="67"/>
      <c r="P43" s="59"/>
      <c r="Q43" s="59"/>
      <c r="R43" s="59"/>
      <c r="S43" s="59"/>
      <c r="T43" s="59"/>
      <c r="U43" s="59"/>
      <c r="V43" s="59"/>
      <c r="W43" s="673"/>
      <c r="X43" s="651"/>
      <c r="Y43" s="651"/>
      <c r="Z43" s="880"/>
      <c r="AA43" s="945"/>
      <c r="AB43" s="945"/>
      <c r="AC43" s="18"/>
      <c r="AD43" s="18" t="s">
        <v>478</v>
      </c>
      <c r="AE43" s="18" t="s">
        <v>271</v>
      </c>
      <c r="AF43" s="18" t="s">
        <v>250</v>
      </c>
      <c r="AG43" s="153">
        <f t="shared" si="12"/>
        <v>0</v>
      </c>
      <c r="AH43" s="153"/>
      <c r="AI43" s="153"/>
      <c r="AJ43" s="153"/>
      <c r="AK43" s="153"/>
      <c r="AL43" s="153"/>
      <c r="AM43" s="153"/>
      <c r="AN43" s="153"/>
      <c r="AO43" s="153"/>
      <c r="AP43" s="153"/>
      <c r="AQ43" s="154">
        <f t="shared" si="8"/>
        <v>0</v>
      </c>
      <c r="AR43" s="154"/>
      <c r="AS43" s="154"/>
      <c r="AT43" s="154"/>
      <c r="AU43" s="154"/>
      <c r="AV43" s="153">
        <f t="shared" si="5"/>
        <v>0</v>
      </c>
      <c r="AW43" s="153"/>
      <c r="AX43" s="153"/>
      <c r="AY43" s="153"/>
      <c r="AZ43" s="153"/>
      <c r="BA43" s="153">
        <f t="shared" si="13"/>
        <v>0</v>
      </c>
      <c r="BB43" s="153"/>
      <c r="BC43" s="153"/>
      <c r="BD43" s="153"/>
      <c r="BE43" s="153"/>
      <c r="BF43" s="153">
        <f t="shared" si="14"/>
        <v>0</v>
      </c>
      <c r="BG43" s="153"/>
      <c r="BH43" s="153"/>
      <c r="BI43" s="153"/>
      <c r="BJ43" s="153"/>
    </row>
    <row r="44" spans="1:62" ht="12.75" hidden="1" customHeight="1">
      <c r="A44" s="1012"/>
      <c r="B44" s="1015"/>
      <c r="C44" s="1002"/>
      <c r="D44" s="651"/>
      <c r="E44" s="654"/>
      <c r="F44" s="59"/>
      <c r="G44" s="59"/>
      <c r="H44" s="59"/>
      <c r="I44" s="59"/>
      <c r="J44" s="59"/>
      <c r="K44" s="59"/>
      <c r="L44" s="59"/>
      <c r="M44" s="849"/>
      <c r="N44" s="60"/>
      <c r="O44" s="67"/>
      <c r="P44" s="59"/>
      <c r="Q44" s="59"/>
      <c r="R44" s="59"/>
      <c r="S44" s="59"/>
      <c r="T44" s="59"/>
      <c r="U44" s="59"/>
      <c r="V44" s="59"/>
      <c r="W44" s="673"/>
      <c r="X44" s="651"/>
      <c r="Y44" s="651"/>
      <c r="Z44" s="880"/>
      <c r="AA44" s="945"/>
      <c r="AB44" s="945"/>
      <c r="AC44" s="18"/>
      <c r="AD44" s="18" t="s">
        <v>478</v>
      </c>
      <c r="AE44" s="18" t="s">
        <v>286</v>
      </c>
      <c r="AF44" s="18" t="s">
        <v>268</v>
      </c>
      <c r="AG44" s="153">
        <f t="shared" si="12"/>
        <v>0</v>
      </c>
      <c r="AH44" s="153"/>
      <c r="AI44" s="153"/>
      <c r="AJ44" s="153"/>
      <c r="AK44" s="153"/>
      <c r="AL44" s="153"/>
      <c r="AM44" s="153"/>
      <c r="AN44" s="153"/>
      <c r="AO44" s="153"/>
      <c r="AP44" s="153"/>
      <c r="AQ44" s="154">
        <f t="shared" si="8"/>
        <v>0</v>
      </c>
      <c r="AR44" s="154"/>
      <c r="AS44" s="154"/>
      <c r="AT44" s="154"/>
      <c r="AU44" s="154"/>
      <c r="AV44" s="153">
        <f t="shared" si="5"/>
        <v>0</v>
      </c>
      <c r="AW44" s="153"/>
      <c r="AX44" s="153"/>
      <c r="AY44" s="153"/>
      <c r="AZ44" s="153"/>
      <c r="BA44" s="153">
        <f t="shared" si="13"/>
        <v>0</v>
      </c>
      <c r="BB44" s="153"/>
      <c r="BC44" s="153"/>
      <c r="BD44" s="153"/>
      <c r="BE44" s="153"/>
      <c r="BF44" s="153">
        <f t="shared" si="14"/>
        <v>0</v>
      </c>
      <c r="BG44" s="153"/>
      <c r="BH44" s="153"/>
      <c r="BI44" s="153"/>
      <c r="BJ44" s="153"/>
    </row>
    <row r="45" spans="1:62" ht="12.75" hidden="1" customHeight="1">
      <c r="A45" s="1012"/>
      <c r="B45" s="1015"/>
      <c r="C45" s="1002"/>
      <c r="D45" s="651"/>
      <c r="E45" s="654"/>
      <c r="F45" s="59"/>
      <c r="G45" s="59"/>
      <c r="H45" s="59"/>
      <c r="I45" s="59"/>
      <c r="J45" s="59"/>
      <c r="K45" s="59"/>
      <c r="L45" s="59"/>
      <c r="M45" s="849"/>
      <c r="N45" s="60"/>
      <c r="O45" s="67"/>
      <c r="P45" s="59"/>
      <c r="Q45" s="59"/>
      <c r="R45" s="59"/>
      <c r="S45" s="59"/>
      <c r="T45" s="59"/>
      <c r="U45" s="59"/>
      <c r="V45" s="59"/>
      <c r="W45" s="673"/>
      <c r="X45" s="651"/>
      <c r="Y45" s="651"/>
      <c r="Z45" s="880"/>
      <c r="AA45" s="945"/>
      <c r="AB45" s="945"/>
      <c r="AC45" s="18"/>
      <c r="AD45" s="18" t="s">
        <v>478</v>
      </c>
      <c r="AE45" s="18" t="s">
        <v>306</v>
      </c>
      <c r="AF45" s="18" t="s">
        <v>267</v>
      </c>
      <c r="AG45" s="153">
        <f t="shared" si="12"/>
        <v>0</v>
      </c>
      <c r="AH45" s="153"/>
      <c r="AI45" s="153"/>
      <c r="AJ45" s="153"/>
      <c r="AK45" s="153"/>
      <c r="AL45" s="153"/>
      <c r="AM45" s="153"/>
      <c r="AN45" s="153"/>
      <c r="AO45" s="153"/>
      <c r="AP45" s="153"/>
      <c r="AQ45" s="154">
        <f t="shared" si="8"/>
        <v>0</v>
      </c>
      <c r="AR45" s="154"/>
      <c r="AS45" s="154"/>
      <c r="AT45" s="154"/>
      <c r="AU45" s="154"/>
      <c r="AV45" s="153">
        <f t="shared" si="5"/>
        <v>0</v>
      </c>
      <c r="AW45" s="153"/>
      <c r="AX45" s="153"/>
      <c r="AY45" s="153"/>
      <c r="AZ45" s="153"/>
      <c r="BA45" s="153">
        <f t="shared" si="13"/>
        <v>0</v>
      </c>
      <c r="BB45" s="153"/>
      <c r="BC45" s="153"/>
      <c r="BD45" s="153"/>
      <c r="BE45" s="153"/>
      <c r="BF45" s="153">
        <f t="shared" si="14"/>
        <v>0</v>
      </c>
      <c r="BG45" s="153"/>
      <c r="BH45" s="153"/>
      <c r="BI45" s="153"/>
      <c r="BJ45" s="153"/>
    </row>
    <row r="46" spans="1:62" ht="12.75" hidden="1" customHeight="1">
      <c r="A46" s="1012"/>
      <c r="B46" s="1015"/>
      <c r="C46" s="1002"/>
      <c r="D46" s="651"/>
      <c r="E46" s="654"/>
      <c r="F46" s="59"/>
      <c r="G46" s="59"/>
      <c r="H46" s="59"/>
      <c r="I46" s="59"/>
      <c r="J46" s="59"/>
      <c r="K46" s="59"/>
      <c r="L46" s="59"/>
      <c r="M46" s="849"/>
      <c r="N46" s="60"/>
      <c r="O46" s="67"/>
      <c r="P46" s="59"/>
      <c r="Q46" s="59"/>
      <c r="R46" s="59"/>
      <c r="S46" s="59"/>
      <c r="T46" s="59"/>
      <c r="U46" s="59"/>
      <c r="V46" s="59"/>
      <c r="W46" s="673"/>
      <c r="X46" s="651"/>
      <c r="Y46" s="651"/>
      <c r="Z46" s="880"/>
      <c r="AA46" s="945"/>
      <c r="AB46" s="945"/>
      <c r="AC46" s="18"/>
      <c r="AD46" s="18" t="s">
        <v>478</v>
      </c>
      <c r="AE46" s="18" t="s">
        <v>307</v>
      </c>
      <c r="AF46" s="18" t="s">
        <v>250</v>
      </c>
      <c r="AG46" s="153">
        <f t="shared" si="12"/>
        <v>0</v>
      </c>
      <c r="AH46" s="153"/>
      <c r="AI46" s="153"/>
      <c r="AJ46" s="153"/>
      <c r="AK46" s="153"/>
      <c r="AL46" s="153"/>
      <c r="AM46" s="153"/>
      <c r="AN46" s="153"/>
      <c r="AO46" s="153"/>
      <c r="AP46" s="153"/>
      <c r="AQ46" s="154">
        <f t="shared" si="8"/>
        <v>0</v>
      </c>
      <c r="AR46" s="154"/>
      <c r="AS46" s="154"/>
      <c r="AT46" s="154"/>
      <c r="AU46" s="154"/>
      <c r="AV46" s="153">
        <f t="shared" si="5"/>
        <v>0</v>
      </c>
      <c r="AW46" s="153"/>
      <c r="AX46" s="153"/>
      <c r="AY46" s="153"/>
      <c r="AZ46" s="153"/>
      <c r="BA46" s="153">
        <f t="shared" si="13"/>
        <v>0</v>
      </c>
      <c r="BB46" s="153"/>
      <c r="BC46" s="153"/>
      <c r="BD46" s="153"/>
      <c r="BE46" s="153"/>
      <c r="BF46" s="153">
        <f t="shared" si="14"/>
        <v>0</v>
      </c>
      <c r="BG46" s="153"/>
      <c r="BH46" s="153"/>
      <c r="BI46" s="153"/>
      <c r="BJ46" s="153"/>
    </row>
    <row r="47" spans="1:62" ht="12.75" hidden="1" customHeight="1">
      <c r="A47" s="1012"/>
      <c r="B47" s="1015"/>
      <c r="C47" s="1002"/>
      <c r="D47" s="651"/>
      <c r="E47" s="654"/>
      <c r="F47" s="59"/>
      <c r="G47" s="59"/>
      <c r="H47" s="59"/>
      <c r="I47" s="59"/>
      <c r="J47" s="59"/>
      <c r="K47" s="59"/>
      <c r="L47" s="59"/>
      <c r="M47" s="849"/>
      <c r="N47" s="60"/>
      <c r="O47" s="67"/>
      <c r="P47" s="59"/>
      <c r="Q47" s="59"/>
      <c r="R47" s="59"/>
      <c r="S47" s="59"/>
      <c r="T47" s="59"/>
      <c r="U47" s="59"/>
      <c r="V47" s="59"/>
      <c r="W47" s="673"/>
      <c r="X47" s="651"/>
      <c r="Y47" s="651"/>
      <c r="Z47" s="880"/>
      <c r="AA47" s="945"/>
      <c r="AB47" s="945"/>
      <c r="AC47" s="18"/>
      <c r="AD47" s="18" t="s">
        <v>478</v>
      </c>
      <c r="AE47" s="18" t="s">
        <v>317</v>
      </c>
      <c r="AF47" s="18" t="s">
        <v>250</v>
      </c>
      <c r="AG47" s="153">
        <f t="shared" si="12"/>
        <v>0</v>
      </c>
      <c r="AH47" s="153"/>
      <c r="AI47" s="153"/>
      <c r="AJ47" s="153"/>
      <c r="AK47" s="153"/>
      <c r="AL47" s="153"/>
      <c r="AM47" s="153"/>
      <c r="AN47" s="153"/>
      <c r="AO47" s="153"/>
      <c r="AP47" s="153"/>
      <c r="AQ47" s="154">
        <f t="shared" si="8"/>
        <v>0</v>
      </c>
      <c r="AR47" s="154"/>
      <c r="AS47" s="154"/>
      <c r="AT47" s="154"/>
      <c r="AU47" s="154"/>
      <c r="AV47" s="153">
        <f t="shared" si="5"/>
        <v>0</v>
      </c>
      <c r="AW47" s="153"/>
      <c r="AX47" s="153"/>
      <c r="AY47" s="153"/>
      <c r="AZ47" s="153"/>
      <c r="BA47" s="153">
        <f t="shared" si="13"/>
        <v>0</v>
      </c>
      <c r="BB47" s="153"/>
      <c r="BC47" s="153"/>
      <c r="BD47" s="153"/>
      <c r="BE47" s="153"/>
      <c r="BF47" s="153">
        <f t="shared" si="14"/>
        <v>0</v>
      </c>
      <c r="BG47" s="153"/>
      <c r="BH47" s="153"/>
      <c r="BI47" s="153"/>
      <c r="BJ47" s="153"/>
    </row>
    <row r="48" spans="1:62" ht="12.75" hidden="1" customHeight="1">
      <c r="A48" s="1012"/>
      <c r="B48" s="1015"/>
      <c r="C48" s="1002"/>
      <c r="D48" s="651"/>
      <c r="E48" s="654"/>
      <c r="F48" s="59"/>
      <c r="G48" s="59"/>
      <c r="H48" s="59"/>
      <c r="I48" s="59"/>
      <c r="J48" s="59"/>
      <c r="K48" s="59"/>
      <c r="L48" s="59"/>
      <c r="M48" s="849"/>
      <c r="N48" s="60"/>
      <c r="O48" s="67"/>
      <c r="P48" s="59"/>
      <c r="Q48" s="59"/>
      <c r="R48" s="59"/>
      <c r="S48" s="59"/>
      <c r="T48" s="59"/>
      <c r="U48" s="59"/>
      <c r="V48" s="59"/>
      <c r="W48" s="673"/>
      <c r="X48" s="651"/>
      <c r="Y48" s="651"/>
      <c r="Z48" s="880"/>
      <c r="AA48" s="945"/>
      <c r="AB48" s="945"/>
      <c r="AC48" s="18"/>
      <c r="AD48" s="18" t="s">
        <v>478</v>
      </c>
      <c r="AE48" s="18" t="s">
        <v>297</v>
      </c>
      <c r="AF48" s="18" t="s">
        <v>268</v>
      </c>
      <c r="AG48" s="153">
        <f t="shared" si="12"/>
        <v>0</v>
      </c>
      <c r="AH48" s="153"/>
      <c r="AI48" s="153"/>
      <c r="AJ48" s="153"/>
      <c r="AK48" s="153"/>
      <c r="AL48" s="153"/>
      <c r="AM48" s="153"/>
      <c r="AN48" s="153"/>
      <c r="AO48" s="153"/>
      <c r="AP48" s="153"/>
      <c r="AQ48" s="154">
        <f t="shared" si="8"/>
        <v>0</v>
      </c>
      <c r="AR48" s="154"/>
      <c r="AS48" s="154"/>
      <c r="AT48" s="154"/>
      <c r="AU48" s="154"/>
      <c r="AV48" s="153">
        <f t="shared" si="5"/>
        <v>0</v>
      </c>
      <c r="AW48" s="153"/>
      <c r="AX48" s="153"/>
      <c r="AY48" s="153"/>
      <c r="AZ48" s="153"/>
      <c r="BA48" s="153">
        <f t="shared" si="13"/>
        <v>0</v>
      </c>
      <c r="BB48" s="153"/>
      <c r="BC48" s="153"/>
      <c r="BD48" s="153"/>
      <c r="BE48" s="153"/>
      <c r="BF48" s="153">
        <f t="shared" si="14"/>
        <v>0</v>
      </c>
      <c r="BG48" s="153"/>
      <c r="BH48" s="153"/>
      <c r="BI48" s="153"/>
      <c r="BJ48" s="153"/>
    </row>
    <row r="49" spans="1:62" ht="15.75" customHeight="1">
      <c r="A49" s="1012"/>
      <c r="B49" s="1015"/>
      <c r="C49" s="1002"/>
      <c r="D49" s="651"/>
      <c r="E49" s="654"/>
      <c r="F49" s="59"/>
      <c r="G49" s="59"/>
      <c r="H49" s="59"/>
      <c r="I49" s="59"/>
      <c r="J49" s="59"/>
      <c r="K49" s="59"/>
      <c r="L49" s="59"/>
      <c r="M49" s="849"/>
      <c r="N49" s="60"/>
      <c r="O49" s="67"/>
      <c r="P49" s="59"/>
      <c r="Q49" s="59"/>
      <c r="R49" s="59"/>
      <c r="S49" s="59"/>
      <c r="T49" s="59"/>
      <c r="U49" s="59"/>
      <c r="V49" s="59"/>
      <c r="W49" s="673"/>
      <c r="X49" s="651"/>
      <c r="Y49" s="651"/>
      <c r="Z49" s="880"/>
      <c r="AA49" s="945"/>
      <c r="AB49" s="945"/>
      <c r="AC49" s="18"/>
      <c r="AD49" s="18" t="s">
        <v>478</v>
      </c>
      <c r="AE49" s="18" t="s">
        <v>391</v>
      </c>
      <c r="AF49" s="18" t="s">
        <v>250</v>
      </c>
      <c r="AG49" s="153">
        <f t="shared" si="12"/>
        <v>0</v>
      </c>
      <c r="AH49" s="153"/>
      <c r="AI49" s="153"/>
      <c r="AJ49" s="153"/>
      <c r="AK49" s="153"/>
      <c r="AL49" s="153"/>
      <c r="AM49" s="153"/>
      <c r="AN49" s="153"/>
      <c r="AO49" s="153"/>
      <c r="AP49" s="153"/>
      <c r="AQ49" s="154">
        <f t="shared" si="8"/>
        <v>851.1</v>
      </c>
      <c r="AR49" s="154"/>
      <c r="AS49" s="154">
        <v>800</v>
      </c>
      <c r="AT49" s="154"/>
      <c r="AU49" s="154">
        <v>51.1</v>
      </c>
      <c r="AV49" s="153">
        <f t="shared" si="5"/>
        <v>0</v>
      </c>
      <c r="AW49" s="153"/>
      <c r="AX49" s="153"/>
      <c r="AY49" s="153"/>
      <c r="AZ49" s="153"/>
      <c r="BA49" s="153">
        <f t="shared" si="13"/>
        <v>0</v>
      </c>
      <c r="BB49" s="153"/>
      <c r="BC49" s="153"/>
      <c r="BD49" s="153"/>
      <c r="BE49" s="153"/>
      <c r="BF49" s="153">
        <f t="shared" si="14"/>
        <v>0</v>
      </c>
      <c r="BG49" s="153"/>
      <c r="BH49" s="153"/>
      <c r="BI49" s="153"/>
      <c r="BJ49" s="153"/>
    </row>
    <row r="50" spans="1:62" ht="17.25" hidden="1" customHeight="1">
      <c r="A50" s="1012"/>
      <c r="B50" s="1015"/>
      <c r="C50" s="1003"/>
      <c r="D50" s="651"/>
      <c r="E50" s="654"/>
      <c r="F50" s="59"/>
      <c r="G50" s="59"/>
      <c r="H50" s="59"/>
      <c r="I50" s="59"/>
      <c r="J50" s="59"/>
      <c r="K50" s="59"/>
      <c r="L50" s="59"/>
      <c r="M50" s="850"/>
      <c r="N50" s="60"/>
      <c r="O50" s="67"/>
      <c r="P50" s="59"/>
      <c r="Q50" s="59"/>
      <c r="R50" s="59"/>
      <c r="S50" s="59"/>
      <c r="T50" s="59"/>
      <c r="U50" s="59"/>
      <c r="V50" s="59"/>
      <c r="W50" s="817"/>
      <c r="X50" s="651"/>
      <c r="Y50" s="651"/>
      <c r="Z50" s="880"/>
      <c r="AA50" s="945"/>
      <c r="AB50" s="945"/>
      <c r="AC50" s="18"/>
      <c r="AD50" s="18"/>
      <c r="AE50" s="18"/>
      <c r="AF50" s="18"/>
      <c r="AG50" s="153">
        <f t="shared" si="12"/>
        <v>0</v>
      </c>
      <c r="AH50" s="153"/>
      <c r="AI50" s="153"/>
      <c r="AJ50" s="153"/>
      <c r="AK50" s="153"/>
      <c r="AL50" s="153"/>
      <c r="AM50" s="153"/>
      <c r="AN50" s="153"/>
      <c r="AO50" s="153">
        <f>SUM(AO38:AO49)</f>
        <v>0</v>
      </c>
      <c r="AP50" s="153"/>
      <c r="AQ50" s="154">
        <f t="shared" si="8"/>
        <v>51.1</v>
      </c>
      <c r="AR50" s="154"/>
      <c r="AS50" s="154"/>
      <c r="AT50" s="154"/>
      <c r="AU50" s="154">
        <f>SUM(AU38:AU49)</f>
        <v>51.1</v>
      </c>
      <c r="AV50" s="153">
        <f t="shared" si="5"/>
        <v>0</v>
      </c>
      <c r="AW50" s="153"/>
      <c r="AX50" s="153"/>
      <c r="AY50" s="153"/>
      <c r="AZ50" s="153">
        <f>SUM(AZ38:AZ49)</f>
        <v>0</v>
      </c>
      <c r="BA50" s="153">
        <f t="shared" si="13"/>
        <v>0</v>
      </c>
      <c r="BB50" s="153"/>
      <c r="BC50" s="153"/>
      <c r="BD50" s="153"/>
      <c r="BE50" s="153">
        <f>SUM(BE38:BE49)</f>
        <v>0</v>
      </c>
      <c r="BF50" s="153">
        <f t="shared" si="14"/>
        <v>0</v>
      </c>
      <c r="BG50" s="153"/>
      <c r="BH50" s="153"/>
      <c r="BI50" s="153"/>
      <c r="BJ50" s="153">
        <f>SUM(BJ38:BJ49)</f>
        <v>0</v>
      </c>
    </row>
    <row r="51" spans="1:62" ht="18.75" customHeight="1">
      <c r="A51" s="1013"/>
      <c r="B51" s="1016"/>
      <c r="C51" s="98"/>
      <c r="D51" s="836"/>
      <c r="E51" s="816"/>
      <c r="F51" s="59"/>
      <c r="G51" s="59"/>
      <c r="H51" s="59"/>
      <c r="I51" s="59"/>
      <c r="J51" s="59"/>
      <c r="K51" s="59"/>
      <c r="L51" s="59"/>
      <c r="M51" s="61"/>
      <c r="N51" s="60"/>
      <c r="O51" s="67"/>
      <c r="P51" s="59"/>
      <c r="Q51" s="59"/>
      <c r="R51" s="59"/>
      <c r="S51" s="59"/>
      <c r="T51" s="59"/>
      <c r="U51" s="59"/>
      <c r="V51" s="59"/>
      <c r="W51" s="98"/>
      <c r="X51" s="836"/>
      <c r="Y51" s="836"/>
      <c r="Z51" s="881"/>
      <c r="AA51" s="946"/>
      <c r="AB51" s="946"/>
      <c r="AC51" s="18"/>
      <c r="AD51" s="18" t="s">
        <v>478</v>
      </c>
      <c r="AE51" s="18" t="s">
        <v>27</v>
      </c>
      <c r="AF51" s="18">
        <v>244</v>
      </c>
      <c r="AG51" s="153">
        <f t="shared" si="12"/>
        <v>680.2</v>
      </c>
      <c r="AH51" s="153">
        <f>AJ51+AL51+AN51+AP51</f>
        <v>647.70000000000005</v>
      </c>
      <c r="AI51" s="153"/>
      <c r="AJ51" s="153"/>
      <c r="AK51" s="153"/>
      <c r="AL51" s="153"/>
      <c r="AM51" s="153"/>
      <c r="AN51" s="153"/>
      <c r="AO51" s="153">
        <v>680.2</v>
      </c>
      <c r="AP51" s="153">
        <v>647.70000000000005</v>
      </c>
      <c r="AQ51" s="154">
        <f t="shared" si="8"/>
        <v>460</v>
      </c>
      <c r="AR51" s="154"/>
      <c r="AS51" s="154">
        <v>0</v>
      </c>
      <c r="AT51" s="154"/>
      <c r="AU51" s="154">
        <v>460</v>
      </c>
      <c r="AV51" s="153">
        <f t="shared" si="5"/>
        <v>222.9</v>
      </c>
      <c r="AW51" s="153"/>
      <c r="AX51" s="153"/>
      <c r="AY51" s="153"/>
      <c r="AZ51" s="153">
        <v>222.9</v>
      </c>
      <c r="BA51" s="153">
        <f t="shared" si="13"/>
        <v>68.099999999999994</v>
      </c>
      <c r="BB51" s="153"/>
      <c r="BC51" s="153"/>
      <c r="BD51" s="153"/>
      <c r="BE51" s="153">
        <v>68.099999999999994</v>
      </c>
      <c r="BF51" s="153">
        <f t="shared" si="14"/>
        <v>68.099999999999994</v>
      </c>
      <c r="BG51" s="153"/>
      <c r="BH51" s="153"/>
      <c r="BI51" s="153"/>
      <c r="BJ51" s="153">
        <v>68.099999999999994</v>
      </c>
    </row>
    <row r="52" spans="1:62" ht="90.75" customHeight="1">
      <c r="A52" s="1009" t="s">
        <v>321</v>
      </c>
      <c r="B52" s="1007">
        <v>6509</v>
      </c>
      <c r="C52" s="142" t="s">
        <v>454</v>
      </c>
      <c r="D52" s="68" t="s">
        <v>244</v>
      </c>
      <c r="E52" s="68" t="s">
        <v>455</v>
      </c>
      <c r="F52" s="59"/>
      <c r="G52" s="59"/>
      <c r="H52" s="59"/>
      <c r="I52" s="59"/>
      <c r="J52" s="59"/>
      <c r="K52" s="59"/>
      <c r="L52" s="59"/>
      <c r="M52" s="64" t="s">
        <v>330</v>
      </c>
      <c r="N52" s="60" t="s">
        <v>290</v>
      </c>
      <c r="O52" s="60" t="s">
        <v>386</v>
      </c>
      <c r="P52" s="59">
        <v>11</v>
      </c>
      <c r="Q52" s="59"/>
      <c r="R52" s="59"/>
      <c r="S52" s="59"/>
      <c r="T52" s="59"/>
      <c r="U52" s="59"/>
      <c r="V52" s="59"/>
      <c r="W52" s="58" t="s">
        <v>457</v>
      </c>
      <c r="X52" s="68" t="s">
        <v>418</v>
      </c>
      <c r="Y52" s="68" t="s">
        <v>459</v>
      </c>
      <c r="Z52" s="70" t="s">
        <v>471</v>
      </c>
      <c r="AA52" s="70" t="s">
        <v>290</v>
      </c>
      <c r="AB52" s="70" t="s">
        <v>417</v>
      </c>
      <c r="AC52" s="18"/>
      <c r="AD52" s="18" t="s">
        <v>228</v>
      </c>
      <c r="AE52" s="18" t="s">
        <v>273</v>
      </c>
      <c r="AF52" s="18" t="s">
        <v>250</v>
      </c>
      <c r="AG52" s="153">
        <f t="shared" ref="AG52:AH124" si="15">AI52+AK52+AM52+AO52</f>
        <v>27.8</v>
      </c>
      <c r="AH52" s="153">
        <f t="shared" si="15"/>
        <v>27.8</v>
      </c>
      <c r="AI52" s="153"/>
      <c r="AJ52" s="153"/>
      <c r="AK52" s="153"/>
      <c r="AL52" s="153"/>
      <c r="AM52" s="153"/>
      <c r="AN52" s="153"/>
      <c r="AO52" s="153">
        <v>27.8</v>
      </c>
      <c r="AP52" s="153">
        <v>27.8</v>
      </c>
      <c r="AQ52" s="154">
        <f t="shared" ref="AQ52:AQ124" si="16">AR52+AS52+AT52+AU52</f>
        <v>10</v>
      </c>
      <c r="AR52" s="154"/>
      <c r="AS52" s="154"/>
      <c r="AT52" s="154"/>
      <c r="AU52" s="154">
        <v>10</v>
      </c>
      <c r="AV52" s="153">
        <f t="shared" ref="AV52:AV124" si="17">AW52+AX52+AY52+AZ52</f>
        <v>0</v>
      </c>
      <c r="AW52" s="153"/>
      <c r="AX52" s="153"/>
      <c r="AY52" s="153"/>
      <c r="AZ52" s="153"/>
      <c r="BA52" s="153">
        <f t="shared" si="13"/>
        <v>0</v>
      </c>
      <c r="BB52" s="153"/>
      <c r="BC52" s="153"/>
      <c r="BD52" s="153"/>
      <c r="BE52" s="153"/>
      <c r="BF52" s="153">
        <f t="shared" si="14"/>
        <v>0</v>
      </c>
      <c r="BG52" s="153"/>
      <c r="BH52" s="153"/>
      <c r="BI52" s="153"/>
      <c r="BJ52" s="153"/>
    </row>
    <row r="53" spans="1:62">
      <c r="A53" s="1010"/>
      <c r="B53" s="1008"/>
      <c r="C53" s="511"/>
      <c r="D53" s="600"/>
      <c r="E53" s="600"/>
      <c r="F53" s="59"/>
      <c r="G53" s="59"/>
      <c r="H53" s="59"/>
      <c r="I53" s="59"/>
      <c r="J53" s="59"/>
      <c r="K53" s="59"/>
      <c r="L53" s="59"/>
      <c r="M53" s="514"/>
      <c r="N53" s="60"/>
      <c r="O53" s="60"/>
      <c r="P53" s="59"/>
      <c r="Q53" s="59"/>
      <c r="R53" s="59"/>
      <c r="S53" s="59"/>
      <c r="T53" s="59"/>
      <c r="U53" s="59"/>
      <c r="V53" s="59"/>
      <c r="W53" s="511"/>
      <c r="X53" s="600"/>
      <c r="Y53" s="600"/>
      <c r="Z53" s="515"/>
      <c r="AA53" s="609"/>
      <c r="AB53" s="609"/>
      <c r="AC53" s="18"/>
      <c r="AD53" s="18" t="s">
        <v>228</v>
      </c>
      <c r="AE53" s="18" t="s">
        <v>273</v>
      </c>
      <c r="AF53" s="18">
        <v>360</v>
      </c>
      <c r="AG53" s="599">
        <f t="shared" si="15"/>
        <v>2.9</v>
      </c>
      <c r="AH53" s="599">
        <f t="shared" si="15"/>
        <v>2.9</v>
      </c>
      <c r="AI53" s="153"/>
      <c r="AJ53" s="153"/>
      <c r="AK53" s="153"/>
      <c r="AL53" s="153"/>
      <c r="AM53" s="153"/>
      <c r="AN53" s="153"/>
      <c r="AO53" s="153">
        <v>2.9</v>
      </c>
      <c r="AP53" s="153">
        <v>2.9</v>
      </c>
      <c r="AQ53" s="154">
        <f t="shared" si="16"/>
        <v>35</v>
      </c>
      <c r="AR53" s="154"/>
      <c r="AS53" s="154"/>
      <c r="AT53" s="154"/>
      <c r="AU53" s="154">
        <v>35</v>
      </c>
      <c r="AV53" s="153"/>
      <c r="AW53" s="153"/>
      <c r="AX53" s="153"/>
      <c r="AY53" s="153"/>
      <c r="AZ53" s="153"/>
      <c r="BA53" s="153"/>
      <c r="BB53" s="153"/>
      <c r="BC53" s="153"/>
      <c r="BD53" s="153"/>
      <c r="BE53" s="153"/>
      <c r="BF53" s="153"/>
      <c r="BG53" s="153"/>
      <c r="BH53" s="153"/>
      <c r="BI53" s="153"/>
      <c r="BJ53" s="153"/>
    </row>
    <row r="54" spans="1:62" ht="24" customHeight="1">
      <c r="A54" s="859" t="s">
        <v>322</v>
      </c>
      <c r="B54" s="856">
        <v>6513</v>
      </c>
      <c r="C54" s="871" t="s">
        <v>447</v>
      </c>
      <c r="D54" s="867" t="s">
        <v>418</v>
      </c>
      <c r="E54" s="867" t="s">
        <v>448</v>
      </c>
      <c r="F54" s="59"/>
      <c r="G54" s="59"/>
      <c r="H54" s="59"/>
      <c r="I54" s="59"/>
      <c r="J54" s="59"/>
      <c r="K54" s="59"/>
      <c r="L54" s="59"/>
      <c r="M54" s="898" t="s">
        <v>387</v>
      </c>
      <c r="N54" s="60" t="s">
        <v>290</v>
      </c>
      <c r="O54" s="60" t="s">
        <v>386</v>
      </c>
      <c r="P54" s="59" t="s">
        <v>420</v>
      </c>
      <c r="Q54" s="59"/>
      <c r="R54" s="59"/>
      <c r="S54" s="59"/>
      <c r="T54" s="59"/>
      <c r="U54" s="59"/>
      <c r="V54" s="59"/>
      <c r="W54" s="871" t="s">
        <v>367</v>
      </c>
      <c r="X54" s="867" t="s">
        <v>242</v>
      </c>
      <c r="Y54" s="867" t="s">
        <v>368</v>
      </c>
      <c r="Z54" s="954" t="s">
        <v>413</v>
      </c>
      <c r="AA54" s="957" t="s">
        <v>290</v>
      </c>
      <c r="AB54" s="957" t="s">
        <v>378</v>
      </c>
      <c r="AC54" s="18"/>
      <c r="AD54" s="18"/>
      <c r="AE54" s="18"/>
      <c r="AF54" s="18"/>
      <c r="AG54" s="153">
        <f t="shared" si="15"/>
        <v>0</v>
      </c>
      <c r="AH54" s="153"/>
      <c r="AI54" s="153"/>
      <c r="AJ54" s="153"/>
      <c r="AK54" s="153"/>
      <c r="AL54" s="153"/>
      <c r="AM54" s="153"/>
      <c r="AN54" s="153"/>
      <c r="AO54" s="153"/>
      <c r="AP54" s="153"/>
      <c r="AQ54" s="154">
        <f t="shared" si="16"/>
        <v>0</v>
      </c>
      <c r="AR54" s="154"/>
      <c r="AS54" s="154"/>
      <c r="AT54" s="154"/>
      <c r="AU54" s="154"/>
      <c r="AV54" s="153">
        <f t="shared" si="17"/>
        <v>0</v>
      </c>
      <c r="AW54" s="153"/>
      <c r="AX54" s="153"/>
      <c r="AY54" s="153"/>
      <c r="AZ54" s="153"/>
      <c r="BA54" s="153">
        <f t="shared" si="13"/>
        <v>0</v>
      </c>
      <c r="BB54" s="153"/>
      <c r="BC54" s="153"/>
      <c r="BD54" s="153"/>
      <c r="BE54" s="153"/>
      <c r="BF54" s="153">
        <f>BG54+BH54+BI54+BJ54</f>
        <v>0</v>
      </c>
      <c r="BG54" s="153"/>
      <c r="BH54" s="153"/>
      <c r="BI54" s="153"/>
      <c r="BJ54" s="153"/>
    </row>
    <row r="55" spans="1:62" ht="12.75" customHeight="1">
      <c r="A55" s="860"/>
      <c r="B55" s="857"/>
      <c r="C55" s="749"/>
      <c r="D55" s="867"/>
      <c r="E55" s="867"/>
      <c r="F55" s="59"/>
      <c r="G55" s="59"/>
      <c r="H55" s="59"/>
      <c r="I55" s="59"/>
      <c r="J55" s="59"/>
      <c r="K55" s="59"/>
      <c r="L55" s="59"/>
      <c r="M55" s="899"/>
      <c r="N55" s="72"/>
      <c r="O55" s="72"/>
      <c r="P55" s="72"/>
      <c r="Q55" s="59"/>
      <c r="R55" s="59"/>
      <c r="S55" s="59"/>
      <c r="T55" s="59"/>
      <c r="U55" s="59"/>
      <c r="V55" s="59"/>
      <c r="W55" s="749"/>
      <c r="X55" s="867"/>
      <c r="Y55" s="867"/>
      <c r="Z55" s="955"/>
      <c r="AA55" s="958"/>
      <c r="AB55" s="958"/>
      <c r="AC55" s="18"/>
      <c r="AD55" s="18" t="s">
        <v>476</v>
      </c>
      <c r="AE55" s="18"/>
      <c r="AF55" s="18"/>
      <c r="AG55" s="153">
        <f t="shared" si="15"/>
        <v>662.2</v>
      </c>
      <c r="AH55" s="153">
        <f t="shared" si="15"/>
        <v>662.1</v>
      </c>
      <c r="AI55" s="153"/>
      <c r="AJ55" s="153"/>
      <c r="AK55" s="153">
        <f>AK57</f>
        <v>24.5</v>
      </c>
      <c r="AL55" s="153">
        <f>AL57</f>
        <v>24.5</v>
      </c>
      <c r="AM55" s="153"/>
      <c r="AN55" s="153"/>
      <c r="AO55" s="153">
        <f>AO56+AO60+AO61+AO59+AO58+AO57</f>
        <v>637.70000000000005</v>
      </c>
      <c r="AP55" s="153">
        <f>AP56+AP60+AP61+AP59+AP58+AP57</f>
        <v>637.6</v>
      </c>
      <c r="AQ55" s="153">
        <f>AQ56+AQ60+AQ61+AQ59+AQ58</f>
        <v>2849.4</v>
      </c>
      <c r="AR55" s="153">
        <f t="shared" ref="AR55:AZ55" si="18">AR56+AR60+AR61+AR59</f>
        <v>0</v>
      </c>
      <c r="AS55" s="153">
        <f t="shared" si="18"/>
        <v>2455.9</v>
      </c>
      <c r="AT55" s="153">
        <f t="shared" si="18"/>
        <v>0</v>
      </c>
      <c r="AU55" s="153">
        <f>AU56+AU60+AU61+AU59+AU58</f>
        <v>393.5</v>
      </c>
      <c r="AV55" s="153">
        <f t="shared" si="18"/>
        <v>200</v>
      </c>
      <c r="AW55" s="153">
        <f t="shared" si="18"/>
        <v>0</v>
      </c>
      <c r="AX55" s="153">
        <f t="shared" si="18"/>
        <v>0</v>
      </c>
      <c r="AY55" s="153">
        <f t="shared" si="18"/>
        <v>0</v>
      </c>
      <c r="AZ55" s="153">
        <f t="shared" si="18"/>
        <v>200</v>
      </c>
      <c r="BA55" s="153">
        <f t="shared" ref="BA55:BJ55" si="19">BA56+BA60+BA61+BA59</f>
        <v>200</v>
      </c>
      <c r="BB55" s="153">
        <f t="shared" si="19"/>
        <v>0</v>
      </c>
      <c r="BC55" s="153">
        <f t="shared" si="19"/>
        <v>0</v>
      </c>
      <c r="BD55" s="153">
        <f t="shared" si="19"/>
        <v>0</v>
      </c>
      <c r="BE55" s="153">
        <f t="shared" si="19"/>
        <v>200</v>
      </c>
      <c r="BF55" s="153">
        <f t="shared" si="19"/>
        <v>200</v>
      </c>
      <c r="BG55" s="153">
        <f t="shared" si="19"/>
        <v>0</v>
      </c>
      <c r="BH55" s="153">
        <f t="shared" si="19"/>
        <v>0</v>
      </c>
      <c r="BI55" s="153">
        <f t="shared" si="19"/>
        <v>0</v>
      </c>
      <c r="BJ55" s="153">
        <f t="shared" si="19"/>
        <v>200</v>
      </c>
    </row>
    <row r="56" spans="1:62" ht="12.75" customHeight="1">
      <c r="A56" s="860"/>
      <c r="B56" s="857"/>
      <c r="C56" s="749"/>
      <c r="D56" s="867"/>
      <c r="E56" s="867"/>
      <c r="F56" s="59"/>
      <c r="G56" s="59"/>
      <c r="H56" s="59"/>
      <c r="I56" s="59"/>
      <c r="J56" s="59"/>
      <c r="K56" s="59"/>
      <c r="L56" s="59"/>
      <c r="M56" s="899"/>
      <c r="N56" s="60"/>
      <c r="O56" s="60"/>
      <c r="P56" s="59"/>
      <c r="Q56" s="59"/>
      <c r="R56" s="59"/>
      <c r="S56" s="59"/>
      <c r="T56" s="59"/>
      <c r="U56" s="59"/>
      <c r="V56" s="59"/>
      <c r="W56" s="749"/>
      <c r="X56" s="867"/>
      <c r="Y56" s="867"/>
      <c r="Z56" s="955"/>
      <c r="AA56" s="958"/>
      <c r="AB56" s="958"/>
      <c r="AC56" s="18"/>
      <c r="AD56" s="18" t="s">
        <v>476</v>
      </c>
      <c r="AE56" s="18" t="s">
        <v>309</v>
      </c>
      <c r="AF56" s="18" t="s">
        <v>250</v>
      </c>
      <c r="AG56" s="153">
        <f t="shared" si="15"/>
        <v>0</v>
      </c>
      <c r="AH56" s="153"/>
      <c r="AI56" s="153"/>
      <c r="AJ56" s="153"/>
      <c r="AK56" s="153"/>
      <c r="AL56" s="153"/>
      <c r="AM56" s="153"/>
      <c r="AN56" s="153"/>
      <c r="AO56" s="153">
        <v>0</v>
      </c>
      <c r="AP56" s="153"/>
      <c r="AQ56" s="154">
        <f t="shared" si="16"/>
        <v>0</v>
      </c>
      <c r="AR56" s="146"/>
      <c r="AS56" s="146"/>
      <c r="AT56" s="146"/>
      <c r="AU56" s="146">
        <v>0</v>
      </c>
      <c r="AV56" s="153">
        <f t="shared" si="17"/>
        <v>0</v>
      </c>
      <c r="AW56" s="153"/>
      <c r="AX56" s="153"/>
      <c r="AY56" s="153"/>
      <c r="AZ56" s="148">
        <v>0</v>
      </c>
      <c r="BA56" s="153">
        <f>BB56+BC56+BD56+BE56</f>
        <v>0</v>
      </c>
      <c r="BB56" s="153"/>
      <c r="BC56" s="153"/>
      <c r="BD56" s="153"/>
      <c r="BE56" s="148">
        <v>0</v>
      </c>
      <c r="BF56" s="153">
        <f>BG56+BH56+BI56+BJ56</f>
        <v>0</v>
      </c>
      <c r="BG56" s="153"/>
      <c r="BH56" s="153"/>
      <c r="BI56" s="153"/>
      <c r="BJ56" s="148">
        <v>0</v>
      </c>
    </row>
    <row r="57" spans="1:62" ht="12.75" customHeight="1">
      <c r="A57" s="860"/>
      <c r="B57" s="857"/>
      <c r="C57" s="749"/>
      <c r="D57" s="867"/>
      <c r="E57" s="867"/>
      <c r="F57" s="59"/>
      <c r="G57" s="59"/>
      <c r="H57" s="59"/>
      <c r="I57" s="59"/>
      <c r="J57" s="59"/>
      <c r="K57" s="59"/>
      <c r="L57" s="59"/>
      <c r="M57" s="899"/>
      <c r="N57" s="60"/>
      <c r="O57" s="60"/>
      <c r="P57" s="59"/>
      <c r="Q57" s="59"/>
      <c r="R57" s="59"/>
      <c r="S57" s="59"/>
      <c r="T57" s="59"/>
      <c r="U57" s="59"/>
      <c r="V57" s="59"/>
      <c r="W57" s="749"/>
      <c r="X57" s="867"/>
      <c r="Y57" s="867"/>
      <c r="Z57" s="955"/>
      <c r="AA57" s="958"/>
      <c r="AB57" s="958"/>
      <c r="AC57" s="18"/>
      <c r="AD57" s="18" t="s">
        <v>476</v>
      </c>
      <c r="AE57" s="18" t="s">
        <v>89</v>
      </c>
      <c r="AF57" s="18">
        <v>240</v>
      </c>
      <c r="AG57" s="153">
        <f t="shared" si="15"/>
        <v>24.5</v>
      </c>
      <c r="AH57" s="153">
        <f t="shared" si="15"/>
        <v>24.5</v>
      </c>
      <c r="AI57" s="153"/>
      <c r="AJ57" s="153"/>
      <c r="AK57" s="153">
        <v>24.5</v>
      </c>
      <c r="AL57" s="153">
        <v>24.5</v>
      </c>
      <c r="AM57" s="153"/>
      <c r="AN57" s="153"/>
      <c r="AO57" s="153">
        <v>0</v>
      </c>
      <c r="AP57" s="153"/>
      <c r="AQ57" s="154">
        <f t="shared" si="16"/>
        <v>0</v>
      </c>
      <c r="AR57" s="146"/>
      <c r="AS57" s="146"/>
      <c r="AT57" s="146"/>
      <c r="AU57" s="146"/>
      <c r="AV57" s="153">
        <f t="shared" si="17"/>
        <v>0</v>
      </c>
      <c r="AW57" s="153"/>
      <c r="AX57" s="153"/>
      <c r="AY57" s="153"/>
      <c r="AZ57" s="148"/>
      <c r="BA57" s="153">
        <f>BB57+BC57+BD57+BE57</f>
        <v>0</v>
      </c>
      <c r="BB57" s="153"/>
      <c r="BC57" s="153"/>
      <c r="BD57" s="153"/>
      <c r="BE57" s="148"/>
      <c r="BF57" s="153">
        <f>BG57+BH57+BI57+BJ57</f>
        <v>0</v>
      </c>
      <c r="BG57" s="153"/>
      <c r="BH57" s="153"/>
      <c r="BI57" s="153"/>
      <c r="BJ57" s="148"/>
    </row>
    <row r="58" spans="1:62" ht="12.75" customHeight="1">
      <c r="A58" s="860"/>
      <c r="B58" s="857"/>
      <c r="C58" s="749"/>
      <c r="D58" s="867"/>
      <c r="E58" s="867"/>
      <c r="F58" s="59"/>
      <c r="G58" s="59"/>
      <c r="H58" s="59"/>
      <c r="I58" s="59"/>
      <c r="J58" s="59"/>
      <c r="K58" s="59"/>
      <c r="L58" s="59"/>
      <c r="M58" s="899"/>
      <c r="N58" s="60"/>
      <c r="O58" s="60"/>
      <c r="P58" s="59"/>
      <c r="Q58" s="59"/>
      <c r="R58" s="59"/>
      <c r="S58" s="59"/>
      <c r="T58" s="59"/>
      <c r="U58" s="59"/>
      <c r="V58" s="59"/>
      <c r="W58" s="749"/>
      <c r="X58" s="867"/>
      <c r="Y58" s="867"/>
      <c r="Z58" s="955"/>
      <c r="AA58" s="958"/>
      <c r="AB58" s="958"/>
      <c r="AC58" s="18"/>
      <c r="AD58" s="18" t="s">
        <v>476</v>
      </c>
      <c r="AE58" s="18" t="s">
        <v>30</v>
      </c>
      <c r="AF58" s="18" t="s">
        <v>250</v>
      </c>
      <c r="AG58" s="153">
        <f t="shared" si="15"/>
        <v>470.7</v>
      </c>
      <c r="AH58" s="153">
        <f t="shared" si="15"/>
        <v>470.6</v>
      </c>
      <c r="AI58" s="153"/>
      <c r="AJ58" s="153"/>
      <c r="AK58" s="153"/>
      <c r="AL58" s="153"/>
      <c r="AM58" s="153"/>
      <c r="AN58" s="153"/>
      <c r="AO58" s="153">
        <v>470.7</v>
      </c>
      <c r="AP58" s="153">
        <v>470.6</v>
      </c>
      <c r="AQ58" s="154">
        <f t="shared" si="16"/>
        <v>193.5</v>
      </c>
      <c r="AR58" s="146"/>
      <c r="AS58" s="146"/>
      <c r="AT58" s="146"/>
      <c r="AU58" s="146">
        <v>193.5</v>
      </c>
      <c r="AV58" s="153"/>
      <c r="AW58" s="153"/>
      <c r="AX58" s="153"/>
      <c r="AY58" s="153"/>
      <c r="AZ58" s="148"/>
      <c r="BA58" s="153"/>
      <c r="BB58" s="153"/>
      <c r="BC58" s="153"/>
      <c r="BD58" s="153"/>
      <c r="BE58" s="148"/>
      <c r="BF58" s="153"/>
      <c r="BG58" s="153"/>
      <c r="BH58" s="153"/>
      <c r="BI58" s="153"/>
      <c r="BJ58" s="148"/>
    </row>
    <row r="59" spans="1:62" ht="12.75" customHeight="1">
      <c r="A59" s="860"/>
      <c r="B59" s="857"/>
      <c r="C59" s="749"/>
      <c r="D59" s="867"/>
      <c r="E59" s="867"/>
      <c r="F59" s="59"/>
      <c r="G59" s="59"/>
      <c r="H59" s="59"/>
      <c r="I59" s="59"/>
      <c r="J59" s="59"/>
      <c r="K59" s="59"/>
      <c r="L59" s="59"/>
      <c r="M59" s="899"/>
      <c r="N59" s="60"/>
      <c r="O59" s="60"/>
      <c r="P59" s="59"/>
      <c r="Q59" s="59"/>
      <c r="R59" s="59"/>
      <c r="S59" s="59"/>
      <c r="T59" s="59"/>
      <c r="U59" s="59"/>
      <c r="V59" s="59"/>
      <c r="W59" s="749"/>
      <c r="X59" s="867"/>
      <c r="Y59" s="867"/>
      <c r="Z59" s="955"/>
      <c r="AA59" s="958"/>
      <c r="AB59" s="958"/>
      <c r="AC59" s="18"/>
      <c r="AD59" s="18" t="s">
        <v>476</v>
      </c>
      <c r="AE59" s="18" t="s">
        <v>24</v>
      </c>
      <c r="AF59" s="18" t="s">
        <v>250</v>
      </c>
      <c r="AG59" s="153">
        <f t="shared" si="15"/>
        <v>167</v>
      </c>
      <c r="AH59" s="153">
        <f t="shared" si="15"/>
        <v>167</v>
      </c>
      <c r="AI59" s="153"/>
      <c r="AJ59" s="153"/>
      <c r="AK59" s="153"/>
      <c r="AL59" s="153"/>
      <c r="AM59" s="153"/>
      <c r="AN59" s="153"/>
      <c r="AO59" s="153">
        <v>167</v>
      </c>
      <c r="AP59" s="153">
        <v>167</v>
      </c>
      <c r="AQ59" s="154">
        <f t="shared" si="16"/>
        <v>200</v>
      </c>
      <c r="AR59" s="146"/>
      <c r="AS59" s="146"/>
      <c r="AT59" s="146"/>
      <c r="AU59" s="146">
        <v>200</v>
      </c>
      <c r="AV59" s="153">
        <f t="shared" si="17"/>
        <v>200</v>
      </c>
      <c r="AW59" s="153"/>
      <c r="AX59" s="153"/>
      <c r="AY59" s="153"/>
      <c r="AZ59" s="148">
        <v>200</v>
      </c>
      <c r="BA59" s="153">
        <f>BB59+BC59+BD59+BE59</f>
        <v>200</v>
      </c>
      <c r="BB59" s="153"/>
      <c r="BC59" s="153"/>
      <c r="BD59" s="153"/>
      <c r="BE59" s="148">
        <v>200</v>
      </c>
      <c r="BF59" s="153">
        <f>BG59+BH59+BI59+BJ59</f>
        <v>200</v>
      </c>
      <c r="BG59" s="153"/>
      <c r="BH59" s="153"/>
      <c r="BI59" s="153"/>
      <c r="BJ59" s="148">
        <v>200</v>
      </c>
    </row>
    <row r="60" spans="1:62" ht="12.75" customHeight="1">
      <c r="A60" s="860"/>
      <c r="B60" s="857"/>
      <c r="C60" s="749"/>
      <c r="D60" s="867"/>
      <c r="E60" s="867"/>
      <c r="F60" s="59"/>
      <c r="G60" s="59"/>
      <c r="H60" s="59"/>
      <c r="I60" s="59"/>
      <c r="J60" s="59"/>
      <c r="K60" s="59"/>
      <c r="L60" s="59"/>
      <c r="M60" s="899"/>
      <c r="N60" s="60"/>
      <c r="O60" s="60"/>
      <c r="P60" s="59"/>
      <c r="Q60" s="59"/>
      <c r="R60" s="59"/>
      <c r="S60" s="59"/>
      <c r="T60" s="59"/>
      <c r="U60" s="59"/>
      <c r="V60" s="59"/>
      <c r="W60" s="749"/>
      <c r="X60" s="867"/>
      <c r="Y60" s="867"/>
      <c r="Z60" s="955"/>
      <c r="AA60" s="958"/>
      <c r="AB60" s="958"/>
      <c r="AC60" s="18"/>
      <c r="AD60" s="18" t="s">
        <v>476</v>
      </c>
      <c r="AE60" s="18" t="s">
        <v>100</v>
      </c>
      <c r="AF60" s="18" t="s">
        <v>250</v>
      </c>
      <c r="AG60" s="153">
        <f t="shared" si="15"/>
        <v>0</v>
      </c>
      <c r="AH60" s="153"/>
      <c r="AI60" s="153"/>
      <c r="AJ60" s="153"/>
      <c r="AK60" s="153"/>
      <c r="AL60" s="153"/>
      <c r="AM60" s="153"/>
      <c r="AN60" s="153"/>
      <c r="AO60" s="153">
        <v>0</v>
      </c>
      <c r="AP60" s="153"/>
      <c r="AQ60" s="154">
        <f t="shared" si="16"/>
        <v>2455.9</v>
      </c>
      <c r="AR60" s="146"/>
      <c r="AS60" s="146">
        <v>2455.9</v>
      </c>
      <c r="AT60" s="146"/>
      <c r="AU60" s="146">
        <v>0</v>
      </c>
      <c r="AV60" s="153">
        <f t="shared" si="17"/>
        <v>0</v>
      </c>
      <c r="AW60" s="153"/>
      <c r="AX60" s="153"/>
      <c r="AY60" s="153"/>
      <c r="AZ60" s="148">
        <v>0</v>
      </c>
      <c r="BA60" s="153">
        <f>BB60+BC60+BD60+BE60</f>
        <v>0</v>
      </c>
      <c r="BB60" s="153"/>
      <c r="BC60" s="153"/>
      <c r="BD60" s="153"/>
      <c r="BE60" s="148">
        <v>0</v>
      </c>
      <c r="BF60" s="153">
        <f>BG60+BH60+BI60+BJ60</f>
        <v>0</v>
      </c>
      <c r="BG60" s="153"/>
      <c r="BH60" s="153"/>
      <c r="BI60" s="153"/>
      <c r="BJ60" s="148">
        <v>0</v>
      </c>
    </row>
    <row r="61" spans="1:62" ht="12.75" customHeight="1">
      <c r="A61" s="860"/>
      <c r="B61" s="857"/>
      <c r="C61" s="749"/>
      <c r="D61" s="867"/>
      <c r="E61" s="867"/>
      <c r="F61" s="59"/>
      <c r="G61" s="59"/>
      <c r="H61" s="59"/>
      <c r="I61" s="59"/>
      <c r="J61" s="59"/>
      <c r="K61" s="59"/>
      <c r="L61" s="59"/>
      <c r="M61" s="899"/>
      <c r="N61" s="60"/>
      <c r="O61" s="60"/>
      <c r="P61" s="59"/>
      <c r="Q61" s="59"/>
      <c r="R61" s="59"/>
      <c r="S61" s="59"/>
      <c r="T61" s="59"/>
      <c r="U61" s="59"/>
      <c r="V61" s="59"/>
      <c r="W61" s="749"/>
      <c r="X61" s="867"/>
      <c r="Y61" s="867"/>
      <c r="Z61" s="955"/>
      <c r="AA61" s="958"/>
      <c r="AB61" s="958"/>
      <c r="AC61" s="18"/>
      <c r="AD61" s="18" t="s">
        <v>476</v>
      </c>
      <c r="AE61" s="18" t="s">
        <v>296</v>
      </c>
      <c r="AF61" s="18" t="s">
        <v>250</v>
      </c>
      <c r="AG61" s="153">
        <f t="shared" si="15"/>
        <v>0</v>
      </c>
      <c r="AH61" s="153"/>
      <c r="AI61" s="153"/>
      <c r="AJ61" s="153"/>
      <c r="AK61" s="153"/>
      <c r="AL61" s="153"/>
      <c r="AM61" s="153"/>
      <c r="AN61" s="153"/>
      <c r="AO61" s="153"/>
      <c r="AP61" s="153"/>
      <c r="AQ61" s="154">
        <f t="shared" si="16"/>
        <v>0</v>
      </c>
      <c r="AR61" s="146"/>
      <c r="AS61" s="146"/>
      <c r="AT61" s="146"/>
      <c r="AU61" s="146"/>
      <c r="AV61" s="153">
        <f t="shared" si="17"/>
        <v>0</v>
      </c>
      <c r="AW61" s="153"/>
      <c r="AX61" s="153"/>
      <c r="AY61" s="153"/>
      <c r="AZ61" s="148"/>
      <c r="BA61" s="153">
        <f>BB61+BC61+BD61+BE61</f>
        <v>0</v>
      </c>
      <c r="BB61" s="153"/>
      <c r="BC61" s="153"/>
      <c r="BD61" s="153"/>
      <c r="BE61" s="148"/>
      <c r="BF61" s="153">
        <f>BG61+BH61+BI61+BJ61</f>
        <v>0</v>
      </c>
      <c r="BG61" s="153"/>
      <c r="BH61" s="153"/>
      <c r="BI61" s="153"/>
      <c r="BJ61" s="148"/>
    </row>
    <row r="62" spans="1:62" ht="12.75" customHeight="1">
      <c r="A62" s="860"/>
      <c r="B62" s="857"/>
      <c r="C62" s="749"/>
      <c r="D62" s="867"/>
      <c r="E62" s="867"/>
      <c r="F62" s="59"/>
      <c r="G62" s="59"/>
      <c r="H62" s="59"/>
      <c r="I62" s="59"/>
      <c r="J62" s="59"/>
      <c r="K62" s="59"/>
      <c r="L62" s="59"/>
      <c r="M62" s="899"/>
      <c r="N62" s="60"/>
      <c r="O62" s="60"/>
      <c r="P62" s="59"/>
      <c r="Q62" s="59"/>
      <c r="R62" s="59"/>
      <c r="S62" s="59"/>
      <c r="T62" s="59"/>
      <c r="U62" s="59"/>
      <c r="V62" s="59"/>
      <c r="W62" s="749"/>
      <c r="X62" s="867"/>
      <c r="Y62" s="867"/>
      <c r="Z62" s="955"/>
      <c r="AA62" s="958"/>
      <c r="AB62" s="958"/>
      <c r="AC62" s="18"/>
      <c r="AD62" s="12" t="s">
        <v>476</v>
      </c>
      <c r="AE62" s="18" t="s">
        <v>311</v>
      </c>
      <c r="AF62" s="18" t="s">
        <v>250</v>
      </c>
      <c r="AG62" s="153"/>
      <c r="AH62" s="153"/>
      <c r="AI62" s="153"/>
      <c r="AJ62" s="153"/>
      <c r="AK62" s="153"/>
      <c r="AL62" s="153"/>
      <c r="AM62" s="153"/>
      <c r="AN62" s="153"/>
      <c r="AO62" s="153"/>
      <c r="AP62" s="153"/>
      <c r="AQ62" s="154"/>
      <c r="AR62" s="146"/>
      <c r="AS62" s="146"/>
      <c r="AT62" s="146"/>
      <c r="AU62" s="146"/>
      <c r="AV62" s="153"/>
      <c r="AW62" s="153"/>
      <c r="AX62" s="153"/>
      <c r="AY62" s="153"/>
      <c r="AZ62" s="148"/>
      <c r="BA62" s="153"/>
      <c r="BB62" s="153"/>
      <c r="BC62" s="153"/>
      <c r="BD62" s="153"/>
      <c r="BE62" s="148"/>
      <c r="BF62" s="153"/>
      <c r="BG62" s="153"/>
      <c r="BH62" s="153"/>
      <c r="BI62" s="153"/>
      <c r="BJ62" s="148"/>
    </row>
    <row r="63" spans="1:62" ht="18" customHeight="1">
      <c r="A63" s="860"/>
      <c r="B63" s="857"/>
      <c r="C63" s="750"/>
      <c r="D63" s="867"/>
      <c r="E63" s="867"/>
      <c r="F63" s="59"/>
      <c r="G63" s="59"/>
      <c r="H63" s="59"/>
      <c r="I63" s="59"/>
      <c r="J63" s="59"/>
      <c r="K63" s="59"/>
      <c r="L63" s="59"/>
      <c r="M63" s="900"/>
      <c r="N63" s="60"/>
      <c r="O63" s="60"/>
      <c r="P63" s="59"/>
      <c r="Q63" s="59"/>
      <c r="R63" s="59"/>
      <c r="S63" s="59"/>
      <c r="T63" s="59"/>
      <c r="U63" s="59"/>
      <c r="V63" s="59"/>
      <c r="W63" s="750"/>
      <c r="X63" s="867"/>
      <c r="Y63" s="867"/>
      <c r="Z63" s="956"/>
      <c r="AA63" s="959"/>
      <c r="AB63" s="959"/>
      <c r="AC63" s="18"/>
      <c r="AD63" s="18"/>
      <c r="AE63" s="18"/>
      <c r="AF63" s="18"/>
      <c r="AG63" s="153">
        <f t="shared" si="15"/>
        <v>662.2</v>
      </c>
      <c r="AH63" s="153">
        <f t="shared" si="15"/>
        <v>662.1</v>
      </c>
      <c r="AI63" s="153"/>
      <c r="AJ63" s="153"/>
      <c r="AK63" s="153">
        <f>SUM(AK57:AK62)</f>
        <v>24.5</v>
      </c>
      <c r="AL63" s="153">
        <f>SUM(AL57:AL62)</f>
        <v>24.5</v>
      </c>
      <c r="AM63" s="153"/>
      <c r="AN63" s="153"/>
      <c r="AO63" s="153">
        <f>SUM(AO56:AO61)</f>
        <v>637.70000000000005</v>
      </c>
      <c r="AP63" s="153">
        <f>SUM(AP56:AP61)</f>
        <v>637.6</v>
      </c>
      <c r="AQ63" s="154">
        <f t="shared" si="16"/>
        <v>393.5</v>
      </c>
      <c r="AR63" s="146"/>
      <c r="AS63" s="146"/>
      <c r="AT63" s="146"/>
      <c r="AU63" s="146">
        <f>SUM(AU56:AU61)</f>
        <v>393.5</v>
      </c>
      <c r="AV63" s="153">
        <f t="shared" si="17"/>
        <v>200</v>
      </c>
      <c r="AW63" s="153"/>
      <c r="AX63" s="153"/>
      <c r="AY63" s="153"/>
      <c r="AZ63" s="148">
        <f>SUM(AZ56:AZ61)</f>
        <v>200</v>
      </c>
      <c r="BA63" s="153">
        <f t="shared" ref="BA63:BA77" si="20">BB63+BC63+BD63+BE63</f>
        <v>200</v>
      </c>
      <c r="BB63" s="153"/>
      <c r="BC63" s="153"/>
      <c r="BD63" s="153"/>
      <c r="BE63" s="148">
        <f>SUM(BE56:BE61)</f>
        <v>200</v>
      </c>
      <c r="BF63" s="153">
        <f t="shared" ref="BF63:BF77" si="21">BG63+BH63+BI63+BJ63</f>
        <v>200</v>
      </c>
      <c r="BG63" s="153"/>
      <c r="BH63" s="153"/>
      <c r="BI63" s="153"/>
      <c r="BJ63" s="148">
        <f>SUM(BJ56:BJ61)</f>
        <v>200</v>
      </c>
    </row>
    <row r="64" spans="1:62" ht="0.75" customHeight="1">
      <c r="A64" s="861"/>
      <c r="B64" s="858"/>
      <c r="C64" s="66"/>
      <c r="D64" s="66"/>
      <c r="E64" s="66"/>
      <c r="F64" s="66"/>
      <c r="G64" s="66"/>
      <c r="H64" s="66"/>
      <c r="I64" s="66"/>
      <c r="J64" s="66"/>
      <c r="K64" s="66"/>
      <c r="L64" s="66"/>
      <c r="M64" s="64" t="s">
        <v>372</v>
      </c>
      <c r="N64" s="60" t="s">
        <v>290</v>
      </c>
      <c r="O64" s="60" t="s">
        <v>386</v>
      </c>
      <c r="P64" s="66" t="s">
        <v>422</v>
      </c>
      <c r="Q64" s="66"/>
      <c r="R64" s="66"/>
      <c r="S64" s="66"/>
      <c r="T64" s="66"/>
      <c r="U64" s="66"/>
      <c r="V64" s="66"/>
      <c r="W64" s="66"/>
      <c r="X64" s="66"/>
      <c r="Y64" s="66"/>
      <c r="Z64" s="73" t="s">
        <v>374</v>
      </c>
      <c r="AA64" s="73"/>
      <c r="AB64" s="73" t="s">
        <v>375</v>
      </c>
      <c r="AC64" s="12"/>
      <c r="AD64" s="12" t="s">
        <v>476</v>
      </c>
      <c r="AE64" s="12" t="s">
        <v>308</v>
      </c>
      <c r="AF64" s="12" t="s">
        <v>250</v>
      </c>
      <c r="AG64" s="153">
        <f t="shared" si="15"/>
        <v>0</v>
      </c>
      <c r="AH64" s="153"/>
      <c r="AI64" s="148"/>
      <c r="AJ64" s="148"/>
      <c r="AK64" s="148"/>
      <c r="AL64" s="148"/>
      <c r="AM64" s="148"/>
      <c r="AN64" s="148"/>
      <c r="AO64" s="148"/>
      <c r="AP64" s="153"/>
      <c r="AQ64" s="154">
        <f t="shared" si="16"/>
        <v>0</v>
      </c>
      <c r="AR64" s="146"/>
      <c r="AS64" s="146"/>
      <c r="AT64" s="146"/>
      <c r="AU64" s="146"/>
      <c r="AV64" s="153">
        <f t="shared" si="17"/>
        <v>0</v>
      </c>
      <c r="AW64" s="120"/>
      <c r="AX64" s="120"/>
      <c r="AY64" s="120"/>
      <c r="AZ64" s="120"/>
      <c r="BA64" s="153">
        <f t="shared" si="20"/>
        <v>0</v>
      </c>
      <c r="BB64" s="120"/>
      <c r="BC64" s="120"/>
      <c r="BD64" s="120"/>
      <c r="BE64" s="120"/>
      <c r="BF64" s="153">
        <f t="shared" si="21"/>
        <v>0</v>
      </c>
      <c r="BG64" s="120"/>
      <c r="BH64" s="120"/>
      <c r="BI64" s="120"/>
      <c r="BJ64" s="120"/>
    </row>
    <row r="65" spans="1:62" ht="28.5" hidden="1" customHeight="1">
      <c r="A65" s="112"/>
      <c r="B65" s="14"/>
      <c r="C65" s="66"/>
      <c r="D65" s="66"/>
      <c r="E65" s="66"/>
      <c r="F65" s="66"/>
      <c r="G65" s="66"/>
      <c r="H65" s="66"/>
      <c r="I65" s="66"/>
      <c r="J65" s="66"/>
      <c r="K65" s="66"/>
      <c r="L65" s="66"/>
      <c r="M65" s="66"/>
      <c r="N65" s="66"/>
      <c r="O65" s="66"/>
      <c r="P65" s="66"/>
      <c r="Q65" s="59"/>
      <c r="R65" s="59"/>
      <c r="S65" s="59"/>
      <c r="T65" s="59"/>
      <c r="U65" s="59"/>
      <c r="V65" s="59"/>
      <c r="W65" s="59"/>
      <c r="X65" s="66"/>
      <c r="Y65" s="66"/>
      <c r="Z65" s="66"/>
      <c r="AA65" s="66"/>
      <c r="AB65" s="66"/>
      <c r="AC65" s="12"/>
      <c r="AD65" s="12"/>
      <c r="AE65" s="12"/>
      <c r="AF65" s="12"/>
      <c r="AG65" s="153">
        <f t="shared" si="15"/>
        <v>0</v>
      </c>
      <c r="AH65" s="156"/>
      <c r="AI65" s="156"/>
      <c r="AJ65" s="156"/>
      <c r="AK65" s="156"/>
      <c r="AL65" s="156"/>
      <c r="AM65" s="156"/>
      <c r="AN65" s="156"/>
      <c r="AO65" s="148"/>
      <c r="AP65" s="153"/>
      <c r="AQ65" s="154">
        <f t="shared" si="16"/>
        <v>0</v>
      </c>
      <c r="AR65" s="157"/>
      <c r="AS65" s="157"/>
      <c r="AT65" s="157"/>
      <c r="AU65" s="158"/>
      <c r="AV65" s="153">
        <f t="shared" si="17"/>
        <v>0</v>
      </c>
      <c r="AW65" s="159"/>
      <c r="AX65" s="159"/>
      <c r="AY65" s="159"/>
      <c r="AZ65" s="159"/>
      <c r="BA65" s="153">
        <f t="shared" si="20"/>
        <v>0</v>
      </c>
      <c r="BB65" s="159"/>
      <c r="BC65" s="159"/>
      <c r="BD65" s="159"/>
      <c r="BE65" s="159"/>
      <c r="BF65" s="153">
        <f t="shared" si="21"/>
        <v>0</v>
      </c>
      <c r="BG65" s="159"/>
      <c r="BH65" s="159"/>
      <c r="BI65" s="159"/>
      <c r="BJ65" s="159"/>
    </row>
    <row r="66" spans="1:62" ht="36" hidden="1" customHeight="1">
      <c r="A66" s="112" t="s">
        <v>438</v>
      </c>
      <c r="B66" s="14">
        <v>6519</v>
      </c>
      <c r="C66" s="58" t="s">
        <v>447</v>
      </c>
      <c r="D66" s="58" t="s">
        <v>418</v>
      </c>
      <c r="E66" s="58" t="s">
        <v>448</v>
      </c>
      <c r="F66" s="66"/>
      <c r="G66" s="66"/>
      <c r="H66" s="66"/>
      <c r="I66" s="66"/>
      <c r="J66" s="66"/>
      <c r="K66" s="66"/>
      <c r="L66" s="66"/>
      <c r="M66" s="74" t="s">
        <v>372</v>
      </c>
      <c r="N66" s="60" t="s">
        <v>290</v>
      </c>
      <c r="O66" s="60" t="s">
        <v>386</v>
      </c>
      <c r="P66" s="66" t="s">
        <v>422</v>
      </c>
      <c r="Q66" s="59"/>
      <c r="R66" s="59"/>
      <c r="S66" s="59"/>
      <c r="T66" s="59"/>
      <c r="U66" s="59"/>
      <c r="V66" s="59"/>
      <c r="W66" s="58" t="s">
        <v>367</v>
      </c>
      <c r="X66" s="58" t="s">
        <v>361</v>
      </c>
      <c r="Y66" s="58" t="s">
        <v>368</v>
      </c>
      <c r="Z66" s="73" t="s">
        <v>374</v>
      </c>
      <c r="AA66" s="73"/>
      <c r="AB66" s="73" t="s">
        <v>375</v>
      </c>
      <c r="AC66" s="12"/>
      <c r="AD66" s="12" t="s">
        <v>476</v>
      </c>
      <c r="AE66" s="18" t="s">
        <v>311</v>
      </c>
      <c r="AF66" s="18" t="s">
        <v>250</v>
      </c>
      <c r="AG66" s="153">
        <f t="shared" si="15"/>
        <v>0</v>
      </c>
      <c r="AH66" s="153"/>
      <c r="AI66" s="148"/>
      <c r="AJ66" s="148"/>
      <c r="AK66" s="148"/>
      <c r="AL66" s="148"/>
      <c r="AM66" s="148"/>
      <c r="AN66" s="148"/>
      <c r="AO66" s="148"/>
      <c r="AP66" s="153"/>
      <c r="AQ66" s="154">
        <f t="shared" si="16"/>
        <v>0</v>
      </c>
      <c r="AR66" s="146"/>
      <c r="AS66" s="146"/>
      <c r="AT66" s="146"/>
      <c r="AU66" s="146"/>
      <c r="AV66" s="153">
        <f t="shared" si="17"/>
        <v>0</v>
      </c>
      <c r="AW66" s="120"/>
      <c r="AX66" s="120"/>
      <c r="AY66" s="120"/>
      <c r="AZ66" s="120"/>
      <c r="BA66" s="153">
        <f t="shared" si="20"/>
        <v>0</v>
      </c>
      <c r="BB66" s="120"/>
      <c r="BC66" s="120"/>
      <c r="BD66" s="120"/>
      <c r="BE66" s="120"/>
      <c r="BF66" s="153">
        <f t="shared" si="21"/>
        <v>0</v>
      </c>
      <c r="BG66" s="120"/>
      <c r="BH66" s="120"/>
      <c r="BI66" s="120"/>
      <c r="BJ66" s="120"/>
    </row>
    <row r="67" spans="1:62" s="40" customFormat="1" ht="117.75" customHeight="1">
      <c r="A67" s="117" t="s">
        <v>0</v>
      </c>
      <c r="B67" s="33">
        <v>6600</v>
      </c>
      <c r="C67" s="75" t="s">
        <v>238</v>
      </c>
      <c r="D67" s="76" t="s">
        <v>238</v>
      </c>
      <c r="E67" s="76" t="s">
        <v>238</v>
      </c>
      <c r="F67" s="76" t="s">
        <v>238</v>
      </c>
      <c r="G67" s="76" t="s">
        <v>238</v>
      </c>
      <c r="H67" s="76" t="s">
        <v>238</v>
      </c>
      <c r="I67" s="76" t="s">
        <v>238</v>
      </c>
      <c r="J67" s="76" t="s">
        <v>238</v>
      </c>
      <c r="K67" s="76" t="s">
        <v>238</v>
      </c>
      <c r="L67" s="76" t="s">
        <v>238</v>
      </c>
      <c r="M67" s="76" t="s">
        <v>238</v>
      </c>
      <c r="N67" s="76" t="s">
        <v>238</v>
      </c>
      <c r="O67" s="76" t="s">
        <v>238</v>
      </c>
      <c r="P67" s="76" t="s">
        <v>238</v>
      </c>
      <c r="Q67" s="77" t="s">
        <v>238</v>
      </c>
      <c r="R67" s="77" t="s">
        <v>238</v>
      </c>
      <c r="S67" s="77" t="s">
        <v>238</v>
      </c>
      <c r="T67" s="77" t="s">
        <v>238</v>
      </c>
      <c r="U67" s="77" t="s">
        <v>238</v>
      </c>
      <c r="V67" s="77" t="s">
        <v>238</v>
      </c>
      <c r="W67" s="77" t="s">
        <v>238</v>
      </c>
      <c r="X67" s="76" t="s">
        <v>238</v>
      </c>
      <c r="Y67" s="76" t="s">
        <v>238</v>
      </c>
      <c r="Z67" s="76" t="s">
        <v>238</v>
      </c>
      <c r="AA67" s="76" t="s">
        <v>238</v>
      </c>
      <c r="AB67" s="76" t="s">
        <v>238</v>
      </c>
      <c r="AC67" s="38" t="s">
        <v>238</v>
      </c>
      <c r="AD67" s="38" t="s">
        <v>238</v>
      </c>
      <c r="AE67" s="38"/>
      <c r="AF67" s="38"/>
      <c r="AG67" s="595">
        <f>AI67+AK67+AM67+AO67</f>
        <v>2809.2</v>
      </c>
      <c r="AH67" s="595">
        <f t="shared" si="15"/>
        <v>2688.3</v>
      </c>
      <c r="AI67" s="597">
        <f>AI70+AI78+AI96+AI97+AI99+AI73+AI74+AI95+AI94</f>
        <v>0</v>
      </c>
      <c r="AJ67" s="597"/>
      <c r="AK67" s="597">
        <f>AK70+AK78+AK96+AK97+AK99+AK73+AK74+AK95+AK94</f>
        <v>1663.8</v>
      </c>
      <c r="AL67" s="597">
        <f>AL70+AL78+AL96+AL97+AL99+AL73+AL74+AL95+AL94</f>
        <v>1663.8</v>
      </c>
      <c r="AM67" s="149">
        <f>AM70+AM78+AM96+AM97+AM99+AM73+AM74+AM95+AM94</f>
        <v>0</v>
      </c>
      <c r="AN67" s="149"/>
      <c r="AO67" s="149">
        <f>AO70+AO78+AO96+AO97+AO99+AO73+AO74+AO95+AO94+AO98+AO75</f>
        <v>1145.4000000000001</v>
      </c>
      <c r="AP67" s="149">
        <f>AP70+AP78+AP96+AP97+AP99+AP73+AP74+AP95+AP94+AP98+AP75</f>
        <v>1024.5</v>
      </c>
      <c r="AQ67" s="161">
        <f>AR67+AS67+AT67+AU67</f>
        <v>1203.0999999999999</v>
      </c>
      <c r="AR67" s="150">
        <f>AR70+AR78+AR96+AR97+AR99+AR73+AR74+AR95+AR94</f>
        <v>0</v>
      </c>
      <c r="AS67" s="150">
        <f>AS70+AS78+AS96+AS97+AS99+AS73+AS74+AS95+AS94</f>
        <v>599.6</v>
      </c>
      <c r="AT67" s="150">
        <f>AT70+AT78+AT96+AT97+AT99+AT73+AT74+AT95+AT94</f>
        <v>0</v>
      </c>
      <c r="AU67" s="150">
        <f>AU70+AU78+AU96+AU97+AU99+AU73+AU74+AU95+AU94+AU98</f>
        <v>603.5</v>
      </c>
      <c r="AV67" s="160">
        <f t="shared" si="17"/>
        <v>1042</v>
      </c>
      <c r="AW67" s="149">
        <f>AW70+AW78+AW96+AW97+AW99+AW73+AW74+AW95+AW94</f>
        <v>0</v>
      </c>
      <c r="AX67" s="149">
        <f>AX70+AX78+AX96+AX97+AX99+AX73+AX74+AX95+AX94</f>
        <v>598</v>
      </c>
      <c r="AY67" s="149">
        <f>AY70+AY78+AY96+AY97+AY99+AY73+AY74+AY95+AY94</f>
        <v>0</v>
      </c>
      <c r="AZ67" s="149">
        <f>AZ70+AZ78+AZ96+AZ97+AZ99+AZ73+AZ74+AZ95+AZ94</f>
        <v>444</v>
      </c>
      <c r="BA67" s="160">
        <f t="shared" si="20"/>
        <v>1319.1</v>
      </c>
      <c r="BB67" s="149">
        <f>BB70+BB78+BB96+BB97+BB99+BB73+BB74+BB95+BB94</f>
        <v>0</v>
      </c>
      <c r="BC67" s="149">
        <f>BC70+BC78+BC96+BC97+BC99+BC73+BC74+BC95+BC94</f>
        <v>875.1</v>
      </c>
      <c r="BD67" s="149">
        <f>BD70+BD78+BD96+BD97+BD99+BD73+BD74+BD95+BD94</f>
        <v>0</v>
      </c>
      <c r="BE67" s="149">
        <f>BE70+BE78+BE96+BE97+BE99+BE73+BE74+BE95+BE94</f>
        <v>444</v>
      </c>
      <c r="BF67" s="160">
        <f t="shared" si="21"/>
        <v>1319.1</v>
      </c>
      <c r="BG67" s="149">
        <f>BG70+BG78+BG96+BG97+BG99+BG73+BG74+BG95+BG94</f>
        <v>0</v>
      </c>
      <c r="BH67" s="149">
        <f>BH70+BH78+BH96+BH97+BH99+BH73+BH74+BH95+BH94</f>
        <v>875.1</v>
      </c>
      <c r="BI67" s="149">
        <f>BI70+BI78+BI96+BI97+BI99+BI73+BI74+BI95+BI94</f>
        <v>0</v>
      </c>
      <c r="BJ67" s="149">
        <f>BJ70+BJ78+BJ96+BJ97+BJ99+BJ73+BJ74+BJ95+BJ94</f>
        <v>444</v>
      </c>
    </row>
    <row r="68" spans="1:62" ht="12.75" hidden="1" customHeight="1">
      <c r="A68" s="113" t="s">
        <v>411</v>
      </c>
      <c r="B68" s="15"/>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16"/>
      <c r="AD68" s="16"/>
      <c r="AE68" s="16"/>
      <c r="AF68" s="16"/>
      <c r="AG68" s="153">
        <f t="shared" si="15"/>
        <v>0</v>
      </c>
      <c r="AH68" s="156"/>
      <c r="AI68" s="151"/>
      <c r="AJ68" s="151"/>
      <c r="AK68" s="151"/>
      <c r="AL68" s="151"/>
      <c r="AM68" s="151"/>
      <c r="AN68" s="151"/>
      <c r="AO68" s="151"/>
      <c r="AP68" s="156"/>
      <c r="AQ68" s="154">
        <f t="shared" si="16"/>
        <v>0</v>
      </c>
      <c r="AR68" s="152"/>
      <c r="AS68" s="152"/>
      <c r="AT68" s="152"/>
      <c r="AU68" s="152"/>
      <c r="AV68" s="153">
        <f t="shared" si="17"/>
        <v>0</v>
      </c>
      <c r="AW68" s="151"/>
      <c r="AX68" s="151"/>
      <c r="AY68" s="151"/>
      <c r="AZ68" s="151"/>
      <c r="BA68" s="153">
        <f t="shared" si="20"/>
        <v>0</v>
      </c>
      <c r="BB68" s="151"/>
      <c r="BC68" s="151"/>
      <c r="BD68" s="151"/>
      <c r="BE68" s="151"/>
      <c r="BF68" s="153">
        <f t="shared" si="21"/>
        <v>0</v>
      </c>
      <c r="BG68" s="151"/>
      <c r="BH68" s="151"/>
      <c r="BI68" s="151"/>
      <c r="BJ68" s="151"/>
    </row>
    <row r="69" spans="1:62" ht="17.25" hidden="1" customHeight="1">
      <c r="A69" s="114" t="s">
        <v>412</v>
      </c>
      <c r="B69" s="17"/>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18"/>
      <c r="AD69" s="18"/>
      <c r="AE69" s="18"/>
      <c r="AF69" s="18"/>
      <c r="AG69" s="153">
        <f t="shared" si="15"/>
        <v>0</v>
      </c>
      <c r="AH69" s="153"/>
      <c r="AI69" s="153"/>
      <c r="AJ69" s="153"/>
      <c r="AK69" s="153"/>
      <c r="AL69" s="153"/>
      <c r="AM69" s="153"/>
      <c r="AN69" s="153"/>
      <c r="AO69" s="153"/>
      <c r="AP69" s="153"/>
      <c r="AQ69" s="154">
        <f t="shared" si="16"/>
        <v>0</v>
      </c>
      <c r="AR69" s="154"/>
      <c r="AS69" s="154"/>
      <c r="AT69" s="154"/>
      <c r="AU69" s="154"/>
      <c r="AV69" s="153">
        <f t="shared" si="17"/>
        <v>0</v>
      </c>
      <c r="AW69" s="153"/>
      <c r="AX69" s="153"/>
      <c r="AY69" s="153"/>
      <c r="AZ69" s="153"/>
      <c r="BA69" s="153">
        <f t="shared" si="20"/>
        <v>0</v>
      </c>
      <c r="BB69" s="153"/>
      <c r="BC69" s="153"/>
      <c r="BD69" s="153"/>
      <c r="BE69" s="153"/>
      <c r="BF69" s="153">
        <f t="shared" si="21"/>
        <v>0</v>
      </c>
      <c r="BG69" s="153"/>
      <c r="BH69" s="153"/>
      <c r="BI69" s="153"/>
      <c r="BJ69" s="153"/>
    </row>
    <row r="70" spans="1:62" ht="15.75" hidden="1" customHeight="1">
      <c r="A70" s="868" t="s">
        <v>419</v>
      </c>
      <c r="B70" s="893">
        <v>6601</v>
      </c>
      <c r="C70" s="867" t="s">
        <v>447</v>
      </c>
      <c r="D70" s="867" t="s">
        <v>245</v>
      </c>
      <c r="E70" s="867" t="s">
        <v>448</v>
      </c>
      <c r="F70" s="66"/>
      <c r="G70" s="66"/>
      <c r="H70" s="66"/>
      <c r="I70" s="66"/>
      <c r="J70" s="66"/>
      <c r="K70" s="66"/>
      <c r="L70" s="66"/>
      <c r="M70" s="64" t="s">
        <v>387</v>
      </c>
      <c r="N70" s="60" t="s">
        <v>290</v>
      </c>
      <c r="O70" s="60" t="s">
        <v>386</v>
      </c>
      <c r="P70" s="66" t="s">
        <v>420</v>
      </c>
      <c r="Q70" s="66"/>
      <c r="R70" s="66"/>
      <c r="S70" s="66"/>
      <c r="T70" s="66"/>
      <c r="U70" s="66"/>
      <c r="V70" s="66"/>
      <c r="W70" s="867" t="s">
        <v>367</v>
      </c>
      <c r="X70" s="867" t="s">
        <v>242</v>
      </c>
      <c r="Y70" s="867" t="s">
        <v>368</v>
      </c>
      <c r="Z70" s="70" t="s">
        <v>413</v>
      </c>
      <c r="AA70" s="71" t="s">
        <v>290</v>
      </c>
      <c r="AB70" s="71" t="s">
        <v>378</v>
      </c>
      <c r="AC70" s="18"/>
      <c r="AD70" s="18" t="s">
        <v>480</v>
      </c>
      <c r="AE70" s="18"/>
      <c r="AF70" s="18"/>
      <c r="AG70" s="153">
        <f t="shared" si="15"/>
        <v>0</v>
      </c>
      <c r="AH70" s="153"/>
      <c r="AI70" s="153"/>
      <c r="AJ70" s="153"/>
      <c r="AK70" s="153"/>
      <c r="AL70" s="153"/>
      <c r="AM70" s="153"/>
      <c r="AN70" s="153"/>
      <c r="AO70" s="153"/>
      <c r="AP70" s="153"/>
      <c r="AQ70" s="154">
        <f t="shared" si="16"/>
        <v>0</v>
      </c>
      <c r="AR70" s="154"/>
      <c r="AS70" s="154"/>
      <c r="AT70" s="154"/>
      <c r="AU70" s="154"/>
      <c r="AV70" s="153">
        <f t="shared" si="17"/>
        <v>0</v>
      </c>
      <c r="AW70" s="153"/>
      <c r="AX70" s="153"/>
      <c r="AY70" s="153"/>
      <c r="AZ70" s="153"/>
      <c r="BA70" s="153">
        <f t="shared" si="20"/>
        <v>0</v>
      </c>
      <c r="BB70" s="153"/>
      <c r="BC70" s="153"/>
      <c r="BD70" s="153"/>
      <c r="BE70" s="153"/>
      <c r="BF70" s="153">
        <f t="shared" si="21"/>
        <v>0</v>
      </c>
      <c r="BG70" s="153"/>
      <c r="BH70" s="153"/>
      <c r="BI70" s="153"/>
      <c r="BJ70" s="153"/>
    </row>
    <row r="71" spans="1:62" ht="15" hidden="1" customHeight="1">
      <c r="A71" s="869"/>
      <c r="B71" s="893"/>
      <c r="C71" s="867"/>
      <c r="D71" s="867"/>
      <c r="E71" s="867"/>
      <c r="F71" s="66"/>
      <c r="G71" s="66"/>
      <c r="H71" s="66"/>
      <c r="I71" s="66"/>
      <c r="J71" s="66"/>
      <c r="K71" s="66"/>
      <c r="L71" s="66"/>
      <c r="M71" s="64"/>
      <c r="N71" s="60"/>
      <c r="O71" s="60"/>
      <c r="P71" s="66"/>
      <c r="Q71" s="66"/>
      <c r="R71" s="66"/>
      <c r="S71" s="66"/>
      <c r="T71" s="66"/>
      <c r="U71" s="66"/>
      <c r="V71" s="66"/>
      <c r="W71" s="867"/>
      <c r="X71" s="867"/>
      <c r="Y71" s="867"/>
      <c r="Z71" s="70"/>
      <c r="AA71" s="71"/>
      <c r="AB71" s="71"/>
      <c r="AC71" s="18"/>
      <c r="AD71" s="18" t="s">
        <v>480</v>
      </c>
      <c r="AE71" s="18" t="s">
        <v>295</v>
      </c>
      <c r="AF71" s="18" t="s">
        <v>268</v>
      </c>
      <c r="AG71" s="153">
        <f t="shared" si="15"/>
        <v>0</v>
      </c>
      <c r="AH71" s="153"/>
      <c r="AI71" s="153"/>
      <c r="AJ71" s="153"/>
      <c r="AK71" s="153"/>
      <c r="AL71" s="153"/>
      <c r="AM71" s="153"/>
      <c r="AN71" s="153"/>
      <c r="AO71" s="153"/>
      <c r="AP71" s="153"/>
      <c r="AQ71" s="154">
        <f t="shared" si="16"/>
        <v>0</v>
      </c>
      <c r="AR71" s="154"/>
      <c r="AS71" s="154"/>
      <c r="AT71" s="154"/>
      <c r="AU71" s="154"/>
      <c r="AV71" s="153">
        <f t="shared" si="17"/>
        <v>0</v>
      </c>
      <c r="AW71" s="153"/>
      <c r="AX71" s="153"/>
      <c r="AY71" s="153"/>
      <c r="AZ71" s="153"/>
      <c r="BA71" s="153">
        <f t="shared" si="20"/>
        <v>0</v>
      </c>
      <c r="BB71" s="153"/>
      <c r="BC71" s="153"/>
      <c r="BD71" s="153"/>
      <c r="BE71" s="153"/>
      <c r="BF71" s="153">
        <f t="shared" si="21"/>
        <v>0</v>
      </c>
      <c r="BG71" s="153"/>
      <c r="BH71" s="153"/>
      <c r="BI71" s="153"/>
      <c r="BJ71" s="153"/>
    </row>
    <row r="72" spans="1:62" ht="17.25" hidden="1" customHeight="1">
      <c r="A72" s="869"/>
      <c r="B72" s="893"/>
      <c r="C72" s="867"/>
      <c r="D72" s="867"/>
      <c r="E72" s="867"/>
      <c r="F72" s="66"/>
      <c r="G72" s="66"/>
      <c r="H72" s="66"/>
      <c r="I72" s="66"/>
      <c r="J72" s="66"/>
      <c r="K72" s="66"/>
      <c r="L72" s="66"/>
      <c r="M72" s="64"/>
      <c r="N72" s="60"/>
      <c r="O72" s="60"/>
      <c r="P72" s="66"/>
      <c r="Q72" s="66"/>
      <c r="R72" s="66"/>
      <c r="S72" s="66"/>
      <c r="T72" s="66"/>
      <c r="U72" s="66"/>
      <c r="V72" s="66"/>
      <c r="W72" s="867"/>
      <c r="X72" s="867"/>
      <c r="Y72" s="867"/>
      <c r="Z72" s="70"/>
      <c r="AA72" s="71"/>
      <c r="AB72" s="71"/>
      <c r="AC72" s="18"/>
      <c r="AD72" s="18" t="s">
        <v>480</v>
      </c>
      <c r="AE72" s="18" t="s">
        <v>294</v>
      </c>
      <c r="AF72" s="18" t="s">
        <v>268</v>
      </c>
      <c r="AG72" s="153">
        <f t="shared" si="15"/>
        <v>0</v>
      </c>
      <c r="AH72" s="153"/>
      <c r="AI72" s="153"/>
      <c r="AJ72" s="153"/>
      <c r="AK72" s="153"/>
      <c r="AL72" s="153"/>
      <c r="AM72" s="153"/>
      <c r="AN72" s="153"/>
      <c r="AO72" s="153"/>
      <c r="AP72" s="153"/>
      <c r="AQ72" s="154">
        <f t="shared" si="16"/>
        <v>0</v>
      </c>
      <c r="AR72" s="154"/>
      <c r="AS72" s="154"/>
      <c r="AT72" s="154"/>
      <c r="AU72" s="154"/>
      <c r="AV72" s="153">
        <f t="shared" si="17"/>
        <v>0</v>
      </c>
      <c r="AW72" s="153"/>
      <c r="AX72" s="153"/>
      <c r="AY72" s="153"/>
      <c r="AZ72" s="153"/>
      <c r="BA72" s="153">
        <f t="shared" si="20"/>
        <v>0</v>
      </c>
      <c r="BB72" s="153"/>
      <c r="BC72" s="153"/>
      <c r="BD72" s="153"/>
      <c r="BE72" s="153"/>
      <c r="BF72" s="153">
        <f t="shared" si="21"/>
        <v>0</v>
      </c>
      <c r="BG72" s="153"/>
      <c r="BH72" s="153"/>
      <c r="BI72" s="153"/>
      <c r="BJ72" s="153"/>
    </row>
    <row r="73" spans="1:62" ht="15.75" hidden="1" customHeight="1">
      <c r="A73" s="869"/>
      <c r="B73" s="893"/>
      <c r="C73" s="867"/>
      <c r="D73" s="867"/>
      <c r="E73" s="867"/>
      <c r="F73" s="66"/>
      <c r="G73" s="66"/>
      <c r="H73" s="66"/>
      <c r="I73" s="66"/>
      <c r="J73" s="66"/>
      <c r="K73" s="66"/>
      <c r="L73" s="66"/>
      <c r="M73" s="64" t="s">
        <v>385</v>
      </c>
      <c r="N73" s="60" t="s">
        <v>290</v>
      </c>
      <c r="O73" s="60" t="s">
        <v>386</v>
      </c>
      <c r="P73" s="66">
        <v>29</v>
      </c>
      <c r="Q73" s="66"/>
      <c r="R73" s="66"/>
      <c r="S73" s="66"/>
      <c r="T73" s="66"/>
      <c r="U73" s="66"/>
      <c r="V73" s="66"/>
      <c r="W73" s="867"/>
      <c r="X73" s="867"/>
      <c r="Y73" s="867"/>
      <c r="Z73" s="63" t="s">
        <v>2</v>
      </c>
      <c r="AA73" s="63" t="s">
        <v>290</v>
      </c>
      <c r="AB73" s="63" t="s">
        <v>378</v>
      </c>
      <c r="AC73" s="18"/>
      <c r="AD73" s="18" t="s">
        <v>480</v>
      </c>
      <c r="AE73" s="18"/>
      <c r="AF73" s="18"/>
      <c r="AG73" s="153">
        <f t="shared" si="15"/>
        <v>0</v>
      </c>
      <c r="AH73" s="153"/>
      <c r="AI73" s="153"/>
      <c r="AJ73" s="153"/>
      <c r="AK73" s="153"/>
      <c r="AL73" s="153"/>
      <c r="AM73" s="153"/>
      <c r="AN73" s="153"/>
      <c r="AO73" s="153"/>
      <c r="AP73" s="153"/>
      <c r="AQ73" s="154">
        <f t="shared" si="16"/>
        <v>0</v>
      </c>
      <c r="AR73" s="154"/>
      <c r="AS73" s="154"/>
      <c r="AT73" s="154"/>
      <c r="AU73" s="154"/>
      <c r="AV73" s="153">
        <f t="shared" si="17"/>
        <v>0</v>
      </c>
      <c r="AW73" s="153"/>
      <c r="AX73" s="153"/>
      <c r="AY73" s="153"/>
      <c r="AZ73" s="153"/>
      <c r="BA73" s="153">
        <f t="shared" si="20"/>
        <v>0</v>
      </c>
      <c r="BB73" s="153"/>
      <c r="BC73" s="153"/>
      <c r="BD73" s="153"/>
      <c r="BE73" s="153"/>
      <c r="BF73" s="153">
        <f t="shared" si="21"/>
        <v>0</v>
      </c>
      <c r="BG73" s="153"/>
      <c r="BH73" s="153"/>
      <c r="BI73" s="153"/>
      <c r="BJ73" s="153"/>
    </row>
    <row r="74" spans="1:62" ht="18.75" customHeight="1">
      <c r="A74" s="869"/>
      <c r="B74" s="893"/>
      <c r="C74" s="867"/>
      <c r="D74" s="867"/>
      <c r="E74" s="867"/>
      <c r="F74" s="66"/>
      <c r="G74" s="66"/>
      <c r="H74" s="66"/>
      <c r="I74" s="66"/>
      <c r="J74" s="66"/>
      <c r="K74" s="66"/>
      <c r="L74" s="66"/>
      <c r="M74" s="901" t="s">
        <v>449</v>
      </c>
      <c r="N74" s="60" t="s">
        <v>290</v>
      </c>
      <c r="O74" s="60" t="s">
        <v>386</v>
      </c>
      <c r="P74" s="66">
        <v>10</v>
      </c>
      <c r="Q74" s="66"/>
      <c r="R74" s="66"/>
      <c r="S74" s="66"/>
      <c r="T74" s="66"/>
      <c r="U74" s="66"/>
      <c r="V74" s="66"/>
      <c r="W74" s="867"/>
      <c r="X74" s="867"/>
      <c r="Y74" s="867"/>
      <c r="Z74" s="66"/>
      <c r="AA74" s="66"/>
      <c r="AB74" s="66"/>
      <c r="AC74" s="18"/>
      <c r="AD74" s="18" t="s">
        <v>441</v>
      </c>
      <c r="AE74" s="18"/>
      <c r="AF74" s="18"/>
      <c r="AG74" s="153">
        <f t="shared" si="15"/>
        <v>0</v>
      </c>
      <c r="AH74" s="153"/>
      <c r="AI74" s="153"/>
      <c r="AJ74" s="153"/>
      <c r="AK74" s="153"/>
      <c r="AL74" s="153"/>
      <c r="AM74" s="153"/>
      <c r="AN74" s="153"/>
      <c r="AO74" s="153"/>
      <c r="AP74" s="153"/>
      <c r="AQ74" s="154">
        <f t="shared" si="16"/>
        <v>0</v>
      </c>
      <c r="AR74" s="154"/>
      <c r="AS74" s="154"/>
      <c r="AT74" s="154"/>
      <c r="AU74" s="154"/>
      <c r="AV74" s="153">
        <f t="shared" si="17"/>
        <v>0</v>
      </c>
      <c r="AW74" s="153"/>
      <c r="AX74" s="153"/>
      <c r="AY74" s="153"/>
      <c r="AZ74" s="153"/>
      <c r="BA74" s="153">
        <f t="shared" si="20"/>
        <v>0</v>
      </c>
      <c r="BB74" s="153"/>
      <c r="BC74" s="153"/>
      <c r="BD74" s="153"/>
      <c r="BE74" s="153"/>
      <c r="BF74" s="153">
        <f t="shared" si="21"/>
        <v>0</v>
      </c>
      <c r="BG74" s="153"/>
      <c r="BH74" s="153"/>
      <c r="BI74" s="153"/>
      <c r="BJ74" s="153"/>
    </row>
    <row r="75" spans="1:62" ht="18" customHeight="1">
      <c r="A75" s="869"/>
      <c r="B75" s="893"/>
      <c r="C75" s="867"/>
      <c r="D75" s="867"/>
      <c r="E75" s="867"/>
      <c r="F75" s="66"/>
      <c r="G75" s="66"/>
      <c r="H75" s="66"/>
      <c r="I75" s="66"/>
      <c r="J75" s="66"/>
      <c r="K75" s="66"/>
      <c r="L75" s="66"/>
      <c r="M75" s="901"/>
      <c r="N75" s="60"/>
      <c r="O75" s="60"/>
      <c r="P75" s="66"/>
      <c r="Q75" s="66"/>
      <c r="R75" s="66"/>
      <c r="S75" s="66"/>
      <c r="T75" s="66"/>
      <c r="U75" s="66"/>
      <c r="V75" s="66"/>
      <c r="W75" s="867"/>
      <c r="X75" s="867"/>
      <c r="Y75" s="867"/>
      <c r="Z75" s="59"/>
      <c r="AA75" s="59"/>
      <c r="AB75" s="59"/>
      <c r="AC75" s="18"/>
      <c r="AD75" s="18" t="s">
        <v>441</v>
      </c>
      <c r="AE75" s="18" t="s">
        <v>54</v>
      </c>
      <c r="AF75" s="18">
        <v>240</v>
      </c>
      <c r="AG75" s="153">
        <f t="shared" si="15"/>
        <v>20.399999999999999</v>
      </c>
      <c r="AH75" s="153">
        <f t="shared" si="15"/>
        <v>20.399999999999999</v>
      </c>
      <c r="AI75" s="153"/>
      <c r="AJ75" s="153"/>
      <c r="AK75" s="153"/>
      <c r="AL75" s="153"/>
      <c r="AM75" s="153"/>
      <c r="AN75" s="153"/>
      <c r="AO75" s="153">
        <v>20.399999999999999</v>
      </c>
      <c r="AP75" s="153">
        <v>20.399999999999999</v>
      </c>
      <c r="AQ75" s="154">
        <f t="shared" si="16"/>
        <v>0</v>
      </c>
      <c r="AR75" s="154"/>
      <c r="AS75" s="154"/>
      <c r="AT75" s="154"/>
      <c r="AU75" s="154"/>
      <c r="AV75" s="153">
        <f t="shared" si="17"/>
        <v>0</v>
      </c>
      <c r="AW75" s="153"/>
      <c r="AX75" s="153"/>
      <c r="AY75" s="153"/>
      <c r="AZ75" s="153"/>
      <c r="BA75" s="153">
        <f t="shared" si="20"/>
        <v>0</v>
      </c>
      <c r="BB75" s="153"/>
      <c r="BC75" s="153"/>
      <c r="BD75" s="153"/>
      <c r="BE75" s="153"/>
      <c r="BF75" s="153">
        <f t="shared" si="21"/>
        <v>0</v>
      </c>
      <c r="BG75" s="153"/>
      <c r="BH75" s="153"/>
      <c r="BI75" s="153"/>
      <c r="BJ75" s="153"/>
    </row>
    <row r="76" spans="1:62" ht="19.5" customHeight="1">
      <c r="A76" s="869"/>
      <c r="B76" s="893"/>
      <c r="C76" s="867"/>
      <c r="D76" s="867"/>
      <c r="E76" s="867"/>
      <c r="F76" s="66"/>
      <c r="G76" s="66"/>
      <c r="H76" s="66"/>
      <c r="I76" s="66"/>
      <c r="J76" s="66"/>
      <c r="K76" s="66"/>
      <c r="L76" s="66"/>
      <c r="M76" s="901"/>
      <c r="N76" s="60"/>
      <c r="O76" s="60"/>
      <c r="P76" s="66"/>
      <c r="Q76" s="66"/>
      <c r="R76" s="66"/>
      <c r="S76" s="66"/>
      <c r="T76" s="66"/>
      <c r="U76" s="66"/>
      <c r="V76" s="66"/>
      <c r="W76" s="867"/>
      <c r="X76" s="867"/>
      <c r="Y76" s="867"/>
      <c r="Z76" s="59"/>
      <c r="AA76" s="59"/>
      <c r="AB76" s="59"/>
      <c r="AC76" s="18"/>
      <c r="AD76" s="18" t="s">
        <v>441</v>
      </c>
      <c r="AE76" s="18" t="s">
        <v>281</v>
      </c>
      <c r="AF76" s="18" t="s">
        <v>250</v>
      </c>
      <c r="AG76" s="153">
        <f t="shared" si="15"/>
        <v>0</v>
      </c>
      <c r="AH76" s="153"/>
      <c r="AI76" s="153"/>
      <c r="AJ76" s="153"/>
      <c r="AK76" s="153"/>
      <c r="AL76" s="153"/>
      <c r="AM76" s="153"/>
      <c r="AN76" s="153"/>
      <c r="AO76" s="153"/>
      <c r="AP76" s="153"/>
      <c r="AQ76" s="154">
        <f t="shared" si="16"/>
        <v>0</v>
      </c>
      <c r="AR76" s="154"/>
      <c r="AS76" s="154"/>
      <c r="AT76" s="154"/>
      <c r="AU76" s="154"/>
      <c r="AV76" s="153">
        <f t="shared" si="17"/>
        <v>0</v>
      </c>
      <c r="AW76" s="153"/>
      <c r="AX76" s="153"/>
      <c r="AY76" s="153"/>
      <c r="AZ76" s="153"/>
      <c r="BA76" s="153">
        <f t="shared" si="20"/>
        <v>0</v>
      </c>
      <c r="BB76" s="153"/>
      <c r="BC76" s="153"/>
      <c r="BD76" s="153"/>
      <c r="BE76" s="153"/>
      <c r="BF76" s="153">
        <f t="shared" si="21"/>
        <v>0</v>
      </c>
      <c r="BG76" s="153"/>
      <c r="BH76" s="153"/>
      <c r="BI76" s="153"/>
      <c r="BJ76" s="153"/>
    </row>
    <row r="77" spans="1:62" ht="19.5" customHeight="1">
      <c r="A77" s="870"/>
      <c r="B77" s="893"/>
      <c r="C77" s="867"/>
      <c r="D77" s="867"/>
      <c r="E77" s="867"/>
      <c r="F77" s="66"/>
      <c r="G77" s="66"/>
      <c r="H77" s="66"/>
      <c r="I77" s="66"/>
      <c r="J77" s="66"/>
      <c r="K77" s="66"/>
      <c r="L77" s="66"/>
      <c r="M77" s="901"/>
      <c r="N77" s="60"/>
      <c r="O77" s="60"/>
      <c r="P77" s="66"/>
      <c r="Q77" s="66"/>
      <c r="R77" s="66"/>
      <c r="S77" s="66"/>
      <c r="T77" s="66"/>
      <c r="U77" s="66"/>
      <c r="V77" s="66"/>
      <c r="W77" s="867"/>
      <c r="X77" s="867"/>
      <c r="Y77" s="867"/>
      <c r="Z77" s="59"/>
      <c r="AA77" s="59"/>
      <c r="AB77" s="59"/>
      <c r="AC77" s="18"/>
      <c r="AD77" s="18" t="s">
        <v>441</v>
      </c>
      <c r="AE77" s="18" t="s">
        <v>269</v>
      </c>
      <c r="AF77" s="18" t="s">
        <v>250</v>
      </c>
      <c r="AG77" s="153">
        <f t="shared" si="15"/>
        <v>0</v>
      </c>
      <c r="AH77" s="153"/>
      <c r="AI77" s="153"/>
      <c r="AJ77" s="153"/>
      <c r="AK77" s="153"/>
      <c r="AL77" s="153"/>
      <c r="AM77" s="153"/>
      <c r="AN77" s="153"/>
      <c r="AO77" s="153"/>
      <c r="AP77" s="153"/>
      <c r="AQ77" s="154">
        <f t="shared" si="16"/>
        <v>0</v>
      </c>
      <c r="AR77" s="154"/>
      <c r="AS77" s="154"/>
      <c r="AT77" s="154"/>
      <c r="AU77" s="154"/>
      <c r="AV77" s="153">
        <f t="shared" si="17"/>
        <v>0</v>
      </c>
      <c r="AW77" s="153"/>
      <c r="AX77" s="153"/>
      <c r="AY77" s="153"/>
      <c r="AZ77" s="153"/>
      <c r="BA77" s="153">
        <f t="shared" si="20"/>
        <v>0</v>
      </c>
      <c r="BB77" s="153"/>
      <c r="BC77" s="153"/>
      <c r="BD77" s="153"/>
      <c r="BE77" s="153"/>
      <c r="BF77" s="153">
        <f t="shared" si="21"/>
        <v>0</v>
      </c>
      <c r="BG77" s="153"/>
      <c r="BH77" s="153"/>
      <c r="BI77" s="153"/>
      <c r="BJ77" s="153"/>
    </row>
    <row r="78" spans="1:62" ht="20.25" customHeight="1">
      <c r="A78" s="883" t="s">
        <v>426</v>
      </c>
      <c r="B78" s="894">
        <v>6603</v>
      </c>
      <c r="C78" s="818" t="s">
        <v>447</v>
      </c>
      <c r="D78" s="867" t="s">
        <v>246</v>
      </c>
      <c r="E78" s="867" t="s">
        <v>448</v>
      </c>
      <c r="F78" s="59"/>
      <c r="G78" s="59"/>
      <c r="H78" s="59"/>
      <c r="I78" s="59"/>
      <c r="J78" s="59"/>
      <c r="K78" s="59"/>
      <c r="L78" s="59"/>
      <c r="M78" s="66"/>
      <c r="N78" s="59"/>
      <c r="O78" s="59"/>
      <c r="P78" s="59" t="s">
        <v>439</v>
      </c>
      <c r="Q78" s="59"/>
      <c r="R78" s="59"/>
      <c r="S78" s="59"/>
      <c r="T78" s="59"/>
      <c r="U78" s="59"/>
      <c r="V78" s="59"/>
      <c r="W78" s="748" t="s">
        <v>367</v>
      </c>
      <c r="X78" s="867" t="s">
        <v>242</v>
      </c>
      <c r="Y78" s="867" t="s">
        <v>368</v>
      </c>
      <c r="Z78" s="1006" t="s">
        <v>379</v>
      </c>
      <c r="AA78" s="84" t="s">
        <v>290</v>
      </c>
      <c r="AB78" s="101" t="s">
        <v>380</v>
      </c>
      <c r="AC78" s="18"/>
      <c r="AD78" s="18" t="s">
        <v>473</v>
      </c>
      <c r="AE78" s="18"/>
      <c r="AF78" s="18"/>
      <c r="AG78" s="153">
        <f>AI78+AK78+AM78+AO78</f>
        <v>2694.6</v>
      </c>
      <c r="AH78" s="153">
        <f>AJ78+AL78+AN78+AP78</f>
        <v>2573.6999999999998</v>
      </c>
      <c r="AI78" s="153">
        <f>AI83+AI86+AK93</f>
        <v>0</v>
      </c>
      <c r="AJ78" s="153"/>
      <c r="AK78" s="596">
        <f>AK83+AK86+AK91</f>
        <v>1663.8</v>
      </c>
      <c r="AL78" s="596">
        <f>AL83+AL86+AL91</f>
        <v>1663.8</v>
      </c>
      <c r="AM78" s="153">
        <f>AM83+AM86+AO93</f>
        <v>0</v>
      </c>
      <c r="AN78" s="153"/>
      <c r="AO78" s="153">
        <f>AO83+AO86+AO91+AO92</f>
        <v>1030.8</v>
      </c>
      <c r="AP78" s="153">
        <f>AP83+AP86+AP91+AP92</f>
        <v>909.9</v>
      </c>
      <c r="AQ78" s="153">
        <f>AQ83+AQ86+AQ84+AQ85+AQ89+AQ82+AQ90</f>
        <v>1013.6</v>
      </c>
      <c r="AR78" s="153">
        <f>AR83+AR86+AR84+AR85+AR89+AR82+AR90</f>
        <v>0</v>
      </c>
      <c r="AS78" s="153">
        <f>AS83+AS86+AS84+AS85+AS89+AS82+AS90</f>
        <v>599.6</v>
      </c>
      <c r="AT78" s="153">
        <f>AT83+AT86+AT84+AT85+AT89+AT82+AT90</f>
        <v>0</v>
      </c>
      <c r="AU78" s="153">
        <f>AU83+AU86+AU84+AU85+AU89+AU82+AU90</f>
        <v>414</v>
      </c>
      <c r="AV78" s="153">
        <f t="shared" ref="AV78:BE78" si="22">AV83+AV86+AV84+AV85+AV89</f>
        <v>1012</v>
      </c>
      <c r="AW78" s="153">
        <f t="shared" si="22"/>
        <v>0</v>
      </c>
      <c r="AX78" s="153">
        <f t="shared" si="22"/>
        <v>598</v>
      </c>
      <c r="AY78" s="153">
        <f t="shared" si="22"/>
        <v>0</v>
      </c>
      <c r="AZ78" s="153">
        <f t="shared" si="22"/>
        <v>414</v>
      </c>
      <c r="BA78" s="153">
        <f t="shared" si="22"/>
        <v>1289.0999999999999</v>
      </c>
      <c r="BB78" s="153">
        <f t="shared" si="22"/>
        <v>0</v>
      </c>
      <c r="BC78" s="153">
        <f t="shared" si="22"/>
        <v>875.1</v>
      </c>
      <c r="BD78" s="153">
        <f t="shared" si="22"/>
        <v>0</v>
      </c>
      <c r="BE78" s="153">
        <f t="shared" si="22"/>
        <v>414</v>
      </c>
      <c r="BF78" s="153">
        <f>BF83+BF86+BF84+BF85+BF89</f>
        <v>1289.0999999999999</v>
      </c>
      <c r="BG78" s="153">
        <f>BG83+BG86+BG84+BG85+BG89</f>
        <v>0</v>
      </c>
      <c r="BH78" s="153">
        <f>BH83+BH86+BH84+BH85+BH89</f>
        <v>875.1</v>
      </c>
      <c r="BI78" s="153">
        <f>BI83+BI86+BI84+BI85+BI89</f>
        <v>0</v>
      </c>
      <c r="BJ78" s="153">
        <f>BJ83+BJ86+BJ84+BJ85+BJ89</f>
        <v>414</v>
      </c>
    </row>
    <row r="79" spans="1:62" ht="21.75" customHeight="1">
      <c r="A79" s="872"/>
      <c r="B79" s="895"/>
      <c r="C79" s="819"/>
      <c r="D79" s="867"/>
      <c r="E79" s="867"/>
      <c r="F79" s="59"/>
      <c r="G79" s="59"/>
      <c r="H79" s="59"/>
      <c r="I79" s="59"/>
      <c r="J79" s="59"/>
      <c r="K79" s="59"/>
      <c r="L79" s="59"/>
      <c r="M79" s="64"/>
      <c r="N79" s="59"/>
      <c r="O79" s="67"/>
      <c r="P79" s="59"/>
      <c r="Q79" s="59"/>
      <c r="R79" s="59"/>
      <c r="S79" s="59"/>
      <c r="T79" s="59"/>
      <c r="U79" s="59"/>
      <c r="V79" s="59"/>
      <c r="W79" s="749"/>
      <c r="X79" s="867"/>
      <c r="Y79" s="867"/>
      <c r="Z79" s="1006"/>
      <c r="AA79" s="83"/>
      <c r="AB79" s="83"/>
      <c r="AC79" s="18"/>
      <c r="AD79" s="18" t="s">
        <v>473</v>
      </c>
      <c r="AE79" s="18" t="s">
        <v>283</v>
      </c>
      <c r="AF79" s="18" t="s">
        <v>268</v>
      </c>
      <c r="AG79" s="153">
        <f>AI79+AK79+AM79+AO79</f>
        <v>0</v>
      </c>
      <c r="AH79" s="153"/>
      <c r="AI79" s="153"/>
      <c r="AJ79" s="153"/>
      <c r="AK79" s="153"/>
      <c r="AL79" s="153"/>
      <c r="AM79" s="153"/>
      <c r="AN79" s="153"/>
      <c r="AO79" s="153"/>
      <c r="AP79" s="153"/>
      <c r="AQ79" s="154">
        <f t="shared" si="16"/>
        <v>0</v>
      </c>
      <c r="AR79" s="154"/>
      <c r="AS79" s="154"/>
      <c r="AT79" s="154"/>
      <c r="AU79" s="154"/>
      <c r="AV79" s="153">
        <f t="shared" si="17"/>
        <v>0</v>
      </c>
      <c r="AW79" s="153"/>
      <c r="AX79" s="153"/>
      <c r="AY79" s="153"/>
      <c r="AZ79" s="153"/>
      <c r="BA79" s="153">
        <f>BB79+BC79+BD79+BE79</f>
        <v>0</v>
      </c>
      <c r="BB79" s="153"/>
      <c r="BC79" s="153"/>
      <c r="BD79" s="153"/>
      <c r="BE79" s="153"/>
      <c r="BF79" s="153">
        <f>BG79+BH79+BI79+BJ79</f>
        <v>0</v>
      </c>
      <c r="BG79" s="153"/>
      <c r="BH79" s="153"/>
      <c r="BI79" s="153"/>
      <c r="BJ79" s="153"/>
    </row>
    <row r="80" spans="1:62" ht="15" customHeight="1">
      <c r="A80" s="872"/>
      <c r="B80" s="895"/>
      <c r="C80" s="819"/>
      <c r="D80" s="867"/>
      <c r="E80" s="867"/>
      <c r="F80" s="59"/>
      <c r="G80" s="59"/>
      <c r="H80" s="59"/>
      <c r="I80" s="59"/>
      <c r="J80" s="59"/>
      <c r="K80" s="59"/>
      <c r="L80" s="59"/>
      <c r="M80" s="848" t="s">
        <v>450</v>
      </c>
      <c r="N80" s="59"/>
      <c r="O80" s="59"/>
      <c r="P80" s="59">
        <v>35</v>
      </c>
      <c r="Q80" s="59"/>
      <c r="R80" s="59"/>
      <c r="S80" s="59"/>
      <c r="T80" s="59"/>
      <c r="U80" s="59"/>
      <c r="V80" s="59"/>
      <c r="W80" s="749"/>
      <c r="X80" s="867"/>
      <c r="Y80" s="867"/>
      <c r="Z80" s="493"/>
      <c r="AA80" s="84"/>
      <c r="AB80" s="101"/>
      <c r="AC80" s="18"/>
      <c r="AD80" s="18" t="s">
        <v>473</v>
      </c>
      <c r="AE80" s="18"/>
      <c r="AF80" s="18"/>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row>
    <row r="81" spans="1:62">
      <c r="A81" s="872"/>
      <c r="B81" s="895"/>
      <c r="C81" s="819"/>
      <c r="D81" s="867"/>
      <c r="E81" s="867"/>
      <c r="F81" s="59"/>
      <c r="G81" s="59"/>
      <c r="H81" s="59"/>
      <c r="I81" s="59"/>
      <c r="J81" s="59"/>
      <c r="K81" s="59"/>
      <c r="L81" s="59"/>
      <c r="M81" s="849"/>
      <c r="N81" s="59"/>
      <c r="O81" s="59"/>
      <c r="P81" s="59"/>
      <c r="Q81" s="59"/>
      <c r="R81" s="59"/>
      <c r="S81" s="59"/>
      <c r="T81" s="59"/>
      <c r="U81" s="59"/>
      <c r="V81" s="59"/>
      <c r="W81" s="749"/>
      <c r="X81" s="867"/>
      <c r="Y81" s="867"/>
      <c r="Z81" s="494"/>
      <c r="AA81" s="85"/>
      <c r="AB81" s="85"/>
      <c r="AC81" s="12"/>
      <c r="AD81" s="12" t="s">
        <v>473</v>
      </c>
      <c r="AE81" s="12" t="s">
        <v>314</v>
      </c>
      <c r="AF81" s="12" t="s">
        <v>250</v>
      </c>
      <c r="AG81" s="153"/>
      <c r="AH81" s="153"/>
      <c r="AI81" s="153"/>
      <c r="AJ81" s="153"/>
      <c r="AK81" s="153"/>
      <c r="AL81" s="153"/>
      <c r="AM81" s="153"/>
      <c r="AN81" s="153"/>
      <c r="AO81" s="153"/>
      <c r="AP81" s="153"/>
      <c r="AQ81" s="154"/>
      <c r="AR81" s="154"/>
      <c r="AS81" s="154"/>
      <c r="AT81" s="154"/>
      <c r="AU81" s="154"/>
      <c r="AV81" s="153">
        <f t="shared" si="17"/>
        <v>0</v>
      </c>
      <c r="AW81" s="153"/>
      <c r="AX81" s="153"/>
      <c r="AY81" s="153"/>
      <c r="AZ81" s="153"/>
      <c r="BA81" s="153">
        <f t="shared" ref="BA81:BA92" si="23">BB81+BC81+BD81+BE81</f>
        <v>0</v>
      </c>
      <c r="BB81" s="153"/>
      <c r="BC81" s="153"/>
      <c r="BD81" s="153"/>
      <c r="BE81" s="153"/>
      <c r="BF81" s="153">
        <f t="shared" ref="BF81:BF92" si="24">BG81+BH81+BI81+BJ81</f>
        <v>0</v>
      </c>
      <c r="BG81" s="153"/>
      <c r="BH81" s="153"/>
      <c r="BI81" s="153"/>
      <c r="BJ81" s="153"/>
    </row>
    <row r="82" spans="1:62">
      <c r="A82" s="872"/>
      <c r="B82" s="895"/>
      <c r="C82" s="819"/>
      <c r="D82" s="867"/>
      <c r="E82" s="867"/>
      <c r="F82" s="59"/>
      <c r="G82" s="59"/>
      <c r="H82" s="59"/>
      <c r="I82" s="59"/>
      <c r="J82" s="59"/>
      <c r="K82" s="59"/>
      <c r="L82" s="59"/>
      <c r="M82" s="849"/>
      <c r="N82" s="59"/>
      <c r="O82" s="59"/>
      <c r="P82" s="59"/>
      <c r="Q82" s="59"/>
      <c r="R82" s="59"/>
      <c r="S82" s="59"/>
      <c r="T82" s="59"/>
      <c r="U82" s="59"/>
      <c r="V82" s="59"/>
      <c r="W82" s="749"/>
      <c r="X82" s="867"/>
      <c r="Y82" s="867"/>
      <c r="Z82" s="494"/>
      <c r="AA82" s="85"/>
      <c r="AB82" s="85"/>
      <c r="AC82" s="12"/>
      <c r="AD82" s="12" t="s">
        <v>473</v>
      </c>
      <c r="AE82" s="12" t="s">
        <v>99</v>
      </c>
      <c r="AF82" s="12" t="s">
        <v>250</v>
      </c>
      <c r="AG82" s="153"/>
      <c r="AH82" s="153"/>
      <c r="AI82" s="153"/>
      <c r="AJ82" s="153"/>
      <c r="AK82" s="153"/>
      <c r="AL82" s="153"/>
      <c r="AM82" s="153"/>
      <c r="AN82" s="153"/>
      <c r="AO82" s="153"/>
      <c r="AP82" s="153"/>
      <c r="AQ82" s="154">
        <f>AR82+AS82+AU82</f>
        <v>0</v>
      </c>
      <c r="AR82" s="154"/>
      <c r="AS82" s="154">
        <v>0</v>
      </c>
      <c r="AT82" s="154"/>
      <c r="AU82" s="154">
        <v>0</v>
      </c>
      <c r="AV82" s="153">
        <f t="shared" si="17"/>
        <v>0</v>
      </c>
      <c r="AW82" s="153"/>
      <c r="AX82" s="153"/>
      <c r="AY82" s="153"/>
      <c r="AZ82" s="153"/>
      <c r="BA82" s="153">
        <f t="shared" si="23"/>
        <v>0</v>
      </c>
      <c r="BB82" s="153"/>
      <c r="BC82" s="153"/>
      <c r="BD82" s="153"/>
      <c r="BE82" s="153"/>
      <c r="BF82" s="153">
        <f t="shared" si="24"/>
        <v>0</v>
      </c>
      <c r="BG82" s="153"/>
      <c r="BH82" s="153"/>
      <c r="BI82" s="153"/>
      <c r="BJ82" s="153"/>
    </row>
    <row r="83" spans="1:62">
      <c r="A83" s="872"/>
      <c r="B83" s="895"/>
      <c r="C83" s="819"/>
      <c r="D83" s="59"/>
      <c r="E83" s="59"/>
      <c r="F83" s="59"/>
      <c r="G83" s="59"/>
      <c r="H83" s="59"/>
      <c r="I83" s="59"/>
      <c r="J83" s="59"/>
      <c r="K83" s="59"/>
      <c r="L83" s="59"/>
      <c r="M83" s="849"/>
      <c r="N83" s="59"/>
      <c r="O83" s="59"/>
      <c r="P83" s="59"/>
      <c r="Q83" s="59"/>
      <c r="R83" s="59"/>
      <c r="S83" s="59"/>
      <c r="T83" s="59"/>
      <c r="U83" s="59"/>
      <c r="V83" s="59"/>
      <c r="W83" s="749"/>
      <c r="X83" s="59"/>
      <c r="Y83" s="59"/>
      <c r="Z83" s="494"/>
      <c r="AA83" s="86"/>
      <c r="AB83" s="86"/>
      <c r="AC83" s="21"/>
      <c r="AD83" s="12" t="s">
        <v>473</v>
      </c>
      <c r="AE83" s="12" t="s">
        <v>25</v>
      </c>
      <c r="AF83" s="12" t="s">
        <v>250</v>
      </c>
      <c r="AG83" s="153">
        <f t="shared" si="15"/>
        <v>321.89999999999998</v>
      </c>
      <c r="AH83" s="153">
        <f t="shared" si="15"/>
        <v>284</v>
      </c>
      <c r="AI83" s="153"/>
      <c r="AJ83" s="153"/>
      <c r="AK83" s="153"/>
      <c r="AL83" s="153"/>
      <c r="AM83" s="153"/>
      <c r="AN83" s="153"/>
      <c r="AO83" s="153">
        <v>321.89999999999998</v>
      </c>
      <c r="AP83" s="153">
        <v>284</v>
      </c>
      <c r="AQ83" s="154">
        <f t="shared" si="16"/>
        <v>0</v>
      </c>
      <c r="AR83" s="154"/>
      <c r="AS83" s="154"/>
      <c r="AT83" s="154"/>
      <c r="AU83" s="154">
        <v>0</v>
      </c>
      <c r="AV83" s="153">
        <f t="shared" si="17"/>
        <v>0</v>
      </c>
      <c r="AW83" s="153"/>
      <c r="AX83" s="153"/>
      <c r="AY83" s="153"/>
      <c r="AZ83" s="153">
        <v>0</v>
      </c>
      <c r="BA83" s="153">
        <f t="shared" si="23"/>
        <v>0</v>
      </c>
      <c r="BB83" s="153"/>
      <c r="BC83" s="153"/>
      <c r="BD83" s="153"/>
      <c r="BE83" s="153">
        <v>0</v>
      </c>
      <c r="BF83" s="153">
        <f t="shared" si="24"/>
        <v>0</v>
      </c>
      <c r="BG83" s="153"/>
      <c r="BH83" s="153"/>
      <c r="BI83" s="153"/>
      <c r="BJ83" s="153">
        <v>0</v>
      </c>
    </row>
    <row r="84" spans="1:62">
      <c r="A84" s="872"/>
      <c r="B84" s="895"/>
      <c r="C84" s="819"/>
      <c r="D84" s="59"/>
      <c r="E84" s="59"/>
      <c r="F84" s="59"/>
      <c r="G84" s="59"/>
      <c r="H84" s="59"/>
      <c r="I84" s="59"/>
      <c r="J84" s="59"/>
      <c r="K84" s="59"/>
      <c r="L84" s="59"/>
      <c r="M84" s="849"/>
      <c r="N84" s="59"/>
      <c r="O84" s="59"/>
      <c r="P84" s="59"/>
      <c r="Q84" s="59"/>
      <c r="R84" s="59"/>
      <c r="S84" s="59"/>
      <c r="T84" s="59"/>
      <c r="U84" s="59"/>
      <c r="V84" s="59"/>
      <c r="W84" s="749"/>
      <c r="X84" s="59"/>
      <c r="Y84" s="59"/>
      <c r="Z84" s="494"/>
      <c r="AA84" s="86"/>
      <c r="AB84" s="86"/>
      <c r="AC84" s="21"/>
      <c r="AD84" s="12" t="s">
        <v>473</v>
      </c>
      <c r="AE84" s="12" t="s">
        <v>392</v>
      </c>
      <c r="AF84" s="12" t="s">
        <v>250</v>
      </c>
      <c r="AG84" s="153"/>
      <c r="AH84" s="153">
        <f t="shared" si="15"/>
        <v>0</v>
      </c>
      <c r="AI84" s="153"/>
      <c r="AJ84" s="153"/>
      <c r="AK84" s="153"/>
      <c r="AL84" s="153"/>
      <c r="AM84" s="153"/>
      <c r="AN84" s="153"/>
      <c r="AO84" s="153"/>
      <c r="AP84" s="153"/>
      <c r="AQ84" s="154">
        <f t="shared" si="16"/>
        <v>198.9</v>
      </c>
      <c r="AR84" s="154"/>
      <c r="AS84" s="154"/>
      <c r="AT84" s="154"/>
      <c r="AU84" s="154">
        <v>198.9</v>
      </c>
      <c r="AV84" s="153">
        <f t="shared" si="17"/>
        <v>198.6</v>
      </c>
      <c r="AW84" s="153"/>
      <c r="AX84" s="153"/>
      <c r="AY84" s="153"/>
      <c r="AZ84" s="153">
        <v>198.6</v>
      </c>
      <c r="BA84" s="153">
        <f t="shared" si="23"/>
        <v>223.9</v>
      </c>
      <c r="BB84" s="153"/>
      <c r="BC84" s="153"/>
      <c r="BD84" s="153"/>
      <c r="BE84" s="153">
        <v>223.9</v>
      </c>
      <c r="BF84" s="153">
        <f t="shared" si="24"/>
        <v>223.9</v>
      </c>
      <c r="BG84" s="153"/>
      <c r="BH84" s="153"/>
      <c r="BI84" s="153"/>
      <c r="BJ84" s="153">
        <v>223.9</v>
      </c>
    </row>
    <row r="85" spans="1:62">
      <c r="A85" s="872"/>
      <c r="B85" s="895"/>
      <c r="C85" s="819"/>
      <c r="D85" s="59"/>
      <c r="E85" s="59"/>
      <c r="F85" s="59"/>
      <c r="G85" s="59"/>
      <c r="H85" s="59"/>
      <c r="I85" s="59"/>
      <c r="J85" s="59"/>
      <c r="K85" s="59"/>
      <c r="L85" s="59"/>
      <c r="M85" s="849"/>
      <c r="N85" s="59"/>
      <c r="O85" s="59"/>
      <c r="P85" s="59"/>
      <c r="Q85" s="59"/>
      <c r="R85" s="59"/>
      <c r="S85" s="59"/>
      <c r="T85" s="59"/>
      <c r="U85" s="59"/>
      <c r="V85" s="59"/>
      <c r="W85" s="749"/>
      <c r="X85" s="59"/>
      <c r="Y85" s="59"/>
      <c r="Z85" s="494"/>
      <c r="AA85" s="86"/>
      <c r="AB85" s="86"/>
      <c r="AC85" s="21"/>
      <c r="AD85" s="12" t="s">
        <v>473</v>
      </c>
      <c r="AE85" s="12" t="s">
        <v>393</v>
      </c>
      <c r="AF85" s="12" t="s">
        <v>250</v>
      </c>
      <c r="AG85" s="153"/>
      <c r="AH85" s="153">
        <f t="shared" si="15"/>
        <v>0</v>
      </c>
      <c r="AI85" s="153"/>
      <c r="AJ85" s="153"/>
      <c r="AK85" s="153"/>
      <c r="AL85" s="153"/>
      <c r="AM85" s="153"/>
      <c r="AN85" s="153"/>
      <c r="AO85" s="153"/>
      <c r="AP85" s="153"/>
      <c r="AQ85" s="154">
        <f t="shared" si="16"/>
        <v>148.4</v>
      </c>
      <c r="AR85" s="154"/>
      <c r="AS85" s="154"/>
      <c r="AT85" s="154"/>
      <c r="AU85" s="154">
        <v>148.4</v>
      </c>
      <c r="AV85" s="153">
        <f t="shared" si="17"/>
        <v>148.9</v>
      </c>
      <c r="AW85" s="153"/>
      <c r="AX85" s="153"/>
      <c r="AY85" s="153"/>
      <c r="AZ85" s="153">
        <v>148.9</v>
      </c>
      <c r="BA85" s="153">
        <f t="shared" si="23"/>
        <v>92.8</v>
      </c>
      <c r="BB85" s="153"/>
      <c r="BC85" s="153"/>
      <c r="BD85" s="153"/>
      <c r="BE85" s="153">
        <v>92.8</v>
      </c>
      <c r="BF85" s="153">
        <f t="shared" si="24"/>
        <v>92.8</v>
      </c>
      <c r="BG85" s="153"/>
      <c r="BH85" s="153"/>
      <c r="BI85" s="153"/>
      <c r="BJ85" s="153">
        <v>92.8</v>
      </c>
    </row>
    <row r="86" spans="1:62" ht="12" customHeight="1">
      <c r="A86" s="872"/>
      <c r="B86" s="895"/>
      <c r="C86" s="819"/>
      <c r="D86" s="59"/>
      <c r="E86" s="59"/>
      <c r="F86" s="59"/>
      <c r="G86" s="59"/>
      <c r="H86" s="59"/>
      <c r="I86" s="59"/>
      <c r="J86" s="59"/>
      <c r="K86" s="59"/>
      <c r="L86" s="59"/>
      <c r="M86" s="849"/>
      <c r="N86" s="59"/>
      <c r="O86" s="59"/>
      <c r="P86" s="59"/>
      <c r="Q86" s="59"/>
      <c r="R86" s="59"/>
      <c r="S86" s="59"/>
      <c r="T86" s="59"/>
      <c r="U86" s="59"/>
      <c r="V86" s="59"/>
      <c r="W86" s="749"/>
      <c r="X86" s="59"/>
      <c r="Y86" s="59"/>
      <c r="Z86" s="494"/>
      <c r="AA86" s="86"/>
      <c r="AB86" s="86"/>
      <c r="AC86" s="21"/>
      <c r="AD86" s="12" t="s">
        <v>473</v>
      </c>
      <c r="AE86" s="12" t="s">
        <v>26</v>
      </c>
      <c r="AF86" s="12" t="s">
        <v>250</v>
      </c>
      <c r="AG86" s="153">
        <f t="shared" si="15"/>
        <v>994.9</v>
      </c>
      <c r="AH86" s="153">
        <f t="shared" si="15"/>
        <v>994.9</v>
      </c>
      <c r="AI86" s="153"/>
      <c r="AJ86" s="153"/>
      <c r="AK86" s="153">
        <v>895.4</v>
      </c>
      <c r="AL86" s="153">
        <v>895.4</v>
      </c>
      <c r="AM86" s="153"/>
      <c r="AN86" s="153"/>
      <c r="AO86" s="153">
        <v>99.5</v>
      </c>
      <c r="AP86" s="153">
        <v>99.5</v>
      </c>
      <c r="AQ86" s="154">
        <f t="shared" si="16"/>
        <v>0</v>
      </c>
      <c r="AR86" s="154"/>
      <c r="AS86" s="154">
        <v>0</v>
      </c>
      <c r="AT86" s="154"/>
      <c r="AU86" s="154">
        <v>0</v>
      </c>
      <c r="AV86" s="153">
        <f t="shared" si="17"/>
        <v>284.60000000000002</v>
      </c>
      <c r="AW86" s="153"/>
      <c r="AX86" s="153">
        <v>256.10000000000002</v>
      </c>
      <c r="AY86" s="153"/>
      <c r="AZ86" s="153">
        <v>28.5</v>
      </c>
      <c r="BA86" s="153">
        <f t="shared" si="23"/>
        <v>284.60000000000002</v>
      </c>
      <c r="BB86" s="153"/>
      <c r="BC86" s="153">
        <v>256.10000000000002</v>
      </c>
      <c r="BD86" s="153"/>
      <c r="BE86" s="153">
        <v>28.5</v>
      </c>
      <c r="BF86" s="153">
        <f t="shared" si="24"/>
        <v>284.60000000000002</v>
      </c>
      <c r="BG86" s="153"/>
      <c r="BH86" s="153">
        <v>256.10000000000002</v>
      </c>
      <c r="BI86" s="153"/>
      <c r="BJ86" s="153">
        <v>28.5</v>
      </c>
    </row>
    <row r="87" spans="1:62" ht="14.25" hidden="1" customHeight="1">
      <c r="A87" s="872"/>
      <c r="B87" s="895"/>
      <c r="C87" s="819"/>
      <c r="D87" s="59"/>
      <c r="E87" s="59"/>
      <c r="F87" s="59"/>
      <c r="G87" s="59"/>
      <c r="H87" s="59"/>
      <c r="I87" s="59"/>
      <c r="J87" s="59"/>
      <c r="K87" s="59"/>
      <c r="L87" s="59"/>
      <c r="M87" s="850"/>
      <c r="N87" s="59"/>
      <c r="O87" s="59"/>
      <c r="P87" s="59"/>
      <c r="Q87" s="59"/>
      <c r="R87" s="59"/>
      <c r="S87" s="59"/>
      <c r="T87" s="59"/>
      <c r="U87" s="59"/>
      <c r="V87" s="59"/>
      <c r="W87" s="749"/>
      <c r="X87" s="59"/>
      <c r="Y87" s="59"/>
      <c r="Z87" s="495"/>
      <c r="AA87" s="86"/>
      <c r="AB87" s="86"/>
      <c r="AC87" s="21"/>
      <c r="AD87" s="21"/>
      <c r="AE87" s="16"/>
      <c r="AF87" s="21"/>
      <c r="AG87" s="153"/>
      <c r="AH87" s="153">
        <f t="shared" si="15"/>
        <v>0</v>
      </c>
      <c r="AI87" s="153"/>
      <c r="AJ87" s="153"/>
      <c r="AK87" s="153"/>
      <c r="AL87" s="153"/>
      <c r="AM87" s="153"/>
      <c r="AN87" s="153"/>
      <c r="AO87" s="153"/>
      <c r="AP87" s="153"/>
      <c r="AQ87" s="154">
        <f t="shared" si="16"/>
        <v>0</v>
      </c>
      <c r="AR87" s="154"/>
      <c r="AS87" s="154"/>
      <c r="AT87" s="154"/>
      <c r="AU87" s="154"/>
      <c r="AV87" s="153">
        <f t="shared" si="17"/>
        <v>0</v>
      </c>
      <c r="AW87" s="154"/>
      <c r="AX87" s="154"/>
      <c r="AY87" s="154"/>
      <c r="AZ87" s="154"/>
      <c r="BA87" s="153">
        <f t="shared" si="23"/>
        <v>0</v>
      </c>
      <c r="BB87" s="154"/>
      <c r="BC87" s="154"/>
      <c r="BD87" s="154"/>
      <c r="BE87" s="154"/>
      <c r="BF87" s="153">
        <f t="shared" si="24"/>
        <v>0</v>
      </c>
      <c r="BG87" s="154"/>
      <c r="BH87" s="154"/>
      <c r="BI87" s="154"/>
      <c r="BJ87" s="154"/>
    </row>
    <row r="88" spans="1:62" ht="15" hidden="1" customHeight="1">
      <c r="A88" s="872"/>
      <c r="B88" s="895"/>
      <c r="C88" s="819"/>
      <c r="D88" s="59"/>
      <c r="E88" s="59"/>
      <c r="F88" s="59"/>
      <c r="G88" s="59"/>
      <c r="H88" s="59"/>
      <c r="I88" s="59"/>
      <c r="J88" s="59"/>
      <c r="K88" s="59"/>
      <c r="L88" s="59"/>
      <c r="M88" s="848" t="s">
        <v>385</v>
      </c>
      <c r="N88" s="60" t="s">
        <v>290</v>
      </c>
      <c r="O88" s="60" t="s">
        <v>386</v>
      </c>
      <c r="P88" s="59">
        <v>29</v>
      </c>
      <c r="Q88" s="59"/>
      <c r="R88" s="59"/>
      <c r="S88" s="59"/>
      <c r="T88" s="59"/>
      <c r="U88" s="59"/>
      <c r="V88" s="59"/>
      <c r="W88" s="749"/>
      <c r="X88" s="59"/>
      <c r="Y88" s="59"/>
      <c r="Z88" s="853"/>
      <c r="AA88" s="63"/>
      <c r="AB88" s="63"/>
      <c r="AC88" s="21"/>
      <c r="AD88" s="21" t="s">
        <v>473</v>
      </c>
      <c r="AE88" s="16"/>
      <c r="AF88" s="21"/>
      <c r="AG88" s="153">
        <f t="shared" si="15"/>
        <v>0</v>
      </c>
      <c r="AH88" s="153">
        <f t="shared" si="15"/>
        <v>0</v>
      </c>
      <c r="AI88" s="153"/>
      <c r="AJ88" s="153"/>
      <c r="AK88" s="153"/>
      <c r="AL88" s="153"/>
      <c r="AM88" s="153"/>
      <c r="AN88" s="153"/>
      <c r="AO88" s="153"/>
      <c r="AP88" s="153"/>
      <c r="AQ88" s="154">
        <f t="shared" si="16"/>
        <v>0</v>
      </c>
      <c r="AR88" s="154"/>
      <c r="AS88" s="154"/>
      <c r="AT88" s="154"/>
      <c r="AU88" s="154"/>
      <c r="AV88" s="153">
        <f t="shared" si="17"/>
        <v>0</v>
      </c>
      <c r="AW88" s="153"/>
      <c r="AX88" s="153"/>
      <c r="AY88" s="153"/>
      <c r="AZ88" s="153"/>
      <c r="BA88" s="153">
        <f t="shared" si="23"/>
        <v>0</v>
      </c>
      <c r="BB88" s="153"/>
      <c r="BC88" s="153"/>
      <c r="BD88" s="153"/>
      <c r="BE88" s="153"/>
      <c r="BF88" s="153">
        <f t="shared" si="24"/>
        <v>0</v>
      </c>
      <c r="BG88" s="153"/>
      <c r="BH88" s="153"/>
      <c r="BI88" s="153"/>
      <c r="BJ88" s="153"/>
    </row>
    <row r="89" spans="1:62" ht="15" customHeight="1">
      <c r="A89" s="872"/>
      <c r="B89" s="895"/>
      <c r="C89" s="819"/>
      <c r="D89" s="59"/>
      <c r="E89" s="59"/>
      <c r="F89" s="59"/>
      <c r="G89" s="59"/>
      <c r="H89" s="59"/>
      <c r="I89" s="59"/>
      <c r="J89" s="59"/>
      <c r="K89" s="59"/>
      <c r="L89" s="59"/>
      <c r="M89" s="849"/>
      <c r="N89" s="60"/>
      <c r="O89" s="60"/>
      <c r="P89" s="59"/>
      <c r="Q89" s="59"/>
      <c r="R89" s="59"/>
      <c r="S89" s="59"/>
      <c r="T89" s="59"/>
      <c r="U89" s="59"/>
      <c r="V89" s="59"/>
      <c r="W89" s="749"/>
      <c r="X89" s="59"/>
      <c r="Y89" s="59"/>
      <c r="Z89" s="854"/>
      <c r="AA89" s="63"/>
      <c r="AB89" s="63"/>
      <c r="AC89" s="21"/>
      <c r="AD89" s="12" t="s">
        <v>473</v>
      </c>
      <c r="AE89" s="12" t="s">
        <v>388</v>
      </c>
      <c r="AF89" s="12" t="s">
        <v>250</v>
      </c>
      <c r="AG89" s="153"/>
      <c r="AH89" s="153">
        <f t="shared" si="15"/>
        <v>0</v>
      </c>
      <c r="AI89" s="153"/>
      <c r="AJ89" s="153"/>
      <c r="AK89" s="153"/>
      <c r="AL89" s="153"/>
      <c r="AM89" s="153"/>
      <c r="AN89" s="153"/>
      <c r="AO89" s="153"/>
      <c r="AP89" s="153"/>
      <c r="AQ89" s="154">
        <f t="shared" si="16"/>
        <v>381.7</v>
      </c>
      <c r="AR89" s="154"/>
      <c r="AS89" s="154">
        <v>343.5</v>
      </c>
      <c r="AT89" s="154"/>
      <c r="AU89" s="154">
        <v>38.200000000000003</v>
      </c>
      <c r="AV89" s="153">
        <f t="shared" si="17"/>
        <v>379.9</v>
      </c>
      <c r="AW89" s="153"/>
      <c r="AX89" s="153">
        <v>341.9</v>
      </c>
      <c r="AY89" s="153"/>
      <c r="AZ89" s="153">
        <v>38</v>
      </c>
      <c r="BA89" s="153">
        <f t="shared" si="23"/>
        <v>687.8</v>
      </c>
      <c r="BB89" s="153"/>
      <c r="BC89" s="153">
        <v>619</v>
      </c>
      <c r="BD89" s="153"/>
      <c r="BE89" s="153">
        <v>68.8</v>
      </c>
      <c r="BF89" s="153">
        <f t="shared" si="24"/>
        <v>687.8</v>
      </c>
      <c r="BG89" s="153"/>
      <c r="BH89" s="153">
        <v>619</v>
      </c>
      <c r="BI89" s="153"/>
      <c r="BJ89" s="153">
        <v>68.8</v>
      </c>
    </row>
    <row r="90" spans="1:62" ht="15" customHeight="1">
      <c r="A90" s="872"/>
      <c r="B90" s="895"/>
      <c r="C90" s="819"/>
      <c r="D90" s="59"/>
      <c r="E90" s="59"/>
      <c r="F90" s="59"/>
      <c r="G90" s="59"/>
      <c r="H90" s="59"/>
      <c r="I90" s="59"/>
      <c r="J90" s="59"/>
      <c r="K90" s="59"/>
      <c r="L90" s="59"/>
      <c r="M90" s="849"/>
      <c r="N90" s="60"/>
      <c r="O90" s="60"/>
      <c r="P90" s="59"/>
      <c r="Q90" s="59"/>
      <c r="R90" s="59"/>
      <c r="S90" s="59"/>
      <c r="T90" s="59"/>
      <c r="U90" s="59"/>
      <c r="V90" s="59"/>
      <c r="W90" s="749"/>
      <c r="X90" s="59"/>
      <c r="Y90" s="59"/>
      <c r="Z90" s="854"/>
      <c r="AA90" s="63"/>
      <c r="AB90" s="63"/>
      <c r="AC90" s="21"/>
      <c r="AD90" s="12" t="s">
        <v>473</v>
      </c>
      <c r="AE90" s="12" t="s">
        <v>389</v>
      </c>
      <c r="AF90" s="12" t="s">
        <v>250</v>
      </c>
      <c r="AG90" s="153"/>
      <c r="AH90" s="153">
        <f t="shared" si="15"/>
        <v>0</v>
      </c>
      <c r="AI90" s="153"/>
      <c r="AJ90" s="153"/>
      <c r="AK90" s="153"/>
      <c r="AL90" s="153"/>
      <c r="AM90" s="153"/>
      <c r="AN90" s="153"/>
      <c r="AO90" s="153"/>
      <c r="AP90" s="153"/>
      <c r="AQ90" s="154">
        <f t="shared" si="16"/>
        <v>284.60000000000002</v>
      </c>
      <c r="AR90" s="154"/>
      <c r="AS90" s="154">
        <v>256.10000000000002</v>
      </c>
      <c r="AT90" s="154"/>
      <c r="AU90" s="154">
        <v>28.5</v>
      </c>
      <c r="AV90" s="153">
        <f t="shared" si="17"/>
        <v>0</v>
      </c>
      <c r="AW90" s="153"/>
      <c r="AX90" s="153"/>
      <c r="AY90" s="153"/>
      <c r="AZ90" s="153"/>
      <c r="BA90" s="153">
        <f t="shared" si="23"/>
        <v>0</v>
      </c>
      <c r="BB90" s="153"/>
      <c r="BC90" s="153"/>
      <c r="BD90" s="153"/>
      <c r="BE90" s="153"/>
      <c r="BF90" s="153">
        <f t="shared" si="24"/>
        <v>0</v>
      </c>
      <c r="BG90" s="153"/>
      <c r="BH90" s="153"/>
      <c r="BI90" s="153"/>
      <c r="BJ90" s="153"/>
    </row>
    <row r="91" spans="1:62">
      <c r="A91" s="872"/>
      <c r="B91" s="895"/>
      <c r="C91" s="819"/>
      <c r="D91" s="59"/>
      <c r="E91" s="59"/>
      <c r="F91" s="59"/>
      <c r="G91" s="59"/>
      <c r="H91" s="59"/>
      <c r="I91" s="59"/>
      <c r="J91" s="59"/>
      <c r="K91" s="59"/>
      <c r="L91" s="59"/>
      <c r="M91" s="849"/>
      <c r="N91" s="60"/>
      <c r="O91" s="60"/>
      <c r="P91" s="59"/>
      <c r="Q91" s="59"/>
      <c r="R91" s="59"/>
      <c r="S91" s="59"/>
      <c r="T91" s="59"/>
      <c r="U91" s="59"/>
      <c r="V91" s="59"/>
      <c r="W91" s="749"/>
      <c r="X91" s="59"/>
      <c r="Y91" s="59"/>
      <c r="Z91" s="854"/>
      <c r="AA91" s="87"/>
      <c r="AB91" s="87"/>
      <c r="AC91" s="12"/>
      <c r="AD91" s="12" t="s">
        <v>473</v>
      </c>
      <c r="AE91" s="12" t="s">
        <v>484</v>
      </c>
      <c r="AF91" s="12">
        <v>240</v>
      </c>
      <c r="AG91" s="153">
        <f t="shared" si="15"/>
        <v>1363.9</v>
      </c>
      <c r="AH91" s="153">
        <f t="shared" si="15"/>
        <v>1280.9000000000001</v>
      </c>
      <c r="AI91" s="153"/>
      <c r="AJ91" s="153"/>
      <c r="AK91" s="153">
        <v>768.4</v>
      </c>
      <c r="AL91" s="153">
        <v>768.4</v>
      </c>
      <c r="AM91" s="153"/>
      <c r="AN91" s="153"/>
      <c r="AO91" s="153">
        <v>595.5</v>
      </c>
      <c r="AP91" s="153">
        <v>512.5</v>
      </c>
      <c r="AQ91" s="154">
        <f t="shared" si="16"/>
        <v>0</v>
      </c>
      <c r="AR91" s="154"/>
      <c r="AS91" s="154"/>
      <c r="AT91" s="154"/>
      <c r="AU91" s="154"/>
      <c r="AV91" s="153">
        <f t="shared" si="17"/>
        <v>0</v>
      </c>
      <c r="AW91" s="153"/>
      <c r="AX91" s="153"/>
      <c r="AY91" s="153"/>
      <c r="AZ91" s="153"/>
      <c r="BA91" s="153">
        <f t="shared" si="23"/>
        <v>0</v>
      </c>
      <c r="BB91" s="153"/>
      <c r="BC91" s="153"/>
      <c r="BD91" s="153"/>
      <c r="BE91" s="153"/>
      <c r="BF91" s="153">
        <f t="shared" si="24"/>
        <v>0</v>
      </c>
      <c r="BG91" s="153"/>
      <c r="BH91" s="153"/>
      <c r="BI91" s="153"/>
      <c r="BJ91" s="153"/>
    </row>
    <row r="92" spans="1:62">
      <c r="A92" s="872"/>
      <c r="B92" s="896"/>
      <c r="C92" s="820"/>
      <c r="D92" s="59"/>
      <c r="E92" s="59"/>
      <c r="F92" s="59"/>
      <c r="G92" s="59"/>
      <c r="H92" s="59"/>
      <c r="I92" s="59"/>
      <c r="J92" s="59"/>
      <c r="K92" s="59"/>
      <c r="L92" s="59"/>
      <c r="M92" s="850"/>
      <c r="N92" s="60"/>
      <c r="O92" s="60"/>
      <c r="P92" s="59"/>
      <c r="Q92" s="59"/>
      <c r="R92" s="59"/>
      <c r="S92" s="59"/>
      <c r="T92" s="59"/>
      <c r="U92" s="59"/>
      <c r="V92" s="59"/>
      <c r="W92" s="750"/>
      <c r="X92" s="59"/>
      <c r="Y92" s="59"/>
      <c r="Z92" s="855"/>
      <c r="AA92" s="87"/>
      <c r="AB92" s="87"/>
      <c r="AC92" s="12"/>
      <c r="AD92" s="12" t="s">
        <v>473</v>
      </c>
      <c r="AE92" s="12" t="s">
        <v>88</v>
      </c>
      <c r="AF92" s="12">
        <v>240</v>
      </c>
      <c r="AG92" s="153">
        <f t="shared" si="15"/>
        <v>13.9</v>
      </c>
      <c r="AH92" s="153">
        <f t="shared" si="15"/>
        <v>13.9</v>
      </c>
      <c r="AI92" s="153"/>
      <c r="AJ92" s="153"/>
      <c r="AK92" s="153"/>
      <c r="AL92" s="153"/>
      <c r="AM92" s="153"/>
      <c r="AN92" s="153"/>
      <c r="AO92" s="153">
        <v>13.9</v>
      </c>
      <c r="AP92" s="153">
        <v>13.9</v>
      </c>
      <c r="AQ92" s="154">
        <f t="shared" si="16"/>
        <v>0</v>
      </c>
      <c r="AR92" s="154"/>
      <c r="AS92" s="154"/>
      <c r="AT92" s="154"/>
      <c r="AU92" s="154"/>
      <c r="AV92" s="153">
        <f t="shared" si="17"/>
        <v>0</v>
      </c>
      <c r="AW92" s="153"/>
      <c r="AX92" s="153"/>
      <c r="AY92" s="153"/>
      <c r="AZ92" s="153"/>
      <c r="BA92" s="153">
        <f t="shared" si="23"/>
        <v>0</v>
      </c>
      <c r="BB92" s="153"/>
      <c r="BC92" s="153"/>
      <c r="BD92" s="153"/>
      <c r="BE92" s="153"/>
      <c r="BF92" s="153">
        <f t="shared" si="24"/>
        <v>0</v>
      </c>
      <c r="BG92" s="153"/>
      <c r="BH92" s="153"/>
      <c r="BI92" s="153"/>
      <c r="BJ92" s="153"/>
    </row>
    <row r="93" spans="1:62" ht="12" customHeight="1">
      <c r="A93" s="873"/>
      <c r="B93" s="22"/>
      <c r="C93" s="172"/>
      <c r="D93" s="171"/>
      <c r="E93" s="171"/>
      <c r="F93" s="59"/>
      <c r="G93" s="59"/>
      <c r="H93" s="59"/>
      <c r="I93" s="59"/>
      <c r="J93" s="59"/>
      <c r="K93" s="59"/>
      <c r="L93" s="59"/>
      <c r="M93" s="168"/>
      <c r="N93" s="60"/>
      <c r="O93" s="60"/>
      <c r="P93" s="59"/>
      <c r="Q93" s="59"/>
      <c r="R93" s="59"/>
      <c r="S93" s="59"/>
      <c r="T93" s="59"/>
      <c r="U93" s="59"/>
      <c r="V93" s="59"/>
      <c r="W93" s="172"/>
      <c r="X93" s="171"/>
      <c r="Y93" s="171"/>
      <c r="Z93" s="169"/>
      <c r="AA93" s="87"/>
      <c r="AB93" s="87"/>
      <c r="AC93" s="18"/>
      <c r="AD93" s="170" t="s">
        <v>473</v>
      </c>
      <c r="AE93" s="18" t="s">
        <v>296</v>
      </c>
      <c r="AF93" s="18">
        <v>244</v>
      </c>
      <c r="AG93" s="153"/>
      <c r="AH93" s="153"/>
      <c r="AI93" s="153"/>
      <c r="AJ93" s="153"/>
      <c r="AK93" s="153"/>
      <c r="AL93" s="153"/>
      <c r="AM93" s="153"/>
      <c r="AN93" s="153"/>
      <c r="AO93" s="153"/>
      <c r="AP93" s="153"/>
      <c r="AQ93" s="154"/>
      <c r="AR93" s="154"/>
      <c r="AS93" s="154"/>
      <c r="AT93" s="154"/>
      <c r="AU93" s="154"/>
      <c r="AV93" s="153"/>
      <c r="AW93" s="153"/>
      <c r="AX93" s="153"/>
      <c r="AY93" s="153"/>
      <c r="AZ93" s="153"/>
      <c r="BA93" s="153"/>
      <c r="BB93" s="153"/>
      <c r="BC93" s="153"/>
      <c r="BD93" s="153"/>
      <c r="BE93" s="153"/>
      <c r="BF93" s="153"/>
      <c r="BG93" s="153"/>
      <c r="BH93" s="153"/>
      <c r="BI93" s="153"/>
      <c r="BJ93" s="153"/>
    </row>
    <row r="94" spans="1:62" ht="15" hidden="1" customHeight="1">
      <c r="A94" s="115" t="s">
        <v>394</v>
      </c>
      <c r="B94" s="23">
        <v>6604</v>
      </c>
      <c r="C94" s="88" t="s">
        <v>447</v>
      </c>
      <c r="D94" s="68" t="s">
        <v>357</v>
      </c>
      <c r="E94" s="68" t="s">
        <v>448</v>
      </c>
      <c r="F94" s="59"/>
      <c r="G94" s="59"/>
      <c r="H94" s="59"/>
      <c r="I94" s="59"/>
      <c r="J94" s="59"/>
      <c r="K94" s="59"/>
      <c r="L94" s="59"/>
      <c r="M94" s="89" t="s">
        <v>387</v>
      </c>
      <c r="N94" s="60" t="s">
        <v>290</v>
      </c>
      <c r="O94" s="60" t="s">
        <v>386</v>
      </c>
      <c r="P94" s="59" t="s">
        <v>420</v>
      </c>
      <c r="Q94" s="59"/>
      <c r="R94" s="59"/>
      <c r="S94" s="59"/>
      <c r="T94" s="59"/>
      <c r="U94" s="59"/>
      <c r="V94" s="59"/>
      <c r="W94" s="88" t="s">
        <v>367</v>
      </c>
      <c r="X94" s="68" t="s">
        <v>358</v>
      </c>
      <c r="Y94" s="68" t="s">
        <v>368</v>
      </c>
      <c r="Z94" s="90" t="s">
        <v>413</v>
      </c>
      <c r="AA94" s="71" t="s">
        <v>290</v>
      </c>
      <c r="AB94" s="71" t="s">
        <v>378</v>
      </c>
      <c r="AC94" s="18"/>
      <c r="AD94" s="18"/>
      <c r="AE94" s="18"/>
      <c r="AF94" s="18"/>
      <c r="AG94" s="153">
        <f t="shared" si="15"/>
        <v>0</v>
      </c>
      <c r="AH94" s="153"/>
      <c r="AI94" s="153"/>
      <c r="AJ94" s="153"/>
      <c r="AK94" s="153"/>
      <c r="AL94" s="153"/>
      <c r="AM94" s="153"/>
      <c r="AN94" s="153"/>
      <c r="AO94" s="153"/>
      <c r="AP94" s="153"/>
      <c r="AQ94" s="154">
        <f t="shared" si="16"/>
        <v>0</v>
      </c>
      <c r="AR94" s="154"/>
      <c r="AS94" s="154"/>
      <c r="AT94" s="154"/>
      <c r="AU94" s="154"/>
      <c r="AV94" s="153">
        <f t="shared" si="17"/>
        <v>0</v>
      </c>
      <c r="AW94" s="153"/>
      <c r="AX94" s="153"/>
      <c r="AY94" s="153"/>
      <c r="AZ94" s="153"/>
      <c r="BA94" s="153">
        <f>BB94+BC94+BD94+BE94</f>
        <v>0</v>
      </c>
      <c r="BB94" s="153"/>
      <c r="BC94" s="153"/>
      <c r="BD94" s="153"/>
      <c r="BE94" s="153"/>
      <c r="BF94" s="153">
        <f>BG94+BH94+BI94+BJ94</f>
        <v>0</v>
      </c>
      <c r="BG94" s="153"/>
      <c r="BH94" s="153"/>
      <c r="BI94" s="153"/>
      <c r="BJ94" s="153"/>
    </row>
    <row r="95" spans="1:62" ht="15" hidden="1" customHeight="1">
      <c r="A95" s="118" t="s">
        <v>355</v>
      </c>
      <c r="B95" s="24">
        <v>6610</v>
      </c>
      <c r="C95" s="91"/>
      <c r="D95" s="66"/>
      <c r="E95" s="66"/>
      <c r="F95" s="59"/>
      <c r="G95" s="59"/>
      <c r="H95" s="59"/>
      <c r="I95" s="59"/>
      <c r="J95" s="59"/>
      <c r="K95" s="59"/>
      <c r="L95" s="59"/>
      <c r="M95" s="64"/>
      <c r="N95" s="60"/>
      <c r="O95" s="60"/>
      <c r="P95" s="59"/>
      <c r="Q95" s="59"/>
      <c r="R95" s="59"/>
      <c r="S95" s="59"/>
      <c r="T95" s="59"/>
      <c r="U95" s="59"/>
      <c r="V95" s="59"/>
      <c r="W95" s="66"/>
      <c r="X95" s="66"/>
      <c r="Y95" s="66"/>
      <c r="Z95" s="87"/>
      <c r="AA95" s="87"/>
      <c r="AB95" s="87"/>
      <c r="AC95" s="12"/>
      <c r="AD95" s="12" t="s">
        <v>479</v>
      </c>
      <c r="AE95" s="18" t="s">
        <v>319</v>
      </c>
      <c r="AF95" s="18" t="s">
        <v>250</v>
      </c>
      <c r="AG95" s="153">
        <f t="shared" si="15"/>
        <v>0</v>
      </c>
      <c r="AH95" s="153"/>
      <c r="AI95" s="153"/>
      <c r="AJ95" s="153"/>
      <c r="AK95" s="153"/>
      <c r="AL95" s="153"/>
      <c r="AM95" s="153"/>
      <c r="AN95" s="153"/>
      <c r="AO95" s="153"/>
      <c r="AP95" s="153"/>
      <c r="AQ95" s="154">
        <f t="shared" si="16"/>
        <v>0</v>
      </c>
      <c r="AR95" s="154"/>
      <c r="AS95" s="154"/>
      <c r="AT95" s="154"/>
      <c r="AU95" s="154"/>
      <c r="AV95" s="153">
        <f t="shared" si="17"/>
        <v>0</v>
      </c>
      <c r="AW95" s="153"/>
      <c r="AX95" s="153"/>
      <c r="AY95" s="153"/>
      <c r="AZ95" s="153"/>
      <c r="BA95" s="153">
        <f>BB95+BC95+BD95+BE95</f>
        <v>0</v>
      </c>
      <c r="BB95" s="153"/>
      <c r="BC95" s="153"/>
      <c r="BD95" s="153"/>
      <c r="BE95" s="153"/>
      <c r="BF95" s="153">
        <f>BG95+BH95+BI95+BJ95</f>
        <v>0</v>
      </c>
      <c r="BG95" s="153"/>
      <c r="BH95" s="153"/>
      <c r="BI95" s="153"/>
      <c r="BJ95" s="153"/>
    </row>
    <row r="96" spans="1:62" ht="159.75" customHeight="1">
      <c r="A96" s="115" t="s">
        <v>427</v>
      </c>
      <c r="B96" s="17">
        <v>6612</v>
      </c>
      <c r="C96" s="79" t="s">
        <v>403</v>
      </c>
      <c r="D96" s="79" t="s">
        <v>359</v>
      </c>
      <c r="E96" s="79" t="s">
        <v>404</v>
      </c>
      <c r="F96" s="66"/>
      <c r="G96" s="66"/>
      <c r="H96" s="66"/>
      <c r="I96" s="66"/>
      <c r="J96" s="66"/>
      <c r="K96" s="66"/>
      <c r="L96" s="66"/>
      <c r="M96" s="64" t="s">
        <v>385</v>
      </c>
      <c r="N96" s="60" t="s">
        <v>290</v>
      </c>
      <c r="O96" s="60" t="s">
        <v>386</v>
      </c>
      <c r="P96" s="66">
        <v>29</v>
      </c>
      <c r="Q96" s="66"/>
      <c r="R96" s="66"/>
      <c r="S96" s="66"/>
      <c r="T96" s="66"/>
      <c r="U96" s="66"/>
      <c r="V96" s="66"/>
      <c r="W96" s="79" t="s">
        <v>451</v>
      </c>
      <c r="X96" s="79" t="s">
        <v>452</v>
      </c>
      <c r="Y96" s="79" t="s">
        <v>453</v>
      </c>
      <c r="Z96" s="87" t="s">
        <v>2</v>
      </c>
      <c r="AA96" s="87" t="s">
        <v>290</v>
      </c>
      <c r="AB96" s="87" t="s">
        <v>378</v>
      </c>
      <c r="AC96" s="18"/>
      <c r="AD96" s="18" t="s">
        <v>474</v>
      </c>
      <c r="AE96" s="18" t="s">
        <v>287</v>
      </c>
      <c r="AF96" s="18" t="s">
        <v>288</v>
      </c>
      <c r="AG96" s="153">
        <f t="shared" si="15"/>
        <v>0</v>
      </c>
      <c r="AH96" s="153"/>
      <c r="AI96" s="153"/>
      <c r="AJ96" s="153"/>
      <c r="AK96" s="153"/>
      <c r="AL96" s="153"/>
      <c r="AM96" s="153"/>
      <c r="AN96" s="153"/>
      <c r="AO96" s="153">
        <v>0</v>
      </c>
      <c r="AP96" s="153"/>
      <c r="AQ96" s="154">
        <f t="shared" si="16"/>
        <v>10</v>
      </c>
      <c r="AR96" s="154"/>
      <c r="AS96" s="154"/>
      <c r="AT96" s="154"/>
      <c r="AU96" s="154">
        <v>10</v>
      </c>
      <c r="AV96" s="153">
        <f t="shared" si="17"/>
        <v>30</v>
      </c>
      <c r="AW96" s="153"/>
      <c r="AX96" s="153"/>
      <c r="AY96" s="153"/>
      <c r="AZ96" s="153">
        <v>30</v>
      </c>
      <c r="BA96" s="153">
        <f>BB96+BC96+BD96+BE96</f>
        <v>30</v>
      </c>
      <c r="BB96" s="153"/>
      <c r="BC96" s="153"/>
      <c r="BD96" s="153"/>
      <c r="BE96" s="153">
        <v>30</v>
      </c>
      <c r="BF96" s="153">
        <f>BG96+BH96+BI96+BJ96</f>
        <v>30</v>
      </c>
      <c r="BG96" s="153"/>
      <c r="BH96" s="153"/>
      <c r="BI96" s="153"/>
      <c r="BJ96" s="153">
        <v>30</v>
      </c>
    </row>
    <row r="97" spans="1:62" ht="115.5" customHeight="1">
      <c r="A97" s="115" t="s">
        <v>373</v>
      </c>
      <c r="B97" s="17">
        <v>6617</v>
      </c>
      <c r="C97" s="62" t="s">
        <v>447</v>
      </c>
      <c r="D97" s="62" t="s">
        <v>418</v>
      </c>
      <c r="E97" s="62" t="s">
        <v>448</v>
      </c>
      <c r="F97" s="59"/>
      <c r="G97" s="59"/>
      <c r="H97" s="59"/>
      <c r="I97" s="59"/>
      <c r="J97" s="59"/>
      <c r="K97" s="59"/>
      <c r="L97" s="59"/>
      <c r="M97" s="180" t="s">
        <v>387</v>
      </c>
      <c r="N97" s="67" t="s">
        <v>290</v>
      </c>
      <c r="O97" s="67" t="s">
        <v>386</v>
      </c>
      <c r="P97" s="59" t="s">
        <v>420</v>
      </c>
      <c r="Q97" s="59"/>
      <c r="R97" s="59"/>
      <c r="S97" s="59"/>
      <c r="T97" s="59"/>
      <c r="U97" s="59"/>
      <c r="V97" s="59"/>
      <c r="W97" s="62" t="s">
        <v>367</v>
      </c>
      <c r="X97" s="62" t="s">
        <v>360</v>
      </c>
      <c r="Y97" s="62" t="s">
        <v>368</v>
      </c>
      <c r="Z97" s="181" t="s">
        <v>413</v>
      </c>
      <c r="AA97" s="71" t="s">
        <v>290</v>
      </c>
      <c r="AB97" s="71" t="s">
        <v>378</v>
      </c>
      <c r="AC97" s="18"/>
      <c r="AD97" s="18" t="s">
        <v>476</v>
      </c>
      <c r="AE97" s="18" t="s">
        <v>310</v>
      </c>
      <c r="AF97" s="18" t="s">
        <v>250</v>
      </c>
      <c r="AG97" s="153"/>
      <c r="AH97" s="153"/>
      <c r="AI97" s="153"/>
      <c r="AJ97" s="153"/>
      <c r="AK97" s="153"/>
      <c r="AL97" s="153"/>
      <c r="AM97" s="153"/>
      <c r="AN97" s="153"/>
      <c r="AO97" s="153"/>
      <c r="AP97" s="153"/>
      <c r="AQ97" s="154"/>
      <c r="AR97" s="154"/>
      <c r="AS97" s="154"/>
      <c r="AT97" s="154"/>
      <c r="AU97" s="154"/>
      <c r="AV97" s="153"/>
      <c r="AW97" s="153"/>
      <c r="AX97" s="153"/>
      <c r="AY97" s="153"/>
      <c r="AZ97" s="153"/>
      <c r="BA97" s="153"/>
      <c r="BB97" s="153"/>
      <c r="BC97" s="153"/>
      <c r="BD97" s="153"/>
      <c r="BE97" s="153"/>
      <c r="BF97" s="153"/>
      <c r="BG97" s="153"/>
      <c r="BH97" s="153"/>
      <c r="BI97" s="153"/>
      <c r="BJ97" s="153"/>
    </row>
    <row r="98" spans="1:62" ht="74.25" customHeight="1">
      <c r="A98" s="874" t="s">
        <v>434</v>
      </c>
      <c r="B98" s="17">
        <v>6618</v>
      </c>
      <c r="C98" s="871" t="s">
        <v>447</v>
      </c>
      <c r="D98" s="58" t="s">
        <v>458</v>
      </c>
      <c r="E98" s="58" t="s">
        <v>448</v>
      </c>
      <c r="F98" s="59"/>
      <c r="G98" s="59"/>
      <c r="H98" s="59"/>
      <c r="I98" s="59"/>
      <c r="J98" s="59"/>
      <c r="K98" s="59"/>
      <c r="L98" s="59"/>
      <c r="M98" s="64" t="s">
        <v>385</v>
      </c>
      <c r="N98" s="60" t="s">
        <v>290</v>
      </c>
      <c r="O98" s="60" t="s">
        <v>386</v>
      </c>
      <c r="P98" s="59">
        <v>29</v>
      </c>
      <c r="Q98" s="59"/>
      <c r="R98" s="59"/>
      <c r="S98" s="59"/>
      <c r="T98" s="59"/>
      <c r="U98" s="59"/>
      <c r="V98" s="59"/>
      <c r="W98" s="871" t="s">
        <v>367</v>
      </c>
      <c r="X98" s="58" t="s">
        <v>242</v>
      </c>
      <c r="Y98" s="58" t="s">
        <v>368</v>
      </c>
      <c r="Z98" s="63" t="s">
        <v>2</v>
      </c>
      <c r="AA98" s="63" t="s">
        <v>290</v>
      </c>
      <c r="AB98" s="63" t="s">
        <v>378</v>
      </c>
      <c r="AC98" s="18"/>
      <c r="AD98" s="18" t="s">
        <v>477</v>
      </c>
      <c r="AE98" s="18" t="s">
        <v>365</v>
      </c>
      <c r="AF98" s="18">
        <v>240</v>
      </c>
      <c r="AG98" s="153">
        <f>AI98+AK98+AM98+AO98</f>
        <v>94.2</v>
      </c>
      <c r="AH98" s="153">
        <f>AJ98+AL98+AN98+AP98</f>
        <v>94.2</v>
      </c>
      <c r="AI98" s="153"/>
      <c r="AJ98" s="153"/>
      <c r="AK98" s="153"/>
      <c r="AL98" s="153"/>
      <c r="AM98" s="153"/>
      <c r="AN98" s="153"/>
      <c r="AO98" s="153">
        <v>94.2</v>
      </c>
      <c r="AP98" s="153">
        <v>94.2</v>
      </c>
      <c r="AQ98" s="154">
        <f>AR98+AS98+AT98+AU98</f>
        <v>179.5</v>
      </c>
      <c r="AR98" s="154"/>
      <c r="AS98" s="154"/>
      <c r="AT98" s="154"/>
      <c r="AU98" s="154">
        <v>179.5</v>
      </c>
      <c r="AV98" s="153"/>
      <c r="AW98" s="153"/>
      <c r="AX98" s="153"/>
      <c r="AY98" s="153"/>
      <c r="AZ98" s="153"/>
      <c r="BA98" s="153"/>
      <c r="BB98" s="153"/>
      <c r="BC98" s="153"/>
      <c r="BD98" s="153"/>
      <c r="BE98" s="153"/>
      <c r="BF98" s="153"/>
      <c r="BG98" s="153"/>
      <c r="BH98" s="153"/>
      <c r="BI98" s="153"/>
      <c r="BJ98" s="153"/>
    </row>
    <row r="99" spans="1:62" ht="44.25" customHeight="1">
      <c r="A99" s="875"/>
      <c r="B99" s="17"/>
      <c r="C99" s="750"/>
      <c r="D99" s="59"/>
      <c r="E99" s="59"/>
      <c r="F99" s="59"/>
      <c r="G99" s="59"/>
      <c r="H99" s="59"/>
      <c r="I99" s="59">
        <v>30</v>
      </c>
      <c r="J99" s="59"/>
      <c r="K99" s="59"/>
      <c r="L99" s="59"/>
      <c r="M99" s="72"/>
      <c r="N99" s="72"/>
      <c r="O99" s="72"/>
      <c r="P99" s="72"/>
      <c r="Q99" s="59"/>
      <c r="R99" s="59"/>
      <c r="S99" s="59"/>
      <c r="T99" s="59"/>
      <c r="U99" s="59"/>
      <c r="V99" s="59"/>
      <c r="W99" s="750"/>
      <c r="X99" s="59"/>
      <c r="Y99" s="59"/>
      <c r="Z99" s="66"/>
      <c r="AA99" s="66"/>
      <c r="AB99" s="66"/>
      <c r="AC99" s="18"/>
      <c r="AD99" s="18" t="s">
        <v>477</v>
      </c>
      <c r="AE99" s="18" t="s">
        <v>269</v>
      </c>
      <c r="AF99" s="18" t="s">
        <v>250</v>
      </c>
      <c r="AG99" s="153"/>
      <c r="AH99" s="153"/>
      <c r="AI99" s="153"/>
      <c r="AJ99" s="153"/>
      <c r="AK99" s="153"/>
      <c r="AL99" s="153"/>
      <c r="AM99" s="153"/>
      <c r="AN99" s="153"/>
      <c r="AO99" s="153"/>
      <c r="AP99" s="153"/>
      <c r="AQ99" s="154"/>
      <c r="AR99" s="154"/>
      <c r="AS99" s="154"/>
      <c r="AT99" s="154"/>
      <c r="AU99" s="154"/>
      <c r="AV99" s="153"/>
      <c r="AW99" s="153"/>
      <c r="AX99" s="153"/>
      <c r="AY99" s="153"/>
      <c r="AZ99" s="153"/>
      <c r="BA99" s="153"/>
      <c r="BB99" s="153"/>
      <c r="BC99" s="153"/>
      <c r="BD99" s="153"/>
      <c r="BE99" s="153"/>
      <c r="BF99" s="153"/>
      <c r="BG99" s="153"/>
      <c r="BH99" s="153"/>
      <c r="BI99" s="153"/>
      <c r="BJ99" s="153"/>
    </row>
    <row r="100" spans="1:62" ht="60" customHeight="1">
      <c r="A100" s="112" t="s">
        <v>23</v>
      </c>
      <c r="B100" s="14">
        <v>6625</v>
      </c>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12"/>
      <c r="AD100" s="170" t="s">
        <v>21</v>
      </c>
      <c r="AE100" s="18" t="s">
        <v>22</v>
      </c>
      <c r="AF100" s="18" t="s">
        <v>250</v>
      </c>
      <c r="AG100" s="153">
        <f t="shared" si="15"/>
        <v>0</v>
      </c>
      <c r="AH100" s="153"/>
      <c r="AI100" s="148"/>
      <c r="AJ100" s="148"/>
      <c r="AK100" s="148"/>
      <c r="AL100" s="148"/>
      <c r="AM100" s="148"/>
      <c r="AN100" s="148"/>
      <c r="AO100" s="148"/>
      <c r="AP100" s="153"/>
      <c r="AQ100" s="154">
        <f t="shared" si="16"/>
        <v>0</v>
      </c>
      <c r="AR100" s="146"/>
      <c r="AS100" s="146"/>
      <c r="AT100" s="146"/>
      <c r="AU100" s="146"/>
      <c r="AV100" s="153">
        <f t="shared" si="17"/>
        <v>0</v>
      </c>
      <c r="AW100" s="148"/>
      <c r="AX100" s="148"/>
      <c r="AY100" s="148"/>
      <c r="AZ100" s="148"/>
      <c r="BA100" s="153">
        <f t="shared" ref="BA100:BA121" si="25">BB100+BC100+BD100+BE100</f>
        <v>0</v>
      </c>
      <c r="BB100" s="148"/>
      <c r="BC100" s="148"/>
      <c r="BD100" s="148"/>
      <c r="BE100" s="148"/>
      <c r="BF100" s="153">
        <f t="shared" ref="BF100:BF108" si="26">BG100+BH100+BI100+BJ100</f>
        <v>0</v>
      </c>
      <c r="BG100" s="148"/>
      <c r="BH100" s="148"/>
      <c r="BI100" s="148"/>
      <c r="BJ100" s="148"/>
    </row>
    <row r="101" spans="1:62" ht="71.25" hidden="1" customHeight="1">
      <c r="A101" s="112" t="s">
        <v>467</v>
      </c>
      <c r="B101" s="14">
        <v>6700</v>
      </c>
      <c r="C101" s="92" t="s">
        <v>238</v>
      </c>
      <c r="D101" s="93" t="s">
        <v>238</v>
      </c>
      <c r="E101" s="93" t="s">
        <v>238</v>
      </c>
      <c r="F101" s="93" t="s">
        <v>238</v>
      </c>
      <c r="G101" s="93" t="s">
        <v>238</v>
      </c>
      <c r="H101" s="93" t="s">
        <v>238</v>
      </c>
      <c r="I101" s="93" t="s">
        <v>238</v>
      </c>
      <c r="J101" s="93" t="s">
        <v>238</v>
      </c>
      <c r="K101" s="93" t="s">
        <v>238</v>
      </c>
      <c r="L101" s="93" t="s">
        <v>238</v>
      </c>
      <c r="M101" s="93" t="s">
        <v>238</v>
      </c>
      <c r="N101" s="93" t="s">
        <v>238</v>
      </c>
      <c r="O101" s="93" t="s">
        <v>238</v>
      </c>
      <c r="P101" s="93" t="s">
        <v>238</v>
      </c>
      <c r="Q101" s="94" t="s">
        <v>238</v>
      </c>
      <c r="R101" s="94" t="s">
        <v>238</v>
      </c>
      <c r="S101" s="94" t="s">
        <v>238</v>
      </c>
      <c r="T101" s="94" t="s">
        <v>238</v>
      </c>
      <c r="U101" s="94" t="s">
        <v>238</v>
      </c>
      <c r="V101" s="94" t="s">
        <v>238</v>
      </c>
      <c r="W101" s="94" t="s">
        <v>238</v>
      </c>
      <c r="X101" s="93" t="s">
        <v>238</v>
      </c>
      <c r="Y101" s="93" t="s">
        <v>238</v>
      </c>
      <c r="Z101" s="93" t="s">
        <v>238</v>
      </c>
      <c r="AA101" s="93" t="s">
        <v>238</v>
      </c>
      <c r="AB101" s="93" t="s">
        <v>238</v>
      </c>
      <c r="AC101" s="8" t="s">
        <v>238</v>
      </c>
      <c r="AD101" s="8" t="s">
        <v>238</v>
      </c>
      <c r="AE101" s="8"/>
      <c r="AF101" s="8"/>
      <c r="AG101" s="153">
        <f t="shared" si="15"/>
        <v>0</v>
      </c>
      <c r="AH101" s="153"/>
      <c r="AI101" s="148"/>
      <c r="AJ101" s="148"/>
      <c r="AK101" s="148"/>
      <c r="AL101" s="148"/>
      <c r="AM101" s="148"/>
      <c r="AN101" s="148"/>
      <c r="AO101" s="148"/>
      <c r="AP101" s="153"/>
      <c r="AQ101" s="154">
        <f t="shared" si="16"/>
        <v>0</v>
      </c>
      <c r="AR101" s="146"/>
      <c r="AS101" s="146"/>
      <c r="AT101" s="146"/>
      <c r="AU101" s="146"/>
      <c r="AV101" s="153">
        <f t="shared" si="17"/>
        <v>0</v>
      </c>
      <c r="AW101" s="148"/>
      <c r="AX101" s="148"/>
      <c r="AY101" s="148"/>
      <c r="AZ101" s="148"/>
      <c r="BA101" s="153">
        <f t="shared" si="25"/>
        <v>0</v>
      </c>
      <c r="BB101" s="148"/>
      <c r="BC101" s="148"/>
      <c r="BD101" s="148"/>
      <c r="BE101" s="148"/>
      <c r="BF101" s="153">
        <f t="shared" si="26"/>
        <v>0</v>
      </c>
      <c r="BG101" s="148"/>
      <c r="BH101" s="148"/>
      <c r="BI101" s="148"/>
      <c r="BJ101" s="148"/>
    </row>
    <row r="102" spans="1:62" hidden="1">
      <c r="A102" s="113" t="s">
        <v>411</v>
      </c>
      <c r="B102" s="15"/>
      <c r="C102" s="78"/>
      <c r="D102" s="78"/>
      <c r="E102" s="78"/>
      <c r="F102" s="846"/>
      <c r="G102" s="78"/>
      <c r="H102" s="78"/>
      <c r="I102" s="78"/>
      <c r="J102" s="78"/>
      <c r="K102" s="78"/>
      <c r="L102" s="78"/>
      <c r="M102" s="78"/>
      <c r="N102" s="78"/>
      <c r="O102" s="78"/>
      <c r="P102" s="78"/>
      <c r="Q102" s="78"/>
      <c r="R102" s="78"/>
      <c r="S102" s="78"/>
      <c r="T102" s="78"/>
      <c r="U102" s="78"/>
      <c r="V102" s="78"/>
      <c r="W102" s="78"/>
      <c r="X102" s="78"/>
      <c r="Y102" s="78"/>
      <c r="Z102" s="78"/>
      <c r="AA102" s="78"/>
      <c r="AB102" s="78"/>
      <c r="AC102" s="16"/>
      <c r="AD102" s="16"/>
      <c r="AE102" s="16"/>
      <c r="AF102" s="16"/>
      <c r="AG102" s="153">
        <f t="shared" si="15"/>
        <v>0</v>
      </c>
      <c r="AH102" s="156"/>
      <c r="AI102" s="151"/>
      <c r="AJ102" s="151"/>
      <c r="AK102" s="151"/>
      <c r="AL102" s="151"/>
      <c r="AM102" s="151"/>
      <c r="AN102" s="151"/>
      <c r="AO102" s="151"/>
      <c r="AP102" s="156"/>
      <c r="AQ102" s="154">
        <f t="shared" si="16"/>
        <v>0</v>
      </c>
      <c r="AR102" s="152"/>
      <c r="AS102" s="152"/>
      <c r="AT102" s="152"/>
      <c r="AU102" s="152"/>
      <c r="AV102" s="153">
        <f t="shared" si="17"/>
        <v>0</v>
      </c>
      <c r="AW102" s="151"/>
      <c r="AX102" s="151"/>
      <c r="AY102" s="151"/>
      <c r="AZ102" s="151"/>
      <c r="BA102" s="153">
        <f t="shared" si="25"/>
        <v>0</v>
      </c>
      <c r="BB102" s="151"/>
      <c r="BC102" s="151"/>
      <c r="BD102" s="151"/>
      <c r="BE102" s="151"/>
      <c r="BF102" s="153">
        <f t="shared" si="26"/>
        <v>0</v>
      </c>
      <c r="BG102" s="151"/>
      <c r="BH102" s="151"/>
      <c r="BI102" s="151"/>
      <c r="BJ102" s="151"/>
    </row>
    <row r="103" spans="1:62" hidden="1">
      <c r="A103" s="114" t="s">
        <v>412</v>
      </c>
      <c r="B103" s="17"/>
      <c r="C103" s="59"/>
      <c r="D103" s="59"/>
      <c r="E103" s="59"/>
      <c r="F103" s="847"/>
      <c r="G103" s="59"/>
      <c r="H103" s="59"/>
      <c r="I103" s="59"/>
      <c r="J103" s="59"/>
      <c r="K103" s="59"/>
      <c r="L103" s="59"/>
      <c r="M103" s="59"/>
      <c r="N103" s="59"/>
      <c r="O103" s="59"/>
      <c r="P103" s="59"/>
      <c r="Q103" s="59"/>
      <c r="R103" s="59"/>
      <c r="S103" s="59"/>
      <c r="T103" s="59"/>
      <c r="U103" s="59"/>
      <c r="V103" s="59"/>
      <c r="W103" s="59"/>
      <c r="X103" s="59"/>
      <c r="Y103" s="59"/>
      <c r="Z103" s="59"/>
      <c r="AA103" s="59"/>
      <c r="AB103" s="59"/>
      <c r="AC103" s="18"/>
      <c r="AD103" s="18"/>
      <c r="AE103" s="18"/>
      <c r="AF103" s="18"/>
      <c r="AG103" s="153">
        <f t="shared" si="15"/>
        <v>0</v>
      </c>
      <c r="AH103" s="153"/>
      <c r="AI103" s="153"/>
      <c r="AJ103" s="153"/>
      <c r="AK103" s="153"/>
      <c r="AL103" s="153"/>
      <c r="AM103" s="153"/>
      <c r="AN103" s="153"/>
      <c r="AO103" s="153"/>
      <c r="AP103" s="153"/>
      <c r="AQ103" s="154">
        <f t="shared" si="16"/>
        <v>0</v>
      </c>
      <c r="AR103" s="154"/>
      <c r="AS103" s="154"/>
      <c r="AT103" s="154"/>
      <c r="AU103" s="154"/>
      <c r="AV103" s="153">
        <f t="shared" si="17"/>
        <v>0</v>
      </c>
      <c r="AW103" s="153"/>
      <c r="AX103" s="153"/>
      <c r="AY103" s="153"/>
      <c r="AZ103" s="153"/>
      <c r="BA103" s="153">
        <f t="shared" si="25"/>
        <v>0</v>
      </c>
      <c r="BB103" s="153"/>
      <c r="BC103" s="153"/>
      <c r="BD103" s="153"/>
      <c r="BE103" s="153"/>
      <c r="BF103" s="153">
        <f t="shared" si="26"/>
        <v>0</v>
      </c>
      <c r="BG103" s="153"/>
      <c r="BH103" s="153"/>
      <c r="BI103" s="153"/>
      <c r="BJ103" s="153"/>
    </row>
    <row r="104" spans="1:62" hidden="1">
      <c r="A104" s="112" t="s">
        <v>412</v>
      </c>
      <c r="B104" s="14"/>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12"/>
      <c r="AD104" s="12"/>
      <c r="AE104" s="12"/>
      <c r="AF104" s="12"/>
      <c r="AG104" s="153">
        <f t="shared" si="15"/>
        <v>0</v>
      </c>
      <c r="AH104" s="153"/>
      <c r="AI104" s="148"/>
      <c r="AJ104" s="148"/>
      <c r="AK104" s="148"/>
      <c r="AL104" s="148"/>
      <c r="AM104" s="148"/>
      <c r="AN104" s="148"/>
      <c r="AO104" s="148"/>
      <c r="AP104" s="153"/>
      <c r="AQ104" s="154">
        <f t="shared" si="16"/>
        <v>0</v>
      </c>
      <c r="AR104" s="146"/>
      <c r="AS104" s="146"/>
      <c r="AT104" s="146"/>
      <c r="AU104" s="146"/>
      <c r="AV104" s="153">
        <f t="shared" si="17"/>
        <v>0</v>
      </c>
      <c r="AW104" s="148"/>
      <c r="AX104" s="148"/>
      <c r="AY104" s="148"/>
      <c r="AZ104" s="148"/>
      <c r="BA104" s="153">
        <f t="shared" si="25"/>
        <v>0</v>
      </c>
      <c r="BB104" s="148"/>
      <c r="BC104" s="148"/>
      <c r="BD104" s="148"/>
      <c r="BE104" s="148"/>
      <c r="BF104" s="153">
        <f t="shared" si="26"/>
        <v>0</v>
      </c>
      <c r="BG104" s="148"/>
      <c r="BH104" s="148"/>
      <c r="BI104" s="148"/>
      <c r="BJ104" s="148"/>
    </row>
    <row r="105" spans="1:62" s="40" customFormat="1" ht="145.5" customHeight="1">
      <c r="A105" s="117" t="s">
        <v>331</v>
      </c>
      <c r="B105" s="37">
        <v>6800</v>
      </c>
      <c r="C105" s="76" t="s">
        <v>238</v>
      </c>
      <c r="D105" s="76" t="s">
        <v>238</v>
      </c>
      <c r="E105" s="76" t="s">
        <v>238</v>
      </c>
      <c r="F105" s="76" t="s">
        <v>238</v>
      </c>
      <c r="G105" s="76" t="s">
        <v>238</v>
      </c>
      <c r="H105" s="76" t="s">
        <v>238</v>
      </c>
      <c r="I105" s="76" t="s">
        <v>238</v>
      </c>
      <c r="J105" s="76" t="s">
        <v>238</v>
      </c>
      <c r="K105" s="76" t="s">
        <v>238</v>
      </c>
      <c r="L105" s="76" t="s">
        <v>238</v>
      </c>
      <c r="M105" s="76" t="s">
        <v>238</v>
      </c>
      <c r="N105" s="76" t="s">
        <v>238</v>
      </c>
      <c r="O105" s="76" t="s">
        <v>238</v>
      </c>
      <c r="P105" s="76" t="s">
        <v>238</v>
      </c>
      <c r="Q105" s="77" t="s">
        <v>238</v>
      </c>
      <c r="R105" s="77" t="s">
        <v>238</v>
      </c>
      <c r="S105" s="77" t="s">
        <v>238</v>
      </c>
      <c r="T105" s="77" t="s">
        <v>238</v>
      </c>
      <c r="U105" s="77" t="s">
        <v>238</v>
      </c>
      <c r="V105" s="77" t="s">
        <v>238</v>
      </c>
      <c r="W105" s="77" t="s">
        <v>238</v>
      </c>
      <c r="X105" s="76" t="s">
        <v>238</v>
      </c>
      <c r="Y105" s="76" t="s">
        <v>238</v>
      </c>
      <c r="Z105" s="76" t="s">
        <v>238</v>
      </c>
      <c r="AA105" s="76" t="s">
        <v>238</v>
      </c>
      <c r="AB105" s="76" t="s">
        <v>238</v>
      </c>
      <c r="AC105" s="38" t="s">
        <v>238</v>
      </c>
      <c r="AD105" s="38" t="s">
        <v>238</v>
      </c>
      <c r="AE105" s="38"/>
      <c r="AF105" s="38"/>
      <c r="AG105" s="160">
        <f t="shared" si="15"/>
        <v>2156.3000000000002</v>
      </c>
      <c r="AH105" s="160">
        <f t="shared" si="15"/>
        <v>2045.1999999999998</v>
      </c>
      <c r="AI105" s="149">
        <f>AI108+AI116+AI119+AI123</f>
        <v>10</v>
      </c>
      <c r="AJ105" s="149">
        <f>AJ108+AJ116+AJ119+AJ123</f>
        <v>10</v>
      </c>
      <c r="AK105" s="149">
        <f>AK108+AK116+AK119+AK123</f>
        <v>0</v>
      </c>
      <c r="AL105" s="149"/>
      <c r="AM105" s="149">
        <f>AM108+AM116+AM119+AM123</f>
        <v>0</v>
      </c>
      <c r="AN105" s="149"/>
      <c r="AO105" s="149">
        <f>AO108+AO122+AO123</f>
        <v>2146.3000000000002</v>
      </c>
      <c r="AP105" s="149">
        <f>AP108+AP122+AP123</f>
        <v>2035.1999999999998</v>
      </c>
      <c r="AQ105" s="161">
        <f t="shared" si="16"/>
        <v>2143.5</v>
      </c>
      <c r="AR105" s="150">
        <f>AR108+AR116+AR119+AR123</f>
        <v>0</v>
      </c>
      <c r="AS105" s="150">
        <f>AS108+AS116+AS119+AS123</f>
        <v>0</v>
      </c>
      <c r="AT105" s="150">
        <f>AT108+AT116+AT119+AT123</f>
        <v>0</v>
      </c>
      <c r="AU105" s="150">
        <f>AU108+AU122+AU123</f>
        <v>2143.5</v>
      </c>
      <c r="AV105" s="160">
        <f t="shared" si="17"/>
        <v>2193.6999999999998</v>
      </c>
      <c r="AW105" s="149">
        <f>AW108+AW116+AW119+AW123</f>
        <v>0</v>
      </c>
      <c r="AX105" s="149">
        <f>AX108+AX116+AX119+AX123</f>
        <v>0</v>
      </c>
      <c r="AY105" s="149">
        <f>AY108+AY116+AY119+AY123</f>
        <v>0</v>
      </c>
      <c r="AZ105" s="149">
        <f>AZ108+AZ122+AZ123</f>
        <v>2193.6999999999998</v>
      </c>
      <c r="BA105" s="160">
        <f t="shared" si="25"/>
        <v>2193.6999999999998</v>
      </c>
      <c r="BB105" s="149">
        <f>BB108+BB116+BB119+BB123</f>
        <v>0</v>
      </c>
      <c r="BC105" s="149">
        <f>BC108+BC116+BC119+BC123</f>
        <v>0</v>
      </c>
      <c r="BD105" s="149">
        <f>BD108+BD116+BD119+BD123</f>
        <v>0</v>
      </c>
      <c r="BE105" s="149">
        <f>BE108+BE122+BE123</f>
        <v>2193.6999999999998</v>
      </c>
      <c r="BF105" s="160">
        <f t="shared" si="26"/>
        <v>2193.6999999999998</v>
      </c>
      <c r="BG105" s="149">
        <f>BG108+BG116+BG119+BG123</f>
        <v>0</v>
      </c>
      <c r="BH105" s="149">
        <f>BH108+BH116+BH119+BH123</f>
        <v>0</v>
      </c>
      <c r="BI105" s="149">
        <f>BI108+BI116+BI119+BI123</f>
        <v>0</v>
      </c>
      <c r="BJ105" s="149">
        <f>BJ108+BJ122+BJ123</f>
        <v>2193.6999999999998</v>
      </c>
    </row>
    <row r="106" spans="1:62" ht="0.75" hidden="1" customHeight="1">
      <c r="A106" s="119" t="s">
        <v>411</v>
      </c>
      <c r="B106" s="30"/>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16"/>
      <c r="AD106" s="16"/>
      <c r="AE106" s="16"/>
      <c r="AF106" s="16"/>
      <c r="AG106" s="153">
        <f t="shared" si="15"/>
        <v>0</v>
      </c>
      <c r="AH106" s="160">
        <f t="shared" si="15"/>
        <v>7.7</v>
      </c>
      <c r="AI106" s="151"/>
      <c r="AJ106" s="149">
        <f>AJ109+AJ117+AJ120+AJ124</f>
        <v>7.7</v>
      </c>
      <c r="AK106" s="151"/>
      <c r="AL106" s="151"/>
      <c r="AM106" s="151"/>
      <c r="AN106" s="151"/>
      <c r="AO106" s="151"/>
      <c r="AP106" s="156"/>
      <c r="AQ106" s="154">
        <f t="shared" si="16"/>
        <v>0</v>
      </c>
      <c r="AR106" s="152"/>
      <c r="AS106" s="152"/>
      <c r="AT106" s="152"/>
      <c r="AU106" s="152"/>
      <c r="AV106" s="153">
        <f t="shared" si="17"/>
        <v>0</v>
      </c>
      <c r="AW106" s="151"/>
      <c r="AX106" s="151"/>
      <c r="AY106" s="151"/>
      <c r="AZ106" s="151"/>
      <c r="BA106" s="153">
        <f t="shared" si="25"/>
        <v>0</v>
      </c>
      <c r="BB106" s="151"/>
      <c r="BC106" s="151"/>
      <c r="BD106" s="151"/>
      <c r="BE106" s="151"/>
      <c r="BF106" s="153">
        <f t="shared" si="26"/>
        <v>0</v>
      </c>
      <c r="BG106" s="151"/>
      <c r="BH106" s="151"/>
      <c r="BI106" s="151"/>
      <c r="BJ106" s="151"/>
    </row>
    <row r="107" spans="1:62" hidden="1">
      <c r="A107" s="120"/>
      <c r="B107" s="31"/>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18"/>
      <c r="AD107" s="18"/>
      <c r="AE107" s="18"/>
      <c r="AF107" s="18"/>
      <c r="AG107" s="153">
        <f t="shared" si="15"/>
        <v>0</v>
      </c>
      <c r="AH107" s="160">
        <f t="shared" si="15"/>
        <v>0</v>
      </c>
      <c r="AI107" s="153"/>
      <c r="AJ107" s="149">
        <f>AJ110+AJ118+AJ121+AJ125</f>
        <v>0</v>
      </c>
      <c r="AK107" s="153"/>
      <c r="AL107" s="153"/>
      <c r="AM107" s="153"/>
      <c r="AN107" s="153"/>
      <c r="AO107" s="153"/>
      <c r="AP107" s="153"/>
      <c r="AQ107" s="154">
        <f t="shared" si="16"/>
        <v>0</v>
      </c>
      <c r="AR107" s="154"/>
      <c r="AS107" s="154"/>
      <c r="AT107" s="154"/>
      <c r="AU107" s="154"/>
      <c r="AV107" s="153">
        <f t="shared" si="17"/>
        <v>0</v>
      </c>
      <c r="AW107" s="153"/>
      <c r="AX107" s="153"/>
      <c r="AY107" s="153"/>
      <c r="AZ107" s="153"/>
      <c r="BA107" s="153">
        <f t="shared" si="25"/>
        <v>0</v>
      </c>
      <c r="BB107" s="153"/>
      <c r="BC107" s="153"/>
      <c r="BD107" s="153"/>
      <c r="BE107" s="153"/>
      <c r="BF107" s="153">
        <f t="shared" si="26"/>
        <v>0</v>
      </c>
      <c r="BG107" s="153"/>
      <c r="BH107" s="153"/>
      <c r="BI107" s="153"/>
      <c r="BJ107" s="153"/>
    </row>
    <row r="108" spans="1:62" ht="19.5" customHeight="1">
      <c r="A108" s="859" t="s">
        <v>324</v>
      </c>
      <c r="B108" s="32"/>
      <c r="C108" s="748" t="s">
        <v>447</v>
      </c>
      <c r="D108" s="68" t="s">
        <v>356</v>
      </c>
      <c r="E108" s="745" t="s">
        <v>448</v>
      </c>
      <c r="F108" s="66"/>
      <c r="G108" s="66"/>
      <c r="H108" s="66"/>
      <c r="I108" s="66"/>
      <c r="J108" s="66"/>
      <c r="K108" s="66"/>
      <c r="L108" s="66"/>
      <c r="M108" s="848" t="s">
        <v>320</v>
      </c>
      <c r="N108" s="60" t="s">
        <v>290</v>
      </c>
      <c r="O108" s="67" t="s">
        <v>386</v>
      </c>
      <c r="P108" s="66">
        <v>38</v>
      </c>
      <c r="Q108" s="66"/>
      <c r="R108" s="66"/>
      <c r="S108" s="66"/>
      <c r="T108" s="66"/>
      <c r="U108" s="66"/>
      <c r="V108" s="66"/>
      <c r="W108" s="748" t="s">
        <v>367</v>
      </c>
      <c r="X108" s="79" t="s">
        <v>361</v>
      </c>
      <c r="Y108" s="818" t="s">
        <v>368</v>
      </c>
      <c r="Z108" s="853" t="s">
        <v>376</v>
      </c>
      <c r="AA108" s="73" t="s">
        <v>290</v>
      </c>
      <c r="AB108" s="853" t="s">
        <v>377</v>
      </c>
      <c r="AC108" s="12"/>
      <c r="AD108" s="12" t="s">
        <v>482</v>
      </c>
      <c r="AE108" s="12"/>
      <c r="AF108" s="12"/>
      <c r="AG108" s="153">
        <f t="shared" si="15"/>
        <v>1500.6000000000001</v>
      </c>
      <c r="AH108" s="160">
        <f t="shared" si="15"/>
        <v>1471.7999999999997</v>
      </c>
      <c r="AI108" s="148">
        <f>AI109+AI112</f>
        <v>10</v>
      </c>
      <c r="AJ108" s="148">
        <f>AJ109+AJ112</f>
        <v>10</v>
      </c>
      <c r="AK108" s="148"/>
      <c r="AL108" s="148"/>
      <c r="AM108" s="148"/>
      <c r="AN108" s="148"/>
      <c r="AO108" s="148">
        <f>AO110+AO111+AO113+AO114</f>
        <v>1490.6000000000001</v>
      </c>
      <c r="AP108" s="148">
        <f>AP110+AP111+AP113+AP114</f>
        <v>1461.7999999999997</v>
      </c>
      <c r="AQ108" s="154">
        <f t="shared" si="16"/>
        <v>1451.5</v>
      </c>
      <c r="AR108" s="146"/>
      <c r="AS108" s="146"/>
      <c r="AT108" s="146"/>
      <c r="AU108" s="146">
        <f>AU110+AU111+AU113+AU114</f>
        <v>1451.5</v>
      </c>
      <c r="AV108" s="153">
        <f t="shared" si="17"/>
        <v>1482.3</v>
      </c>
      <c r="AW108" s="148"/>
      <c r="AX108" s="148"/>
      <c r="AY108" s="148"/>
      <c r="AZ108" s="148">
        <f>AZ110+AZ111+AZ113+AZ114</f>
        <v>1482.3</v>
      </c>
      <c r="BA108" s="153">
        <f t="shared" si="25"/>
        <v>1482.3</v>
      </c>
      <c r="BB108" s="148"/>
      <c r="BC108" s="148"/>
      <c r="BD108" s="148"/>
      <c r="BE108" s="148">
        <f>BE110+BE111+BE113+BE114</f>
        <v>1482.3</v>
      </c>
      <c r="BF108" s="153">
        <f t="shared" si="26"/>
        <v>1482.3</v>
      </c>
      <c r="BG108" s="148"/>
      <c r="BH108" s="148"/>
      <c r="BI108" s="148"/>
      <c r="BJ108" s="148">
        <f>BJ110+BJ111+BJ113+BJ114</f>
        <v>1482.3</v>
      </c>
    </row>
    <row r="109" spans="1:62" ht="19.5" customHeight="1">
      <c r="A109" s="860"/>
      <c r="B109" s="32"/>
      <c r="C109" s="749"/>
      <c r="D109" s="600"/>
      <c r="E109" s="746"/>
      <c r="F109" s="66"/>
      <c r="G109" s="66"/>
      <c r="H109" s="66"/>
      <c r="I109" s="66"/>
      <c r="J109" s="66"/>
      <c r="K109" s="66"/>
      <c r="L109" s="66"/>
      <c r="M109" s="849"/>
      <c r="N109" s="60"/>
      <c r="O109" s="67"/>
      <c r="P109" s="66"/>
      <c r="Q109" s="59"/>
      <c r="R109" s="59"/>
      <c r="S109" s="59"/>
      <c r="T109" s="59"/>
      <c r="U109" s="59"/>
      <c r="V109" s="59"/>
      <c r="W109" s="749"/>
      <c r="X109" s="79"/>
      <c r="Y109" s="819"/>
      <c r="Z109" s="854"/>
      <c r="AA109" s="73"/>
      <c r="AB109" s="854"/>
      <c r="AC109" s="12"/>
      <c r="AD109" s="12" t="s">
        <v>482</v>
      </c>
      <c r="AE109" s="12" t="s">
        <v>408</v>
      </c>
      <c r="AF109" s="12">
        <v>120</v>
      </c>
      <c r="AG109" s="153">
        <f t="shared" si="15"/>
        <v>7.7</v>
      </c>
      <c r="AH109" s="160">
        <f t="shared" si="15"/>
        <v>7.7</v>
      </c>
      <c r="AI109" s="148">
        <v>7.7</v>
      </c>
      <c r="AJ109" s="148">
        <v>7.7</v>
      </c>
      <c r="AK109" s="148"/>
      <c r="AL109" s="148"/>
      <c r="AM109" s="148"/>
      <c r="AN109" s="148"/>
      <c r="AO109" s="148">
        <v>0</v>
      </c>
      <c r="AP109" s="153"/>
      <c r="AQ109" s="154"/>
      <c r="AR109" s="146"/>
      <c r="AS109" s="146"/>
      <c r="AT109" s="146"/>
      <c r="AU109" s="146"/>
      <c r="AV109" s="153"/>
      <c r="AW109" s="148"/>
      <c r="AX109" s="148"/>
      <c r="AY109" s="148"/>
      <c r="AZ109" s="148"/>
      <c r="BA109" s="153"/>
      <c r="BB109" s="148"/>
      <c r="BC109" s="148"/>
      <c r="BD109" s="148"/>
      <c r="BE109" s="148"/>
      <c r="BF109" s="153"/>
      <c r="BG109" s="148"/>
      <c r="BH109" s="148"/>
      <c r="BI109" s="148"/>
      <c r="BJ109" s="148"/>
    </row>
    <row r="110" spans="1:62" ht="33" customHeight="1">
      <c r="A110" s="861"/>
      <c r="B110" s="14">
        <v>6802</v>
      </c>
      <c r="C110" s="749"/>
      <c r="D110" s="79"/>
      <c r="E110" s="747"/>
      <c r="F110" s="66"/>
      <c r="G110" s="66"/>
      <c r="H110" s="66"/>
      <c r="I110" s="66"/>
      <c r="J110" s="66"/>
      <c r="K110" s="66"/>
      <c r="L110" s="66"/>
      <c r="M110" s="849"/>
      <c r="N110" s="60"/>
      <c r="O110" s="67"/>
      <c r="P110" s="66"/>
      <c r="Q110" s="59"/>
      <c r="R110" s="59"/>
      <c r="S110" s="59"/>
      <c r="T110" s="59"/>
      <c r="U110" s="59"/>
      <c r="V110" s="59"/>
      <c r="W110" s="749"/>
      <c r="X110" s="79"/>
      <c r="Y110" s="820"/>
      <c r="Z110" s="854"/>
      <c r="AA110" s="73"/>
      <c r="AB110" s="855"/>
      <c r="AC110" s="12"/>
      <c r="AD110" s="12" t="s">
        <v>482</v>
      </c>
      <c r="AE110" s="12" t="s">
        <v>274</v>
      </c>
      <c r="AF110" s="12">
        <v>121</v>
      </c>
      <c r="AG110" s="153">
        <f t="shared" si="15"/>
        <v>937</v>
      </c>
      <c r="AH110" s="160">
        <f t="shared" si="15"/>
        <v>926.1</v>
      </c>
      <c r="AI110" s="148"/>
      <c r="AJ110" s="148"/>
      <c r="AK110" s="148"/>
      <c r="AL110" s="148"/>
      <c r="AM110" s="148"/>
      <c r="AN110" s="148"/>
      <c r="AO110" s="148">
        <v>937</v>
      </c>
      <c r="AP110" s="153">
        <v>926.1</v>
      </c>
      <c r="AQ110" s="154">
        <f t="shared" si="16"/>
        <v>974.1</v>
      </c>
      <c r="AR110" s="146"/>
      <c r="AS110" s="146"/>
      <c r="AT110" s="146"/>
      <c r="AU110" s="146">
        <v>974.1</v>
      </c>
      <c r="AV110" s="153">
        <f t="shared" si="17"/>
        <v>1001.6</v>
      </c>
      <c r="AW110" s="148"/>
      <c r="AX110" s="148"/>
      <c r="AY110" s="148"/>
      <c r="AZ110" s="148">
        <v>1001.6</v>
      </c>
      <c r="BA110" s="153">
        <f t="shared" si="25"/>
        <v>1001.6</v>
      </c>
      <c r="BB110" s="148"/>
      <c r="BC110" s="148"/>
      <c r="BD110" s="148"/>
      <c r="BE110" s="148">
        <v>1001.6</v>
      </c>
      <c r="BF110" s="153">
        <f>BG110+BH110+BI110+BJ110</f>
        <v>1001.6</v>
      </c>
      <c r="BG110" s="148"/>
      <c r="BH110" s="148"/>
      <c r="BI110" s="148"/>
      <c r="BJ110" s="148">
        <v>1001.6</v>
      </c>
    </row>
    <row r="111" spans="1:62" ht="20.25" customHeight="1">
      <c r="A111" s="859" t="s">
        <v>323</v>
      </c>
      <c r="B111" s="856">
        <v>6801</v>
      </c>
      <c r="C111" s="749"/>
      <c r="D111" s="79"/>
      <c r="E111" s="79"/>
      <c r="F111" s="66"/>
      <c r="G111" s="66"/>
      <c r="H111" s="66"/>
      <c r="I111" s="66"/>
      <c r="J111" s="66"/>
      <c r="K111" s="66"/>
      <c r="L111" s="66"/>
      <c r="M111" s="849"/>
      <c r="N111" s="60"/>
      <c r="O111" s="67"/>
      <c r="P111" s="66"/>
      <c r="Q111" s="59"/>
      <c r="R111" s="59"/>
      <c r="S111" s="59"/>
      <c r="T111" s="59"/>
      <c r="U111" s="59"/>
      <c r="V111" s="59"/>
      <c r="W111" s="749"/>
      <c r="X111" s="79"/>
      <c r="Y111" s="79"/>
      <c r="Z111" s="854"/>
      <c r="AA111" s="73"/>
      <c r="AB111" s="73"/>
      <c r="AC111" s="12"/>
      <c r="AD111" s="12" t="s">
        <v>482</v>
      </c>
      <c r="AE111" s="12" t="s">
        <v>274</v>
      </c>
      <c r="AF111" s="12">
        <v>129</v>
      </c>
      <c r="AG111" s="153">
        <f t="shared" si="15"/>
        <v>283</v>
      </c>
      <c r="AH111" s="160">
        <f t="shared" si="15"/>
        <v>272.5</v>
      </c>
      <c r="AI111" s="148"/>
      <c r="AJ111" s="148"/>
      <c r="AK111" s="148"/>
      <c r="AL111" s="148"/>
      <c r="AM111" s="148"/>
      <c r="AN111" s="148"/>
      <c r="AO111" s="148">
        <v>283</v>
      </c>
      <c r="AP111" s="153">
        <v>272.5</v>
      </c>
      <c r="AQ111" s="154">
        <f t="shared" si="16"/>
        <v>294.2</v>
      </c>
      <c r="AR111" s="146"/>
      <c r="AS111" s="146"/>
      <c r="AT111" s="146"/>
      <c r="AU111" s="146">
        <v>294.2</v>
      </c>
      <c r="AV111" s="153">
        <f t="shared" si="17"/>
        <v>302.5</v>
      </c>
      <c r="AW111" s="148"/>
      <c r="AX111" s="148"/>
      <c r="AY111" s="148"/>
      <c r="AZ111" s="148">
        <v>302.5</v>
      </c>
      <c r="BA111" s="153">
        <f t="shared" si="25"/>
        <v>302.5</v>
      </c>
      <c r="BB111" s="148"/>
      <c r="BC111" s="148"/>
      <c r="BD111" s="148"/>
      <c r="BE111" s="148">
        <v>302.5</v>
      </c>
      <c r="BF111" s="153">
        <f>BG111+BH111+BI111+BJ111</f>
        <v>302.5</v>
      </c>
      <c r="BG111" s="148"/>
      <c r="BH111" s="148"/>
      <c r="BI111" s="148"/>
      <c r="BJ111" s="148">
        <v>302.5</v>
      </c>
    </row>
    <row r="112" spans="1:62" ht="20.25" customHeight="1">
      <c r="A112" s="860"/>
      <c r="B112" s="857"/>
      <c r="C112" s="749"/>
      <c r="D112" s="79"/>
      <c r="E112" s="79"/>
      <c r="F112" s="66"/>
      <c r="G112" s="66"/>
      <c r="H112" s="66"/>
      <c r="I112" s="66"/>
      <c r="J112" s="66"/>
      <c r="K112" s="66"/>
      <c r="L112" s="66"/>
      <c r="M112" s="849"/>
      <c r="N112" s="60"/>
      <c r="O112" s="67"/>
      <c r="P112" s="66"/>
      <c r="Q112" s="59"/>
      <c r="R112" s="59"/>
      <c r="S112" s="59"/>
      <c r="T112" s="59"/>
      <c r="U112" s="59"/>
      <c r="V112" s="59"/>
      <c r="W112" s="749"/>
      <c r="X112" s="79"/>
      <c r="Y112" s="79"/>
      <c r="Z112" s="854"/>
      <c r="AA112" s="73"/>
      <c r="AB112" s="73"/>
      <c r="AC112" s="12"/>
      <c r="AD112" s="12" t="s">
        <v>482</v>
      </c>
      <c r="AE112" s="12" t="s">
        <v>408</v>
      </c>
      <c r="AF112" s="12">
        <v>120</v>
      </c>
      <c r="AG112" s="153">
        <f t="shared" si="15"/>
        <v>2.2999999999999998</v>
      </c>
      <c r="AH112" s="160">
        <f t="shared" si="15"/>
        <v>2.2999999999999998</v>
      </c>
      <c r="AI112" s="148">
        <v>2.2999999999999998</v>
      </c>
      <c r="AJ112" s="148">
        <v>2.2999999999999998</v>
      </c>
      <c r="AK112" s="148"/>
      <c r="AL112" s="148"/>
      <c r="AM112" s="148"/>
      <c r="AN112" s="148"/>
      <c r="AO112" s="148">
        <v>0</v>
      </c>
      <c r="AP112" s="153"/>
      <c r="AQ112" s="154"/>
      <c r="AR112" s="146"/>
      <c r="AS112" s="146"/>
      <c r="AT112" s="146"/>
      <c r="AU112" s="146"/>
      <c r="AV112" s="153"/>
      <c r="AW112" s="148"/>
      <c r="AX112" s="148"/>
      <c r="AY112" s="148"/>
      <c r="AZ112" s="148"/>
      <c r="BA112" s="153"/>
      <c r="BB112" s="148"/>
      <c r="BC112" s="148"/>
      <c r="BD112" s="148"/>
      <c r="BE112" s="148"/>
      <c r="BF112" s="153"/>
      <c r="BG112" s="148"/>
      <c r="BH112" s="148"/>
      <c r="BI112" s="148"/>
      <c r="BJ112" s="148"/>
    </row>
    <row r="113" spans="1:62" ht="21" customHeight="1">
      <c r="A113" s="860"/>
      <c r="B113" s="857"/>
      <c r="C113" s="749"/>
      <c r="D113" s="79"/>
      <c r="E113" s="79"/>
      <c r="F113" s="66"/>
      <c r="G113" s="66"/>
      <c r="H113" s="66"/>
      <c r="I113" s="66"/>
      <c r="J113" s="66"/>
      <c r="K113" s="66"/>
      <c r="L113" s="66"/>
      <c r="M113" s="849"/>
      <c r="N113" s="60"/>
      <c r="O113" s="67"/>
      <c r="P113" s="66"/>
      <c r="Q113" s="59"/>
      <c r="R113" s="59"/>
      <c r="S113" s="59"/>
      <c r="T113" s="59"/>
      <c r="U113" s="59"/>
      <c r="V113" s="59"/>
      <c r="W113" s="749"/>
      <c r="X113" s="79"/>
      <c r="Y113" s="79"/>
      <c r="Z113" s="854"/>
      <c r="AA113" s="73"/>
      <c r="AB113" s="73"/>
      <c r="AC113" s="12"/>
      <c r="AD113" s="12" t="s">
        <v>482</v>
      </c>
      <c r="AE113" s="12" t="s">
        <v>274</v>
      </c>
      <c r="AF113" s="12">
        <v>240</v>
      </c>
      <c r="AG113" s="153">
        <f t="shared" si="15"/>
        <v>260.7</v>
      </c>
      <c r="AH113" s="160">
        <f t="shared" si="15"/>
        <v>254.6</v>
      </c>
      <c r="AI113" s="148"/>
      <c r="AJ113" s="148"/>
      <c r="AK113" s="148"/>
      <c r="AL113" s="148"/>
      <c r="AM113" s="148"/>
      <c r="AN113" s="148"/>
      <c r="AO113" s="148">
        <v>260.7</v>
      </c>
      <c r="AP113" s="153">
        <v>254.6</v>
      </c>
      <c r="AQ113" s="154">
        <f t="shared" si="16"/>
        <v>167.5</v>
      </c>
      <c r="AR113" s="146"/>
      <c r="AS113" s="146"/>
      <c r="AT113" s="146"/>
      <c r="AU113" s="146">
        <v>167.5</v>
      </c>
      <c r="AV113" s="153">
        <f t="shared" si="17"/>
        <v>162.5</v>
      </c>
      <c r="AW113" s="148"/>
      <c r="AX113" s="148"/>
      <c r="AY113" s="148"/>
      <c r="AZ113" s="148">
        <v>162.5</v>
      </c>
      <c r="BA113" s="153">
        <f t="shared" si="25"/>
        <v>162.5</v>
      </c>
      <c r="BB113" s="148"/>
      <c r="BC113" s="148"/>
      <c r="BD113" s="148"/>
      <c r="BE113" s="148">
        <v>162.5</v>
      </c>
      <c r="BF113" s="153">
        <f>BG113+BH113+BI113+BJ113</f>
        <v>162.5</v>
      </c>
      <c r="BG113" s="148"/>
      <c r="BH113" s="148"/>
      <c r="BI113" s="148"/>
      <c r="BJ113" s="148">
        <v>162.5</v>
      </c>
    </row>
    <row r="114" spans="1:62">
      <c r="A114" s="860"/>
      <c r="B114" s="857"/>
      <c r="C114" s="749"/>
      <c r="D114" s="79"/>
      <c r="E114" s="79"/>
      <c r="F114" s="66"/>
      <c r="G114" s="66"/>
      <c r="H114" s="66"/>
      <c r="I114" s="66"/>
      <c r="J114" s="66"/>
      <c r="K114" s="66"/>
      <c r="L114" s="66"/>
      <c r="M114" s="849"/>
      <c r="N114" s="60"/>
      <c r="O114" s="67"/>
      <c r="P114" s="66"/>
      <c r="Q114" s="59"/>
      <c r="R114" s="59"/>
      <c r="S114" s="59"/>
      <c r="T114" s="59"/>
      <c r="U114" s="59"/>
      <c r="V114" s="59"/>
      <c r="W114" s="749"/>
      <c r="X114" s="79"/>
      <c r="Y114" s="79"/>
      <c r="Z114" s="854"/>
      <c r="AA114" s="73"/>
      <c r="AB114" s="73"/>
      <c r="AC114" s="12"/>
      <c r="AD114" s="12" t="s">
        <v>482</v>
      </c>
      <c r="AE114" s="12" t="s">
        <v>274</v>
      </c>
      <c r="AF114" s="12" t="s">
        <v>275</v>
      </c>
      <c r="AG114" s="153">
        <f t="shared" si="15"/>
        <v>9.9</v>
      </c>
      <c r="AH114" s="160">
        <f t="shared" si="15"/>
        <v>8.6</v>
      </c>
      <c r="AI114" s="148"/>
      <c r="AJ114" s="148"/>
      <c r="AK114" s="148"/>
      <c r="AL114" s="148"/>
      <c r="AM114" s="148"/>
      <c r="AN114" s="148"/>
      <c r="AO114" s="148">
        <v>9.9</v>
      </c>
      <c r="AP114" s="153">
        <v>8.6</v>
      </c>
      <c r="AQ114" s="154">
        <f t="shared" si="16"/>
        <v>15.7</v>
      </c>
      <c r="AR114" s="146"/>
      <c r="AS114" s="146"/>
      <c r="AT114" s="146"/>
      <c r="AU114" s="146">
        <v>15.7</v>
      </c>
      <c r="AV114" s="153">
        <f t="shared" si="17"/>
        <v>15.7</v>
      </c>
      <c r="AW114" s="148"/>
      <c r="AX114" s="148"/>
      <c r="AY114" s="148"/>
      <c r="AZ114" s="148">
        <v>15.7</v>
      </c>
      <c r="BA114" s="153">
        <f t="shared" si="25"/>
        <v>15.7</v>
      </c>
      <c r="BB114" s="148"/>
      <c r="BC114" s="148"/>
      <c r="BD114" s="148"/>
      <c r="BE114" s="148">
        <v>15.7</v>
      </c>
      <c r="BF114" s="153">
        <f>BG114+BH114+BI114+BJ114</f>
        <v>15.7</v>
      </c>
      <c r="BG114" s="148"/>
      <c r="BH114" s="148"/>
      <c r="BI114" s="148"/>
      <c r="BJ114" s="148">
        <v>15.7</v>
      </c>
    </row>
    <row r="115" spans="1:62">
      <c r="A115" s="861"/>
      <c r="B115" s="858"/>
      <c r="C115" s="749"/>
      <c r="D115" s="79"/>
      <c r="E115" s="79"/>
      <c r="F115" s="66"/>
      <c r="G115" s="66"/>
      <c r="H115" s="66"/>
      <c r="I115" s="66"/>
      <c r="J115" s="66"/>
      <c r="K115" s="66"/>
      <c r="L115" s="66"/>
      <c r="M115" s="849"/>
      <c r="N115" s="60"/>
      <c r="O115" s="67"/>
      <c r="P115" s="66"/>
      <c r="Q115" s="59"/>
      <c r="R115" s="59"/>
      <c r="S115" s="59"/>
      <c r="T115" s="59"/>
      <c r="U115" s="59"/>
      <c r="V115" s="59"/>
      <c r="W115" s="749"/>
      <c r="X115" s="79"/>
      <c r="Y115" s="79"/>
      <c r="Z115" s="854"/>
      <c r="AA115" s="73"/>
      <c r="AB115" s="73"/>
      <c r="AC115" s="12"/>
      <c r="AD115" s="12"/>
      <c r="AE115" s="12"/>
      <c r="AF115" s="12"/>
      <c r="AG115" s="153">
        <f t="shared" si="15"/>
        <v>1490.6000000000001</v>
      </c>
      <c r="AH115" s="160">
        <f t="shared" si="15"/>
        <v>1461.7999999999997</v>
      </c>
      <c r="AI115" s="148"/>
      <c r="AJ115" s="148"/>
      <c r="AK115" s="148"/>
      <c r="AL115" s="148"/>
      <c r="AM115" s="148"/>
      <c r="AN115" s="148"/>
      <c r="AO115" s="148">
        <f>SUM(AO110:AO114)</f>
        <v>1490.6000000000001</v>
      </c>
      <c r="AP115" s="148">
        <f>SUM(AP110:AP114)</f>
        <v>1461.7999999999997</v>
      </c>
      <c r="AQ115" s="154">
        <f t="shared" si="16"/>
        <v>1451.5</v>
      </c>
      <c r="AR115" s="146"/>
      <c r="AS115" s="146"/>
      <c r="AT115" s="146"/>
      <c r="AU115" s="146">
        <f>SUM(AU110:AU114)</f>
        <v>1451.5</v>
      </c>
      <c r="AV115" s="153">
        <f t="shared" si="17"/>
        <v>1482.3</v>
      </c>
      <c r="AW115" s="148"/>
      <c r="AX115" s="148"/>
      <c r="AY115" s="148"/>
      <c r="AZ115" s="148">
        <f>SUM(AZ110:AZ114)</f>
        <v>1482.3</v>
      </c>
      <c r="BA115" s="153">
        <f t="shared" si="25"/>
        <v>1482.3</v>
      </c>
      <c r="BB115" s="148"/>
      <c r="BC115" s="148"/>
      <c r="BD115" s="148"/>
      <c r="BE115" s="148">
        <f>SUM(BE110:BE114)</f>
        <v>1482.3</v>
      </c>
      <c r="BF115" s="153">
        <f>BG115+BH115+BI115+BJ115</f>
        <v>1482.3</v>
      </c>
      <c r="BG115" s="148"/>
      <c r="BH115" s="148"/>
      <c r="BI115" s="148"/>
      <c r="BJ115" s="148">
        <f>SUM(BJ110:BJ114)</f>
        <v>1482.3</v>
      </c>
    </row>
    <row r="116" spans="1:62" ht="72" customHeight="1">
      <c r="A116" s="859" t="s">
        <v>6</v>
      </c>
      <c r="B116" s="856">
        <v>6808</v>
      </c>
      <c r="C116" s="749"/>
      <c r="D116" s="66"/>
      <c r="E116" s="66"/>
      <c r="F116" s="66"/>
      <c r="G116" s="66"/>
      <c r="H116" s="66"/>
      <c r="I116" s="66"/>
      <c r="J116" s="66"/>
      <c r="K116" s="66"/>
      <c r="L116" s="66"/>
      <c r="M116" s="849"/>
      <c r="N116" s="66"/>
      <c r="O116" s="66"/>
      <c r="P116" s="66">
        <v>38</v>
      </c>
      <c r="Q116" s="59"/>
      <c r="R116" s="59"/>
      <c r="S116" s="59"/>
      <c r="T116" s="59"/>
      <c r="U116" s="59"/>
      <c r="V116" s="59"/>
      <c r="W116" s="749"/>
      <c r="X116" s="66"/>
      <c r="Y116" s="66"/>
      <c r="Z116" s="854"/>
      <c r="AA116" s="66"/>
      <c r="AB116" s="66"/>
      <c r="AC116" s="12"/>
      <c r="AD116" s="12" t="s">
        <v>483</v>
      </c>
      <c r="AE116" s="12" t="s">
        <v>277</v>
      </c>
      <c r="AF116" s="12">
        <v>121</v>
      </c>
      <c r="AG116" s="153">
        <f t="shared" si="15"/>
        <v>615.9</v>
      </c>
      <c r="AH116" s="153">
        <f t="shared" si="15"/>
        <v>553.6</v>
      </c>
      <c r="AI116" s="148"/>
      <c r="AJ116" s="148"/>
      <c r="AK116" s="148"/>
      <c r="AL116" s="148"/>
      <c r="AM116" s="148"/>
      <c r="AN116" s="148"/>
      <c r="AO116" s="148">
        <v>615.9</v>
      </c>
      <c r="AP116" s="153">
        <v>553.6</v>
      </c>
      <c r="AQ116" s="154">
        <f t="shared" si="16"/>
        <v>528.1</v>
      </c>
      <c r="AR116" s="146"/>
      <c r="AS116" s="146"/>
      <c r="AT116" s="146"/>
      <c r="AU116" s="146">
        <v>528.1</v>
      </c>
      <c r="AV116" s="153">
        <f t="shared" si="17"/>
        <v>543</v>
      </c>
      <c r="AW116" s="148"/>
      <c r="AX116" s="148"/>
      <c r="AY116" s="148"/>
      <c r="AZ116" s="148">
        <v>543</v>
      </c>
      <c r="BA116" s="153">
        <f t="shared" si="25"/>
        <v>543</v>
      </c>
      <c r="BB116" s="148"/>
      <c r="BC116" s="148"/>
      <c r="BD116" s="148"/>
      <c r="BE116" s="148">
        <v>543</v>
      </c>
      <c r="BF116" s="153">
        <f>BG116+BH116+BI116+BJ116</f>
        <v>543</v>
      </c>
      <c r="BG116" s="148"/>
      <c r="BH116" s="148"/>
      <c r="BI116" s="148"/>
      <c r="BJ116" s="148">
        <v>543</v>
      </c>
    </row>
    <row r="117" spans="1:62">
      <c r="A117" s="860"/>
      <c r="B117" s="857"/>
      <c r="C117" s="749"/>
      <c r="D117" s="66"/>
      <c r="E117" s="66"/>
      <c r="F117" s="66"/>
      <c r="G117" s="66"/>
      <c r="H117" s="66"/>
      <c r="I117" s="66"/>
      <c r="J117" s="66"/>
      <c r="K117" s="66"/>
      <c r="L117" s="66"/>
      <c r="M117" s="849"/>
      <c r="N117" s="66"/>
      <c r="O117" s="66"/>
      <c r="P117" s="66"/>
      <c r="Q117" s="59"/>
      <c r="R117" s="59"/>
      <c r="S117" s="59"/>
      <c r="T117" s="59"/>
      <c r="U117" s="59"/>
      <c r="V117" s="59"/>
      <c r="W117" s="749"/>
      <c r="X117" s="66"/>
      <c r="Y117" s="66"/>
      <c r="Z117" s="854"/>
      <c r="AA117" s="66"/>
      <c r="AB117" s="66"/>
      <c r="AC117" s="12"/>
      <c r="AD117" s="12" t="s">
        <v>483</v>
      </c>
      <c r="AE117" s="12" t="s">
        <v>277</v>
      </c>
      <c r="AF117" s="12">
        <v>129</v>
      </c>
      <c r="AG117" s="153">
        <f t="shared" si="15"/>
        <v>0</v>
      </c>
      <c r="AH117" s="153">
        <f t="shared" si="15"/>
        <v>0</v>
      </c>
      <c r="AI117" s="148"/>
      <c r="AJ117" s="148"/>
      <c r="AK117" s="148"/>
      <c r="AL117" s="148"/>
      <c r="AM117" s="148"/>
      <c r="AN117" s="148"/>
      <c r="AO117" s="148">
        <v>0</v>
      </c>
      <c r="AP117" s="153"/>
      <c r="AQ117" s="154">
        <f t="shared" si="16"/>
        <v>159.5</v>
      </c>
      <c r="AR117" s="146"/>
      <c r="AS117" s="146"/>
      <c r="AT117" s="146"/>
      <c r="AU117" s="146">
        <v>159.5</v>
      </c>
      <c r="AV117" s="153">
        <f t="shared" si="17"/>
        <v>164</v>
      </c>
      <c r="AW117" s="148"/>
      <c r="AX117" s="148"/>
      <c r="AY117" s="148"/>
      <c r="AZ117" s="148">
        <v>164</v>
      </c>
      <c r="BA117" s="153">
        <f t="shared" si="25"/>
        <v>164</v>
      </c>
      <c r="BB117" s="148"/>
      <c r="BC117" s="148"/>
      <c r="BD117" s="148"/>
      <c r="BE117" s="148">
        <v>164</v>
      </c>
      <c r="BF117" s="153">
        <f>BG117+BH117+BI117+BJ117</f>
        <v>164</v>
      </c>
      <c r="BG117" s="148"/>
      <c r="BH117" s="148"/>
      <c r="BI117" s="148"/>
      <c r="BJ117" s="148">
        <v>164</v>
      </c>
    </row>
    <row r="118" spans="1:62">
      <c r="A118" s="860"/>
      <c r="B118" s="857"/>
      <c r="C118" s="749"/>
      <c r="D118" s="66"/>
      <c r="E118" s="66"/>
      <c r="F118" s="66"/>
      <c r="G118" s="66"/>
      <c r="H118" s="66"/>
      <c r="I118" s="66"/>
      <c r="J118" s="66"/>
      <c r="K118" s="66"/>
      <c r="L118" s="66"/>
      <c r="M118" s="849"/>
      <c r="N118" s="66"/>
      <c r="O118" s="66"/>
      <c r="P118" s="66"/>
      <c r="Q118" s="59"/>
      <c r="R118" s="59"/>
      <c r="S118" s="59"/>
      <c r="T118" s="59"/>
      <c r="U118" s="59"/>
      <c r="V118" s="59"/>
      <c r="W118" s="749"/>
      <c r="X118" s="66"/>
      <c r="Y118" s="66"/>
      <c r="Z118" s="854"/>
      <c r="AA118" s="66"/>
      <c r="AB118" s="66"/>
      <c r="AC118" s="12"/>
      <c r="AD118" s="12" t="s">
        <v>483</v>
      </c>
      <c r="AE118" s="12" t="s">
        <v>277</v>
      </c>
      <c r="AF118" s="12">
        <v>240</v>
      </c>
      <c r="AG118" s="153">
        <f t="shared" si="15"/>
        <v>3.9</v>
      </c>
      <c r="AH118" s="153">
        <f t="shared" si="15"/>
        <v>3.9</v>
      </c>
      <c r="AI118" s="148"/>
      <c r="AJ118" s="148"/>
      <c r="AK118" s="148"/>
      <c r="AL118" s="148"/>
      <c r="AM118" s="148"/>
      <c r="AN118" s="148"/>
      <c r="AO118" s="148">
        <v>3.9</v>
      </c>
      <c r="AP118" s="153">
        <v>3.9</v>
      </c>
      <c r="AQ118" s="154"/>
      <c r="AR118" s="146"/>
      <c r="AS118" s="146"/>
      <c r="AT118" s="146"/>
      <c r="AU118" s="146"/>
      <c r="AV118" s="153"/>
      <c r="AW118" s="148"/>
      <c r="AX118" s="148"/>
      <c r="AY118" s="148"/>
      <c r="AZ118" s="148"/>
      <c r="BA118" s="153"/>
      <c r="BB118" s="148"/>
      <c r="BC118" s="148"/>
      <c r="BD118" s="148"/>
      <c r="BE118" s="148"/>
      <c r="BF118" s="153"/>
      <c r="BG118" s="148"/>
      <c r="BH118" s="148"/>
      <c r="BI118" s="148"/>
      <c r="BJ118" s="148"/>
    </row>
    <row r="119" spans="1:62">
      <c r="A119" s="860"/>
      <c r="B119" s="857"/>
      <c r="C119" s="749"/>
      <c r="D119" s="66"/>
      <c r="E119" s="66"/>
      <c r="F119" s="66"/>
      <c r="G119" s="66"/>
      <c r="H119" s="66"/>
      <c r="I119" s="66"/>
      <c r="J119" s="66"/>
      <c r="K119" s="66"/>
      <c r="L119" s="66"/>
      <c r="M119" s="849"/>
      <c r="N119" s="66"/>
      <c r="O119" s="66"/>
      <c r="P119" s="66">
        <v>38</v>
      </c>
      <c r="Q119" s="59"/>
      <c r="R119" s="59"/>
      <c r="S119" s="59"/>
      <c r="T119" s="59"/>
      <c r="U119" s="59"/>
      <c r="V119" s="59"/>
      <c r="W119" s="749"/>
      <c r="X119" s="66"/>
      <c r="Y119" s="66"/>
      <c r="Z119" s="854"/>
      <c r="AA119" s="66"/>
      <c r="AB119" s="66"/>
      <c r="AC119" s="12"/>
      <c r="AD119" s="12" t="s">
        <v>483</v>
      </c>
      <c r="AE119" s="12" t="s">
        <v>276</v>
      </c>
      <c r="AF119" s="12" t="s">
        <v>250</v>
      </c>
      <c r="AG119" s="153">
        <f t="shared" si="15"/>
        <v>22</v>
      </c>
      <c r="AH119" s="153">
        <f t="shared" si="15"/>
        <v>2</v>
      </c>
      <c r="AI119" s="148"/>
      <c r="AJ119" s="148"/>
      <c r="AK119" s="148"/>
      <c r="AL119" s="148"/>
      <c r="AM119" s="148"/>
      <c r="AN119" s="148"/>
      <c r="AO119" s="148">
        <v>22</v>
      </c>
      <c r="AP119" s="153">
        <v>2</v>
      </c>
      <c r="AQ119" s="154">
        <f t="shared" si="16"/>
        <v>0</v>
      </c>
      <c r="AR119" s="146"/>
      <c r="AS119" s="146"/>
      <c r="AT119" s="146"/>
      <c r="AU119" s="146">
        <v>0</v>
      </c>
      <c r="AV119" s="153">
        <f t="shared" si="17"/>
        <v>0</v>
      </c>
      <c r="AW119" s="148"/>
      <c r="AX119" s="148"/>
      <c r="AY119" s="148"/>
      <c r="AZ119" s="148"/>
      <c r="BA119" s="153">
        <f t="shared" si="25"/>
        <v>0</v>
      </c>
      <c r="BB119" s="148"/>
      <c r="BC119" s="148"/>
      <c r="BD119" s="148"/>
      <c r="BE119" s="148"/>
      <c r="BF119" s="153">
        <f>BG119+BH119+BI119+BJ119</f>
        <v>0</v>
      </c>
      <c r="BG119" s="148"/>
      <c r="BH119" s="148"/>
      <c r="BI119" s="148"/>
      <c r="BJ119" s="148"/>
    </row>
    <row r="120" spans="1:62">
      <c r="A120" s="860"/>
      <c r="B120" s="857"/>
      <c r="C120" s="749"/>
      <c r="D120" s="66"/>
      <c r="E120" s="66"/>
      <c r="F120" s="66"/>
      <c r="G120" s="66"/>
      <c r="H120" s="66"/>
      <c r="I120" s="66"/>
      <c r="J120" s="66"/>
      <c r="K120" s="66"/>
      <c r="L120" s="66"/>
      <c r="M120" s="849"/>
      <c r="N120" s="66"/>
      <c r="O120" s="66"/>
      <c r="P120" s="66"/>
      <c r="Q120" s="59"/>
      <c r="R120" s="59"/>
      <c r="S120" s="59"/>
      <c r="T120" s="59"/>
      <c r="U120" s="59"/>
      <c r="V120" s="59"/>
      <c r="W120" s="749"/>
      <c r="X120" s="66"/>
      <c r="Y120" s="66"/>
      <c r="Z120" s="854"/>
      <c r="AA120" s="66"/>
      <c r="AB120" s="66"/>
      <c r="AC120" s="12"/>
      <c r="AD120" s="12" t="s">
        <v>483</v>
      </c>
      <c r="AE120" s="12" t="s">
        <v>276</v>
      </c>
      <c r="AF120" s="12">
        <v>830</v>
      </c>
      <c r="AG120" s="153">
        <f t="shared" si="15"/>
        <v>2</v>
      </c>
      <c r="AH120" s="153">
        <f t="shared" si="15"/>
        <v>2</v>
      </c>
      <c r="AI120" s="148"/>
      <c r="AJ120" s="148"/>
      <c r="AK120" s="148"/>
      <c r="AL120" s="148"/>
      <c r="AM120" s="148"/>
      <c r="AN120" s="148"/>
      <c r="AO120" s="148">
        <v>2</v>
      </c>
      <c r="AP120" s="153">
        <v>2</v>
      </c>
      <c r="AQ120" s="154"/>
      <c r="AR120" s="146"/>
      <c r="AS120" s="146"/>
      <c r="AT120" s="146"/>
      <c r="AU120" s="146"/>
      <c r="AV120" s="153"/>
      <c r="AW120" s="148"/>
      <c r="AX120" s="148"/>
      <c r="AY120" s="148"/>
      <c r="AZ120" s="148"/>
      <c r="BA120" s="153"/>
      <c r="BB120" s="148"/>
      <c r="BC120" s="148"/>
      <c r="BD120" s="148"/>
      <c r="BE120" s="148"/>
      <c r="BF120" s="153"/>
      <c r="BG120" s="148"/>
      <c r="BH120" s="148"/>
      <c r="BI120" s="148"/>
      <c r="BJ120" s="148"/>
    </row>
    <row r="121" spans="1:62">
      <c r="A121" s="860"/>
      <c r="B121" s="857"/>
      <c r="C121" s="749"/>
      <c r="D121" s="66"/>
      <c r="E121" s="66"/>
      <c r="F121" s="66"/>
      <c r="G121" s="66"/>
      <c r="H121" s="66"/>
      <c r="I121" s="66"/>
      <c r="J121" s="66"/>
      <c r="K121" s="66"/>
      <c r="L121" s="66"/>
      <c r="M121" s="849"/>
      <c r="N121" s="66"/>
      <c r="O121" s="66"/>
      <c r="P121" s="66"/>
      <c r="Q121" s="59"/>
      <c r="R121" s="59"/>
      <c r="S121" s="59"/>
      <c r="T121" s="59"/>
      <c r="U121" s="59"/>
      <c r="V121" s="59"/>
      <c r="W121" s="749"/>
      <c r="X121" s="66"/>
      <c r="Y121" s="66"/>
      <c r="Z121" s="854"/>
      <c r="AA121" s="66"/>
      <c r="AB121" s="66"/>
      <c r="AC121" s="12"/>
      <c r="AD121" s="12" t="s">
        <v>483</v>
      </c>
      <c r="AE121" s="12" t="s">
        <v>276</v>
      </c>
      <c r="AF121" s="12">
        <v>850</v>
      </c>
      <c r="AG121" s="153">
        <f t="shared" si="15"/>
        <v>11.9</v>
      </c>
      <c r="AH121" s="153">
        <f t="shared" si="15"/>
        <v>11.9</v>
      </c>
      <c r="AI121" s="148"/>
      <c r="AJ121" s="148"/>
      <c r="AK121" s="148"/>
      <c r="AL121" s="148"/>
      <c r="AM121" s="148"/>
      <c r="AN121" s="148"/>
      <c r="AO121" s="148">
        <v>11.9</v>
      </c>
      <c r="AP121" s="153">
        <v>11.9</v>
      </c>
      <c r="AQ121" s="154">
        <f t="shared" si="16"/>
        <v>4.4000000000000004</v>
      </c>
      <c r="AR121" s="146"/>
      <c r="AS121" s="146"/>
      <c r="AT121" s="146"/>
      <c r="AU121" s="146">
        <v>4.4000000000000004</v>
      </c>
      <c r="AV121" s="153">
        <f t="shared" si="17"/>
        <v>4.4000000000000004</v>
      </c>
      <c r="AW121" s="148"/>
      <c r="AX121" s="148"/>
      <c r="AY121" s="148"/>
      <c r="AZ121" s="148">
        <v>4.4000000000000004</v>
      </c>
      <c r="BA121" s="153">
        <f t="shared" si="25"/>
        <v>4.4000000000000004</v>
      </c>
      <c r="BB121" s="148"/>
      <c r="BC121" s="148"/>
      <c r="BD121" s="148"/>
      <c r="BE121" s="148">
        <v>4.4000000000000004</v>
      </c>
      <c r="BF121" s="153">
        <f>BG121+BH121+BI121+BJ121</f>
        <v>4.4000000000000004</v>
      </c>
      <c r="BG121" s="148"/>
      <c r="BH121" s="148"/>
      <c r="BI121" s="148"/>
      <c r="BJ121" s="148">
        <v>4.4000000000000004</v>
      </c>
    </row>
    <row r="122" spans="1:62" ht="12" customHeight="1">
      <c r="A122" s="861"/>
      <c r="B122" s="858"/>
      <c r="C122" s="866"/>
      <c r="D122" s="66"/>
      <c r="E122" s="66"/>
      <c r="F122" s="66"/>
      <c r="G122" s="66"/>
      <c r="H122" s="66"/>
      <c r="I122" s="66"/>
      <c r="J122" s="66"/>
      <c r="K122" s="66"/>
      <c r="L122" s="66"/>
      <c r="M122" s="850"/>
      <c r="N122" s="66"/>
      <c r="O122" s="66"/>
      <c r="P122" s="66"/>
      <c r="Q122" s="59"/>
      <c r="R122" s="59"/>
      <c r="S122" s="59"/>
      <c r="T122" s="59"/>
      <c r="U122" s="59"/>
      <c r="V122" s="59"/>
      <c r="W122" s="866"/>
      <c r="X122" s="66"/>
      <c r="Y122" s="66"/>
      <c r="Z122" s="855"/>
      <c r="AA122" s="66"/>
      <c r="AB122" s="66"/>
      <c r="AC122" s="12"/>
      <c r="AD122" s="12"/>
      <c r="AE122" s="12"/>
      <c r="AF122" s="12"/>
      <c r="AG122" s="153">
        <f>AI122+AK122+AM122+AO122</f>
        <v>655.69999999999993</v>
      </c>
      <c r="AH122" s="153">
        <f t="shared" si="15"/>
        <v>573.4</v>
      </c>
      <c r="AI122" s="148"/>
      <c r="AJ122" s="148"/>
      <c r="AK122" s="148"/>
      <c r="AL122" s="148"/>
      <c r="AM122" s="148"/>
      <c r="AN122" s="148"/>
      <c r="AO122" s="148">
        <f>SUM(AO116:AO121)</f>
        <v>655.69999999999993</v>
      </c>
      <c r="AP122" s="148">
        <f>SUM(AP116:AP121)</f>
        <v>573.4</v>
      </c>
      <c r="AQ122" s="148">
        <f t="shared" ref="AQ122:AZ122" si="27">AQ116+AQ117+AQ119+AQ121</f>
        <v>692</v>
      </c>
      <c r="AR122" s="148">
        <f t="shared" si="27"/>
        <v>0</v>
      </c>
      <c r="AS122" s="148">
        <f t="shared" si="27"/>
        <v>0</v>
      </c>
      <c r="AT122" s="148">
        <f t="shared" si="27"/>
        <v>0</v>
      </c>
      <c r="AU122" s="148">
        <f t="shared" si="27"/>
        <v>692</v>
      </c>
      <c r="AV122" s="148">
        <f t="shared" si="27"/>
        <v>711.4</v>
      </c>
      <c r="AW122" s="148">
        <f t="shared" si="27"/>
        <v>0</v>
      </c>
      <c r="AX122" s="148">
        <f t="shared" si="27"/>
        <v>0</v>
      </c>
      <c r="AY122" s="148">
        <f t="shared" si="27"/>
        <v>0</v>
      </c>
      <c r="AZ122" s="148">
        <f t="shared" si="27"/>
        <v>711.4</v>
      </c>
      <c r="BA122" s="148">
        <f t="shared" ref="BA122:BJ122" si="28">BA116+BA117+BA119+BA121</f>
        <v>711.4</v>
      </c>
      <c r="BB122" s="148">
        <f t="shared" si="28"/>
        <v>0</v>
      </c>
      <c r="BC122" s="148">
        <f t="shared" si="28"/>
        <v>0</v>
      </c>
      <c r="BD122" s="148">
        <f t="shared" si="28"/>
        <v>0</v>
      </c>
      <c r="BE122" s="148">
        <f t="shared" si="28"/>
        <v>711.4</v>
      </c>
      <c r="BF122" s="148">
        <f t="shared" si="28"/>
        <v>711.4</v>
      </c>
      <c r="BG122" s="148">
        <f t="shared" si="28"/>
        <v>0</v>
      </c>
      <c r="BH122" s="148">
        <f t="shared" si="28"/>
        <v>0</v>
      </c>
      <c r="BI122" s="148">
        <f t="shared" si="28"/>
        <v>0</v>
      </c>
      <c r="BJ122" s="148">
        <f t="shared" si="28"/>
        <v>711.4</v>
      </c>
    </row>
    <row r="123" spans="1:62" ht="24" hidden="1" customHeight="1">
      <c r="A123" s="112" t="s">
        <v>442</v>
      </c>
      <c r="B123" s="14">
        <v>6813</v>
      </c>
      <c r="C123" s="58" t="s">
        <v>447</v>
      </c>
      <c r="D123" s="58" t="s">
        <v>247</v>
      </c>
      <c r="E123" s="58" t="s">
        <v>448</v>
      </c>
      <c r="F123" s="66"/>
      <c r="G123" s="66"/>
      <c r="H123" s="66"/>
      <c r="I123" s="66"/>
      <c r="J123" s="66"/>
      <c r="K123" s="66"/>
      <c r="L123" s="66"/>
      <c r="M123" s="74" t="s">
        <v>320</v>
      </c>
      <c r="N123" s="60" t="s">
        <v>290</v>
      </c>
      <c r="O123" s="67" t="s">
        <v>386</v>
      </c>
      <c r="P123" s="66">
        <v>38</v>
      </c>
      <c r="Q123" s="59"/>
      <c r="R123" s="59"/>
      <c r="S123" s="59"/>
      <c r="T123" s="59"/>
      <c r="U123" s="59"/>
      <c r="V123" s="59"/>
      <c r="W123" s="58" t="s">
        <v>367</v>
      </c>
      <c r="X123" s="58" t="s">
        <v>248</v>
      </c>
      <c r="Y123" s="58" t="s">
        <v>368</v>
      </c>
      <c r="Z123" s="73" t="s">
        <v>376</v>
      </c>
      <c r="AA123" s="73" t="s">
        <v>290</v>
      </c>
      <c r="AB123" s="73" t="s">
        <v>377</v>
      </c>
      <c r="AC123" s="12"/>
      <c r="AD123" s="12" t="s">
        <v>406</v>
      </c>
      <c r="AE123" s="12" t="s">
        <v>316</v>
      </c>
      <c r="AF123" s="12" t="s">
        <v>250</v>
      </c>
      <c r="AG123" s="153">
        <f t="shared" si="15"/>
        <v>0</v>
      </c>
      <c r="AH123" s="153"/>
      <c r="AI123" s="148"/>
      <c r="AJ123" s="148"/>
      <c r="AK123" s="148"/>
      <c r="AL123" s="148"/>
      <c r="AM123" s="148"/>
      <c r="AN123" s="148"/>
      <c r="AO123" s="148"/>
      <c r="AP123" s="153"/>
      <c r="AQ123" s="154">
        <f t="shared" si="16"/>
        <v>0</v>
      </c>
      <c r="AR123" s="146"/>
      <c r="AS123" s="146"/>
      <c r="AT123" s="146"/>
      <c r="AU123" s="146"/>
      <c r="AV123" s="153">
        <f t="shared" si="17"/>
        <v>0</v>
      </c>
      <c r="AW123" s="148"/>
      <c r="AX123" s="148"/>
      <c r="AY123" s="148"/>
      <c r="AZ123" s="148"/>
      <c r="BA123" s="153">
        <f t="shared" ref="BA123:BA153" si="29">BB123+BC123+BD123+BE123</f>
        <v>0</v>
      </c>
      <c r="BB123" s="148"/>
      <c r="BC123" s="148"/>
      <c r="BD123" s="148"/>
      <c r="BE123" s="148"/>
      <c r="BF123" s="153">
        <f t="shared" ref="BF123:BF144" si="30">BG123+BH123+BI123+BJ123</f>
        <v>0</v>
      </c>
      <c r="BG123" s="148"/>
      <c r="BH123" s="148"/>
      <c r="BI123" s="148"/>
      <c r="BJ123" s="148"/>
    </row>
    <row r="124" spans="1:62" ht="95.25" hidden="1" customHeight="1">
      <c r="A124" s="112" t="s">
        <v>465</v>
      </c>
      <c r="B124" s="10">
        <v>6900</v>
      </c>
      <c r="C124" s="95" t="s">
        <v>238</v>
      </c>
      <c r="D124" s="93" t="s">
        <v>238</v>
      </c>
      <c r="E124" s="93" t="s">
        <v>238</v>
      </c>
      <c r="F124" s="93" t="s">
        <v>238</v>
      </c>
      <c r="G124" s="93" t="s">
        <v>238</v>
      </c>
      <c r="H124" s="93" t="s">
        <v>238</v>
      </c>
      <c r="I124" s="93" t="s">
        <v>238</v>
      </c>
      <c r="J124" s="93" t="s">
        <v>238</v>
      </c>
      <c r="K124" s="93" t="s">
        <v>238</v>
      </c>
      <c r="L124" s="93" t="s">
        <v>238</v>
      </c>
      <c r="M124" s="93" t="s">
        <v>238</v>
      </c>
      <c r="N124" s="93" t="s">
        <v>238</v>
      </c>
      <c r="O124" s="93" t="s">
        <v>238</v>
      </c>
      <c r="P124" s="93" t="s">
        <v>238</v>
      </c>
      <c r="Q124" s="94" t="s">
        <v>238</v>
      </c>
      <c r="R124" s="94" t="s">
        <v>238</v>
      </c>
      <c r="S124" s="94" t="s">
        <v>238</v>
      </c>
      <c r="T124" s="94" t="s">
        <v>238</v>
      </c>
      <c r="U124" s="94" t="s">
        <v>238</v>
      </c>
      <c r="V124" s="94" t="s">
        <v>238</v>
      </c>
      <c r="W124" s="94" t="s">
        <v>238</v>
      </c>
      <c r="X124" s="93" t="s">
        <v>238</v>
      </c>
      <c r="Y124" s="93" t="s">
        <v>238</v>
      </c>
      <c r="Z124" s="93" t="s">
        <v>238</v>
      </c>
      <c r="AA124" s="93" t="s">
        <v>238</v>
      </c>
      <c r="AB124" s="93" t="s">
        <v>238</v>
      </c>
      <c r="AC124" s="8" t="s">
        <v>238</v>
      </c>
      <c r="AD124" s="8" t="s">
        <v>238</v>
      </c>
      <c r="AE124" s="8"/>
      <c r="AF124" s="8"/>
      <c r="AG124" s="153">
        <f t="shared" si="15"/>
        <v>0</v>
      </c>
      <c r="AH124" s="153"/>
      <c r="AI124" s="148"/>
      <c r="AJ124" s="148"/>
      <c r="AK124" s="148"/>
      <c r="AL124" s="148"/>
      <c r="AM124" s="148"/>
      <c r="AN124" s="148"/>
      <c r="AO124" s="148"/>
      <c r="AP124" s="153"/>
      <c r="AQ124" s="154">
        <f t="shared" si="16"/>
        <v>0</v>
      </c>
      <c r="AR124" s="146"/>
      <c r="AS124" s="146"/>
      <c r="AT124" s="146"/>
      <c r="AU124" s="146"/>
      <c r="AV124" s="153">
        <f t="shared" si="17"/>
        <v>0</v>
      </c>
      <c r="AW124" s="148"/>
      <c r="AX124" s="148"/>
      <c r="AY124" s="148"/>
      <c r="AZ124" s="148"/>
      <c r="BA124" s="153">
        <f t="shared" si="29"/>
        <v>0</v>
      </c>
      <c r="BB124" s="148"/>
      <c r="BC124" s="148"/>
      <c r="BD124" s="148"/>
      <c r="BE124" s="148"/>
      <c r="BF124" s="153">
        <f t="shared" si="30"/>
        <v>0</v>
      </c>
      <c r="BG124" s="148"/>
      <c r="BH124" s="148"/>
      <c r="BI124" s="148"/>
      <c r="BJ124" s="148"/>
    </row>
    <row r="125" spans="1:62" ht="58.5" hidden="1" customHeight="1">
      <c r="A125" s="112" t="s">
        <v>466</v>
      </c>
      <c r="B125" s="14">
        <v>6901</v>
      </c>
      <c r="C125" s="95" t="s">
        <v>238</v>
      </c>
      <c r="D125" s="93" t="s">
        <v>238</v>
      </c>
      <c r="E125" s="93" t="s">
        <v>238</v>
      </c>
      <c r="F125" s="93" t="s">
        <v>238</v>
      </c>
      <c r="G125" s="93" t="s">
        <v>238</v>
      </c>
      <c r="H125" s="93" t="s">
        <v>238</v>
      </c>
      <c r="I125" s="93" t="s">
        <v>238</v>
      </c>
      <c r="J125" s="93" t="s">
        <v>238</v>
      </c>
      <c r="K125" s="93" t="s">
        <v>238</v>
      </c>
      <c r="L125" s="93" t="s">
        <v>238</v>
      </c>
      <c r="M125" s="93" t="s">
        <v>238</v>
      </c>
      <c r="N125" s="93" t="s">
        <v>238</v>
      </c>
      <c r="O125" s="93" t="s">
        <v>238</v>
      </c>
      <c r="P125" s="93" t="s">
        <v>238</v>
      </c>
      <c r="Q125" s="94" t="s">
        <v>238</v>
      </c>
      <c r="R125" s="94" t="s">
        <v>238</v>
      </c>
      <c r="S125" s="94" t="s">
        <v>238</v>
      </c>
      <c r="T125" s="94" t="s">
        <v>238</v>
      </c>
      <c r="U125" s="94" t="s">
        <v>238</v>
      </c>
      <c r="V125" s="94" t="s">
        <v>238</v>
      </c>
      <c r="W125" s="94" t="s">
        <v>238</v>
      </c>
      <c r="X125" s="93" t="s">
        <v>238</v>
      </c>
      <c r="Y125" s="93" t="s">
        <v>238</v>
      </c>
      <c r="Z125" s="93" t="s">
        <v>238</v>
      </c>
      <c r="AA125" s="93" t="s">
        <v>238</v>
      </c>
      <c r="AB125" s="93" t="s">
        <v>238</v>
      </c>
      <c r="AC125" s="8" t="s">
        <v>238</v>
      </c>
      <c r="AD125" s="8" t="s">
        <v>238</v>
      </c>
      <c r="AE125" s="8"/>
      <c r="AF125" s="8"/>
      <c r="AG125" s="153">
        <f t="shared" ref="AG125:AH164" si="31">AI125+AK125+AM125+AO125</f>
        <v>0</v>
      </c>
      <c r="AH125" s="153"/>
      <c r="AI125" s="148"/>
      <c r="AJ125" s="148"/>
      <c r="AK125" s="148"/>
      <c r="AL125" s="148"/>
      <c r="AM125" s="148"/>
      <c r="AN125" s="148"/>
      <c r="AO125" s="148"/>
      <c r="AP125" s="153"/>
      <c r="AQ125" s="154">
        <f t="shared" ref="AQ125:AQ164" si="32">AR125+AS125+AT125+AU125</f>
        <v>0</v>
      </c>
      <c r="AR125" s="146"/>
      <c r="AS125" s="146"/>
      <c r="AT125" s="146"/>
      <c r="AU125" s="146"/>
      <c r="AV125" s="153">
        <f t="shared" ref="AV125:AV164" si="33">AW125+AX125+AY125+AZ125</f>
        <v>0</v>
      </c>
      <c r="AW125" s="148"/>
      <c r="AX125" s="148"/>
      <c r="AY125" s="148"/>
      <c r="AZ125" s="148"/>
      <c r="BA125" s="153">
        <f t="shared" si="29"/>
        <v>0</v>
      </c>
      <c r="BB125" s="148"/>
      <c r="BC125" s="148"/>
      <c r="BD125" s="148"/>
      <c r="BE125" s="148"/>
      <c r="BF125" s="153">
        <f t="shared" si="30"/>
        <v>0</v>
      </c>
      <c r="BG125" s="148"/>
      <c r="BH125" s="148"/>
      <c r="BI125" s="148"/>
      <c r="BJ125" s="148"/>
    </row>
    <row r="126" spans="1:62" ht="0.75" hidden="1" customHeight="1">
      <c r="A126" s="113" t="s">
        <v>411</v>
      </c>
      <c r="B126" s="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16"/>
      <c r="AD126" s="16"/>
      <c r="AE126" s="16"/>
      <c r="AF126" s="16"/>
      <c r="AG126" s="153">
        <f t="shared" si="31"/>
        <v>0</v>
      </c>
      <c r="AH126" s="156"/>
      <c r="AI126" s="151"/>
      <c r="AJ126" s="151"/>
      <c r="AK126" s="151"/>
      <c r="AL126" s="151"/>
      <c r="AM126" s="151"/>
      <c r="AN126" s="151"/>
      <c r="AO126" s="151"/>
      <c r="AP126" s="156"/>
      <c r="AQ126" s="154">
        <f t="shared" si="32"/>
        <v>0</v>
      </c>
      <c r="AR126" s="152"/>
      <c r="AS126" s="152"/>
      <c r="AT126" s="152"/>
      <c r="AU126" s="152"/>
      <c r="AV126" s="153">
        <f t="shared" si="33"/>
        <v>0</v>
      </c>
      <c r="AW126" s="151"/>
      <c r="AX126" s="151"/>
      <c r="AY126" s="151"/>
      <c r="AZ126" s="151"/>
      <c r="BA126" s="153">
        <f t="shared" si="29"/>
        <v>0</v>
      </c>
      <c r="BB126" s="151"/>
      <c r="BC126" s="151"/>
      <c r="BD126" s="151"/>
      <c r="BE126" s="151"/>
      <c r="BF126" s="153">
        <f t="shared" si="30"/>
        <v>0</v>
      </c>
      <c r="BG126" s="151"/>
      <c r="BH126" s="151"/>
      <c r="BI126" s="151"/>
      <c r="BJ126" s="151"/>
    </row>
    <row r="127" spans="1:62" hidden="1">
      <c r="A127" s="114" t="s">
        <v>412</v>
      </c>
      <c r="B127" s="17"/>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18"/>
      <c r="AD127" s="18"/>
      <c r="AE127" s="18"/>
      <c r="AF127" s="18"/>
      <c r="AG127" s="153">
        <f t="shared" si="31"/>
        <v>0</v>
      </c>
      <c r="AH127" s="153"/>
      <c r="AI127" s="153"/>
      <c r="AJ127" s="153"/>
      <c r="AK127" s="153"/>
      <c r="AL127" s="153"/>
      <c r="AM127" s="153"/>
      <c r="AN127" s="153"/>
      <c r="AO127" s="153"/>
      <c r="AP127" s="153"/>
      <c r="AQ127" s="154">
        <f t="shared" si="32"/>
        <v>0</v>
      </c>
      <c r="AR127" s="154"/>
      <c r="AS127" s="154"/>
      <c r="AT127" s="154"/>
      <c r="AU127" s="154"/>
      <c r="AV127" s="153">
        <f t="shared" si="33"/>
        <v>0</v>
      </c>
      <c r="AW127" s="153"/>
      <c r="AX127" s="153"/>
      <c r="AY127" s="153"/>
      <c r="AZ127" s="153"/>
      <c r="BA127" s="153">
        <f t="shared" si="29"/>
        <v>0</v>
      </c>
      <c r="BB127" s="153"/>
      <c r="BC127" s="153"/>
      <c r="BD127" s="153"/>
      <c r="BE127" s="153"/>
      <c r="BF127" s="153">
        <f t="shared" si="30"/>
        <v>0</v>
      </c>
      <c r="BG127" s="153"/>
      <c r="BH127" s="153"/>
      <c r="BI127" s="153"/>
      <c r="BJ127" s="153"/>
    </row>
    <row r="128" spans="1:62" hidden="1">
      <c r="A128" s="123" t="s">
        <v>443</v>
      </c>
      <c r="B128" s="14">
        <v>6908</v>
      </c>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12"/>
      <c r="AD128" s="12" t="s">
        <v>291</v>
      </c>
      <c r="AE128" s="12"/>
      <c r="AF128" s="12"/>
      <c r="AG128" s="153">
        <f t="shared" si="31"/>
        <v>0</v>
      </c>
      <c r="AH128" s="153"/>
      <c r="AI128" s="148"/>
      <c r="AJ128" s="148"/>
      <c r="AK128" s="148"/>
      <c r="AL128" s="148"/>
      <c r="AM128" s="148"/>
      <c r="AN128" s="148"/>
      <c r="AO128" s="148"/>
      <c r="AP128" s="153"/>
      <c r="AQ128" s="154">
        <f t="shared" si="32"/>
        <v>0</v>
      </c>
      <c r="AR128" s="146"/>
      <c r="AS128" s="146"/>
      <c r="AT128" s="146"/>
      <c r="AU128" s="146"/>
      <c r="AV128" s="153">
        <f t="shared" si="33"/>
        <v>0</v>
      </c>
      <c r="AW128" s="148"/>
      <c r="AX128" s="148"/>
      <c r="AY128" s="148"/>
      <c r="AZ128" s="148"/>
      <c r="BA128" s="153">
        <f t="shared" si="29"/>
        <v>0</v>
      </c>
      <c r="BB128" s="148"/>
      <c r="BC128" s="148"/>
      <c r="BD128" s="148"/>
      <c r="BE128" s="148"/>
      <c r="BF128" s="153">
        <f t="shared" si="30"/>
        <v>0</v>
      </c>
      <c r="BG128" s="148"/>
      <c r="BH128" s="148"/>
      <c r="BI128" s="148"/>
      <c r="BJ128" s="148"/>
    </row>
    <row r="129" spans="1:62" ht="95.25" hidden="1" customHeight="1">
      <c r="A129" s="112" t="s">
        <v>204</v>
      </c>
      <c r="B129" s="14">
        <v>7000</v>
      </c>
      <c r="C129" s="95" t="s">
        <v>238</v>
      </c>
      <c r="D129" s="93" t="s">
        <v>238</v>
      </c>
      <c r="E129" s="93" t="s">
        <v>238</v>
      </c>
      <c r="F129" s="93" t="s">
        <v>238</v>
      </c>
      <c r="G129" s="93" t="s">
        <v>238</v>
      </c>
      <c r="H129" s="93" t="s">
        <v>238</v>
      </c>
      <c r="I129" s="93" t="s">
        <v>238</v>
      </c>
      <c r="J129" s="93" t="s">
        <v>238</v>
      </c>
      <c r="K129" s="93" t="s">
        <v>238</v>
      </c>
      <c r="L129" s="93" t="s">
        <v>238</v>
      </c>
      <c r="M129" s="93" t="s">
        <v>238</v>
      </c>
      <c r="N129" s="93" t="s">
        <v>238</v>
      </c>
      <c r="O129" s="93" t="s">
        <v>238</v>
      </c>
      <c r="P129" s="93" t="s">
        <v>238</v>
      </c>
      <c r="Q129" s="94" t="s">
        <v>238</v>
      </c>
      <c r="R129" s="94" t="s">
        <v>238</v>
      </c>
      <c r="S129" s="94" t="s">
        <v>238</v>
      </c>
      <c r="T129" s="94" t="s">
        <v>238</v>
      </c>
      <c r="U129" s="94" t="s">
        <v>238</v>
      </c>
      <c r="V129" s="94" t="s">
        <v>238</v>
      </c>
      <c r="W129" s="94" t="s">
        <v>238</v>
      </c>
      <c r="X129" s="93" t="s">
        <v>238</v>
      </c>
      <c r="Y129" s="93" t="s">
        <v>238</v>
      </c>
      <c r="Z129" s="93" t="s">
        <v>238</v>
      </c>
      <c r="AA129" s="93" t="s">
        <v>238</v>
      </c>
      <c r="AB129" s="93" t="s">
        <v>238</v>
      </c>
      <c r="AC129" s="8" t="s">
        <v>238</v>
      </c>
      <c r="AD129" s="8" t="s">
        <v>238</v>
      </c>
      <c r="AE129" s="8"/>
      <c r="AF129" s="8"/>
      <c r="AG129" s="153">
        <f t="shared" si="31"/>
        <v>0</v>
      </c>
      <c r="AH129" s="153"/>
      <c r="AI129" s="148"/>
      <c r="AJ129" s="148"/>
      <c r="AK129" s="148"/>
      <c r="AL129" s="148"/>
      <c r="AM129" s="148"/>
      <c r="AN129" s="148"/>
      <c r="AO129" s="148"/>
      <c r="AP129" s="153"/>
      <c r="AQ129" s="154">
        <f t="shared" si="32"/>
        <v>0</v>
      </c>
      <c r="AR129" s="146"/>
      <c r="AS129" s="146"/>
      <c r="AT129" s="146"/>
      <c r="AU129" s="146"/>
      <c r="AV129" s="153">
        <f t="shared" si="33"/>
        <v>0</v>
      </c>
      <c r="AW129" s="148"/>
      <c r="AX129" s="148"/>
      <c r="AY129" s="148"/>
      <c r="AZ129" s="148"/>
      <c r="BA129" s="153">
        <f t="shared" si="29"/>
        <v>0</v>
      </c>
      <c r="BB129" s="148"/>
      <c r="BC129" s="148"/>
      <c r="BD129" s="148"/>
      <c r="BE129" s="148"/>
      <c r="BF129" s="153">
        <f t="shared" si="30"/>
        <v>0</v>
      </c>
      <c r="BG129" s="148"/>
      <c r="BH129" s="148"/>
      <c r="BI129" s="148"/>
      <c r="BJ129" s="148"/>
    </row>
    <row r="130" spans="1:62" hidden="1">
      <c r="A130" s="113" t="s">
        <v>411</v>
      </c>
      <c r="B130" s="15"/>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16"/>
      <c r="AD130" s="16"/>
      <c r="AE130" s="16"/>
      <c r="AF130" s="16"/>
      <c r="AG130" s="153">
        <f t="shared" si="31"/>
        <v>0</v>
      </c>
      <c r="AH130" s="156"/>
      <c r="AI130" s="151"/>
      <c r="AJ130" s="151"/>
      <c r="AK130" s="151"/>
      <c r="AL130" s="151"/>
      <c r="AM130" s="151"/>
      <c r="AN130" s="151"/>
      <c r="AO130" s="151"/>
      <c r="AP130" s="156"/>
      <c r="AQ130" s="154">
        <f t="shared" si="32"/>
        <v>0</v>
      </c>
      <c r="AR130" s="152"/>
      <c r="AS130" s="152"/>
      <c r="AT130" s="152"/>
      <c r="AU130" s="152"/>
      <c r="AV130" s="153">
        <f t="shared" si="33"/>
        <v>0</v>
      </c>
      <c r="AW130" s="151"/>
      <c r="AX130" s="151"/>
      <c r="AY130" s="151"/>
      <c r="AZ130" s="151"/>
      <c r="BA130" s="153">
        <f t="shared" si="29"/>
        <v>0</v>
      </c>
      <c r="BB130" s="151"/>
      <c r="BC130" s="151"/>
      <c r="BD130" s="151"/>
      <c r="BE130" s="151"/>
      <c r="BF130" s="153">
        <f t="shared" si="30"/>
        <v>0</v>
      </c>
      <c r="BG130" s="151"/>
      <c r="BH130" s="151"/>
      <c r="BI130" s="151"/>
      <c r="BJ130" s="151"/>
    </row>
    <row r="131" spans="1:62" hidden="1">
      <c r="A131" s="114" t="s">
        <v>412</v>
      </c>
      <c r="B131" s="17"/>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18"/>
      <c r="AD131" s="18"/>
      <c r="AE131" s="18"/>
      <c r="AF131" s="18"/>
      <c r="AG131" s="153">
        <f t="shared" si="31"/>
        <v>0</v>
      </c>
      <c r="AH131" s="153"/>
      <c r="AI131" s="153"/>
      <c r="AJ131" s="153"/>
      <c r="AK131" s="153"/>
      <c r="AL131" s="153"/>
      <c r="AM131" s="153"/>
      <c r="AN131" s="153"/>
      <c r="AO131" s="153"/>
      <c r="AP131" s="153"/>
      <c r="AQ131" s="154">
        <f t="shared" si="32"/>
        <v>0</v>
      </c>
      <c r="AR131" s="154"/>
      <c r="AS131" s="154"/>
      <c r="AT131" s="154"/>
      <c r="AU131" s="154"/>
      <c r="AV131" s="153">
        <f t="shared" si="33"/>
        <v>0</v>
      </c>
      <c r="AW131" s="153"/>
      <c r="AX131" s="153"/>
      <c r="AY131" s="153"/>
      <c r="AZ131" s="153"/>
      <c r="BA131" s="153">
        <f t="shared" si="29"/>
        <v>0</v>
      </c>
      <c r="BB131" s="153"/>
      <c r="BC131" s="153"/>
      <c r="BD131" s="153"/>
      <c r="BE131" s="153"/>
      <c r="BF131" s="153">
        <f t="shared" si="30"/>
        <v>0</v>
      </c>
      <c r="BG131" s="153"/>
      <c r="BH131" s="153"/>
      <c r="BI131" s="153"/>
      <c r="BJ131" s="153"/>
    </row>
    <row r="132" spans="1:62" hidden="1">
      <c r="A132" s="112" t="s">
        <v>412</v>
      </c>
      <c r="B132" s="14"/>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12"/>
      <c r="AD132" s="12"/>
      <c r="AE132" s="12"/>
      <c r="AF132" s="12"/>
      <c r="AG132" s="153">
        <f t="shared" si="31"/>
        <v>0</v>
      </c>
      <c r="AH132" s="153"/>
      <c r="AI132" s="148"/>
      <c r="AJ132" s="148"/>
      <c r="AK132" s="148"/>
      <c r="AL132" s="148"/>
      <c r="AM132" s="148"/>
      <c r="AN132" s="148"/>
      <c r="AO132" s="148"/>
      <c r="AP132" s="153"/>
      <c r="AQ132" s="154">
        <f t="shared" si="32"/>
        <v>0</v>
      </c>
      <c r="AR132" s="146"/>
      <c r="AS132" s="146"/>
      <c r="AT132" s="146"/>
      <c r="AU132" s="146"/>
      <c r="AV132" s="153">
        <f t="shared" si="33"/>
        <v>0</v>
      </c>
      <c r="AW132" s="148"/>
      <c r="AX132" s="148"/>
      <c r="AY132" s="148"/>
      <c r="AZ132" s="148"/>
      <c r="BA132" s="153">
        <f t="shared" si="29"/>
        <v>0</v>
      </c>
      <c r="BB132" s="148"/>
      <c r="BC132" s="148"/>
      <c r="BD132" s="148"/>
      <c r="BE132" s="148"/>
      <c r="BF132" s="153">
        <f t="shared" si="30"/>
        <v>0</v>
      </c>
      <c r="BG132" s="148"/>
      <c r="BH132" s="148"/>
      <c r="BI132" s="148"/>
      <c r="BJ132" s="148"/>
    </row>
    <row r="133" spans="1:62" ht="83.25" hidden="1" customHeight="1">
      <c r="A133" s="124" t="s">
        <v>369</v>
      </c>
      <c r="B133" s="14">
        <v>7100</v>
      </c>
      <c r="C133" s="66"/>
      <c r="D133" s="66"/>
      <c r="E133" s="66"/>
      <c r="F133" s="66"/>
      <c r="G133" s="66"/>
      <c r="H133" s="66"/>
      <c r="I133" s="66"/>
      <c r="J133" s="66"/>
      <c r="K133" s="66"/>
      <c r="L133" s="66"/>
      <c r="M133" s="66"/>
      <c r="N133" s="66"/>
      <c r="O133" s="66"/>
      <c r="P133" s="66"/>
      <c r="Q133" s="59"/>
      <c r="R133" s="59"/>
      <c r="S133" s="59"/>
      <c r="T133" s="59"/>
      <c r="U133" s="59"/>
      <c r="V133" s="59"/>
      <c r="W133" s="59"/>
      <c r="X133" s="66"/>
      <c r="Y133" s="66"/>
      <c r="Z133" s="66"/>
      <c r="AA133" s="66"/>
      <c r="AB133" s="66"/>
      <c r="AC133" s="12"/>
      <c r="AD133" s="12"/>
      <c r="AE133" s="12"/>
      <c r="AF133" s="12"/>
      <c r="AG133" s="153">
        <f t="shared" si="31"/>
        <v>0</v>
      </c>
      <c r="AH133" s="153"/>
      <c r="AI133" s="148"/>
      <c r="AJ133" s="148"/>
      <c r="AK133" s="148"/>
      <c r="AL133" s="148"/>
      <c r="AM133" s="148"/>
      <c r="AN133" s="148"/>
      <c r="AO133" s="148"/>
      <c r="AP133" s="153"/>
      <c r="AQ133" s="154">
        <f t="shared" si="32"/>
        <v>0</v>
      </c>
      <c r="AR133" s="146"/>
      <c r="AS133" s="146"/>
      <c r="AT133" s="146"/>
      <c r="AU133" s="146"/>
      <c r="AV133" s="153">
        <f t="shared" si="33"/>
        <v>0</v>
      </c>
      <c r="AW133" s="148"/>
      <c r="AX133" s="148"/>
      <c r="AY133" s="148"/>
      <c r="AZ133" s="148"/>
      <c r="BA133" s="153">
        <f t="shared" si="29"/>
        <v>0</v>
      </c>
      <c r="BB133" s="148"/>
      <c r="BC133" s="148"/>
      <c r="BD133" s="148"/>
      <c r="BE133" s="148"/>
      <c r="BF133" s="153">
        <f t="shared" si="30"/>
        <v>0</v>
      </c>
      <c r="BG133" s="148"/>
      <c r="BH133" s="148"/>
      <c r="BI133" s="148"/>
      <c r="BJ133" s="148"/>
    </row>
    <row r="134" spans="1:62" ht="36" hidden="1">
      <c r="A134" s="124" t="s">
        <v>370</v>
      </c>
      <c r="B134" s="14">
        <v>7101</v>
      </c>
      <c r="C134" s="66"/>
      <c r="D134" s="66"/>
      <c r="E134" s="66"/>
      <c r="F134" s="66"/>
      <c r="G134" s="66"/>
      <c r="H134" s="66"/>
      <c r="I134" s="66"/>
      <c r="J134" s="66"/>
      <c r="K134" s="66"/>
      <c r="L134" s="66"/>
      <c r="M134" s="66"/>
      <c r="N134" s="66"/>
      <c r="O134" s="66"/>
      <c r="P134" s="66"/>
      <c r="Q134" s="59"/>
      <c r="R134" s="59"/>
      <c r="S134" s="59"/>
      <c r="T134" s="59"/>
      <c r="U134" s="59"/>
      <c r="V134" s="59"/>
      <c r="W134" s="59"/>
      <c r="X134" s="66"/>
      <c r="Y134" s="66"/>
      <c r="Z134" s="66"/>
      <c r="AA134" s="66"/>
      <c r="AB134" s="66"/>
      <c r="AC134" s="12"/>
      <c r="AD134" s="1"/>
      <c r="AE134" s="12"/>
      <c r="AF134" s="12"/>
      <c r="AG134" s="153">
        <f t="shared" si="31"/>
        <v>0</v>
      </c>
      <c r="AH134" s="153"/>
      <c r="AI134" s="148"/>
      <c r="AJ134" s="148"/>
      <c r="AK134" s="148"/>
      <c r="AL134" s="148"/>
      <c r="AM134" s="148"/>
      <c r="AN134" s="148"/>
      <c r="AO134" s="148"/>
      <c r="AP134" s="153"/>
      <c r="AQ134" s="154">
        <f t="shared" si="32"/>
        <v>0</v>
      </c>
      <c r="AR134" s="146"/>
      <c r="AS134" s="146"/>
      <c r="AT134" s="146"/>
      <c r="AU134" s="146"/>
      <c r="AV134" s="153">
        <f t="shared" si="33"/>
        <v>0</v>
      </c>
      <c r="AW134" s="148"/>
      <c r="AX134" s="148"/>
      <c r="AY134" s="148"/>
      <c r="AZ134" s="148"/>
      <c r="BA134" s="153">
        <f t="shared" si="29"/>
        <v>0</v>
      </c>
      <c r="BB134" s="148"/>
      <c r="BC134" s="148"/>
      <c r="BD134" s="148"/>
      <c r="BE134" s="148"/>
      <c r="BF134" s="153">
        <f t="shared" si="30"/>
        <v>0</v>
      </c>
      <c r="BG134" s="148"/>
      <c r="BH134" s="148"/>
      <c r="BI134" s="148"/>
      <c r="BJ134" s="148"/>
    </row>
    <row r="135" spans="1:62" ht="84" hidden="1">
      <c r="A135" s="112" t="s">
        <v>208</v>
      </c>
      <c r="B135" s="14">
        <v>7200</v>
      </c>
      <c r="C135" s="95" t="s">
        <v>238</v>
      </c>
      <c r="D135" s="93" t="s">
        <v>238</v>
      </c>
      <c r="E135" s="93" t="s">
        <v>238</v>
      </c>
      <c r="F135" s="93" t="s">
        <v>238</v>
      </c>
      <c r="G135" s="93" t="s">
        <v>238</v>
      </c>
      <c r="H135" s="93" t="s">
        <v>238</v>
      </c>
      <c r="I135" s="93" t="s">
        <v>238</v>
      </c>
      <c r="J135" s="93" t="s">
        <v>238</v>
      </c>
      <c r="K135" s="93" t="s">
        <v>238</v>
      </c>
      <c r="L135" s="93" t="s">
        <v>238</v>
      </c>
      <c r="M135" s="93" t="s">
        <v>238</v>
      </c>
      <c r="N135" s="93" t="s">
        <v>238</v>
      </c>
      <c r="O135" s="93" t="s">
        <v>238</v>
      </c>
      <c r="P135" s="93" t="s">
        <v>238</v>
      </c>
      <c r="Q135" s="94" t="s">
        <v>238</v>
      </c>
      <c r="R135" s="94" t="s">
        <v>238</v>
      </c>
      <c r="S135" s="94" t="s">
        <v>238</v>
      </c>
      <c r="T135" s="94" t="s">
        <v>238</v>
      </c>
      <c r="U135" s="94" t="s">
        <v>238</v>
      </c>
      <c r="V135" s="94" t="s">
        <v>238</v>
      </c>
      <c r="W135" s="94" t="s">
        <v>238</v>
      </c>
      <c r="X135" s="93" t="s">
        <v>238</v>
      </c>
      <c r="Y135" s="93" t="s">
        <v>238</v>
      </c>
      <c r="Z135" s="93" t="s">
        <v>238</v>
      </c>
      <c r="AA135" s="93" t="s">
        <v>238</v>
      </c>
      <c r="AB135" s="93" t="s">
        <v>238</v>
      </c>
      <c r="AC135" s="8" t="s">
        <v>238</v>
      </c>
      <c r="AD135" s="8" t="s">
        <v>238</v>
      </c>
      <c r="AE135" s="8"/>
      <c r="AF135" s="8"/>
      <c r="AG135" s="153">
        <f t="shared" si="31"/>
        <v>0</v>
      </c>
      <c r="AH135" s="153"/>
      <c r="AI135" s="148"/>
      <c r="AJ135" s="148"/>
      <c r="AK135" s="148"/>
      <c r="AL135" s="148"/>
      <c r="AM135" s="148"/>
      <c r="AN135" s="148"/>
      <c r="AO135" s="148"/>
      <c r="AP135" s="153"/>
      <c r="AQ135" s="154">
        <f t="shared" si="32"/>
        <v>0</v>
      </c>
      <c r="AR135" s="146"/>
      <c r="AS135" s="146"/>
      <c r="AT135" s="146"/>
      <c r="AU135" s="146"/>
      <c r="AV135" s="153">
        <f t="shared" si="33"/>
        <v>0</v>
      </c>
      <c r="AW135" s="148"/>
      <c r="AX135" s="148"/>
      <c r="AY135" s="148"/>
      <c r="AZ135" s="148"/>
      <c r="BA135" s="153">
        <f t="shared" si="29"/>
        <v>0</v>
      </c>
      <c r="BB135" s="148"/>
      <c r="BC135" s="148"/>
      <c r="BD135" s="148"/>
      <c r="BE135" s="148"/>
      <c r="BF135" s="153">
        <f t="shared" si="30"/>
        <v>0</v>
      </c>
      <c r="BG135" s="148"/>
      <c r="BH135" s="148"/>
      <c r="BI135" s="148"/>
      <c r="BJ135" s="148"/>
    </row>
    <row r="136" spans="1:62" hidden="1">
      <c r="A136" s="113" t="s">
        <v>411</v>
      </c>
      <c r="B136" s="15"/>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16"/>
      <c r="AD136" s="16"/>
      <c r="AE136" s="16"/>
      <c r="AF136" s="16"/>
      <c r="AG136" s="153">
        <f t="shared" si="31"/>
        <v>0</v>
      </c>
      <c r="AH136" s="156"/>
      <c r="AI136" s="151"/>
      <c r="AJ136" s="151"/>
      <c r="AK136" s="151"/>
      <c r="AL136" s="151"/>
      <c r="AM136" s="151"/>
      <c r="AN136" s="151"/>
      <c r="AO136" s="151"/>
      <c r="AP136" s="156"/>
      <c r="AQ136" s="154">
        <f t="shared" si="32"/>
        <v>0</v>
      </c>
      <c r="AR136" s="152"/>
      <c r="AS136" s="152"/>
      <c r="AT136" s="152"/>
      <c r="AU136" s="152"/>
      <c r="AV136" s="153">
        <f t="shared" si="33"/>
        <v>0</v>
      </c>
      <c r="AW136" s="151"/>
      <c r="AX136" s="151"/>
      <c r="AY136" s="151"/>
      <c r="AZ136" s="151"/>
      <c r="BA136" s="153">
        <f t="shared" si="29"/>
        <v>0</v>
      </c>
      <c r="BB136" s="151"/>
      <c r="BC136" s="151"/>
      <c r="BD136" s="151"/>
      <c r="BE136" s="151"/>
      <c r="BF136" s="153">
        <f t="shared" si="30"/>
        <v>0</v>
      </c>
      <c r="BG136" s="151"/>
      <c r="BH136" s="151"/>
      <c r="BI136" s="151"/>
      <c r="BJ136" s="151"/>
    </row>
    <row r="137" spans="1:62" hidden="1">
      <c r="A137" s="114" t="s">
        <v>412</v>
      </c>
      <c r="B137" s="17"/>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18"/>
      <c r="AD137" s="18"/>
      <c r="AE137" s="18"/>
      <c r="AF137" s="18"/>
      <c r="AG137" s="153">
        <f t="shared" si="31"/>
        <v>0</v>
      </c>
      <c r="AH137" s="153"/>
      <c r="AI137" s="153"/>
      <c r="AJ137" s="153"/>
      <c r="AK137" s="153"/>
      <c r="AL137" s="153"/>
      <c r="AM137" s="153"/>
      <c r="AN137" s="153"/>
      <c r="AO137" s="153"/>
      <c r="AP137" s="153"/>
      <c r="AQ137" s="154">
        <f t="shared" si="32"/>
        <v>0</v>
      </c>
      <c r="AR137" s="154"/>
      <c r="AS137" s="154"/>
      <c r="AT137" s="154"/>
      <c r="AU137" s="154"/>
      <c r="AV137" s="153">
        <f t="shared" si="33"/>
        <v>0</v>
      </c>
      <c r="AW137" s="153"/>
      <c r="AX137" s="153"/>
      <c r="AY137" s="153"/>
      <c r="AZ137" s="153"/>
      <c r="BA137" s="153">
        <f t="shared" si="29"/>
        <v>0</v>
      </c>
      <c r="BB137" s="153"/>
      <c r="BC137" s="153"/>
      <c r="BD137" s="153"/>
      <c r="BE137" s="153"/>
      <c r="BF137" s="153">
        <f t="shared" si="30"/>
        <v>0</v>
      </c>
      <c r="BG137" s="153"/>
      <c r="BH137" s="153"/>
      <c r="BI137" s="153"/>
      <c r="BJ137" s="153"/>
    </row>
    <row r="138" spans="1:62" hidden="1">
      <c r="A138" s="112" t="s">
        <v>412</v>
      </c>
      <c r="B138" s="14"/>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12"/>
      <c r="AD138" s="12"/>
      <c r="AE138" s="12"/>
      <c r="AF138" s="12"/>
      <c r="AG138" s="153">
        <f t="shared" si="31"/>
        <v>0</v>
      </c>
      <c r="AH138" s="153"/>
      <c r="AI138" s="148"/>
      <c r="AJ138" s="148"/>
      <c r="AK138" s="148"/>
      <c r="AL138" s="148"/>
      <c r="AM138" s="148"/>
      <c r="AN138" s="148"/>
      <c r="AO138" s="148"/>
      <c r="AP138" s="153"/>
      <c r="AQ138" s="154">
        <f t="shared" si="32"/>
        <v>0</v>
      </c>
      <c r="AR138" s="146"/>
      <c r="AS138" s="146"/>
      <c r="AT138" s="146"/>
      <c r="AU138" s="146"/>
      <c r="AV138" s="153">
        <f t="shared" si="33"/>
        <v>0</v>
      </c>
      <c r="AW138" s="148"/>
      <c r="AX138" s="148"/>
      <c r="AY138" s="148"/>
      <c r="AZ138" s="148"/>
      <c r="BA138" s="153">
        <f t="shared" si="29"/>
        <v>0</v>
      </c>
      <c r="BB138" s="148"/>
      <c r="BC138" s="148"/>
      <c r="BD138" s="148"/>
      <c r="BE138" s="148"/>
      <c r="BF138" s="153">
        <f t="shared" si="30"/>
        <v>0</v>
      </c>
      <c r="BG138" s="148"/>
      <c r="BH138" s="148"/>
      <c r="BI138" s="148"/>
      <c r="BJ138" s="148"/>
    </row>
    <row r="139" spans="1:62" s="40" customFormat="1" ht="132">
      <c r="A139" s="117" t="s">
        <v>209</v>
      </c>
      <c r="B139" s="37">
        <v>7300</v>
      </c>
      <c r="C139" s="96" t="s">
        <v>238</v>
      </c>
      <c r="D139" s="76" t="s">
        <v>238</v>
      </c>
      <c r="E139" s="76" t="s">
        <v>238</v>
      </c>
      <c r="F139" s="76" t="s">
        <v>238</v>
      </c>
      <c r="G139" s="76" t="s">
        <v>238</v>
      </c>
      <c r="H139" s="76" t="s">
        <v>238</v>
      </c>
      <c r="I139" s="76" t="s">
        <v>238</v>
      </c>
      <c r="J139" s="76" t="s">
        <v>238</v>
      </c>
      <c r="K139" s="76" t="s">
        <v>238</v>
      </c>
      <c r="L139" s="76" t="s">
        <v>238</v>
      </c>
      <c r="M139" s="76" t="s">
        <v>238</v>
      </c>
      <c r="N139" s="76" t="s">
        <v>238</v>
      </c>
      <c r="O139" s="76" t="s">
        <v>238</v>
      </c>
      <c r="P139" s="76" t="s">
        <v>238</v>
      </c>
      <c r="Q139" s="77" t="s">
        <v>238</v>
      </c>
      <c r="R139" s="77" t="s">
        <v>238</v>
      </c>
      <c r="S139" s="77" t="s">
        <v>238</v>
      </c>
      <c r="T139" s="77" t="s">
        <v>238</v>
      </c>
      <c r="U139" s="77" t="s">
        <v>238</v>
      </c>
      <c r="V139" s="77" t="s">
        <v>238</v>
      </c>
      <c r="W139" s="77" t="s">
        <v>238</v>
      </c>
      <c r="X139" s="76" t="s">
        <v>238</v>
      </c>
      <c r="Y139" s="76" t="s">
        <v>238</v>
      </c>
      <c r="Z139" s="76" t="s">
        <v>238</v>
      </c>
      <c r="AA139" s="76" t="s">
        <v>238</v>
      </c>
      <c r="AB139" s="76" t="s">
        <v>238</v>
      </c>
      <c r="AC139" s="38" t="s">
        <v>238</v>
      </c>
      <c r="AD139" s="38" t="s">
        <v>238</v>
      </c>
      <c r="AE139" s="38"/>
      <c r="AF139" s="38"/>
      <c r="AG139" s="160">
        <f t="shared" si="31"/>
        <v>178.20000000000002</v>
      </c>
      <c r="AH139" s="160">
        <f t="shared" si="31"/>
        <v>178.20000000000002</v>
      </c>
      <c r="AI139" s="149">
        <f>AI140+AI150</f>
        <v>178.20000000000002</v>
      </c>
      <c r="AJ139" s="149">
        <f>AJ140+AJ150</f>
        <v>178.20000000000002</v>
      </c>
      <c r="AK139" s="149">
        <f t="shared" ref="AK139:AY139" si="34">AK140+AK150</f>
        <v>0</v>
      </c>
      <c r="AL139" s="149"/>
      <c r="AM139" s="149">
        <f t="shared" si="34"/>
        <v>0</v>
      </c>
      <c r="AN139" s="149"/>
      <c r="AO139" s="149"/>
      <c r="AP139" s="160"/>
      <c r="AQ139" s="161">
        <f t="shared" si="32"/>
        <v>184.3</v>
      </c>
      <c r="AR139" s="150">
        <f t="shared" si="34"/>
        <v>184.3</v>
      </c>
      <c r="AS139" s="150">
        <f t="shared" si="34"/>
        <v>0</v>
      </c>
      <c r="AT139" s="150">
        <f t="shared" si="34"/>
        <v>0</v>
      </c>
      <c r="AU139" s="150"/>
      <c r="AV139" s="160">
        <f t="shared" si="33"/>
        <v>183.5</v>
      </c>
      <c r="AW139" s="149">
        <f t="shared" si="34"/>
        <v>183.5</v>
      </c>
      <c r="AX139" s="149">
        <f t="shared" si="34"/>
        <v>0</v>
      </c>
      <c r="AY139" s="149">
        <f t="shared" si="34"/>
        <v>0</v>
      </c>
      <c r="AZ139" s="149"/>
      <c r="BA139" s="160">
        <f t="shared" si="29"/>
        <v>187.7</v>
      </c>
      <c r="BB139" s="149">
        <f>BB140+BB150</f>
        <v>187.7</v>
      </c>
      <c r="BC139" s="149">
        <f>BC140+BC150</f>
        <v>0</v>
      </c>
      <c r="BD139" s="149">
        <f>BD140+BD150</f>
        <v>0</v>
      </c>
      <c r="BE139" s="149"/>
      <c r="BF139" s="160">
        <f t="shared" si="30"/>
        <v>187.7</v>
      </c>
      <c r="BG139" s="149">
        <f>BG140+BG150</f>
        <v>187.7</v>
      </c>
      <c r="BH139" s="149">
        <f>BH140+BH150</f>
        <v>0</v>
      </c>
      <c r="BI139" s="149">
        <f>BI140+BI150</f>
        <v>0</v>
      </c>
      <c r="BJ139" s="149"/>
    </row>
    <row r="140" spans="1:62" ht="36">
      <c r="A140" s="112" t="s">
        <v>366</v>
      </c>
      <c r="B140" s="14">
        <v>7301</v>
      </c>
      <c r="C140" s="97" t="s">
        <v>238</v>
      </c>
      <c r="D140" s="93" t="s">
        <v>238</v>
      </c>
      <c r="E140" s="93" t="s">
        <v>238</v>
      </c>
      <c r="F140" s="93" t="s">
        <v>238</v>
      </c>
      <c r="G140" s="93" t="s">
        <v>238</v>
      </c>
      <c r="H140" s="93" t="s">
        <v>238</v>
      </c>
      <c r="I140" s="93" t="s">
        <v>238</v>
      </c>
      <c r="J140" s="93" t="s">
        <v>238</v>
      </c>
      <c r="K140" s="93" t="s">
        <v>238</v>
      </c>
      <c r="L140" s="93" t="s">
        <v>238</v>
      </c>
      <c r="M140" s="93" t="s">
        <v>238</v>
      </c>
      <c r="N140" s="93" t="s">
        <v>238</v>
      </c>
      <c r="O140" s="93" t="s">
        <v>238</v>
      </c>
      <c r="P140" s="93" t="s">
        <v>238</v>
      </c>
      <c r="Q140" s="94" t="s">
        <v>238</v>
      </c>
      <c r="R140" s="94" t="s">
        <v>238</v>
      </c>
      <c r="S140" s="94" t="s">
        <v>238</v>
      </c>
      <c r="T140" s="94" t="s">
        <v>238</v>
      </c>
      <c r="U140" s="94" t="s">
        <v>238</v>
      </c>
      <c r="V140" s="94" t="s">
        <v>238</v>
      </c>
      <c r="W140" s="94" t="s">
        <v>238</v>
      </c>
      <c r="X140" s="93" t="s">
        <v>238</v>
      </c>
      <c r="Y140" s="93" t="s">
        <v>238</v>
      </c>
      <c r="Z140" s="93" t="s">
        <v>238</v>
      </c>
      <c r="AA140" s="93" t="s">
        <v>238</v>
      </c>
      <c r="AB140" s="93" t="s">
        <v>238</v>
      </c>
      <c r="AC140" s="8" t="s">
        <v>238</v>
      </c>
      <c r="AD140" s="8" t="s">
        <v>238</v>
      </c>
      <c r="AE140" s="8"/>
      <c r="AF140" s="8"/>
      <c r="AG140" s="153">
        <f>AI140+AK140+AM140+AO140</f>
        <v>178.20000000000002</v>
      </c>
      <c r="AH140" s="153">
        <f>AJ140+AL140+AN140+AP140</f>
        <v>178.20000000000002</v>
      </c>
      <c r="AI140" s="148">
        <f>AI143+AI148</f>
        <v>178.20000000000002</v>
      </c>
      <c r="AJ140" s="148">
        <f>AJ143+AJ148</f>
        <v>178.20000000000002</v>
      </c>
      <c r="AK140" s="148">
        <f t="shared" ref="AK140:AY140" si="35">AK143+AK148</f>
        <v>0</v>
      </c>
      <c r="AL140" s="148"/>
      <c r="AM140" s="148">
        <f t="shared" si="35"/>
        <v>0</v>
      </c>
      <c r="AN140" s="148"/>
      <c r="AO140" s="148"/>
      <c r="AP140" s="153"/>
      <c r="AQ140" s="154">
        <f t="shared" si="32"/>
        <v>184.3</v>
      </c>
      <c r="AR140" s="146">
        <f t="shared" si="35"/>
        <v>184.3</v>
      </c>
      <c r="AS140" s="146">
        <f t="shared" si="35"/>
        <v>0</v>
      </c>
      <c r="AT140" s="146">
        <f t="shared" si="35"/>
        <v>0</v>
      </c>
      <c r="AU140" s="146"/>
      <c r="AV140" s="153">
        <f t="shared" si="33"/>
        <v>183.5</v>
      </c>
      <c r="AW140" s="148">
        <f t="shared" si="35"/>
        <v>183.5</v>
      </c>
      <c r="AX140" s="148">
        <f t="shared" si="35"/>
        <v>0</v>
      </c>
      <c r="AY140" s="148">
        <f t="shared" si="35"/>
        <v>0</v>
      </c>
      <c r="AZ140" s="148"/>
      <c r="BA140" s="153">
        <f t="shared" si="29"/>
        <v>187.7</v>
      </c>
      <c r="BB140" s="148">
        <f>BB143+BB148</f>
        <v>187.7</v>
      </c>
      <c r="BC140" s="148">
        <f>BC143+BC148</f>
        <v>0</v>
      </c>
      <c r="BD140" s="148">
        <f>BD143+BD148</f>
        <v>0</v>
      </c>
      <c r="BE140" s="148"/>
      <c r="BF140" s="153">
        <f t="shared" si="30"/>
        <v>187.7</v>
      </c>
      <c r="BG140" s="148">
        <f>BG143+BG148</f>
        <v>187.7</v>
      </c>
      <c r="BH140" s="148">
        <f>BH143+BH148</f>
        <v>0</v>
      </c>
      <c r="BI140" s="148">
        <f>BI143+BI148</f>
        <v>0</v>
      </c>
      <c r="BJ140" s="148"/>
    </row>
    <row r="141" spans="1:62" hidden="1">
      <c r="A141" s="113" t="s">
        <v>411</v>
      </c>
      <c r="B141" s="15"/>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16"/>
      <c r="AD141" s="16"/>
      <c r="AE141" s="16"/>
      <c r="AF141" s="16"/>
      <c r="AG141" s="153">
        <f t="shared" si="31"/>
        <v>0</v>
      </c>
      <c r="AH141" s="156"/>
      <c r="AI141" s="151"/>
      <c r="AJ141" s="151"/>
      <c r="AK141" s="151"/>
      <c r="AL141" s="151"/>
      <c r="AM141" s="151"/>
      <c r="AN141" s="151"/>
      <c r="AO141" s="151"/>
      <c r="AP141" s="156"/>
      <c r="AQ141" s="154">
        <f t="shared" si="32"/>
        <v>0</v>
      </c>
      <c r="AR141" s="152"/>
      <c r="AS141" s="152"/>
      <c r="AT141" s="152"/>
      <c r="AU141" s="152"/>
      <c r="AV141" s="153">
        <f t="shared" si="33"/>
        <v>0</v>
      </c>
      <c r="AW141" s="151"/>
      <c r="AX141" s="151"/>
      <c r="AY141" s="151"/>
      <c r="AZ141" s="151"/>
      <c r="BA141" s="153">
        <f t="shared" si="29"/>
        <v>0</v>
      </c>
      <c r="BB141" s="151"/>
      <c r="BC141" s="151"/>
      <c r="BD141" s="151"/>
      <c r="BE141" s="151"/>
      <c r="BF141" s="153">
        <f t="shared" si="30"/>
        <v>0</v>
      </c>
      <c r="BG141" s="151"/>
      <c r="BH141" s="151"/>
      <c r="BI141" s="151"/>
      <c r="BJ141" s="151"/>
    </row>
    <row r="142" spans="1:62" hidden="1">
      <c r="A142" s="114" t="s">
        <v>412</v>
      </c>
      <c r="B142" s="17"/>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18"/>
      <c r="AD142" s="18"/>
      <c r="AE142" s="18"/>
      <c r="AF142" s="18"/>
      <c r="AG142" s="153">
        <f t="shared" si="31"/>
        <v>0</v>
      </c>
      <c r="AH142" s="153"/>
      <c r="AI142" s="153"/>
      <c r="AJ142" s="153"/>
      <c r="AK142" s="153"/>
      <c r="AL142" s="153"/>
      <c r="AM142" s="153"/>
      <c r="AN142" s="153"/>
      <c r="AO142" s="153"/>
      <c r="AP142" s="153"/>
      <c r="AQ142" s="154">
        <f t="shared" si="32"/>
        <v>0</v>
      </c>
      <c r="AR142" s="154"/>
      <c r="AS142" s="154"/>
      <c r="AT142" s="154"/>
      <c r="AU142" s="154"/>
      <c r="AV142" s="153">
        <f t="shared" si="33"/>
        <v>0</v>
      </c>
      <c r="AW142" s="153"/>
      <c r="AX142" s="153"/>
      <c r="AY142" s="153"/>
      <c r="AZ142" s="153"/>
      <c r="BA142" s="153">
        <f t="shared" si="29"/>
        <v>0</v>
      </c>
      <c r="BB142" s="153"/>
      <c r="BC142" s="153"/>
      <c r="BD142" s="153"/>
      <c r="BE142" s="153"/>
      <c r="BF142" s="153">
        <f t="shared" si="30"/>
        <v>0</v>
      </c>
      <c r="BG142" s="153"/>
      <c r="BH142" s="153"/>
      <c r="BI142" s="153"/>
      <c r="BJ142" s="153"/>
    </row>
    <row r="143" spans="1:62" ht="27.75" customHeight="1">
      <c r="A143" s="859" t="s">
        <v>445</v>
      </c>
      <c r="B143" s="856">
        <v>7304</v>
      </c>
      <c r="C143" s="672" t="s">
        <v>401</v>
      </c>
      <c r="D143" s="650" t="s">
        <v>290</v>
      </c>
      <c r="E143" s="653" t="s">
        <v>402</v>
      </c>
      <c r="F143" s="59"/>
      <c r="G143" s="59"/>
      <c r="H143" s="59"/>
      <c r="I143" s="59"/>
      <c r="J143" s="59"/>
      <c r="K143" s="59"/>
      <c r="L143" s="59"/>
      <c r="M143" s="848" t="s">
        <v>385</v>
      </c>
      <c r="N143" s="60" t="s">
        <v>290</v>
      </c>
      <c r="O143" s="60" t="s">
        <v>386</v>
      </c>
      <c r="P143" s="59">
        <v>29</v>
      </c>
      <c r="Q143" s="59"/>
      <c r="R143" s="59"/>
      <c r="S143" s="59"/>
      <c r="T143" s="59"/>
      <c r="U143" s="59"/>
      <c r="V143" s="59"/>
      <c r="W143" s="672" t="s">
        <v>354</v>
      </c>
      <c r="X143" s="650" t="s">
        <v>239</v>
      </c>
      <c r="Y143" s="650" t="s">
        <v>464</v>
      </c>
      <c r="Z143" s="1004" t="s">
        <v>2</v>
      </c>
      <c r="AA143" s="853" t="s">
        <v>290</v>
      </c>
      <c r="AB143" s="853" t="s">
        <v>378</v>
      </c>
      <c r="AC143" s="18"/>
      <c r="AD143" s="18" t="s">
        <v>407</v>
      </c>
      <c r="AE143" s="18"/>
      <c r="AF143" s="18"/>
      <c r="AG143" s="153">
        <f t="shared" si="31"/>
        <v>178.20000000000002</v>
      </c>
      <c r="AH143" s="153">
        <f t="shared" si="31"/>
        <v>178.20000000000002</v>
      </c>
      <c r="AI143" s="153">
        <f>AI144+AI145</f>
        <v>178.20000000000002</v>
      </c>
      <c r="AJ143" s="153">
        <f>AJ144+AJ145</f>
        <v>178.20000000000002</v>
      </c>
      <c r="AK143" s="153"/>
      <c r="AL143" s="153"/>
      <c r="AM143" s="153"/>
      <c r="AN143" s="153"/>
      <c r="AO143" s="153"/>
      <c r="AP143" s="153"/>
      <c r="AQ143" s="154">
        <f t="shared" si="32"/>
        <v>184.3</v>
      </c>
      <c r="AR143" s="154">
        <f>AR144+AR145</f>
        <v>184.3</v>
      </c>
      <c r="AS143" s="154"/>
      <c r="AT143" s="154"/>
      <c r="AU143" s="154"/>
      <c r="AV143" s="153">
        <f t="shared" si="33"/>
        <v>183.5</v>
      </c>
      <c r="AW143" s="153">
        <f>AW144+AW145</f>
        <v>183.5</v>
      </c>
      <c r="AX143" s="153"/>
      <c r="AY143" s="153"/>
      <c r="AZ143" s="153"/>
      <c r="BA143" s="153">
        <f t="shared" si="29"/>
        <v>187.7</v>
      </c>
      <c r="BB143" s="153">
        <f>BB144+BB145</f>
        <v>187.7</v>
      </c>
      <c r="BC143" s="153"/>
      <c r="BD143" s="153"/>
      <c r="BE143" s="153"/>
      <c r="BF143" s="153">
        <f t="shared" si="30"/>
        <v>187.7</v>
      </c>
      <c r="BG143" s="153">
        <f>BG144+BG145</f>
        <v>187.7</v>
      </c>
      <c r="BH143" s="153"/>
      <c r="BI143" s="153"/>
      <c r="BJ143" s="153"/>
    </row>
    <row r="144" spans="1:62">
      <c r="A144" s="860"/>
      <c r="B144" s="857"/>
      <c r="C144" s="673"/>
      <c r="D144" s="651"/>
      <c r="E144" s="654"/>
      <c r="F144" s="59"/>
      <c r="G144" s="59"/>
      <c r="H144" s="59"/>
      <c r="I144" s="59"/>
      <c r="J144" s="59"/>
      <c r="K144" s="59"/>
      <c r="L144" s="59"/>
      <c r="M144" s="849"/>
      <c r="N144" s="60"/>
      <c r="O144" s="60"/>
      <c r="P144" s="59"/>
      <c r="Q144" s="59"/>
      <c r="R144" s="59"/>
      <c r="S144" s="59"/>
      <c r="T144" s="59"/>
      <c r="U144" s="59"/>
      <c r="V144" s="59"/>
      <c r="W144" s="673"/>
      <c r="X144" s="651"/>
      <c r="Y144" s="651"/>
      <c r="Z144" s="1005"/>
      <c r="AA144" s="854"/>
      <c r="AB144" s="854"/>
      <c r="AC144" s="18"/>
      <c r="AD144" s="18" t="s">
        <v>407</v>
      </c>
      <c r="AE144" s="18" t="s">
        <v>280</v>
      </c>
      <c r="AF144" s="18" t="s">
        <v>272</v>
      </c>
      <c r="AG144" s="153">
        <f t="shared" si="31"/>
        <v>177.3</v>
      </c>
      <c r="AH144" s="153">
        <f t="shared" si="31"/>
        <v>177.3</v>
      </c>
      <c r="AI144" s="153">
        <v>177.3</v>
      </c>
      <c r="AJ144" s="153">
        <v>177.3</v>
      </c>
      <c r="AK144" s="153"/>
      <c r="AL144" s="153"/>
      <c r="AM144" s="153"/>
      <c r="AN144" s="153"/>
      <c r="AO144" s="153"/>
      <c r="AP144" s="153"/>
      <c r="AQ144" s="154">
        <f t="shared" si="32"/>
        <v>184.3</v>
      </c>
      <c r="AR144" s="154">
        <v>184.3</v>
      </c>
      <c r="AS144" s="154"/>
      <c r="AT144" s="154"/>
      <c r="AU144" s="154"/>
      <c r="AV144" s="153">
        <f t="shared" si="33"/>
        <v>183.5</v>
      </c>
      <c r="AW144" s="153">
        <v>183.5</v>
      </c>
      <c r="AX144" s="153"/>
      <c r="AY144" s="153"/>
      <c r="AZ144" s="153"/>
      <c r="BA144" s="153">
        <f t="shared" si="29"/>
        <v>187.7</v>
      </c>
      <c r="BB144" s="153">
        <v>187.7</v>
      </c>
      <c r="BC144" s="153"/>
      <c r="BD144" s="153"/>
      <c r="BE144" s="153"/>
      <c r="BF144" s="153">
        <f t="shared" si="30"/>
        <v>187.7</v>
      </c>
      <c r="BG144" s="153">
        <v>187.7</v>
      </c>
      <c r="BH144" s="153"/>
      <c r="BI144" s="153"/>
      <c r="BJ144" s="153"/>
    </row>
    <row r="145" spans="1:62" ht="126.75" customHeight="1" thickBot="1">
      <c r="A145" s="861"/>
      <c r="B145" s="858"/>
      <c r="C145" s="817"/>
      <c r="D145" s="836"/>
      <c r="E145" s="816"/>
      <c r="F145" s="59"/>
      <c r="G145" s="59"/>
      <c r="H145" s="59"/>
      <c r="I145" s="59"/>
      <c r="J145" s="59"/>
      <c r="K145" s="59"/>
      <c r="L145" s="59"/>
      <c r="M145" s="850"/>
      <c r="N145" s="60"/>
      <c r="O145" s="60"/>
      <c r="P145" s="59"/>
      <c r="Q145" s="59"/>
      <c r="R145" s="59"/>
      <c r="S145" s="59"/>
      <c r="T145" s="59"/>
      <c r="U145" s="59"/>
      <c r="V145" s="59"/>
      <c r="W145" s="817"/>
      <c r="X145" s="836"/>
      <c r="Y145" s="836"/>
      <c r="Z145" s="1005"/>
      <c r="AA145" s="854"/>
      <c r="AB145" s="854"/>
      <c r="AC145" s="18"/>
      <c r="AD145" s="18" t="s">
        <v>407</v>
      </c>
      <c r="AE145" s="18" t="s">
        <v>280</v>
      </c>
      <c r="AF145" s="18" t="s">
        <v>278</v>
      </c>
      <c r="AG145" s="153">
        <f t="shared" si="31"/>
        <v>0.9</v>
      </c>
      <c r="AH145" s="153">
        <f t="shared" si="31"/>
        <v>0.9</v>
      </c>
      <c r="AI145" s="153">
        <v>0.9</v>
      </c>
      <c r="AJ145" s="153">
        <v>0.9</v>
      </c>
      <c r="AK145" s="153"/>
      <c r="AL145" s="153"/>
      <c r="AM145" s="153"/>
      <c r="AN145" s="153"/>
      <c r="AO145" s="153"/>
      <c r="AP145" s="153"/>
      <c r="AQ145" s="154">
        <v>0</v>
      </c>
      <c r="AR145" s="154">
        <v>0</v>
      </c>
      <c r="AS145" s="154"/>
      <c r="AT145" s="154"/>
      <c r="AU145" s="154"/>
      <c r="AV145" s="153">
        <v>0</v>
      </c>
      <c r="AW145" s="153">
        <v>0</v>
      </c>
      <c r="AX145" s="153"/>
      <c r="AY145" s="153"/>
      <c r="AZ145" s="153"/>
      <c r="BA145" s="153">
        <v>0</v>
      </c>
      <c r="BB145" s="153">
        <v>0</v>
      </c>
      <c r="BC145" s="153"/>
      <c r="BD145" s="153"/>
      <c r="BE145" s="153"/>
      <c r="BF145" s="153">
        <v>0</v>
      </c>
      <c r="BG145" s="153">
        <v>0</v>
      </c>
      <c r="BH145" s="153"/>
      <c r="BI145" s="153"/>
      <c r="BJ145" s="153"/>
    </row>
    <row r="146" spans="1:62" ht="24.75" thickBot="1">
      <c r="A146" s="125" t="s">
        <v>325</v>
      </c>
      <c r="B146" s="17">
        <v>7400</v>
      </c>
      <c r="C146" s="98"/>
      <c r="D146" s="58"/>
      <c r="E146" s="58"/>
      <c r="F146" s="59"/>
      <c r="G146" s="59"/>
      <c r="H146" s="59"/>
      <c r="I146" s="59"/>
      <c r="J146" s="59"/>
      <c r="K146" s="59"/>
      <c r="L146" s="59"/>
      <c r="M146" s="61"/>
      <c r="N146" s="60"/>
      <c r="O146" s="60"/>
      <c r="P146" s="59"/>
      <c r="Q146" s="59"/>
      <c r="R146" s="59"/>
      <c r="S146" s="59"/>
      <c r="T146" s="59"/>
      <c r="U146" s="59"/>
      <c r="V146" s="59"/>
      <c r="W146" s="98"/>
      <c r="X146" s="58"/>
      <c r="Y146" s="58"/>
      <c r="Z146" s="63"/>
      <c r="AA146" s="63"/>
      <c r="AB146" s="63"/>
      <c r="AC146" s="18"/>
      <c r="AD146" s="18"/>
      <c r="AE146" s="18"/>
      <c r="AF146" s="18"/>
      <c r="AG146" s="153">
        <f t="shared" si="31"/>
        <v>0</v>
      </c>
      <c r="AH146" s="153"/>
      <c r="AI146" s="153"/>
      <c r="AJ146" s="153"/>
      <c r="AK146" s="153"/>
      <c r="AL146" s="153"/>
      <c r="AM146" s="153"/>
      <c r="AN146" s="153"/>
      <c r="AO146" s="153"/>
      <c r="AP146" s="153"/>
      <c r="AQ146" s="154">
        <f t="shared" si="32"/>
        <v>0</v>
      </c>
      <c r="AR146" s="154"/>
      <c r="AS146" s="154"/>
      <c r="AT146" s="154"/>
      <c r="AU146" s="154"/>
      <c r="AV146" s="153">
        <f t="shared" si="33"/>
        <v>0</v>
      </c>
      <c r="AW146" s="153"/>
      <c r="AX146" s="153"/>
      <c r="AY146" s="153"/>
      <c r="AZ146" s="153"/>
      <c r="BA146" s="153">
        <f t="shared" si="29"/>
        <v>0</v>
      </c>
      <c r="BB146" s="153"/>
      <c r="BC146" s="153"/>
      <c r="BD146" s="153"/>
      <c r="BE146" s="153"/>
      <c r="BF146" s="153">
        <f t="shared" ref="BF146:BF156" si="36">BG146+BH146+BI146+BJ146</f>
        <v>0</v>
      </c>
      <c r="BG146" s="153"/>
      <c r="BH146" s="153"/>
      <c r="BI146" s="153"/>
      <c r="BJ146" s="153"/>
    </row>
    <row r="147" spans="1:62" hidden="1">
      <c r="A147" s="126"/>
      <c r="B147" s="17"/>
      <c r="C147" s="98"/>
      <c r="D147" s="58"/>
      <c r="E147" s="58"/>
      <c r="F147" s="59"/>
      <c r="G147" s="59"/>
      <c r="H147" s="59"/>
      <c r="I147" s="59"/>
      <c r="J147" s="59"/>
      <c r="K147" s="59"/>
      <c r="L147" s="59"/>
      <c r="M147" s="61"/>
      <c r="N147" s="60"/>
      <c r="O147" s="60"/>
      <c r="P147" s="59"/>
      <c r="Q147" s="59"/>
      <c r="R147" s="59"/>
      <c r="S147" s="59"/>
      <c r="T147" s="59"/>
      <c r="U147" s="59"/>
      <c r="V147" s="59"/>
      <c r="W147" s="98"/>
      <c r="X147" s="58"/>
      <c r="Y147" s="58"/>
      <c r="Z147" s="63"/>
      <c r="AA147" s="63"/>
      <c r="AB147" s="63"/>
      <c r="AC147" s="18"/>
      <c r="AD147" s="18"/>
      <c r="AE147" s="18"/>
      <c r="AF147" s="18"/>
      <c r="AG147" s="153">
        <f t="shared" si="31"/>
        <v>0</v>
      </c>
      <c r="AH147" s="153"/>
      <c r="AI147" s="153"/>
      <c r="AJ147" s="153"/>
      <c r="AK147" s="153"/>
      <c r="AL147" s="153"/>
      <c r="AM147" s="153"/>
      <c r="AN147" s="153"/>
      <c r="AO147" s="153"/>
      <c r="AP147" s="153"/>
      <c r="AQ147" s="154">
        <f t="shared" si="32"/>
        <v>0</v>
      </c>
      <c r="AR147" s="154"/>
      <c r="AS147" s="154"/>
      <c r="AT147" s="154"/>
      <c r="AU147" s="154"/>
      <c r="AV147" s="153">
        <f t="shared" si="33"/>
        <v>0</v>
      </c>
      <c r="AW147" s="153"/>
      <c r="AX147" s="153"/>
      <c r="AY147" s="153"/>
      <c r="AZ147" s="153"/>
      <c r="BA147" s="153">
        <f t="shared" si="29"/>
        <v>0</v>
      </c>
      <c r="BB147" s="153"/>
      <c r="BC147" s="153"/>
      <c r="BD147" s="153"/>
      <c r="BE147" s="153"/>
      <c r="BF147" s="153">
        <f t="shared" si="36"/>
        <v>0</v>
      </c>
      <c r="BG147" s="153"/>
      <c r="BH147" s="153"/>
      <c r="BI147" s="153"/>
      <c r="BJ147" s="153"/>
    </row>
    <row r="148" spans="1:62" ht="138" hidden="1" customHeight="1">
      <c r="A148" s="112" t="s">
        <v>371</v>
      </c>
      <c r="B148" s="17">
        <v>7454</v>
      </c>
      <c r="C148" s="58" t="s">
        <v>447</v>
      </c>
      <c r="D148" s="58" t="s">
        <v>249</v>
      </c>
      <c r="E148" s="58" t="s">
        <v>448</v>
      </c>
      <c r="F148" s="59"/>
      <c r="G148" s="59"/>
      <c r="H148" s="59"/>
      <c r="I148" s="59"/>
      <c r="J148" s="59"/>
      <c r="K148" s="59"/>
      <c r="L148" s="59"/>
      <c r="M148" s="64" t="s">
        <v>352</v>
      </c>
      <c r="N148" s="66" t="s">
        <v>290</v>
      </c>
      <c r="O148" s="60" t="s">
        <v>353</v>
      </c>
      <c r="P148" s="59">
        <v>17</v>
      </c>
      <c r="Q148" s="59"/>
      <c r="R148" s="59"/>
      <c r="S148" s="59"/>
      <c r="T148" s="59"/>
      <c r="U148" s="59"/>
      <c r="V148" s="59"/>
      <c r="W148" s="58" t="s">
        <v>354</v>
      </c>
      <c r="X148" s="58" t="s">
        <v>239</v>
      </c>
      <c r="Y148" s="58" t="s">
        <v>464</v>
      </c>
      <c r="Z148" s="80" t="s">
        <v>469</v>
      </c>
      <c r="AA148" s="81" t="s">
        <v>414</v>
      </c>
      <c r="AB148" s="81" t="s">
        <v>470</v>
      </c>
      <c r="AC148" s="18"/>
      <c r="AD148" s="18" t="s">
        <v>475</v>
      </c>
      <c r="AE148" s="18" t="s">
        <v>279</v>
      </c>
      <c r="AF148" s="18" t="s">
        <v>250</v>
      </c>
      <c r="AG148" s="153">
        <f t="shared" si="31"/>
        <v>0</v>
      </c>
      <c r="AH148" s="153"/>
      <c r="AI148" s="153"/>
      <c r="AJ148" s="153"/>
      <c r="AK148" s="153"/>
      <c r="AL148" s="153"/>
      <c r="AM148" s="153"/>
      <c r="AN148" s="153"/>
      <c r="AO148" s="153"/>
      <c r="AP148" s="153"/>
      <c r="AQ148" s="154">
        <f t="shared" si="32"/>
        <v>0</v>
      </c>
      <c r="AR148" s="154"/>
      <c r="AS148" s="154"/>
      <c r="AT148" s="154"/>
      <c r="AU148" s="154"/>
      <c r="AV148" s="153">
        <f t="shared" si="33"/>
        <v>0</v>
      </c>
      <c r="AW148" s="153"/>
      <c r="AX148" s="153"/>
      <c r="AY148" s="153"/>
      <c r="AZ148" s="153"/>
      <c r="BA148" s="153">
        <f t="shared" si="29"/>
        <v>0</v>
      </c>
      <c r="BB148" s="153"/>
      <c r="BC148" s="153"/>
      <c r="BD148" s="153"/>
      <c r="BE148" s="153"/>
      <c r="BF148" s="153">
        <f t="shared" si="36"/>
        <v>0</v>
      </c>
      <c r="BG148" s="153"/>
      <c r="BH148" s="153"/>
      <c r="BI148" s="153"/>
      <c r="BJ148" s="153"/>
    </row>
    <row r="149" spans="1:62" hidden="1">
      <c r="A149" s="112"/>
      <c r="B149" s="14"/>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12"/>
      <c r="AD149" s="12"/>
      <c r="AE149" s="12"/>
      <c r="AF149" s="12"/>
      <c r="AG149" s="153">
        <f t="shared" si="31"/>
        <v>0</v>
      </c>
      <c r="AH149" s="153"/>
      <c r="AI149" s="148"/>
      <c r="AJ149" s="148"/>
      <c r="AK149" s="148"/>
      <c r="AL149" s="148"/>
      <c r="AM149" s="148"/>
      <c r="AN149" s="148"/>
      <c r="AO149" s="148"/>
      <c r="AP149" s="153"/>
      <c r="AQ149" s="154">
        <f t="shared" si="32"/>
        <v>0</v>
      </c>
      <c r="AR149" s="146"/>
      <c r="AS149" s="146"/>
      <c r="AT149" s="146"/>
      <c r="AU149" s="146"/>
      <c r="AV149" s="153">
        <f t="shared" si="33"/>
        <v>0</v>
      </c>
      <c r="AW149" s="148"/>
      <c r="AX149" s="148"/>
      <c r="AY149" s="148"/>
      <c r="AZ149" s="148"/>
      <c r="BA149" s="153">
        <f t="shared" si="29"/>
        <v>0</v>
      </c>
      <c r="BB149" s="148"/>
      <c r="BC149" s="148"/>
      <c r="BD149" s="148"/>
      <c r="BE149" s="148"/>
      <c r="BF149" s="153">
        <f t="shared" si="36"/>
        <v>0</v>
      </c>
      <c r="BG149" s="148"/>
      <c r="BH149" s="148"/>
      <c r="BI149" s="148"/>
      <c r="BJ149" s="148"/>
    </row>
    <row r="150" spans="1:62" ht="36">
      <c r="A150" s="112" t="s">
        <v>210</v>
      </c>
      <c r="B150" s="14">
        <v>7500</v>
      </c>
      <c r="C150" s="97" t="s">
        <v>238</v>
      </c>
      <c r="D150" s="93" t="s">
        <v>238</v>
      </c>
      <c r="E150" s="93" t="s">
        <v>238</v>
      </c>
      <c r="F150" s="93" t="s">
        <v>238</v>
      </c>
      <c r="G150" s="93" t="s">
        <v>238</v>
      </c>
      <c r="H150" s="93" t="s">
        <v>238</v>
      </c>
      <c r="I150" s="93" t="s">
        <v>238</v>
      </c>
      <c r="J150" s="93" t="s">
        <v>238</v>
      </c>
      <c r="K150" s="93" t="s">
        <v>238</v>
      </c>
      <c r="L150" s="93" t="s">
        <v>238</v>
      </c>
      <c r="M150" s="93" t="s">
        <v>238</v>
      </c>
      <c r="N150" s="93" t="s">
        <v>238</v>
      </c>
      <c r="O150" s="93" t="s">
        <v>238</v>
      </c>
      <c r="P150" s="93" t="s">
        <v>238</v>
      </c>
      <c r="Q150" s="94" t="s">
        <v>238</v>
      </c>
      <c r="R150" s="94" t="s">
        <v>238</v>
      </c>
      <c r="S150" s="94" t="s">
        <v>238</v>
      </c>
      <c r="T150" s="94" t="s">
        <v>238</v>
      </c>
      <c r="U150" s="94" t="s">
        <v>238</v>
      </c>
      <c r="V150" s="94" t="s">
        <v>238</v>
      </c>
      <c r="W150" s="94" t="s">
        <v>238</v>
      </c>
      <c r="X150" s="93" t="s">
        <v>238</v>
      </c>
      <c r="Y150" s="93" t="s">
        <v>238</v>
      </c>
      <c r="Z150" s="93" t="s">
        <v>238</v>
      </c>
      <c r="AA150" s="93" t="s">
        <v>238</v>
      </c>
      <c r="AB150" s="93" t="s">
        <v>238</v>
      </c>
      <c r="AC150" s="8" t="s">
        <v>238</v>
      </c>
      <c r="AD150" s="8" t="s">
        <v>238</v>
      </c>
      <c r="AE150" s="8"/>
      <c r="AF150" s="8"/>
      <c r="AG150" s="153">
        <f t="shared" si="31"/>
        <v>0</v>
      </c>
      <c r="AH150" s="153"/>
      <c r="AI150" s="148"/>
      <c r="AJ150" s="148"/>
      <c r="AK150" s="148"/>
      <c r="AL150" s="148"/>
      <c r="AM150" s="148"/>
      <c r="AN150" s="148"/>
      <c r="AO150" s="148"/>
      <c r="AP150" s="153"/>
      <c r="AQ150" s="154">
        <f t="shared" si="32"/>
        <v>0</v>
      </c>
      <c r="AR150" s="146"/>
      <c r="AS150" s="146"/>
      <c r="AT150" s="146"/>
      <c r="AU150" s="146"/>
      <c r="AV150" s="153">
        <f t="shared" si="33"/>
        <v>0</v>
      </c>
      <c r="AW150" s="148"/>
      <c r="AX150" s="148"/>
      <c r="AY150" s="148"/>
      <c r="AZ150" s="148"/>
      <c r="BA150" s="153">
        <f t="shared" si="29"/>
        <v>0</v>
      </c>
      <c r="BB150" s="148"/>
      <c r="BC150" s="148"/>
      <c r="BD150" s="148"/>
      <c r="BE150" s="148"/>
      <c r="BF150" s="153">
        <f t="shared" si="36"/>
        <v>0</v>
      </c>
      <c r="BG150" s="148"/>
      <c r="BH150" s="148"/>
      <c r="BI150" s="148"/>
      <c r="BJ150" s="148"/>
    </row>
    <row r="151" spans="1:62" hidden="1">
      <c r="A151" s="113" t="s">
        <v>411</v>
      </c>
      <c r="B151" s="15">
        <v>7501</v>
      </c>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16"/>
      <c r="AD151" s="16"/>
      <c r="AE151" s="16"/>
      <c r="AF151" s="16"/>
      <c r="AG151" s="153">
        <f t="shared" si="31"/>
        <v>0</v>
      </c>
      <c r="AH151" s="156"/>
      <c r="AI151" s="151"/>
      <c r="AJ151" s="151"/>
      <c r="AK151" s="151"/>
      <c r="AL151" s="151"/>
      <c r="AM151" s="151"/>
      <c r="AN151" s="151"/>
      <c r="AO151" s="151"/>
      <c r="AP151" s="156"/>
      <c r="AQ151" s="154">
        <f t="shared" si="32"/>
        <v>0</v>
      </c>
      <c r="AR151" s="152"/>
      <c r="AS151" s="152"/>
      <c r="AT151" s="152"/>
      <c r="AU151" s="152"/>
      <c r="AV151" s="153">
        <f t="shared" si="33"/>
        <v>0</v>
      </c>
      <c r="AW151" s="151"/>
      <c r="AX151" s="151"/>
      <c r="AY151" s="151"/>
      <c r="AZ151" s="151"/>
      <c r="BA151" s="153">
        <f t="shared" si="29"/>
        <v>0</v>
      </c>
      <c r="BB151" s="151"/>
      <c r="BC151" s="151"/>
      <c r="BD151" s="151"/>
      <c r="BE151" s="151"/>
      <c r="BF151" s="153">
        <f t="shared" si="36"/>
        <v>0</v>
      </c>
      <c r="BG151" s="151"/>
      <c r="BH151" s="151"/>
      <c r="BI151" s="151"/>
      <c r="BJ151" s="151"/>
    </row>
    <row r="152" spans="1:62" hidden="1">
      <c r="A152" s="114" t="s">
        <v>412</v>
      </c>
      <c r="B152" s="17"/>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18"/>
      <c r="AD152" s="18"/>
      <c r="AE152" s="18"/>
      <c r="AF152" s="18"/>
      <c r="AG152" s="153">
        <f t="shared" si="31"/>
        <v>0</v>
      </c>
      <c r="AH152" s="153"/>
      <c r="AI152" s="153"/>
      <c r="AJ152" s="153"/>
      <c r="AK152" s="153"/>
      <c r="AL152" s="153"/>
      <c r="AM152" s="153"/>
      <c r="AN152" s="153"/>
      <c r="AO152" s="153"/>
      <c r="AP152" s="153"/>
      <c r="AQ152" s="154">
        <f t="shared" si="32"/>
        <v>0</v>
      </c>
      <c r="AR152" s="154"/>
      <c r="AS152" s="154"/>
      <c r="AT152" s="154"/>
      <c r="AU152" s="154"/>
      <c r="AV152" s="153">
        <f t="shared" si="33"/>
        <v>0</v>
      </c>
      <c r="AW152" s="153"/>
      <c r="AX152" s="153"/>
      <c r="AY152" s="153"/>
      <c r="AZ152" s="153"/>
      <c r="BA152" s="153">
        <f t="shared" si="29"/>
        <v>0</v>
      </c>
      <c r="BB152" s="153"/>
      <c r="BC152" s="153"/>
      <c r="BD152" s="153"/>
      <c r="BE152" s="153"/>
      <c r="BF152" s="153">
        <f t="shared" si="36"/>
        <v>0</v>
      </c>
      <c r="BG152" s="153"/>
      <c r="BH152" s="153"/>
      <c r="BI152" s="153"/>
      <c r="BJ152" s="153"/>
    </row>
    <row r="153" spans="1:62" ht="48">
      <c r="A153" s="127" t="s">
        <v>326</v>
      </c>
      <c r="B153" s="33">
        <v>7600</v>
      </c>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12"/>
      <c r="AD153" s="12"/>
      <c r="AE153" s="12"/>
      <c r="AF153" s="12"/>
      <c r="AG153" s="153">
        <f t="shared" si="31"/>
        <v>0</v>
      </c>
      <c r="AH153" s="153"/>
      <c r="AI153" s="148"/>
      <c r="AJ153" s="148"/>
      <c r="AK153" s="148"/>
      <c r="AL153" s="148"/>
      <c r="AM153" s="148"/>
      <c r="AN153" s="148"/>
      <c r="AO153" s="148"/>
      <c r="AP153" s="153"/>
      <c r="AQ153" s="154">
        <f t="shared" si="32"/>
        <v>0</v>
      </c>
      <c r="AR153" s="146"/>
      <c r="AS153" s="146"/>
      <c r="AT153" s="146"/>
      <c r="AU153" s="146"/>
      <c r="AV153" s="153">
        <f t="shared" si="33"/>
        <v>0</v>
      </c>
      <c r="AW153" s="148"/>
      <c r="AX153" s="148"/>
      <c r="AY153" s="148"/>
      <c r="AZ153" s="148"/>
      <c r="BA153" s="153">
        <f t="shared" si="29"/>
        <v>0</v>
      </c>
      <c r="BB153" s="148"/>
      <c r="BC153" s="148"/>
      <c r="BD153" s="148"/>
      <c r="BE153" s="148"/>
      <c r="BF153" s="153">
        <f t="shared" si="36"/>
        <v>0</v>
      </c>
      <c r="BG153" s="148"/>
      <c r="BH153" s="148"/>
      <c r="BI153" s="148"/>
      <c r="BJ153" s="148"/>
    </row>
    <row r="154" spans="1:62" s="40" customFormat="1" ht="96">
      <c r="A154" s="117" t="s">
        <v>211</v>
      </c>
      <c r="B154" s="37">
        <v>7700</v>
      </c>
      <c r="C154" s="99" t="s">
        <v>238</v>
      </c>
      <c r="D154" s="76" t="s">
        <v>238</v>
      </c>
      <c r="E154" s="76" t="s">
        <v>238</v>
      </c>
      <c r="F154" s="76" t="s">
        <v>238</v>
      </c>
      <c r="G154" s="76" t="s">
        <v>238</v>
      </c>
      <c r="H154" s="76" t="s">
        <v>238</v>
      </c>
      <c r="I154" s="76" t="s">
        <v>238</v>
      </c>
      <c r="J154" s="76" t="s">
        <v>238</v>
      </c>
      <c r="K154" s="76" t="s">
        <v>238</v>
      </c>
      <c r="L154" s="76" t="s">
        <v>238</v>
      </c>
      <c r="M154" s="76" t="s">
        <v>238</v>
      </c>
      <c r="N154" s="76" t="s">
        <v>238</v>
      </c>
      <c r="O154" s="76" t="s">
        <v>238</v>
      </c>
      <c r="P154" s="76" t="s">
        <v>238</v>
      </c>
      <c r="Q154" s="77" t="s">
        <v>238</v>
      </c>
      <c r="R154" s="77" t="s">
        <v>238</v>
      </c>
      <c r="S154" s="77" t="s">
        <v>238</v>
      </c>
      <c r="T154" s="77" t="s">
        <v>238</v>
      </c>
      <c r="U154" s="77" t="s">
        <v>238</v>
      </c>
      <c r="V154" s="77" t="s">
        <v>238</v>
      </c>
      <c r="W154" s="77" t="s">
        <v>238</v>
      </c>
      <c r="X154" s="76" t="s">
        <v>238</v>
      </c>
      <c r="Y154" s="76" t="s">
        <v>238</v>
      </c>
      <c r="Z154" s="76" t="s">
        <v>238</v>
      </c>
      <c r="AA154" s="76" t="s">
        <v>238</v>
      </c>
      <c r="AB154" s="76" t="s">
        <v>238</v>
      </c>
      <c r="AC154" s="38" t="s">
        <v>238</v>
      </c>
      <c r="AD154" s="38" t="s">
        <v>238</v>
      </c>
      <c r="AE154" s="38"/>
      <c r="AF154" s="38"/>
      <c r="AG154" s="160">
        <f t="shared" si="31"/>
        <v>446.3</v>
      </c>
      <c r="AH154" s="160">
        <f t="shared" si="31"/>
        <v>446.3</v>
      </c>
      <c r="AI154" s="149">
        <f t="shared" ref="AI154:AZ154" si="37">AI155+AI156</f>
        <v>0</v>
      </c>
      <c r="AJ154" s="149"/>
      <c r="AK154" s="149">
        <f t="shared" si="37"/>
        <v>0</v>
      </c>
      <c r="AL154" s="149"/>
      <c r="AM154" s="149">
        <f t="shared" si="37"/>
        <v>0</v>
      </c>
      <c r="AN154" s="149"/>
      <c r="AO154" s="149">
        <f t="shared" si="37"/>
        <v>446.3</v>
      </c>
      <c r="AP154" s="149">
        <f t="shared" si="37"/>
        <v>446.3</v>
      </c>
      <c r="AQ154" s="161">
        <f t="shared" si="32"/>
        <v>501.4</v>
      </c>
      <c r="AR154" s="150">
        <f t="shared" si="37"/>
        <v>0</v>
      </c>
      <c r="AS154" s="150">
        <f t="shared" si="37"/>
        <v>0</v>
      </c>
      <c r="AT154" s="150">
        <f>AT155+AT156</f>
        <v>0</v>
      </c>
      <c r="AU154" s="150">
        <f>AU155+AU156</f>
        <v>501.4</v>
      </c>
      <c r="AV154" s="160">
        <f>AW154+AX154+AY154+AZ154</f>
        <v>501.4</v>
      </c>
      <c r="AW154" s="149">
        <f t="shared" si="37"/>
        <v>0</v>
      </c>
      <c r="AX154" s="149">
        <f t="shared" si="37"/>
        <v>0</v>
      </c>
      <c r="AY154" s="149">
        <f t="shared" si="37"/>
        <v>0</v>
      </c>
      <c r="AZ154" s="149">
        <f t="shared" si="37"/>
        <v>501.4</v>
      </c>
      <c r="BA154" s="160">
        <f>BB154+BC154+BD154+BE154</f>
        <v>501.4</v>
      </c>
      <c r="BB154" s="149">
        <f>BB155+BB156</f>
        <v>0</v>
      </c>
      <c r="BC154" s="149">
        <f>BC155+BC156</f>
        <v>0</v>
      </c>
      <c r="BD154" s="149">
        <f>BD155+BD156</f>
        <v>0</v>
      </c>
      <c r="BE154" s="149">
        <f>BE155+BE156</f>
        <v>501.4</v>
      </c>
      <c r="BF154" s="160">
        <f t="shared" si="36"/>
        <v>501.4</v>
      </c>
      <c r="BG154" s="149">
        <f>BG155+BG156</f>
        <v>0</v>
      </c>
      <c r="BH154" s="149">
        <f>BH155+BH156</f>
        <v>0</v>
      </c>
      <c r="BI154" s="149">
        <f>BI155+BI156</f>
        <v>0</v>
      </c>
      <c r="BJ154" s="149">
        <f>BJ155+BJ156</f>
        <v>501.4</v>
      </c>
    </row>
    <row r="155" spans="1:62" ht="24">
      <c r="A155" s="112" t="s">
        <v>1</v>
      </c>
      <c r="B155" s="14">
        <v>7701</v>
      </c>
      <c r="C155" s="100" t="s">
        <v>238</v>
      </c>
      <c r="D155" s="93" t="s">
        <v>238</v>
      </c>
      <c r="E155" s="93" t="s">
        <v>238</v>
      </c>
      <c r="F155" s="93" t="s">
        <v>238</v>
      </c>
      <c r="G155" s="93" t="s">
        <v>238</v>
      </c>
      <c r="H155" s="93" t="s">
        <v>238</v>
      </c>
      <c r="I155" s="93" t="s">
        <v>238</v>
      </c>
      <c r="J155" s="93" t="s">
        <v>238</v>
      </c>
      <c r="K155" s="93" t="s">
        <v>238</v>
      </c>
      <c r="L155" s="93" t="s">
        <v>238</v>
      </c>
      <c r="M155" s="93" t="s">
        <v>238</v>
      </c>
      <c r="N155" s="93" t="s">
        <v>238</v>
      </c>
      <c r="O155" s="93" t="s">
        <v>238</v>
      </c>
      <c r="P155" s="93" t="s">
        <v>238</v>
      </c>
      <c r="Q155" s="94" t="s">
        <v>238</v>
      </c>
      <c r="R155" s="94" t="s">
        <v>238</v>
      </c>
      <c r="S155" s="94" t="s">
        <v>238</v>
      </c>
      <c r="T155" s="94" t="s">
        <v>238</v>
      </c>
      <c r="U155" s="94" t="s">
        <v>238</v>
      </c>
      <c r="V155" s="94" t="s">
        <v>238</v>
      </c>
      <c r="W155" s="94" t="s">
        <v>238</v>
      </c>
      <c r="X155" s="93" t="s">
        <v>238</v>
      </c>
      <c r="Y155" s="93" t="s">
        <v>238</v>
      </c>
      <c r="Z155" s="93" t="s">
        <v>238</v>
      </c>
      <c r="AA155" s="93" t="s">
        <v>238</v>
      </c>
      <c r="AB155" s="93" t="s">
        <v>238</v>
      </c>
      <c r="AC155" s="8" t="s">
        <v>238</v>
      </c>
      <c r="AD155" s="8" t="s">
        <v>238</v>
      </c>
      <c r="AE155" s="8"/>
      <c r="AF155" s="8"/>
      <c r="AG155" s="153">
        <f t="shared" si="31"/>
        <v>0</v>
      </c>
      <c r="AH155" s="153"/>
      <c r="AI155" s="148"/>
      <c r="AJ155" s="148"/>
      <c r="AK155" s="148"/>
      <c r="AL155" s="148"/>
      <c r="AM155" s="148"/>
      <c r="AN155" s="148"/>
      <c r="AO155" s="148"/>
      <c r="AP155" s="153"/>
      <c r="AQ155" s="154">
        <f t="shared" si="32"/>
        <v>0</v>
      </c>
      <c r="AR155" s="146"/>
      <c r="AS155" s="146"/>
      <c r="AT155" s="146"/>
      <c r="AU155" s="146"/>
      <c r="AV155" s="153">
        <f t="shared" si="33"/>
        <v>0</v>
      </c>
      <c r="AW155" s="148"/>
      <c r="AX155" s="148"/>
      <c r="AY155" s="148"/>
      <c r="AZ155" s="148"/>
      <c r="BA155" s="153">
        <f>BB155+BC155+BD155+BE155</f>
        <v>0</v>
      </c>
      <c r="BB155" s="148"/>
      <c r="BC155" s="148"/>
      <c r="BD155" s="148"/>
      <c r="BE155" s="148"/>
      <c r="BF155" s="153">
        <f t="shared" si="36"/>
        <v>0</v>
      </c>
      <c r="BG155" s="148"/>
      <c r="BH155" s="148"/>
      <c r="BI155" s="148"/>
      <c r="BJ155" s="148"/>
    </row>
    <row r="156" spans="1:62" ht="24">
      <c r="A156" s="112" t="s">
        <v>225</v>
      </c>
      <c r="B156" s="14">
        <v>7800</v>
      </c>
      <c r="C156" s="100" t="s">
        <v>238</v>
      </c>
      <c r="D156" s="95" t="s">
        <v>238</v>
      </c>
      <c r="E156" s="93" t="s">
        <v>238</v>
      </c>
      <c r="F156" s="93" t="s">
        <v>238</v>
      </c>
      <c r="G156" s="93" t="s">
        <v>238</v>
      </c>
      <c r="H156" s="93" t="s">
        <v>238</v>
      </c>
      <c r="I156" s="93" t="s">
        <v>238</v>
      </c>
      <c r="J156" s="93" t="s">
        <v>238</v>
      </c>
      <c r="K156" s="93" t="s">
        <v>238</v>
      </c>
      <c r="L156" s="93" t="s">
        <v>238</v>
      </c>
      <c r="M156" s="93" t="s">
        <v>238</v>
      </c>
      <c r="N156" s="93" t="s">
        <v>238</v>
      </c>
      <c r="O156" s="93" t="s">
        <v>238</v>
      </c>
      <c r="P156" s="93" t="s">
        <v>238</v>
      </c>
      <c r="Q156" s="94" t="s">
        <v>238</v>
      </c>
      <c r="R156" s="94" t="s">
        <v>238</v>
      </c>
      <c r="S156" s="94" t="s">
        <v>238</v>
      </c>
      <c r="T156" s="94" t="s">
        <v>238</v>
      </c>
      <c r="U156" s="94" t="s">
        <v>238</v>
      </c>
      <c r="V156" s="94" t="s">
        <v>238</v>
      </c>
      <c r="W156" s="94" t="s">
        <v>238</v>
      </c>
      <c r="X156" s="93" t="s">
        <v>238</v>
      </c>
      <c r="Y156" s="93" t="s">
        <v>238</v>
      </c>
      <c r="Z156" s="93" t="s">
        <v>238</v>
      </c>
      <c r="AA156" s="93" t="s">
        <v>238</v>
      </c>
      <c r="AB156" s="93" t="s">
        <v>238</v>
      </c>
      <c r="AC156" s="8" t="s">
        <v>238</v>
      </c>
      <c r="AD156" s="8" t="s">
        <v>238</v>
      </c>
      <c r="AE156" s="8"/>
      <c r="AF156" s="8"/>
      <c r="AG156" s="153">
        <f t="shared" si="31"/>
        <v>446.3</v>
      </c>
      <c r="AH156" s="153">
        <f t="shared" si="31"/>
        <v>446.3</v>
      </c>
      <c r="AI156" s="148">
        <f>AI157+AI161</f>
        <v>0</v>
      </c>
      <c r="AJ156" s="148"/>
      <c r="AK156" s="148">
        <f>AK157+AK161</f>
        <v>0</v>
      </c>
      <c r="AL156" s="148"/>
      <c r="AM156" s="148">
        <f>AM157+AM161</f>
        <v>0</v>
      </c>
      <c r="AN156" s="148"/>
      <c r="AO156" s="148">
        <f>AO157+AO161</f>
        <v>446.3</v>
      </c>
      <c r="AP156" s="148">
        <f>AP157+AP161</f>
        <v>446.3</v>
      </c>
      <c r="AQ156" s="154">
        <f t="shared" si="32"/>
        <v>501.4</v>
      </c>
      <c r="AR156" s="146">
        <f>AR157+AR161</f>
        <v>0</v>
      </c>
      <c r="AS156" s="146">
        <f>AS157+AS161</f>
        <v>0</v>
      </c>
      <c r="AT156" s="146">
        <f>AT157+AT161</f>
        <v>0</v>
      </c>
      <c r="AU156" s="146">
        <f>AU157+AU161</f>
        <v>501.4</v>
      </c>
      <c r="AV156" s="153">
        <f t="shared" si="33"/>
        <v>501.4</v>
      </c>
      <c r="AW156" s="148">
        <f>AW157+AW161</f>
        <v>0</v>
      </c>
      <c r="AX156" s="148">
        <f>AX157+AX161</f>
        <v>0</v>
      </c>
      <c r="AY156" s="148">
        <f>AY157+AY161</f>
        <v>0</v>
      </c>
      <c r="AZ156" s="148">
        <f>AZ157+AZ161</f>
        <v>501.4</v>
      </c>
      <c r="BA156" s="153">
        <f>BB156+BC156+BD156+BE156</f>
        <v>501.4</v>
      </c>
      <c r="BB156" s="148">
        <f>BB157+BB161</f>
        <v>0</v>
      </c>
      <c r="BC156" s="148">
        <f>BC157+BC161</f>
        <v>0</v>
      </c>
      <c r="BD156" s="148">
        <f>BD157+BD161</f>
        <v>0</v>
      </c>
      <c r="BE156" s="148">
        <f>BE157+BE161</f>
        <v>501.4</v>
      </c>
      <c r="BF156" s="153">
        <f t="shared" si="36"/>
        <v>501.4</v>
      </c>
      <c r="BG156" s="148">
        <f>BG157+BG161</f>
        <v>0</v>
      </c>
      <c r="BH156" s="148">
        <f>BH157+BH161</f>
        <v>0</v>
      </c>
      <c r="BI156" s="148">
        <f>BI157+BI161</f>
        <v>0</v>
      </c>
      <c r="BJ156" s="148">
        <f>BJ157+BJ161</f>
        <v>501.4</v>
      </c>
    </row>
    <row r="157" spans="1:62" ht="83.25" customHeight="1">
      <c r="A157" s="112" t="s">
        <v>485</v>
      </c>
      <c r="B157" s="14">
        <v>7801</v>
      </c>
      <c r="C157" s="93" t="s">
        <v>238</v>
      </c>
      <c r="D157" s="95" t="s">
        <v>238</v>
      </c>
      <c r="E157" s="93" t="s">
        <v>238</v>
      </c>
      <c r="F157" s="93" t="s">
        <v>238</v>
      </c>
      <c r="G157" s="93" t="s">
        <v>238</v>
      </c>
      <c r="H157" s="93" t="s">
        <v>238</v>
      </c>
      <c r="I157" s="93" t="s">
        <v>238</v>
      </c>
      <c r="J157" s="93" t="s">
        <v>238</v>
      </c>
      <c r="K157" s="93" t="s">
        <v>238</v>
      </c>
      <c r="L157" s="93" t="s">
        <v>238</v>
      </c>
      <c r="M157" s="93" t="s">
        <v>238</v>
      </c>
      <c r="N157" s="93" t="s">
        <v>238</v>
      </c>
      <c r="O157" s="93" t="s">
        <v>238</v>
      </c>
      <c r="P157" s="93" t="s">
        <v>238</v>
      </c>
      <c r="Q157" s="94" t="s">
        <v>238</v>
      </c>
      <c r="R157" s="94" t="s">
        <v>238</v>
      </c>
      <c r="S157" s="94" t="s">
        <v>238</v>
      </c>
      <c r="T157" s="94" t="s">
        <v>238</v>
      </c>
      <c r="U157" s="94" t="s">
        <v>238</v>
      </c>
      <c r="V157" s="94" t="s">
        <v>238</v>
      </c>
      <c r="W157" s="94" t="s">
        <v>238</v>
      </c>
      <c r="X157" s="93" t="s">
        <v>238</v>
      </c>
      <c r="Y157" s="93" t="s">
        <v>238</v>
      </c>
      <c r="Z157" s="93" t="s">
        <v>238</v>
      </c>
      <c r="AA157" s="93" t="s">
        <v>238</v>
      </c>
      <c r="AB157" s="93" t="s">
        <v>238</v>
      </c>
      <c r="AC157" s="8" t="s">
        <v>238</v>
      </c>
      <c r="AD157" s="8" t="s">
        <v>238</v>
      </c>
      <c r="AE157" s="8"/>
      <c r="AF157" s="8"/>
      <c r="AG157" s="153">
        <f t="shared" si="31"/>
        <v>446.3</v>
      </c>
      <c r="AH157" s="153">
        <f t="shared" si="31"/>
        <v>446.3</v>
      </c>
      <c r="AI157" s="148">
        <f>AI159</f>
        <v>0</v>
      </c>
      <c r="AJ157" s="148"/>
      <c r="AK157" s="148">
        <f>AK159</f>
        <v>0</v>
      </c>
      <c r="AL157" s="148"/>
      <c r="AM157" s="148">
        <f>AM159</f>
        <v>0</v>
      </c>
      <c r="AN157" s="148"/>
      <c r="AO157" s="148">
        <f>AO159+AO160</f>
        <v>446.3</v>
      </c>
      <c r="AP157" s="148">
        <f>AP159+AP160</f>
        <v>446.3</v>
      </c>
      <c r="AQ157" s="148">
        <f t="shared" ref="AQ157:AZ157" si="38">AQ159+AQ160</f>
        <v>501.4</v>
      </c>
      <c r="AR157" s="148">
        <f t="shared" si="38"/>
        <v>0</v>
      </c>
      <c r="AS157" s="148">
        <f t="shared" si="38"/>
        <v>0</v>
      </c>
      <c r="AT157" s="148">
        <f t="shared" si="38"/>
        <v>0</v>
      </c>
      <c r="AU157" s="148">
        <f t="shared" si="38"/>
        <v>501.4</v>
      </c>
      <c r="AV157" s="148">
        <f t="shared" si="38"/>
        <v>501.4</v>
      </c>
      <c r="AW157" s="148">
        <f t="shared" si="38"/>
        <v>0</v>
      </c>
      <c r="AX157" s="148">
        <f t="shared" si="38"/>
        <v>0</v>
      </c>
      <c r="AY157" s="148">
        <f t="shared" si="38"/>
        <v>0</v>
      </c>
      <c r="AZ157" s="148">
        <f t="shared" si="38"/>
        <v>501.4</v>
      </c>
      <c r="BA157" s="148">
        <f t="shared" ref="BA157:BJ157" si="39">BA159+BA160</f>
        <v>501.4</v>
      </c>
      <c r="BB157" s="148">
        <f t="shared" si="39"/>
        <v>0</v>
      </c>
      <c r="BC157" s="148">
        <f t="shared" si="39"/>
        <v>0</v>
      </c>
      <c r="BD157" s="148">
        <f t="shared" si="39"/>
        <v>0</v>
      </c>
      <c r="BE157" s="148">
        <f t="shared" si="39"/>
        <v>501.4</v>
      </c>
      <c r="BF157" s="148">
        <f t="shared" si="39"/>
        <v>501.4</v>
      </c>
      <c r="BG157" s="148">
        <f t="shared" si="39"/>
        <v>0</v>
      </c>
      <c r="BH157" s="148">
        <f t="shared" si="39"/>
        <v>0</v>
      </c>
      <c r="BI157" s="148">
        <f t="shared" si="39"/>
        <v>0</v>
      </c>
      <c r="BJ157" s="148">
        <f t="shared" si="39"/>
        <v>501.4</v>
      </c>
    </row>
    <row r="158" spans="1:62" ht="0.75" hidden="1" customHeight="1">
      <c r="A158" s="113" t="s">
        <v>411</v>
      </c>
      <c r="B158" s="15"/>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16"/>
      <c r="AD158" s="16"/>
      <c r="AE158" s="16"/>
      <c r="AF158" s="16"/>
      <c r="AG158" s="153">
        <f t="shared" si="31"/>
        <v>0</v>
      </c>
      <c r="AH158" s="156"/>
      <c r="AI158" s="151"/>
      <c r="AJ158" s="151"/>
      <c r="AK158" s="151"/>
      <c r="AL158" s="151"/>
      <c r="AM158" s="151"/>
      <c r="AN158" s="151"/>
      <c r="AO158" s="151"/>
      <c r="AP158" s="156"/>
      <c r="AQ158" s="154">
        <f t="shared" si="32"/>
        <v>0</v>
      </c>
      <c r="AR158" s="152"/>
      <c r="AS158" s="152"/>
      <c r="AT158" s="152"/>
      <c r="AU158" s="152"/>
      <c r="AV158" s="153">
        <f t="shared" si="33"/>
        <v>0</v>
      </c>
      <c r="AW158" s="151"/>
      <c r="AX158" s="151"/>
      <c r="AY158" s="151"/>
      <c r="AZ158" s="151"/>
      <c r="BA158" s="153">
        <f t="shared" ref="BA158:BA164" si="40">BB158+BC158+BD158+BE158</f>
        <v>0</v>
      </c>
      <c r="BB158" s="151"/>
      <c r="BC158" s="151"/>
      <c r="BD158" s="151"/>
      <c r="BE158" s="151"/>
      <c r="BF158" s="153">
        <f t="shared" ref="BF158:BF164" si="41">BG158+BH158+BI158+BJ158</f>
        <v>0</v>
      </c>
      <c r="BG158" s="151"/>
      <c r="BH158" s="151"/>
      <c r="BI158" s="151"/>
      <c r="BJ158" s="151"/>
    </row>
    <row r="159" spans="1:62" ht="116.25" customHeight="1">
      <c r="A159" s="114" t="s">
        <v>405</v>
      </c>
      <c r="B159" s="17">
        <v>7803</v>
      </c>
      <c r="C159" s="58" t="s">
        <v>447</v>
      </c>
      <c r="D159" s="58" t="s">
        <v>241</v>
      </c>
      <c r="E159" s="58" t="s">
        <v>448</v>
      </c>
      <c r="F159" s="59"/>
      <c r="G159" s="59"/>
      <c r="H159" s="59"/>
      <c r="I159" s="59"/>
      <c r="J159" s="59"/>
      <c r="K159" s="59"/>
      <c r="L159" s="59"/>
      <c r="M159" s="64" t="s">
        <v>446</v>
      </c>
      <c r="N159" s="60" t="s">
        <v>290</v>
      </c>
      <c r="O159" s="67" t="s">
        <v>386</v>
      </c>
      <c r="P159" s="59">
        <v>9</v>
      </c>
      <c r="Q159" s="59"/>
      <c r="R159" s="59"/>
      <c r="S159" s="59"/>
      <c r="T159" s="59"/>
      <c r="U159" s="59"/>
      <c r="V159" s="59"/>
      <c r="W159" s="386" t="s">
        <v>175</v>
      </c>
      <c r="X159" s="289" t="s">
        <v>176</v>
      </c>
      <c r="Y159" s="291" t="s">
        <v>177</v>
      </c>
      <c r="Z159" s="59"/>
      <c r="AA159" s="59"/>
      <c r="AB159" s="59"/>
      <c r="AC159" s="18"/>
      <c r="AD159" s="18" t="s">
        <v>478</v>
      </c>
      <c r="AE159" s="18" t="s">
        <v>270</v>
      </c>
      <c r="AF159" s="18" t="s">
        <v>282</v>
      </c>
      <c r="AG159" s="153">
        <f t="shared" si="31"/>
        <v>0</v>
      </c>
      <c r="AH159" s="153"/>
      <c r="AI159" s="153"/>
      <c r="AJ159" s="153"/>
      <c r="AK159" s="153"/>
      <c r="AL159" s="153"/>
      <c r="AM159" s="153"/>
      <c r="AN159" s="153"/>
      <c r="AO159" s="153"/>
      <c r="AP159" s="153"/>
      <c r="AQ159" s="154">
        <f t="shared" si="32"/>
        <v>0</v>
      </c>
      <c r="AR159" s="154"/>
      <c r="AS159" s="154"/>
      <c r="AT159" s="154"/>
      <c r="AU159" s="154"/>
      <c r="AV159" s="153">
        <f t="shared" si="33"/>
        <v>0</v>
      </c>
      <c r="AW159" s="153"/>
      <c r="AX159" s="153"/>
      <c r="AY159" s="153"/>
      <c r="AZ159" s="153"/>
      <c r="BA159" s="153">
        <f t="shared" si="40"/>
        <v>0</v>
      </c>
      <c r="BB159" s="153"/>
      <c r="BC159" s="153"/>
      <c r="BD159" s="153"/>
      <c r="BE159" s="153"/>
      <c r="BF159" s="153">
        <f t="shared" si="41"/>
        <v>0</v>
      </c>
      <c r="BG159" s="153"/>
      <c r="BH159" s="153"/>
      <c r="BI159" s="153"/>
      <c r="BJ159" s="153"/>
    </row>
    <row r="160" spans="1:62" ht="15.75" customHeight="1">
      <c r="A160" s="112" t="s">
        <v>412</v>
      </c>
      <c r="B160" s="14"/>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8" t="s">
        <v>478</v>
      </c>
      <c r="AE160" s="18" t="s">
        <v>27</v>
      </c>
      <c r="AF160" s="18" t="s">
        <v>282</v>
      </c>
      <c r="AG160" s="153">
        <f t="shared" si="31"/>
        <v>446.3</v>
      </c>
      <c r="AH160" s="153">
        <f t="shared" si="31"/>
        <v>446.3</v>
      </c>
      <c r="AI160" s="148"/>
      <c r="AJ160" s="148"/>
      <c r="AK160" s="148"/>
      <c r="AL160" s="148"/>
      <c r="AM160" s="148"/>
      <c r="AN160" s="148"/>
      <c r="AO160" s="148">
        <v>446.3</v>
      </c>
      <c r="AP160" s="153">
        <v>446.3</v>
      </c>
      <c r="AQ160" s="154">
        <f t="shared" si="32"/>
        <v>501.4</v>
      </c>
      <c r="AR160" s="146"/>
      <c r="AS160" s="146"/>
      <c r="AT160" s="146"/>
      <c r="AU160" s="146">
        <v>501.4</v>
      </c>
      <c r="AV160" s="153">
        <f t="shared" si="33"/>
        <v>501.4</v>
      </c>
      <c r="AW160" s="148"/>
      <c r="AX160" s="148"/>
      <c r="AY160" s="148"/>
      <c r="AZ160" s="148">
        <v>501.4</v>
      </c>
      <c r="BA160" s="153">
        <f t="shared" si="40"/>
        <v>501.4</v>
      </c>
      <c r="BB160" s="148"/>
      <c r="BC160" s="148"/>
      <c r="BD160" s="148"/>
      <c r="BE160" s="148">
        <v>501.4</v>
      </c>
      <c r="BF160" s="153">
        <f t="shared" si="41"/>
        <v>501.4</v>
      </c>
      <c r="BG160" s="148"/>
      <c r="BH160" s="148"/>
      <c r="BI160" s="148"/>
      <c r="BJ160" s="148">
        <v>501.4</v>
      </c>
    </row>
    <row r="161" spans="1:62" ht="35.25" hidden="1" customHeight="1">
      <c r="A161" s="112" t="s">
        <v>226</v>
      </c>
      <c r="B161" s="14">
        <v>7900</v>
      </c>
      <c r="C161" s="8" t="s">
        <v>238</v>
      </c>
      <c r="D161" s="25" t="s">
        <v>238</v>
      </c>
      <c r="E161" s="8" t="s">
        <v>238</v>
      </c>
      <c r="F161" s="8" t="s">
        <v>238</v>
      </c>
      <c r="G161" s="8" t="s">
        <v>238</v>
      </c>
      <c r="H161" s="8" t="s">
        <v>238</v>
      </c>
      <c r="I161" s="8" t="s">
        <v>238</v>
      </c>
      <c r="J161" s="8" t="s">
        <v>238</v>
      </c>
      <c r="K161" s="8" t="s">
        <v>238</v>
      </c>
      <c r="L161" s="8" t="s">
        <v>238</v>
      </c>
      <c r="M161" s="8" t="s">
        <v>238</v>
      </c>
      <c r="N161" s="8" t="s">
        <v>238</v>
      </c>
      <c r="O161" s="8" t="s">
        <v>238</v>
      </c>
      <c r="P161" s="8" t="s">
        <v>238</v>
      </c>
      <c r="Q161" s="11" t="s">
        <v>238</v>
      </c>
      <c r="R161" s="11" t="s">
        <v>238</v>
      </c>
      <c r="S161" s="11" t="s">
        <v>238</v>
      </c>
      <c r="T161" s="11" t="s">
        <v>238</v>
      </c>
      <c r="U161" s="11" t="s">
        <v>238</v>
      </c>
      <c r="V161" s="11" t="s">
        <v>238</v>
      </c>
      <c r="W161" s="11" t="s">
        <v>238</v>
      </c>
      <c r="X161" s="8" t="s">
        <v>238</v>
      </c>
      <c r="Y161" s="8" t="s">
        <v>238</v>
      </c>
      <c r="Z161" s="8" t="s">
        <v>238</v>
      </c>
      <c r="AA161" s="8" t="s">
        <v>238</v>
      </c>
      <c r="AB161" s="8" t="s">
        <v>238</v>
      </c>
      <c r="AC161" s="8" t="s">
        <v>238</v>
      </c>
      <c r="AD161" s="8" t="s">
        <v>238</v>
      </c>
      <c r="AE161" s="8"/>
      <c r="AF161" s="8"/>
      <c r="AG161" s="153">
        <f t="shared" si="31"/>
        <v>0</v>
      </c>
      <c r="AH161" s="153"/>
      <c r="AI161" s="148"/>
      <c r="AJ161" s="148"/>
      <c r="AK161" s="148"/>
      <c r="AL161" s="148"/>
      <c r="AM161" s="148"/>
      <c r="AN161" s="148"/>
      <c r="AO161" s="148"/>
      <c r="AP161" s="153"/>
      <c r="AQ161" s="154">
        <f t="shared" si="32"/>
        <v>0</v>
      </c>
      <c r="AR161" s="146"/>
      <c r="AS161" s="146"/>
      <c r="AT161" s="146"/>
      <c r="AU161" s="146"/>
      <c r="AV161" s="153">
        <f t="shared" si="33"/>
        <v>0</v>
      </c>
      <c r="AW161" s="148"/>
      <c r="AX161" s="148"/>
      <c r="AY161" s="148"/>
      <c r="AZ161" s="148"/>
      <c r="BA161" s="153">
        <f t="shared" si="40"/>
        <v>0</v>
      </c>
      <c r="BB161" s="148"/>
      <c r="BC161" s="148"/>
      <c r="BD161" s="148"/>
      <c r="BE161" s="148"/>
      <c r="BF161" s="153">
        <f t="shared" si="41"/>
        <v>0</v>
      </c>
      <c r="BG161" s="148"/>
      <c r="BH161" s="148"/>
      <c r="BI161" s="148"/>
      <c r="BJ161" s="148"/>
    </row>
    <row r="162" spans="1:62" hidden="1">
      <c r="A162" s="113" t="s">
        <v>411</v>
      </c>
      <c r="B162" s="15">
        <v>7901</v>
      </c>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53">
        <f t="shared" si="31"/>
        <v>0</v>
      </c>
      <c r="AH162" s="156"/>
      <c r="AI162" s="151"/>
      <c r="AJ162" s="151"/>
      <c r="AK162" s="151"/>
      <c r="AL162" s="151"/>
      <c r="AM162" s="151"/>
      <c r="AN162" s="151"/>
      <c r="AO162" s="151"/>
      <c r="AP162" s="156"/>
      <c r="AQ162" s="154">
        <f t="shared" si="32"/>
        <v>0</v>
      </c>
      <c r="AR162" s="152"/>
      <c r="AS162" s="152"/>
      <c r="AT162" s="152"/>
      <c r="AU162" s="152"/>
      <c r="AV162" s="153">
        <f t="shared" si="33"/>
        <v>0</v>
      </c>
      <c r="AW162" s="151"/>
      <c r="AX162" s="151"/>
      <c r="AY162" s="151"/>
      <c r="AZ162" s="151"/>
      <c r="BA162" s="153">
        <f t="shared" si="40"/>
        <v>0</v>
      </c>
      <c r="BB162" s="151"/>
      <c r="BC162" s="151"/>
      <c r="BD162" s="151"/>
      <c r="BE162" s="151"/>
      <c r="BF162" s="153">
        <f t="shared" si="41"/>
        <v>0</v>
      </c>
      <c r="BG162" s="151"/>
      <c r="BH162" s="151"/>
      <c r="BI162" s="151"/>
      <c r="BJ162" s="151"/>
    </row>
    <row r="163" spans="1:62" hidden="1">
      <c r="A163" s="114" t="s">
        <v>412</v>
      </c>
      <c r="B163" s="17"/>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53">
        <f t="shared" si="31"/>
        <v>0</v>
      </c>
      <c r="AH163" s="153"/>
      <c r="AI163" s="153"/>
      <c r="AJ163" s="153"/>
      <c r="AK163" s="153"/>
      <c r="AL163" s="153"/>
      <c r="AM163" s="153"/>
      <c r="AN163" s="153"/>
      <c r="AO163" s="153"/>
      <c r="AP163" s="153"/>
      <c r="AQ163" s="154">
        <f t="shared" si="32"/>
        <v>0</v>
      </c>
      <c r="AR163" s="154"/>
      <c r="AS163" s="154"/>
      <c r="AT163" s="154"/>
      <c r="AU163" s="154"/>
      <c r="AV163" s="153">
        <f t="shared" si="33"/>
        <v>0</v>
      </c>
      <c r="AW163" s="153"/>
      <c r="AX163" s="153"/>
      <c r="AY163" s="153"/>
      <c r="AZ163" s="153"/>
      <c r="BA163" s="153">
        <f t="shared" si="40"/>
        <v>0</v>
      </c>
      <c r="BB163" s="153"/>
      <c r="BC163" s="153"/>
      <c r="BD163" s="153"/>
      <c r="BE163" s="153"/>
      <c r="BF163" s="153">
        <f t="shared" si="41"/>
        <v>0</v>
      </c>
      <c r="BG163" s="153"/>
      <c r="BH163" s="153"/>
      <c r="BI163" s="153"/>
      <c r="BJ163" s="153"/>
    </row>
    <row r="164" spans="1:62" ht="37.5" customHeight="1">
      <c r="A164" s="112" t="s">
        <v>329</v>
      </c>
      <c r="B164" s="29">
        <v>8000</v>
      </c>
      <c r="C164" s="16"/>
      <c r="D164" s="16"/>
      <c r="E164" s="16"/>
      <c r="F164" s="16"/>
      <c r="G164" s="16"/>
      <c r="H164" s="16"/>
      <c r="I164" s="16"/>
      <c r="J164" s="16"/>
      <c r="K164" s="16"/>
      <c r="L164" s="16"/>
      <c r="M164" s="16"/>
      <c r="N164" s="16"/>
      <c r="O164" s="16"/>
      <c r="P164" s="16"/>
      <c r="Q164" s="21"/>
      <c r="R164" s="21"/>
      <c r="S164" s="21"/>
      <c r="T164" s="21"/>
      <c r="U164" s="21"/>
      <c r="V164" s="21"/>
      <c r="W164" s="12"/>
      <c r="X164" s="16"/>
      <c r="Y164" s="16"/>
      <c r="Z164" s="16"/>
      <c r="AA164" s="16"/>
      <c r="AB164" s="16"/>
      <c r="AC164" s="16"/>
      <c r="AD164" s="451" t="s">
        <v>180</v>
      </c>
      <c r="AE164" s="451" t="s">
        <v>197</v>
      </c>
      <c r="AF164" s="451" t="s">
        <v>288</v>
      </c>
      <c r="AG164" s="153">
        <f t="shared" si="31"/>
        <v>0</v>
      </c>
      <c r="AH164" s="156"/>
      <c r="AI164" s="151"/>
      <c r="AJ164" s="151"/>
      <c r="AK164" s="151"/>
      <c r="AL164" s="151"/>
      <c r="AM164" s="151"/>
      <c r="AN164" s="151"/>
      <c r="AO164" s="151">
        <v>0</v>
      </c>
      <c r="AP164" s="156"/>
      <c r="AQ164" s="154">
        <f t="shared" si="32"/>
        <v>0</v>
      </c>
      <c r="AR164" s="152"/>
      <c r="AS164" s="152"/>
      <c r="AT164" s="152"/>
      <c r="AU164" s="152">
        <v>0</v>
      </c>
      <c r="AV164" s="153">
        <f t="shared" si="33"/>
        <v>106.4</v>
      </c>
      <c r="AW164" s="151"/>
      <c r="AX164" s="151"/>
      <c r="AY164" s="151"/>
      <c r="AZ164" s="151">
        <v>106.4</v>
      </c>
      <c r="BA164" s="153">
        <f t="shared" si="40"/>
        <v>210.3</v>
      </c>
      <c r="BB164" s="151"/>
      <c r="BC164" s="151"/>
      <c r="BD164" s="151"/>
      <c r="BE164" s="151">
        <v>210.3</v>
      </c>
      <c r="BF164" s="153">
        <f t="shared" si="41"/>
        <v>210.3</v>
      </c>
      <c r="BG164" s="151"/>
      <c r="BH164" s="151"/>
      <c r="BI164" s="151"/>
      <c r="BJ164" s="151">
        <v>210.3</v>
      </c>
    </row>
    <row r="165" spans="1:62" ht="24.75" thickBot="1">
      <c r="A165" s="112" t="s">
        <v>227</v>
      </c>
      <c r="B165" s="26">
        <v>10700</v>
      </c>
      <c r="C165" s="27" t="s">
        <v>238</v>
      </c>
      <c r="D165" s="27" t="s">
        <v>238</v>
      </c>
      <c r="E165" s="27" t="s">
        <v>238</v>
      </c>
      <c r="F165" s="27" t="s">
        <v>238</v>
      </c>
      <c r="G165" s="27" t="s">
        <v>238</v>
      </c>
      <c r="H165" s="27" t="s">
        <v>238</v>
      </c>
      <c r="I165" s="27" t="s">
        <v>238</v>
      </c>
      <c r="J165" s="27" t="s">
        <v>238</v>
      </c>
      <c r="K165" s="27" t="s">
        <v>238</v>
      </c>
      <c r="L165" s="27" t="s">
        <v>238</v>
      </c>
      <c r="M165" s="27" t="s">
        <v>238</v>
      </c>
      <c r="N165" s="27" t="s">
        <v>238</v>
      </c>
      <c r="O165" s="27" t="s">
        <v>238</v>
      </c>
      <c r="P165" s="27" t="s">
        <v>238</v>
      </c>
      <c r="Q165" s="28" t="s">
        <v>238</v>
      </c>
      <c r="R165" s="28" t="s">
        <v>238</v>
      </c>
      <c r="S165" s="28" t="s">
        <v>238</v>
      </c>
      <c r="T165" s="28" t="s">
        <v>238</v>
      </c>
      <c r="U165" s="28" t="s">
        <v>238</v>
      </c>
      <c r="V165" s="28" t="s">
        <v>238</v>
      </c>
      <c r="W165" s="28" t="s">
        <v>238</v>
      </c>
      <c r="X165" s="27" t="s">
        <v>238</v>
      </c>
      <c r="Y165" s="27" t="s">
        <v>238</v>
      </c>
      <c r="Z165" s="27" t="s">
        <v>238</v>
      </c>
      <c r="AA165" s="27" t="s">
        <v>238</v>
      </c>
      <c r="AB165" s="27" t="s">
        <v>238</v>
      </c>
      <c r="AC165" s="27" t="s">
        <v>238</v>
      </c>
      <c r="AD165" s="27" t="s">
        <v>238</v>
      </c>
      <c r="AE165" s="27"/>
      <c r="AF165" s="27"/>
      <c r="AG165" s="553">
        <f>AG20</f>
        <v>7675.8</v>
      </c>
      <c r="AH165" s="553">
        <f>AH20</f>
        <v>7398.4000000000005</v>
      </c>
      <c r="AI165" s="163">
        <f t="shared" ref="AI165:AZ165" si="42">AI20</f>
        <v>188.20000000000002</v>
      </c>
      <c r="AJ165" s="163">
        <f t="shared" si="42"/>
        <v>188.20000000000002</v>
      </c>
      <c r="AK165" s="553">
        <f t="shared" si="42"/>
        <v>1688.3</v>
      </c>
      <c r="AL165" s="553">
        <f t="shared" si="42"/>
        <v>1688.3</v>
      </c>
      <c r="AM165" s="163">
        <f t="shared" si="42"/>
        <v>0</v>
      </c>
      <c r="AN165" s="163"/>
      <c r="AO165" s="163">
        <f t="shared" si="42"/>
        <v>5799.3</v>
      </c>
      <c r="AP165" s="163">
        <f t="shared" si="42"/>
        <v>5521.9000000000005</v>
      </c>
      <c r="AQ165" s="163">
        <f t="shared" si="42"/>
        <v>8910.4</v>
      </c>
      <c r="AR165" s="163">
        <f t="shared" si="42"/>
        <v>184.3</v>
      </c>
      <c r="AS165" s="163">
        <f t="shared" si="42"/>
        <v>3855.5</v>
      </c>
      <c r="AT165" s="163">
        <f t="shared" si="42"/>
        <v>0</v>
      </c>
      <c r="AU165" s="163">
        <f t="shared" si="42"/>
        <v>4870.5999999999995</v>
      </c>
      <c r="AV165" s="163">
        <f t="shared" si="42"/>
        <v>5038.3999999999996</v>
      </c>
      <c r="AW165" s="163">
        <f t="shared" si="42"/>
        <v>183.5</v>
      </c>
      <c r="AX165" s="163">
        <f t="shared" si="42"/>
        <v>598</v>
      </c>
      <c r="AY165" s="163">
        <f t="shared" si="42"/>
        <v>0</v>
      </c>
      <c r="AZ165" s="163">
        <f t="shared" si="42"/>
        <v>4256.8999999999996</v>
      </c>
      <c r="BA165" s="163">
        <f t="shared" ref="BA165:BJ165" si="43">BA20</f>
        <v>5268.7999999999993</v>
      </c>
      <c r="BB165" s="163">
        <f t="shared" si="43"/>
        <v>187.7</v>
      </c>
      <c r="BC165" s="163">
        <f t="shared" si="43"/>
        <v>875.1</v>
      </c>
      <c r="BD165" s="163">
        <f t="shared" si="43"/>
        <v>0</v>
      </c>
      <c r="BE165" s="163">
        <f t="shared" si="43"/>
        <v>4206</v>
      </c>
      <c r="BF165" s="163">
        <f t="shared" si="43"/>
        <v>5268.7999999999993</v>
      </c>
      <c r="BG165" s="163">
        <f t="shared" si="43"/>
        <v>187.7</v>
      </c>
      <c r="BH165" s="163">
        <f t="shared" si="43"/>
        <v>875.1</v>
      </c>
      <c r="BI165" s="163">
        <f t="shared" si="43"/>
        <v>0</v>
      </c>
      <c r="BJ165" s="163">
        <f t="shared" si="43"/>
        <v>4206</v>
      </c>
    </row>
    <row r="166" spans="1:62" ht="20.25" customHeight="1"/>
    <row r="167" spans="1:62" hidden="1"/>
    <row r="168" spans="1:62" s="46" customFormat="1" ht="16.5">
      <c r="A168" s="636"/>
      <c r="B168" s="42"/>
      <c r="C168" s="43"/>
      <c r="D168" s="43"/>
      <c r="E168" s="43"/>
      <c r="F168" s="43"/>
      <c r="G168" s="44"/>
      <c r="H168" s="43"/>
      <c r="I168" s="43"/>
      <c r="J168" s="43"/>
      <c r="K168" s="44"/>
      <c r="L168" s="44"/>
      <c r="M168" s="43"/>
      <c r="N168" s="43"/>
      <c r="O168" s="43"/>
      <c r="P168" s="43"/>
      <c r="Q168" s="44"/>
      <c r="R168" s="44"/>
      <c r="S168" s="44"/>
      <c r="T168" s="44"/>
      <c r="U168" s="44"/>
      <c r="V168" s="44"/>
      <c r="W168" s="44"/>
      <c r="X168" s="44"/>
      <c r="Y168" s="44"/>
      <c r="Z168" s="44"/>
      <c r="AA168" s="44"/>
      <c r="AB168" s="44"/>
      <c r="AC168" s="44"/>
      <c r="AD168" s="45"/>
      <c r="AE168" s="43"/>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row>
    <row r="170" spans="1:62" s="46" customFormat="1" ht="16.5">
      <c r="A170" s="54"/>
      <c r="B170" s="49"/>
      <c r="C170" s="131"/>
      <c r="D170" s="49"/>
      <c r="E170" s="49"/>
      <c r="F170" s="48"/>
      <c r="G170" s="48"/>
      <c r="H170" s="43"/>
      <c r="I170" s="43"/>
      <c r="J170" s="43"/>
      <c r="K170" s="48"/>
      <c r="L170" s="48"/>
      <c r="M170" s="43"/>
      <c r="N170" s="43"/>
      <c r="O170" s="43"/>
      <c r="P170" s="43"/>
      <c r="Q170" s="48"/>
      <c r="R170" s="48"/>
      <c r="S170" s="48"/>
      <c r="T170" s="48"/>
      <c r="U170" s="48"/>
      <c r="V170" s="48"/>
      <c r="W170" s="50"/>
      <c r="X170" s="44"/>
      <c r="Y170" s="44"/>
      <c r="Z170" s="48"/>
      <c r="AA170" s="48"/>
      <c r="AB170" s="48"/>
      <c r="AC170" s="48"/>
      <c r="AD170" s="51"/>
      <c r="AE170" s="109"/>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row>
    <row r="171" spans="1:62" s="35" customFormat="1">
      <c r="AK171" s="173"/>
      <c r="AL171" s="173"/>
    </row>
    <row r="173" spans="1:62" s="34" customFormat="1">
      <c r="AH173" s="631"/>
    </row>
  </sheetData>
  <mergeCells count="181">
    <mergeCell ref="D54:D63"/>
    <mergeCell ref="C37:C50"/>
    <mergeCell ref="C32:C36"/>
    <mergeCell ref="A32:A36"/>
    <mergeCell ref="B54:B64"/>
    <mergeCell ref="B37:B51"/>
    <mergeCell ref="D70:D77"/>
    <mergeCell ref="E54:E63"/>
    <mergeCell ref="C70:C77"/>
    <mergeCell ref="E32:E36"/>
    <mergeCell ref="E37:E51"/>
    <mergeCell ref="C54:C63"/>
    <mergeCell ref="D37:D51"/>
    <mergeCell ref="D143:D145"/>
    <mergeCell ref="B143:B145"/>
    <mergeCell ref="W70:W77"/>
    <mergeCell ref="A143:A145"/>
    <mergeCell ref="E143:E145"/>
    <mergeCell ref="E108:E110"/>
    <mergeCell ref="B111:B115"/>
    <mergeCell ref="M80:M87"/>
    <mergeCell ref="M88:M92"/>
    <mergeCell ref="E70:E77"/>
    <mergeCell ref="C12:E12"/>
    <mergeCell ref="A52:A53"/>
    <mergeCell ref="C143:C145"/>
    <mergeCell ref="D25:D31"/>
    <mergeCell ref="C25:C31"/>
    <mergeCell ref="A98:A99"/>
    <mergeCell ref="C98:C99"/>
    <mergeCell ref="C78:C92"/>
    <mergeCell ref="D78:D82"/>
    <mergeCell ref="E78:E82"/>
    <mergeCell ref="A25:A31"/>
    <mergeCell ref="A54:A64"/>
    <mergeCell ref="B78:B92"/>
    <mergeCell ref="B70:B77"/>
    <mergeCell ref="B52:B53"/>
    <mergeCell ref="B32:B36"/>
    <mergeCell ref="B25:B31"/>
    <mergeCell ref="A70:A77"/>
    <mergeCell ref="A78:A93"/>
    <mergeCell ref="A37:A51"/>
    <mergeCell ref="E25:E31"/>
    <mergeCell ref="H13:H18"/>
    <mergeCell ref="W108:W122"/>
    <mergeCell ref="M54:M63"/>
    <mergeCell ref="W54:W63"/>
    <mergeCell ref="S13:S18"/>
    <mergeCell ref="Q13:Q18"/>
    <mergeCell ref="K13:K18"/>
    <mergeCell ref="O13:O18"/>
    <mergeCell ref="M13:M18"/>
    <mergeCell ref="A116:A122"/>
    <mergeCell ref="A111:A115"/>
    <mergeCell ref="B116:B122"/>
    <mergeCell ref="M108:M122"/>
    <mergeCell ref="A108:A110"/>
    <mergeCell ref="C108:C122"/>
    <mergeCell ref="B9:B18"/>
    <mergeCell ref="E13:E18"/>
    <mergeCell ref="R13:R18"/>
    <mergeCell ref="W98:W99"/>
    <mergeCell ref="M74:M77"/>
    <mergeCell ref="Q12:S12"/>
    <mergeCell ref="P13:P18"/>
    <mergeCell ref="J13:J18"/>
    <mergeCell ref="I13:I18"/>
    <mergeCell ref="D13:D18"/>
    <mergeCell ref="X143:X145"/>
    <mergeCell ref="M37:M50"/>
    <mergeCell ref="W25:W31"/>
    <mergeCell ref="F102:F103"/>
    <mergeCell ref="W32:W36"/>
    <mergeCell ref="M25:M31"/>
    <mergeCell ref="W78:W92"/>
    <mergeCell ref="W37:W50"/>
    <mergeCell ref="X70:X77"/>
    <mergeCell ref="X78:X82"/>
    <mergeCell ref="W143:W145"/>
    <mergeCell ref="M143:M145"/>
    <mergeCell ref="C11:V11"/>
    <mergeCell ref="N13:N18"/>
    <mergeCell ref="J12:L12"/>
    <mergeCell ref="F12:I12"/>
    <mergeCell ref="G13:G18"/>
    <mergeCell ref="L13:L18"/>
    <mergeCell ref="F13:F18"/>
    <mergeCell ref="C13:C18"/>
    <mergeCell ref="AL14:AL18"/>
    <mergeCell ref="AV12:AZ12"/>
    <mergeCell ref="AY13:AY18"/>
    <mergeCell ref="AD9:AF12"/>
    <mergeCell ref="BA12:BJ12"/>
    <mergeCell ref="BH14:BH18"/>
    <mergeCell ref="AZ13:AZ18"/>
    <mergeCell ref="BJ14:BJ18"/>
    <mergeCell ref="BA14:BA18"/>
    <mergeCell ref="AG12:AO12"/>
    <mergeCell ref="BB14:BB18"/>
    <mergeCell ref="BA13:BE13"/>
    <mergeCell ref="BE14:BE18"/>
    <mergeCell ref="AO13:AP13"/>
    <mergeCell ref="AK13:AL13"/>
    <mergeCell ref="AQ13:AQ18"/>
    <mergeCell ref="AW13:AW18"/>
    <mergeCell ref="AS13:AS18"/>
    <mergeCell ref="AR13:AR18"/>
    <mergeCell ref="AV13:AV18"/>
    <mergeCell ref="A3:AZ4"/>
    <mergeCell ref="A5:AS5"/>
    <mergeCell ref="T12:V12"/>
    <mergeCell ref="A9:A18"/>
    <mergeCell ref="M12:P12"/>
    <mergeCell ref="W12:Y12"/>
    <mergeCell ref="C9:AB10"/>
    <mergeCell ref="T13:T18"/>
    <mergeCell ref="U13:U18"/>
    <mergeCell ref="AD13:AD18"/>
    <mergeCell ref="V13:V18"/>
    <mergeCell ref="AG9:BJ11"/>
    <mergeCell ref="BI14:BI18"/>
    <mergeCell ref="BF13:BJ13"/>
    <mergeCell ref="BF14:BF18"/>
    <mergeCell ref="BG14:BG18"/>
    <mergeCell ref="AE13:AE18"/>
    <mergeCell ref="AX13:AX18"/>
    <mergeCell ref="BC14:BC18"/>
    <mergeCell ref="BD14:BD18"/>
    <mergeCell ref="AU13:AU18"/>
    <mergeCell ref="AT13:AT18"/>
    <mergeCell ref="AQ12:AU12"/>
    <mergeCell ref="AN14:AN18"/>
    <mergeCell ref="AM14:AM18"/>
    <mergeCell ref="AP14:AP18"/>
    <mergeCell ref="AO14:AO18"/>
    <mergeCell ref="AM13:AN13"/>
    <mergeCell ref="Y108:Y110"/>
    <mergeCell ref="Y32:Y36"/>
    <mergeCell ref="Y78:Y82"/>
    <mergeCell ref="Y25:Y31"/>
    <mergeCell ref="Y37:Y51"/>
    <mergeCell ref="AI13:AJ13"/>
    <mergeCell ref="AG13:AH13"/>
    <mergeCell ref="AH14:AH18"/>
    <mergeCell ref="X25:X31"/>
    <mergeCell ref="X13:X18"/>
    <mergeCell ref="X37:X51"/>
    <mergeCell ref="X54:X63"/>
    <mergeCell ref="W11:AB11"/>
    <mergeCell ref="W13:W18"/>
    <mergeCell ref="Z12:AB12"/>
    <mergeCell ref="AB13:AB18"/>
    <mergeCell ref="Y13:Y18"/>
    <mergeCell ref="Z13:Z18"/>
    <mergeCell ref="Z143:Z145"/>
    <mergeCell ref="AA143:AA145"/>
    <mergeCell ref="Z108:Z122"/>
    <mergeCell ref="AF13:AF18"/>
    <mergeCell ref="AA13:AA18"/>
    <mergeCell ref="AA25:AA31"/>
    <mergeCell ref="AA37:AA51"/>
    <mergeCell ref="Z88:Z92"/>
    <mergeCell ref="AA54:AA63"/>
    <mergeCell ref="Z78:Z79"/>
    <mergeCell ref="Y143:Y145"/>
    <mergeCell ref="AB143:AB145"/>
    <mergeCell ref="AB37:AB51"/>
    <mergeCell ref="Z25:Z31"/>
    <mergeCell ref="AB108:AB110"/>
    <mergeCell ref="AB54:AB63"/>
    <mergeCell ref="AB25:AB31"/>
    <mergeCell ref="Z54:Z63"/>
    <mergeCell ref="Y54:Y63"/>
    <mergeCell ref="Y70:Y77"/>
    <mergeCell ref="Z37:Z51"/>
    <mergeCell ref="AC9:AC18"/>
    <mergeCell ref="AG14:AG18"/>
    <mergeCell ref="AI14:AI18"/>
    <mergeCell ref="AJ14:AJ18"/>
    <mergeCell ref="AK14:AK18"/>
  </mergeCells>
  <phoneticPr fontId="0" type="noConversion"/>
  <pageMargins left="0.75" right="0.28000000000000003" top="0.49" bottom="0.4" header="0.5" footer="0.38"/>
  <pageSetup paperSize="9" scale="44"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BJ165"/>
  <sheetViews>
    <sheetView view="pageBreakPreview" topLeftCell="AE1" zoomScaleNormal="75" zoomScaleSheetLayoutView="100" workbookViewId="0">
      <selection activeCell="AX165" sqref="AX165"/>
    </sheetView>
  </sheetViews>
  <sheetFormatPr defaultRowHeight="12.75"/>
  <cols>
    <col min="1" max="1" width="40.7109375" style="2" customWidth="1"/>
    <col min="2" max="2" width="5" style="2" customWidth="1"/>
    <col min="3" max="3" width="15.42578125" style="2" customWidth="1"/>
    <col min="4" max="4" width="3.28515625" style="2" customWidth="1"/>
    <col min="5" max="5" width="4.42578125" style="2" customWidth="1"/>
    <col min="6" max="6" width="0.28515625" style="2" hidden="1" customWidth="1"/>
    <col min="7" max="7" width="8.5703125" style="2" hidden="1" customWidth="1"/>
    <col min="8" max="8" width="9" style="2" hidden="1" customWidth="1"/>
    <col min="9" max="9" width="8.7109375" style="2" hidden="1" customWidth="1"/>
    <col min="10" max="10" width="9" style="2" hidden="1" customWidth="1"/>
    <col min="11" max="11" width="9.42578125" style="2" hidden="1" customWidth="1"/>
    <col min="12" max="12" width="10" style="2" hidden="1" customWidth="1"/>
    <col min="13" max="13" width="9.42578125" style="2" hidden="1" customWidth="1"/>
    <col min="14" max="14" width="8" style="2" hidden="1" customWidth="1"/>
    <col min="15" max="15" width="8.7109375" style="2" hidden="1" customWidth="1"/>
    <col min="16" max="16" width="9.7109375" style="2" hidden="1" customWidth="1"/>
    <col min="17" max="17" width="11.140625" style="2" hidden="1" customWidth="1"/>
    <col min="18" max="18" width="10.42578125" style="2" hidden="1" customWidth="1"/>
    <col min="19" max="19" width="10.7109375" style="2" hidden="1" customWidth="1"/>
    <col min="20" max="20" width="8.5703125" style="2" hidden="1" customWidth="1"/>
    <col min="21" max="21" width="9.85546875" style="2" hidden="1" customWidth="1"/>
    <col min="22" max="22" width="10.42578125" style="2" hidden="1" customWidth="1"/>
    <col min="23" max="23" width="15.42578125" style="2" customWidth="1"/>
    <col min="24" max="24" width="3" style="2" customWidth="1"/>
    <col min="25" max="25" width="5.140625" style="2" customWidth="1"/>
    <col min="26" max="26" width="14.85546875" style="2" hidden="1" customWidth="1"/>
    <col min="27" max="27" width="3.42578125" style="2" hidden="1" customWidth="1"/>
    <col min="28" max="28" width="4.42578125" style="2" hidden="1" customWidth="1"/>
    <col min="29" max="29" width="7.85546875" style="2" hidden="1" customWidth="1"/>
    <col min="30" max="30" width="5.28515625" style="2" customWidth="1"/>
    <col min="31" max="31" width="11.7109375" style="2" customWidth="1"/>
    <col min="32" max="32" width="4.28515625" style="2" customWidth="1"/>
    <col min="33" max="34" width="6.7109375" style="2" customWidth="1"/>
    <col min="35" max="36" width="5.7109375" style="2" customWidth="1"/>
    <col min="37" max="38" width="6.85546875" style="2" customWidth="1"/>
    <col min="39" max="40" width="4.140625" style="2" customWidth="1"/>
    <col min="41" max="42" width="7.5703125" style="2" customWidth="1"/>
    <col min="43" max="43" width="7.7109375" style="2" customWidth="1"/>
    <col min="44" max="44" width="5.5703125" style="2" customWidth="1"/>
    <col min="45" max="45" width="7.140625" style="2" customWidth="1"/>
    <col min="46" max="46" width="4.7109375" style="2" customWidth="1"/>
    <col min="47" max="47" width="7.28515625" style="2" customWidth="1"/>
    <col min="48" max="48" width="6.7109375" style="2" customWidth="1"/>
    <col min="49" max="49" width="5.5703125" style="2" customWidth="1"/>
    <col min="50" max="50" width="6.28515625" style="2" customWidth="1"/>
    <col min="51" max="51" width="5" style="2" customWidth="1"/>
    <col min="52" max="52" width="7" style="2" customWidth="1"/>
    <col min="53" max="53" width="7.28515625" style="2" customWidth="1"/>
    <col min="54" max="54" width="5.140625" style="2" customWidth="1"/>
    <col min="55" max="55" width="6.28515625" style="2" customWidth="1"/>
    <col min="56" max="56" width="4.28515625" style="2" customWidth="1"/>
    <col min="57" max="57" width="7.28515625" style="2" customWidth="1"/>
    <col min="58" max="58" width="7.85546875" style="2" customWidth="1"/>
    <col min="59" max="59" width="5.5703125" style="2" customWidth="1"/>
    <col min="60" max="60" width="6.28515625" style="2" customWidth="1"/>
    <col min="61" max="61" width="4" style="2" customWidth="1"/>
    <col min="62" max="62" width="7.28515625" style="2" customWidth="1"/>
    <col min="63" max="16384" width="9.140625" style="2"/>
  </cols>
  <sheetData>
    <row r="1" spans="1:62" ht="12" customHeight="1"/>
    <row r="2" spans="1:62" hidden="1"/>
    <row r="3" spans="1:62" s="56" customFormat="1" ht="18.75" customHeight="1">
      <c r="A3" s="940" t="s">
        <v>8</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2.25" customHeight="1">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58</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28.5" customHeight="1">
      <c r="A9" s="905"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06"/>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06"/>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38.25" customHeight="1">
      <c r="A12" s="906"/>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2" t="s">
        <v>348</v>
      </c>
      <c r="AH12" s="927"/>
      <c r="AI12" s="927"/>
      <c r="AJ12" s="927"/>
      <c r="AK12" s="927"/>
      <c r="AL12" s="927"/>
      <c r="AM12" s="927"/>
      <c r="AN12" s="927"/>
      <c r="AO12" s="923"/>
      <c r="AP12" s="144"/>
      <c r="AQ12" s="922" t="s">
        <v>349</v>
      </c>
      <c r="AR12" s="927"/>
      <c r="AS12" s="927"/>
      <c r="AT12" s="927"/>
      <c r="AU12" s="923"/>
      <c r="AV12" s="922" t="s">
        <v>350</v>
      </c>
      <c r="AW12" s="927"/>
      <c r="AX12" s="927"/>
      <c r="AY12" s="927"/>
      <c r="AZ12" s="923"/>
      <c r="BA12" s="924" t="s">
        <v>435</v>
      </c>
      <c r="BB12" s="925"/>
      <c r="BC12" s="925"/>
      <c r="BD12" s="925"/>
      <c r="BE12" s="925"/>
      <c r="BF12" s="925"/>
      <c r="BG12" s="925"/>
      <c r="BH12" s="925"/>
      <c r="BI12" s="925"/>
      <c r="BJ12" s="926"/>
    </row>
    <row r="13" spans="1:62" ht="81.75" customHeight="1">
      <c r="A13" s="906"/>
      <c r="B13" s="909"/>
      <c r="C13" s="942" t="s">
        <v>338</v>
      </c>
      <c r="D13" s="942" t="s">
        <v>339</v>
      </c>
      <c r="E13" s="942" t="s">
        <v>340</v>
      </c>
      <c r="F13" s="942" t="s">
        <v>338</v>
      </c>
      <c r="G13" s="942" t="s">
        <v>339</v>
      </c>
      <c r="H13" s="942" t="s">
        <v>340</v>
      </c>
      <c r="I13" s="905" t="s">
        <v>341</v>
      </c>
      <c r="J13" s="942" t="s">
        <v>338</v>
      </c>
      <c r="K13" s="934" t="s">
        <v>342</v>
      </c>
      <c r="L13" s="942" t="s">
        <v>340</v>
      </c>
      <c r="M13" s="942" t="s">
        <v>338</v>
      </c>
      <c r="N13" s="934" t="s">
        <v>342</v>
      </c>
      <c r="O13" s="942" t="s">
        <v>340</v>
      </c>
      <c r="P13" s="905" t="s">
        <v>341</v>
      </c>
      <c r="Q13" s="942" t="s">
        <v>338</v>
      </c>
      <c r="R13" s="934" t="s">
        <v>342</v>
      </c>
      <c r="S13" s="905" t="s">
        <v>340</v>
      </c>
      <c r="T13" s="942" t="s">
        <v>338</v>
      </c>
      <c r="U13" s="934" t="s">
        <v>342</v>
      </c>
      <c r="V13" s="905" t="s">
        <v>340</v>
      </c>
      <c r="W13" s="942" t="s">
        <v>338</v>
      </c>
      <c r="X13" s="942" t="s">
        <v>339</v>
      </c>
      <c r="Y13" s="942" t="s">
        <v>340</v>
      </c>
      <c r="Z13" s="942" t="s">
        <v>338</v>
      </c>
      <c r="AA13" s="934" t="s">
        <v>342</v>
      </c>
      <c r="AB13" s="942" t="s">
        <v>340</v>
      </c>
      <c r="AC13" s="906"/>
      <c r="AD13" s="947" t="s">
        <v>343</v>
      </c>
      <c r="AE13" s="947" t="s">
        <v>300</v>
      </c>
      <c r="AF13" s="947" t="s">
        <v>301</v>
      </c>
      <c r="AG13" s="952" t="s">
        <v>439</v>
      </c>
      <c r="AH13" s="953"/>
      <c r="AI13" s="922" t="s">
        <v>4</v>
      </c>
      <c r="AJ13" s="923"/>
      <c r="AK13" s="922" t="s">
        <v>5</v>
      </c>
      <c r="AL13" s="923"/>
      <c r="AM13" s="922" t="s">
        <v>16</v>
      </c>
      <c r="AN13" s="923"/>
      <c r="AO13" s="922" t="s">
        <v>472</v>
      </c>
      <c r="AP13" s="923"/>
      <c r="AQ13" s="911" t="s">
        <v>439</v>
      </c>
      <c r="AR13" s="911" t="s">
        <v>4</v>
      </c>
      <c r="AS13" s="911" t="s">
        <v>5</v>
      </c>
      <c r="AT13" s="911" t="s">
        <v>16</v>
      </c>
      <c r="AU13" s="911" t="s">
        <v>472</v>
      </c>
      <c r="AV13" s="911" t="s">
        <v>439</v>
      </c>
      <c r="AW13" s="911" t="s">
        <v>4</v>
      </c>
      <c r="AX13" s="911" t="s">
        <v>5</v>
      </c>
      <c r="AY13" s="911" t="s">
        <v>16</v>
      </c>
      <c r="AZ13" s="911" t="s">
        <v>472</v>
      </c>
      <c r="BA13" s="924" t="s">
        <v>383</v>
      </c>
      <c r="BB13" s="925"/>
      <c r="BC13" s="925"/>
      <c r="BD13" s="925"/>
      <c r="BE13" s="926"/>
      <c r="BF13" s="924" t="s">
        <v>85</v>
      </c>
      <c r="BG13" s="925"/>
      <c r="BH13" s="925"/>
      <c r="BI13" s="925"/>
      <c r="BJ13" s="926"/>
    </row>
    <row r="14" spans="1:62" ht="18" customHeight="1">
      <c r="A14" s="906"/>
      <c r="B14" s="909"/>
      <c r="C14" s="942"/>
      <c r="D14" s="942"/>
      <c r="E14" s="942"/>
      <c r="F14" s="942"/>
      <c r="G14" s="942"/>
      <c r="H14" s="942"/>
      <c r="I14" s="906"/>
      <c r="J14" s="942"/>
      <c r="K14" s="951"/>
      <c r="L14" s="942"/>
      <c r="M14" s="942"/>
      <c r="N14" s="951"/>
      <c r="O14" s="942"/>
      <c r="P14" s="906"/>
      <c r="Q14" s="942"/>
      <c r="R14" s="951"/>
      <c r="S14" s="906"/>
      <c r="T14" s="942"/>
      <c r="U14" s="951"/>
      <c r="V14" s="906"/>
      <c r="W14" s="942"/>
      <c r="X14" s="942"/>
      <c r="Y14" s="942"/>
      <c r="Z14" s="942"/>
      <c r="AA14" s="951"/>
      <c r="AB14" s="942"/>
      <c r="AC14" s="906"/>
      <c r="AD14" s="947"/>
      <c r="AE14" s="947"/>
      <c r="AF14" s="947"/>
      <c r="AG14" s="911" t="s">
        <v>436</v>
      </c>
      <c r="AH14" s="911" t="s">
        <v>437</v>
      </c>
      <c r="AI14" s="920" t="s">
        <v>328</v>
      </c>
      <c r="AJ14" s="920" t="s">
        <v>327</v>
      </c>
      <c r="AK14" s="920" t="s">
        <v>328</v>
      </c>
      <c r="AL14" s="920" t="s">
        <v>327</v>
      </c>
      <c r="AM14" s="920" t="s">
        <v>328</v>
      </c>
      <c r="AN14" s="920" t="s">
        <v>327</v>
      </c>
      <c r="AO14" s="920" t="s">
        <v>328</v>
      </c>
      <c r="AP14" s="920" t="s">
        <v>327</v>
      </c>
      <c r="AQ14" s="912"/>
      <c r="AR14" s="912"/>
      <c r="AS14" s="912"/>
      <c r="AT14" s="912"/>
      <c r="AU14" s="912"/>
      <c r="AV14" s="912"/>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06"/>
      <c r="B15" s="909"/>
      <c r="C15" s="942"/>
      <c r="D15" s="942"/>
      <c r="E15" s="942"/>
      <c r="F15" s="942"/>
      <c r="G15" s="942"/>
      <c r="H15" s="942"/>
      <c r="I15" s="906"/>
      <c r="J15" s="942"/>
      <c r="K15" s="951"/>
      <c r="L15" s="942"/>
      <c r="M15" s="942"/>
      <c r="N15" s="951"/>
      <c r="O15" s="942"/>
      <c r="P15" s="906"/>
      <c r="Q15" s="942"/>
      <c r="R15" s="951"/>
      <c r="S15" s="906"/>
      <c r="T15" s="942"/>
      <c r="U15" s="951"/>
      <c r="V15" s="906"/>
      <c r="W15" s="942"/>
      <c r="X15" s="942"/>
      <c r="Y15" s="942"/>
      <c r="Z15" s="942"/>
      <c r="AA15" s="951"/>
      <c r="AB15" s="942"/>
      <c r="AC15" s="906"/>
      <c r="AD15" s="947"/>
      <c r="AE15" s="947"/>
      <c r="AF15" s="947"/>
      <c r="AG15" s="912"/>
      <c r="AH15" s="912"/>
      <c r="AI15" s="920"/>
      <c r="AJ15" s="920"/>
      <c r="AK15" s="920"/>
      <c r="AL15" s="920"/>
      <c r="AM15" s="920"/>
      <c r="AN15" s="920"/>
      <c r="AO15" s="920"/>
      <c r="AP15" s="920"/>
      <c r="AQ15" s="912"/>
      <c r="AR15" s="912"/>
      <c r="AS15" s="912"/>
      <c r="AT15" s="912"/>
      <c r="AU15" s="912"/>
      <c r="AV15" s="912"/>
      <c r="AW15" s="912"/>
      <c r="AX15" s="912"/>
      <c r="AY15" s="912"/>
      <c r="AZ15" s="912"/>
      <c r="BA15" s="918"/>
      <c r="BB15" s="912"/>
      <c r="BC15" s="912"/>
      <c r="BD15" s="912"/>
      <c r="BE15" s="912"/>
      <c r="BF15" s="918"/>
      <c r="BG15" s="912"/>
      <c r="BH15" s="912"/>
      <c r="BI15" s="912"/>
      <c r="BJ15" s="912"/>
    </row>
    <row r="16" spans="1:62" ht="18" hidden="1" customHeight="1">
      <c r="A16" s="906"/>
      <c r="B16" s="909"/>
      <c r="C16" s="942"/>
      <c r="D16" s="942"/>
      <c r="E16" s="942"/>
      <c r="F16" s="942"/>
      <c r="G16" s="942"/>
      <c r="H16" s="942"/>
      <c r="I16" s="906"/>
      <c r="J16" s="942"/>
      <c r="K16" s="951"/>
      <c r="L16" s="942"/>
      <c r="M16" s="942"/>
      <c r="N16" s="951"/>
      <c r="O16" s="942"/>
      <c r="P16" s="906"/>
      <c r="Q16" s="942"/>
      <c r="R16" s="951"/>
      <c r="S16" s="906"/>
      <c r="T16" s="942"/>
      <c r="U16" s="951"/>
      <c r="V16" s="906"/>
      <c r="W16" s="942"/>
      <c r="X16" s="942"/>
      <c r="Y16" s="942"/>
      <c r="Z16" s="942"/>
      <c r="AA16" s="951"/>
      <c r="AB16" s="942"/>
      <c r="AC16" s="906"/>
      <c r="AD16" s="947"/>
      <c r="AE16" s="947"/>
      <c r="AF16" s="947"/>
      <c r="AG16" s="912"/>
      <c r="AH16" s="912"/>
      <c r="AI16" s="920"/>
      <c r="AJ16" s="920"/>
      <c r="AK16" s="920"/>
      <c r="AL16" s="920"/>
      <c r="AM16" s="920"/>
      <c r="AN16" s="920"/>
      <c r="AO16" s="920"/>
      <c r="AP16" s="920"/>
      <c r="AQ16" s="912"/>
      <c r="AR16" s="912"/>
      <c r="AS16" s="912"/>
      <c r="AT16" s="912"/>
      <c r="AU16" s="912"/>
      <c r="AV16" s="912"/>
      <c r="AW16" s="912"/>
      <c r="AX16" s="912"/>
      <c r="AY16" s="912"/>
      <c r="AZ16" s="912"/>
      <c r="BA16" s="918"/>
      <c r="BB16" s="912"/>
      <c r="BC16" s="912"/>
      <c r="BD16" s="912"/>
      <c r="BE16" s="912"/>
      <c r="BF16" s="918"/>
      <c r="BG16" s="912"/>
      <c r="BH16" s="912"/>
      <c r="BI16" s="912"/>
      <c r="BJ16" s="912"/>
    </row>
    <row r="17" spans="1:62" ht="18" hidden="1" customHeight="1">
      <c r="A17" s="906"/>
      <c r="B17" s="909"/>
      <c r="C17" s="942"/>
      <c r="D17" s="942"/>
      <c r="E17" s="942"/>
      <c r="F17" s="942"/>
      <c r="G17" s="942"/>
      <c r="H17" s="942"/>
      <c r="I17" s="906"/>
      <c r="J17" s="942"/>
      <c r="K17" s="951"/>
      <c r="L17" s="942"/>
      <c r="M17" s="942"/>
      <c r="N17" s="951"/>
      <c r="O17" s="942"/>
      <c r="P17" s="906"/>
      <c r="Q17" s="942"/>
      <c r="R17" s="951"/>
      <c r="S17" s="906"/>
      <c r="T17" s="942"/>
      <c r="U17" s="951"/>
      <c r="V17" s="906"/>
      <c r="W17" s="942"/>
      <c r="X17" s="942"/>
      <c r="Y17" s="942"/>
      <c r="Z17" s="942"/>
      <c r="AA17" s="951"/>
      <c r="AB17" s="942"/>
      <c r="AC17" s="906"/>
      <c r="AD17" s="947"/>
      <c r="AE17" s="947"/>
      <c r="AF17" s="947"/>
      <c r="AG17" s="912"/>
      <c r="AH17" s="912"/>
      <c r="AI17" s="920"/>
      <c r="AJ17" s="920"/>
      <c r="AK17" s="920"/>
      <c r="AL17" s="920"/>
      <c r="AM17" s="920"/>
      <c r="AN17" s="920"/>
      <c r="AO17" s="920"/>
      <c r="AP17" s="920"/>
      <c r="AQ17" s="912"/>
      <c r="AR17" s="912"/>
      <c r="AS17" s="912"/>
      <c r="AT17" s="912"/>
      <c r="AU17" s="912"/>
      <c r="AV17" s="912"/>
      <c r="AW17" s="912"/>
      <c r="AX17" s="912"/>
      <c r="AY17" s="912"/>
      <c r="AZ17" s="912"/>
      <c r="BA17" s="918"/>
      <c r="BB17" s="912"/>
      <c r="BC17" s="912"/>
      <c r="BD17" s="912"/>
      <c r="BE17" s="912"/>
      <c r="BF17" s="918"/>
      <c r="BG17" s="912"/>
      <c r="BH17" s="912"/>
      <c r="BI17" s="912"/>
      <c r="BJ17" s="912"/>
    </row>
    <row r="18" spans="1:62" ht="18" hidden="1" customHeight="1">
      <c r="A18" s="907"/>
      <c r="B18" s="910"/>
      <c r="C18" s="942"/>
      <c r="D18" s="942"/>
      <c r="E18" s="942"/>
      <c r="F18" s="942"/>
      <c r="G18" s="942"/>
      <c r="H18" s="942"/>
      <c r="I18" s="907"/>
      <c r="J18" s="942"/>
      <c r="K18" s="937"/>
      <c r="L18" s="942"/>
      <c r="M18" s="942"/>
      <c r="N18" s="937"/>
      <c r="O18" s="942"/>
      <c r="P18" s="907"/>
      <c r="Q18" s="942"/>
      <c r="R18" s="937"/>
      <c r="S18" s="907"/>
      <c r="T18" s="942"/>
      <c r="U18" s="937"/>
      <c r="V18" s="907"/>
      <c r="W18" s="942"/>
      <c r="X18" s="942"/>
      <c r="Y18" s="942"/>
      <c r="Z18" s="942"/>
      <c r="AA18" s="937"/>
      <c r="AB18" s="942"/>
      <c r="AC18" s="907"/>
      <c r="AD18" s="947"/>
      <c r="AE18" s="947"/>
      <c r="AF18" s="947"/>
      <c r="AG18" s="913"/>
      <c r="AH18" s="913"/>
      <c r="AI18" s="920"/>
      <c r="AJ18" s="920"/>
      <c r="AK18" s="920"/>
      <c r="AL18" s="920"/>
      <c r="AM18" s="920"/>
      <c r="AN18" s="920"/>
      <c r="AO18" s="920"/>
      <c r="AP18" s="920"/>
      <c r="AQ18" s="913"/>
      <c r="AR18" s="913"/>
      <c r="AS18" s="913"/>
      <c r="AT18" s="913"/>
      <c r="AU18" s="913"/>
      <c r="AV18" s="913"/>
      <c r="AW18" s="913"/>
      <c r="AX18" s="913"/>
      <c r="AY18" s="913"/>
      <c r="AZ18" s="913"/>
      <c r="BA18" s="919"/>
      <c r="BB18" s="913"/>
      <c r="BC18" s="913"/>
      <c r="BD18" s="913"/>
      <c r="BE18" s="913"/>
      <c r="BF18" s="919"/>
      <c r="BG18" s="913"/>
      <c r="BH18" s="913"/>
      <c r="BI18" s="913"/>
      <c r="BJ18" s="913"/>
    </row>
    <row r="19" spans="1:62" ht="18" customHeight="1">
      <c r="A19" s="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185">
        <v>23</v>
      </c>
      <c r="X19" s="36">
        <v>24</v>
      </c>
      <c r="Y19" s="36">
        <v>25</v>
      </c>
      <c r="Z19" s="36">
        <v>26</v>
      </c>
      <c r="AA19" s="36">
        <v>27</v>
      </c>
      <c r="AB19" s="36">
        <v>28</v>
      </c>
      <c r="AC19" s="36">
        <v>29</v>
      </c>
      <c r="AD19" s="36">
        <v>30</v>
      </c>
      <c r="AE19" s="7"/>
      <c r="AF19" s="7"/>
      <c r="AG19" s="145">
        <v>34</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11" t="s">
        <v>238</v>
      </c>
      <c r="X20" s="8" t="s">
        <v>238</v>
      </c>
      <c r="Y20" s="8" t="s">
        <v>238</v>
      </c>
      <c r="Z20" s="8" t="s">
        <v>238</v>
      </c>
      <c r="AA20" s="8" t="s">
        <v>238</v>
      </c>
      <c r="AB20" s="8" t="s">
        <v>238</v>
      </c>
      <c r="AC20" s="8" t="s">
        <v>238</v>
      </c>
      <c r="AD20" s="8" t="s">
        <v>238</v>
      </c>
      <c r="AE20" s="8"/>
      <c r="AF20" s="8"/>
      <c r="AG20" s="147">
        <f t="shared" ref="AG20:BE20" si="0">AG21+AG101+AG117+AG132+AG147+AG157</f>
        <v>5206</v>
      </c>
      <c r="AH20" s="147">
        <f t="shared" si="0"/>
        <v>4923.1000000000004</v>
      </c>
      <c r="AI20" s="164">
        <f t="shared" si="0"/>
        <v>413.29999999999995</v>
      </c>
      <c r="AJ20" s="164">
        <f t="shared" si="0"/>
        <v>413.29999999999995</v>
      </c>
      <c r="AK20" s="147">
        <f t="shared" si="0"/>
        <v>1304</v>
      </c>
      <c r="AL20" s="147">
        <f t="shared" si="0"/>
        <v>1301</v>
      </c>
      <c r="AM20" s="147">
        <f t="shared" si="0"/>
        <v>0</v>
      </c>
      <c r="AN20" s="147"/>
      <c r="AO20" s="147">
        <f t="shared" si="0"/>
        <v>3488.7</v>
      </c>
      <c r="AP20" s="147">
        <f t="shared" si="0"/>
        <v>3208.8</v>
      </c>
      <c r="AQ20" s="147">
        <f t="shared" si="0"/>
        <v>8641.1999999999989</v>
      </c>
      <c r="AR20" s="164">
        <f t="shared" si="0"/>
        <v>90</v>
      </c>
      <c r="AS20" s="147">
        <f t="shared" si="0"/>
        <v>5443.9000000000005</v>
      </c>
      <c r="AT20" s="147">
        <f t="shared" si="0"/>
        <v>0</v>
      </c>
      <c r="AU20" s="147">
        <f t="shared" si="0"/>
        <v>3107.3</v>
      </c>
      <c r="AV20" s="147">
        <f t="shared" si="0"/>
        <v>3153.7</v>
      </c>
      <c r="AW20" s="147">
        <f t="shared" si="0"/>
        <v>90.1</v>
      </c>
      <c r="AX20" s="164">
        <f t="shared" si="0"/>
        <v>560</v>
      </c>
      <c r="AY20" s="147">
        <f t="shared" si="0"/>
        <v>0</v>
      </c>
      <c r="AZ20" s="147">
        <f t="shared" si="0"/>
        <v>2503.6</v>
      </c>
      <c r="BA20" s="147">
        <f t="shared" si="0"/>
        <v>3388.2</v>
      </c>
      <c r="BB20" s="147">
        <f t="shared" si="0"/>
        <v>93.8</v>
      </c>
      <c r="BC20" s="147">
        <f t="shared" si="0"/>
        <v>819.3</v>
      </c>
      <c r="BD20" s="147">
        <f t="shared" si="0"/>
        <v>0</v>
      </c>
      <c r="BE20" s="147">
        <f t="shared" si="0"/>
        <v>2475.0999999999995</v>
      </c>
      <c r="BF20" s="147">
        <f>BF21+BF101+BF117+BF132+BF147+BF157</f>
        <v>3388.2</v>
      </c>
      <c r="BG20" s="147">
        <f>BG21+BG101+BG117+BG132+BG147+BG157</f>
        <v>93.8</v>
      </c>
      <c r="BH20" s="147">
        <f>BH21+BH101+BH117+BH132+BH147+BH157</f>
        <v>819.3</v>
      </c>
      <c r="BI20" s="147">
        <f>BI21+BI101+BI117+BI132+BI147+BI157</f>
        <v>0</v>
      </c>
      <c r="BJ20" s="147">
        <f>BJ21+BJ101+BJ117+BJ132+BJ147+BJ157</f>
        <v>2475.0999999999995</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AZ21" si="1">AG22+AG61</f>
        <v>3176.3</v>
      </c>
      <c r="AH21" s="148">
        <f t="shared" si="1"/>
        <v>3038.6</v>
      </c>
      <c r="AI21" s="148">
        <f t="shared" si="1"/>
        <v>322.2</v>
      </c>
      <c r="AJ21" s="148">
        <f t="shared" si="1"/>
        <v>322.2</v>
      </c>
      <c r="AK21" s="148">
        <f t="shared" si="1"/>
        <v>1301.0999999999999</v>
      </c>
      <c r="AL21" s="148">
        <f t="shared" si="1"/>
        <v>1301</v>
      </c>
      <c r="AM21" s="148">
        <f t="shared" si="1"/>
        <v>0</v>
      </c>
      <c r="AN21" s="148"/>
      <c r="AO21" s="148">
        <f t="shared" si="1"/>
        <v>1553</v>
      </c>
      <c r="AP21" s="148">
        <f t="shared" si="1"/>
        <v>1415.4</v>
      </c>
      <c r="AQ21" s="146">
        <f t="shared" si="1"/>
        <v>6551.6999999999989</v>
      </c>
      <c r="AR21" s="146">
        <f t="shared" si="1"/>
        <v>0</v>
      </c>
      <c r="AS21" s="146">
        <f t="shared" si="1"/>
        <v>5443.9000000000005</v>
      </c>
      <c r="AT21" s="146">
        <f t="shared" si="1"/>
        <v>0</v>
      </c>
      <c r="AU21" s="146">
        <f t="shared" si="1"/>
        <v>1107.8000000000002</v>
      </c>
      <c r="AV21" s="148">
        <f t="shared" si="1"/>
        <v>1045</v>
      </c>
      <c r="AW21" s="148">
        <f t="shared" si="1"/>
        <v>0</v>
      </c>
      <c r="AX21" s="148">
        <f t="shared" si="1"/>
        <v>560</v>
      </c>
      <c r="AY21" s="148">
        <f t="shared" si="1"/>
        <v>0</v>
      </c>
      <c r="AZ21" s="148">
        <f t="shared" si="1"/>
        <v>485</v>
      </c>
      <c r="BA21" s="148">
        <f t="shared" ref="BA21:BJ21" si="2">BA22+BA61</f>
        <v>1304.3000000000002</v>
      </c>
      <c r="BB21" s="148">
        <f t="shared" si="2"/>
        <v>0</v>
      </c>
      <c r="BC21" s="148">
        <f t="shared" si="2"/>
        <v>819.3</v>
      </c>
      <c r="BD21" s="148">
        <f t="shared" si="2"/>
        <v>0</v>
      </c>
      <c r="BE21" s="148">
        <f t="shared" si="2"/>
        <v>485</v>
      </c>
      <c r="BF21" s="148">
        <f t="shared" si="2"/>
        <v>1304.3000000000002</v>
      </c>
      <c r="BG21" s="148">
        <f t="shared" si="2"/>
        <v>0</v>
      </c>
      <c r="BH21" s="148">
        <f t="shared" si="2"/>
        <v>819.3</v>
      </c>
      <c r="BI21" s="148">
        <f t="shared" si="2"/>
        <v>0</v>
      </c>
      <c r="BJ21" s="148">
        <f t="shared" si="2"/>
        <v>485</v>
      </c>
    </row>
    <row r="22" spans="1:62" s="40" customFormat="1" ht="58.5" customHeight="1">
      <c r="A22" s="112" t="s">
        <v>468</v>
      </c>
      <c r="B22" s="33">
        <v>6502</v>
      </c>
      <c r="C22" s="41" t="s">
        <v>238</v>
      </c>
      <c r="D22" s="38" t="s">
        <v>238</v>
      </c>
      <c r="E22" s="38" t="s">
        <v>238</v>
      </c>
      <c r="F22" s="38" t="s">
        <v>238</v>
      </c>
      <c r="G22" s="38" t="s">
        <v>238</v>
      </c>
      <c r="H22" s="38" t="s">
        <v>238</v>
      </c>
      <c r="I22" s="38" t="s">
        <v>238</v>
      </c>
      <c r="J22" s="38" t="s">
        <v>238</v>
      </c>
      <c r="K22" s="38" t="s">
        <v>238</v>
      </c>
      <c r="L22" s="38" t="s">
        <v>238</v>
      </c>
      <c r="M22" s="38" t="s">
        <v>238</v>
      </c>
      <c r="N22" s="38" t="s">
        <v>238</v>
      </c>
      <c r="O22" s="38" t="s">
        <v>238</v>
      </c>
      <c r="P22" s="38" t="s">
        <v>238</v>
      </c>
      <c r="Q22" s="39" t="s">
        <v>238</v>
      </c>
      <c r="R22" s="39" t="s">
        <v>238</v>
      </c>
      <c r="S22" s="39" t="s">
        <v>238</v>
      </c>
      <c r="T22" s="39" t="s">
        <v>238</v>
      </c>
      <c r="U22" s="39" t="s">
        <v>238</v>
      </c>
      <c r="V22" s="39" t="s">
        <v>238</v>
      </c>
      <c r="W22" s="39" t="s">
        <v>238</v>
      </c>
      <c r="X22" s="38" t="s">
        <v>238</v>
      </c>
      <c r="Y22" s="38" t="s">
        <v>238</v>
      </c>
      <c r="Z22" s="38" t="s">
        <v>238</v>
      </c>
      <c r="AA22" s="38" t="s">
        <v>238</v>
      </c>
      <c r="AB22" s="38" t="s">
        <v>238</v>
      </c>
      <c r="AC22" s="38" t="s">
        <v>238</v>
      </c>
      <c r="AD22" s="38" t="s">
        <v>238</v>
      </c>
      <c r="AE22" s="38"/>
      <c r="AF22" s="38"/>
      <c r="AG22" s="597">
        <f>AG25+AG30+AG33+AG47+AG49+AG31</f>
        <v>1571.1000000000001</v>
      </c>
      <c r="AH22" s="597">
        <f t="shared" ref="AH22:AP22" si="3">AH25+AH30+AH33+AH47+AH49+AH31</f>
        <v>1472.9</v>
      </c>
      <c r="AI22" s="597">
        <f t="shared" si="3"/>
        <v>322.2</v>
      </c>
      <c r="AJ22" s="597">
        <f t="shared" si="3"/>
        <v>322.2</v>
      </c>
      <c r="AK22" s="597">
        <f t="shared" si="3"/>
        <v>150.5</v>
      </c>
      <c r="AL22" s="597">
        <f t="shared" si="3"/>
        <v>150.4</v>
      </c>
      <c r="AM22" s="597">
        <f t="shared" si="3"/>
        <v>0</v>
      </c>
      <c r="AN22" s="597">
        <f t="shared" si="3"/>
        <v>0</v>
      </c>
      <c r="AO22" s="597">
        <f t="shared" si="3"/>
        <v>1098.4000000000001</v>
      </c>
      <c r="AP22" s="597">
        <f t="shared" si="3"/>
        <v>1000.3000000000001</v>
      </c>
      <c r="AQ22" s="150">
        <f>AQ25+AQ30+AQ33+AQ47+AQ49+AQ58+AQ59+AQ60+AQ27</f>
        <v>5589.2999999999993</v>
      </c>
      <c r="AR22" s="150">
        <f>AR25+AR30+AR33+AR47+AR49+AR58+AR59+AR60+AR27</f>
        <v>0</v>
      </c>
      <c r="AS22" s="150">
        <f>AS25+AS30+AS33+AS47+AS49+AS58+AS59+AS60+AS27</f>
        <v>4882.6000000000004</v>
      </c>
      <c r="AT22" s="150">
        <f>AT25+AT30+AT33+AT47+AT49+AT58+AT59+AT60+AT27</f>
        <v>0</v>
      </c>
      <c r="AU22" s="150">
        <f>AU25+AU30+AU33+AU47+AU49+AU58+AU59+AU60+AU27</f>
        <v>706.7</v>
      </c>
      <c r="AV22" s="149">
        <f t="shared" ref="AV22:BE22" si="4">AV25+AV30+AV33+AV47+AV49+AV58+AV59+AV60</f>
        <v>83.9</v>
      </c>
      <c r="AW22" s="149">
        <f t="shared" si="4"/>
        <v>0</v>
      </c>
      <c r="AX22" s="149">
        <f t="shared" si="4"/>
        <v>0</v>
      </c>
      <c r="AY22" s="149">
        <f t="shared" si="4"/>
        <v>0</v>
      </c>
      <c r="AZ22" s="149">
        <f t="shared" si="4"/>
        <v>83.9</v>
      </c>
      <c r="BA22" s="149">
        <f t="shared" si="4"/>
        <v>83.9</v>
      </c>
      <c r="BB22" s="149">
        <f t="shared" si="4"/>
        <v>0</v>
      </c>
      <c r="BC22" s="149">
        <f t="shared" si="4"/>
        <v>0</v>
      </c>
      <c r="BD22" s="149">
        <f t="shared" si="4"/>
        <v>0</v>
      </c>
      <c r="BE22" s="149">
        <f t="shared" si="4"/>
        <v>83.9</v>
      </c>
      <c r="BF22" s="149">
        <f>BF25+BF30+BF33+BF47+BF49+BF58+BF59+BF60</f>
        <v>83.9</v>
      </c>
      <c r="BG22" s="149">
        <f>BG25+BG30+BG33+BG47+BG49+BG58+BG59+BG60</f>
        <v>0</v>
      </c>
      <c r="BH22" s="149">
        <f>BH25+BH30+BH33+BH47+BH49+BH58+BH59+BH60</f>
        <v>0</v>
      </c>
      <c r="BI22" s="149">
        <f>BI25+BI30+BI33+BI47+BI49+BI58+BI59+BI60</f>
        <v>0</v>
      </c>
      <c r="BJ22" s="149">
        <f>BJ25+BJ30+BJ33+BJ47+BJ49+BJ58+BJ59+BJ60</f>
        <v>83.9</v>
      </c>
    </row>
    <row r="23" spans="1:62" hidden="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597">
        <f>AG26+AG31+AG34+AG48+AG50</f>
        <v>697.1</v>
      </c>
      <c r="AH23" s="597">
        <f>AH26+AH31+AH34+AH48+AH50</f>
        <v>621.4</v>
      </c>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idden="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597">
        <f>AG27+AG32+AG35+AG49+AG51</f>
        <v>849.90000000000009</v>
      </c>
      <c r="AH24" s="597">
        <f>AH27+AH32+AH35+AH49+AH51</f>
        <v>827.40000000000009</v>
      </c>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9.5" customHeight="1">
      <c r="A25" s="883" t="s">
        <v>292</v>
      </c>
      <c r="B25" s="856">
        <v>6505</v>
      </c>
      <c r="C25" s="672" t="s">
        <v>447</v>
      </c>
      <c r="D25" s="650" t="s">
        <v>418</v>
      </c>
      <c r="E25" s="653" t="s">
        <v>448</v>
      </c>
      <c r="F25" s="59"/>
      <c r="G25" s="59"/>
      <c r="H25" s="59"/>
      <c r="I25" s="59"/>
      <c r="J25" s="59"/>
      <c r="K25" s="59"/>
      <c r="L25" s="59"/>
      <c r="M25" s="848" t="s">
        <v>385</v>
      </c>
      <c r="N25" s="60" t="s">
        <v>290</v>
      </c>
      <c r="O25" s="60" t="s">
        <v>386</v>
      </c>
      <c r="P25" s="59">
        <v>29</v>
      </c>
      <c r="Q25" s="59"/>
      <c r="R25" s="59"/>
      <c r="S25" s="59"/>
      <c r="T25" s="59"/>
      <c r="U25" s="59"/>
      <c r="V25" s="59"/>
      <c r="W25" s="672" t="s">
        <v>367</v>
      </c>
      <c r="X25" s="650" t="s">
        <v>242</v>
      </c>
      <c r="Y25" s="650" t="s">
        <v>368</v>
      </c>
      <c r="Z25" s="862" t="s">
        <v>2</v>
      </c>
      <c r="AA25" s="853" t="s">
        <v>290</v>
      </c>
      <c r="AB25" s="853" t="s">
        <v>378</v>
      </c>
      <c r="AC25" s="18"/>
      <c r="AD25" s="18" t="s">
        <v>483</v>
      </c>
      <c r="AE25" s="18"/>
      <c r="AF25" s="18"/>
      <c r="AG25" s="153">
        <f t="shared" ref="AG25:AH40" si="5">AI25+AK25+AM25+AO25</f>
        <v>0</v>
      </c>
      <c r="AH25" s="153">
        <f t="shared" si="5"/>
        <v>0</v>
      </c>
      <c r="AI25" s="153"/>
      <c r="AJ25" s="153"/>
      <c r="AK25" s="153"/>
      <c r="AL25" s="153"/>
      <c r="AM25" s="153"/>
      <c r="AN25" s="153"/>
      <c r="AO25" s="153">
        <f>AO26+AO27</f>
        <v>0</v>
      </c>
      <c r="AP25" s="153">
        <f>AP26+AP27</f>
        <v>0</v>
      </c>
      <c r="AQ25" s="154">
        <f t="shared" ref="AQ25:AQ37" si="6">AR25+AS25+AT25+AU25</f>
        <v>0</v>
      </c>
      <c r="AR25" s="154"/>
      <c r="AS25" s="154"/>
      <c r="AT25" s="154"/>
      <c r="AU25" s="154"/>
      <c r="AV25" s="153">
        <f t="shared" ref="AV25:AV37" si="7">AW25+AX25+AY25+AZ25</f>
        <v>0</v>
      </c>
      <c r="AW25" s="153">
        <f>AW26+AW27+AW29</f>
        <v>0</v>
      </c>
      <c r="AX25" s="153">
        <f>AX26+AX27+AX29</f>
        <v>0</v>
      </c>
      <c r="AY25" s="153">
        <f>AY26+AY27+AY29</f>
        <v>0</v>
      </c>
      <c r="AZ25" s="153">
        <f>AZ26+AZ27+AZ29</f>
        <v>0</v>
      </c>
      <c r="BA25" s="153">
        <f t="shared" ref="BA25:BA37" si="8">BB25+BC25+BD25+BE25</f>
        <v>0</v>
      </c>
      <c r="BB25" s="153">
        <f>BB26+BB27+BB29</f>
        <v>0</v>
      </c>
      <c r="BC25" s="153">
        <f>BC26+BC27+BC29</f>
        <v>0</v>
      </c>
      <c r="BD25" s="153">
        <f>BD26+BD27+BD29</f>
        <v>0</v>
      </c>
      <c r="BE25" s="153">
        <f>BE26+BE27+BE29</f>
        <v>0</v>
      </c>
      <c r="BF25" s="153">
        <f t="shared" ref="BF25:BF48" si="9">BG25+BH25+BI25+BJ25</f>
        <v>0</v>
      </c>
      <c r="BG25" s="153">
        <f>BG26+BG27+BG29</f>
        <v>0</v>
      </c>
      <c r="BH25" s="153">
        <f>BH26+BH27+BH29</f>
        <v>0</v>
      </c>
      <c r="BI25" s="153">
        <f>BI26+BI27+BI29</f>
        <v>0</v>
      </c>
      <c r="BJ25" s="153">
        <f>BJ26+BJ27+BJ29</f>
        <v>0</v>
      </c>
    </row>
    <row r="26" spans="1:62">
      <c r="A26" s="872"/>
      <c r="B26" s="857"/>
      <c r="C26" s="673"/>
      <c r="D26" s="651"/>
      <c r="E26" s="654"/>
      <c r="F26" s="59"/>
      <c r="G26" s="59"/>
      <c r="H26" s="59"/>
      <c r="I26" s="59"/>
      <c r="J26" s="59"/>
      <c r="K26" s="59"/>
      <c r="L26" s="59"/>
      <c r="M26" s="849"/>
      <c r="N26" s="60"/>
      <c r="O26" s="60"/>
      <c r="P26" s="59"/>
      <c r="Q26" s="59"/>
      <c r="R26" s="59"/>
      <c r="S26" s="59"/>
      <c r="T26" s="59"/>
      <c r="U26" s="59"/>
      <c r="V26" s="59"/>
      <c r="W26" s="673"/>
      <c r="X26" s="651"/>
      <c r="Y26" s="651"/>
      <c r="Z26" s="863"/>
      <c r="AA26" s="854"/>
      <c r="AB26" s="854"/>
      <c r="AC26" s="18"/>
      <c r="AD26" s="18" t="s">
        <v>483</v>
      </c>
      <c r="AE26" s="18" t="s">
        <v>132</v>
      </c>
      <c r="AF26" s="18" t="s">
        <v>250</v>
      </c>
      <c r="AG26" s="153"/>
      <c r="AH26" s="153"/>
      <c r="AI26" s="153"/>
      <c r="AJ26" s="153"/>
      <c r="AK26" s="153"/>
      <c r="AL26" s="153"/>
      <c r="AM26" s="153"/>
      <c r="AN26" s="153"/>
      <c r="AO26" s="153"/>
      <c r="AP26" s="153"/>
      <c r="AQ26" s="154">
        <f t="shared" si="6"/>
        <v>0</v>
      </c>
      <c r="AR26" s="154"/>
      <c r="AS26" s="154"/>
      <c r="AT26" s="154"/>
      <c r="AU26" s="154"/>
      <c r="AV26" s="153">
        <f t="shared" si="7"/>
        <v>0</v>
      </c>
      <c r="AW26" s="153"/>
      <c r="AX26" s="153"/>
      <c r="AY26" s="153"/>
      <c r="AZ26" s="153"/>
      <c r="BA26" s="153">
        <f t="shared" si="8"/>
        <v>0</v>
      </c>
      <c r="BB26" s="153"/>
      <c r="BC26" s="153"/>
      <c r="BD26" s="153"/>
      <c r="BE26" s="153"/>
      <c r="BF26" s="153">
        <f t="shared" si="9"/>
        <v>0</v>
      </c>
      <c r="BG26" s="153"/>
      <c r="BH26" s="153"/>
      <c r="BI26" s="153"/>
      <c r="BJ26" s="153"/>
    </row>
    <row r="27" spans="1:62">
      <c r="A27" s="872"/>
      <c r="B27" s="857"/>
      <c r="C27" s="673"/>
      <c r="D27" s="651"/>
      <c r="E27" s="654"/>
      <c r="F27" s="59"/>
      <c r="G27" s="59"/>
      <c r="H27" s="59"/>
      <c r="I27" s="59"/>
      <c r="J27" s="59"/>
      <c r="K27" s="59"/>
      <c r="L27" s="59"/>
      <c r="M27" s="849"/>
      <c r="N27" s="60"/>
      <c r="O27" s="60"/>
      <c r="P27" s="59"/>
      <c r="Q27" s="59"/>
      <c r="R27" s="59"/>
      <c r="S27" s="59"/>
      <c r="T27" s="59"/>
      <c r="U27" s="59"/>
      <c r="V27" s="59"/>
      <c r="W27" s="673"/>
      <c r="X27" s="651"/>
      <c r="Y27" s="651"/>
      <c r="Z27" s="863"/>
      <c r="AA27" s="854"/>
      <c r="AB27" s="854"/>
      <c r="AC27" s="18"/>
      <c r="AD27" s="18" t="s">
        <v>477</v>
      </c>
      <c r="AE27" s="18" t="s">
        <v>365</v>
      </c>
      <c r="AF27" s="18">
        <v>240</v>
      </c>
      <c r="AG27" s="153"/>
      <c r="AH27" s="153"/>
      <c r="AI27" s="153"/>
      <c r="AJ27" s="153"/>
      <c r="AK27" s="153"/>
      <c r="AL27" s="153"/>
      <c r="AM27" s="153"/>
      <c r="AN27" s="153"/>
      <c r="AO27" s="153"/>
      <c r="AP27" s="153"/>
      <c r="AQ27" s="154"/>
      <c r="AR27" s="154"/>
      <c r="AS27" s="154"/>
      <c r="AT27" s="154"/>
      <c r="AU27" s="154"/>
      <c r="AV27" s="153">
        <f t="shared" si="7"/>
        <v>0</v>
      </c>
      <c r="AW27" s="153"/>
      <c r="AX27" s="153"/>
      <c r="AY27" s="153"/>
      <c r="AZ27" s="153"/>
      <c r="BA27" s="153">
        <f t="shared" si="8"/>
        <v>0</v>
      </c>
      <c r="BB27" s="153"/>
      <c r="BC27" s="153"/>
      <c r="BD27" s="153"/>
      <c r="BE27" s="153"/>
      <c r="BF27" s="153">
        <f t="shared" si="9"/>
        <v>0</v>
      </c>
      <c r="BG27" s="153"/>
      <c r="BH27" s="153"/>
      <c r="BI27" s="153"/>
      <c r="BJ27" s="153"/>
    </row>
    <row r="28" spans="1:62">
      <c r="A28" s="872"/>
      <c r="B28" s="857"/>
      <c r="C28" s="673"/>
      <c r="D28" s="651"/>
      <c r="E28" s="654"/>
      <c r="F28" s="59"/>
      <c r="G28" s="59"/>
      <c r="H28" s="59"/>
      <c r="I28" s="59"/>
      <c r="J28" s="59"/>
      <c r="K28" s="59"/>
      <c r="L28" s="59"/>
      <c r="M28" s="849"/>
      <c r="N28" s="60"/>
      <c r="O28" s="60"/>
      <c r="P28" s="59"/>
      <c r="Q28" s="59"/>
      <c r="R28" s="59"/>
      <c r="S28" s="59"/>
      <c r="T28" s="59"/>
      <c r="U28" s="59"/>
      <c r="V28" s="59"/>
      <c r="W28" s="673"/>
      <c r="X28" s="651"/>
      <c r="Y28" s="651"/>
      <c r="Z28" s="863"/>
      <c r="AA28" s="854"/>
      <c r="AB28" s="854"/>
      <c r="AC28" s="18"/>
      <c r="AD28" s="18" t="s">
        <v>477</v>
      </c>
      <c r="AE28" s="18" t="s">
        <v>269</v>
      </c>
      <c r="AF28" s="18" t="s">
        <v>250</v>
      </c>
      <c r="AG28" s="153">
        <f t="shared" si="5"/>
        <v>0</v>
      </c>
      <c r="AH28" s="153">
        <f t="shared" si="5"/>
        <v>0</v>
      </c>
      <c r="AI28" s="153"/>
      <c r="AJ28" s="153"/>
      <c r="AK28" s="153"/>
      <c r="AL28" s="153"/>
      <c r="AM28" s="153"/>
      <c r="AN28" s="153"/>
      <c r="AO28" s="153"/>
      <c r="AP28" s="153"/>
      <c r="AQ28" s="154">
        <f t="shared" si="6"/>
        <v>0</v>
      </c>
      <c r="AR28" s="154"/>
      <c r="AS28" s="154"/>
      <c r="AT28" s="154"/>
      <c r="AU28" s="154"/>
      <c r="AV28" s="153">
        <f t="shared" si="7"/>
        <v>0</v>
      </c>
      <c r="AW28" s="153"/>
      <c r="AX28" s="153"/>
      <c r="AY28" s="153"/>
      <c r="AZ28" s="153"/>
      <c r="BA28" s="153">
        <f t="shared" si="8"/>
        <v>0</v>
      </c>
      <c r="BB28" s="153"/>
      <c r="BC28" s="153"/>
      <c r="BD28" s="153"/>
      <c r="BE28" s="153"/>
      <c r="BF28" s="153">
        <f t="shared" si="9"/>
        <v>0</v>
      </c>
      <c r="BG28" s="153"/>
      <c r="BH28" s="153"/>
      <c r="BI28" s="153"/>
      <c r="BJ28" s="153"/>
    </row>
    <row r="29" spans="1:62" ht="42.75" customHeight="1">
      <c r="A29" s="873"/>
      <c r="B29" s="858"/>
      <c r="C29" s="817"/>
      <c r="D29" s="836"/>
      <c r="E29" s="816"/>
      <c r="F29" s="59"/>
      <c r="G29" s="59"/>
      <c r="H29" s="59"/>
      <c r="I29" s="59"/>
      <c r="J29" s="59"/>
      <c r="K29" s="59"/>
      <c r="L29" s="59"/>
      <c r="M29" s="850"/>
      <c r="N29" s="60"/>
      <c r="O29" s="60"/>
      <c r="P29" s="59"/>
      <c r="Q29" s="59"/>
      <c r="R29" s="59"/>
      <c r="S29" s="59"/>
      <c r="T29" s="59"/>
      <c r="U29" s="59"/>
      <c r="V29" s="59"/>
      <c r="W29" s="817"/>
      <c r="X29" s="836"/>
      <c r="Y29" s="836"/>
      <c r="Z29" s="876"/>
      <c r="AA29" s="855"/>
      <c r="AB29" s="855"/>
      <c r="AC29" s="21"/>
      <c r="AD29" s="18" t="s">
        <v>481</v>
      </c>
      <c r="AE29" s="18" t="s">
        <v>318</v>
      </c>
      <c r="AF29" s="18" t="s">
        <v>250</v>
      </c>
      <c r="AG29" s="153">
        <f t="shared" si="5"/>
        <v>0</v>
      </c>
      <c r="AH29" s="153">
        <f t="shared" si="5"/>
        <v>0</v>
      </c>
      <c r="AI29" s="153"/>
      <c r="AJ29" s="153"/>
      <c r="AK29" s="153"/>
      <c r="AL29" s="153"/>
      <c r="AM29" s="153"/>
      <c r="AN29" s="153"/>
      <c r="AO29" s="153"/>
      <c r="AP29" s="153"/>
      <c r="AQ29" s="154">
        <f t="shared" si="6"/>
        <v>0</v>
      </c>
      <c r="AR29" s="154"/>
      <c r="AS29" s="154"/>
      <c r="AT29" s="154"/>
      <c r="AU29" s="154"/>
      <c r="AV29" s="153">
        <f t="shared" si="7"/>
        <v>0</v>
      </c>
      <c r="AW29" s="153"/>
      <c r="AX29" s="153"/>
      <c r="AY29" s="153"/>
      <c r="AZ29" s="153"/>
      <c r="BA29" s="153">
        <f t="shared" si="8"/>
        <v>0</v>
      </c>
      <c r="BB29" s="153"/>
      <c r="BC29" s="153"/>
      <c r="BD29" s="153"/>
      <c r="BE29" s="153"/>
      <c r="BF29" s="153">
        <f t="shared" si="9"/>
        <v>0</v>
      </c>
      <c r="BG29" s="153"/>
      <c r="BH29" s="153"/>
      <c r="BI29" s="153"/>
      <c r="BJ29" s="153"/>
    </row>
    <row r="30" spans="1:62" ht="65.25" customHeight="1">
      <c r="A30" s="883" t="s">
        <v>293</v>
      </c>
      <c r="B30" s="885">
        <v>6506</v>
      </c>
      <c r="C30" s="58" t="s">
        <v>396</v>
      </c>
      <c r="D30" s="58" t="s">
        <v>243</v>
      </c>
      <c r="E30" s="897" t="s">
        <v>397</v>
      </c>
      <c r="F30" s="59"/>
      <c r="G30" s="59"/>
      <c r="H30" s="59"/>
      <c r="I30" s="59"/>
      <c r="J30" s="59"/>
      <c r="K30" s="59"/>
      <c r="L30" s="59"/>
      <c r="M30" s="64" t="s">
        <v>351</v>
      </c>
      <c r="N30" s="60" t="s">
        <v>290</v>
      </c>
      <c r="O30" s="60" t="s">
        <v>386</v>
      </c>
      <c r="P30" s="59" t="s">
        <v>421</v>
      </c>
      <c r="Q30" s="59"/>
      <c r="R30" s="59"/>
      <c r="S30" s="59"/>
      <c r="T30" s="59"/>
      <c r="U30" s="59"/>
      <c r="V30" s="59"/>
      <c r="W30" s="877" t="s">
        <v>398</v>
      </c>
      <c r="X30" s="58" t="s">
        <v>399</v>
      </c>
      <c r="Y30" s="897" t="s">
        <v>400</v>
      </c>
      <c r="Z30" s="66"/>
      <c r="AA30" s="66"/>
      <c r="AB30" s="66"/>
      <c r="AC30" s="12"/>
      <c r="AD30" s="18"/>
      <c r="AE30" s="18"/>
      <c r="AF30" s="18"/>
      <c r="AG30" s="153"/>
      <c r="AH30" s="153"/>
      <c r="AI30" s="153"/>
      <c r="AJ30" s="153"/>
      <c r="AK30" s="153"/>
      <c r="AL30" s="153"/>
      <c r="AM30" s="153"/>
      <c r="AN30" s="153"/>
      <c r="AO30" s="153"/>
      <c r="AP30" s="153"/>
      <c r="AQ30" s="154">
        <f>AR30+AS30+AT30+AU30</f>
        <v>0</v>
      </c>
      <c r="AR30" s="154">
        <f>AR31+AR32</f>
        <v>0</v>
      </c>
      <c r="AS30" s="154">
        <f>AS31+AS32</f>
        <v>0</v>
      </c>
      <c r="AT30" s="154">
        <f>AT31+AT32</f>
        <v>0</v>
      </c>
      <c r="AU30" s="154">
        <v>0</v>
      </c>
      <c r="AV30" s="153">
        <f t="shared" si="7"/>
        <v>0</v>
      </c>
      <c r="AW30" s="153">
        <f>AW31+AW32</f>
        <v>0</v>
      </c>
      <c r="AX30" s="153">
        <f>AX31+AX32</f>
        <v>0</v>
      </c>
      <c r="AY30" s="153">
        <f>AY31+AY32</f>
        <v>0</v>
      </c>
      <c r="AZ30" s="153">
        <f>AZ31+AZ32</f>
        <v>0</v>
      </c>
      <c r="BA30" s="153">
        <f t="shared" si="8"/>
        <v>0</v>
      </c>
      <c r="BB30" s="153">
        <f>BB31+BB32</f>
        <v>0</v>
      </c>
      <c r="BC30" s="153">
        <f>BC31+BC32</f>
        <v>0</v>
      </c>
      <c r="BD30" s="153">
        <f>BD31+BD32</f>
        <v>0</v>
      </c>
      <c r="BE30" s="153">
        <f>BE31+BE32</f>
        <v>0</v>
      </c>
      <c r="BF30" s="153">
        <f t="shared" si="9"/>
        <v>0</v>
      </c>
      <c r="BG30" s="153">
        <f>BG31+BG32</f>
        <v>0</v>
      </c>
      <c r="BH30" s="153">
        <f>BH31+BH32</f>
        <v>0</v>
      </c>
      <c r="BI30" s="153">
        <f>BI31+BI32</f>
        <v>0</v>
      </c>
      <c r="BJ30" s="153">
        <f>BJ31+BJ32</f>
        <v>0</v>
      </c>
    </row>
    <row r="31" spans="1:62" ht="15" customHeight="1">
      <c r="A31" s="872"/>
      <c r="B31" s="886"/>
      <c r="C31" s="58"/>
      <c r="D31" s="58"/>
      <c r="E31" s="654"/>
      <c r="F31" s="59"/>
      <c r="G31" s="59"/>
      <c r="H31" s="59"/>
      <c r="I31" s="59"/>
      <c r="J31" s="59"/>
      <c r="K31" s="59"/>
      <c r="L31" s="59"/>
      <c r="M31" s="64"/>
      <c r="N31" s="60"/>
      <c r="O31" s="67"/>
      <c r="P31" s="59"/>
      <c r="Q31" s="59"/>
      <c r="R31" s="59"/>
      <c r="S31" s="59"/>
      <c r="T31" s="59"/>
      <c r="U31" s="59"/>
      <c r="V31" s="59"/>
      <c r="W31" s="673"/>
      <c r="X31" s="58"/>
      <c r="Y31" s="654"/>
      <c r="Z31" s="66"/>
      <c r="AA31" s="66"/>
      <c r="AB31" s="66"/>
      <c r="AC31" s="12"/>
      <c r="AD31" s="18" t="s">
        <v>291</v>
      </c>
      <c r="AE31" s="18" t="s">
        <v>484</v>
      </c>
      <c r="AF31" s="18">
        <v>240</v>
      </c>
      <c r="AG31" s="153">
        <f t="shared" si="5"/>
        <v>98.5</v>
      </c>
      <c r="AH31" s="153">
        <f t="shared" si="5"/>
        <v>93.5</v>
      </c>
      <c r="AI31" s="153"/>
      <c r="AJ31" s="153"/>
      <c r="AK31" s="153">
        <v>56.1</v>
      </c>
      <c r="AL31" s="153">
        <v>56.1</v>
      </c>
      <c r="AM31" s="153"/>
      <c r="AN31" s="153"/>
      <c r="AO31" s="153">
        <v>42.4</v>
      </c>
      <c r="AP31" s="153">
        <v>37.4</v>
      </c>
      <c r="AQ31" s="154">
        <f t="shared" si="6"/>
        <v>0</v>
      </c>
      <c r="AR31" s="154"/>
      <c r="AS31" s="154"/>
      <c r="AT31" s="154"/>
      <c r="AU31" s="154"/>
      <c r="AV31" s="153">
        <f t="shared" si="7"/>
        <v>0</v>
      </c>
      <c r="AW31" s="153"/>
      <c r="AX31" s="153"/>
      <c r="AY31" s="153"/>
      <c r="AZ31" s="153"/>
      <c r="BA31" s="153">
        <f t="shared" si="8"/>
        <v>0</v>
      </c>
      <c r="BB31" s="153"/>
      <c r="BC31" s="153"/>
      <c r="BD31" s="153"/>
      <c r="BE31" s="153"/>
      <c r="BF31" s="153">
        <f t="shared" si="9"/>
        <v>0</v>
      </c>
      <c r="BG31" s="153"/>
      <c r="BH31" s="153"/>
      <c r="BI31" s="153"/>
      <c r="BJ31" s="153"/>
    </row>
    <row r="32" spans="1:62" hidden="1">
      <c r="A32" s="873"/>
      <c r="B32" s="887"/>
      <c r="C32" s="58"/>
      <c r="D32" s="58"/>
      <c r="E32" s="816"/>
      <c r="F32" s="59"/>
      <c r="G32" s="59"/>
      <c r="H32" s="59"/>
      <c r="I32" s="59"/>
      <c r="J32" s="59"/>
      <c r="K32" s="59"/>
      <c r="L32" s="59"/>
      <c r="M32" s="64"/>
      <c r="N32" s="60"/>
      <c r="O32" s="67"/>
      <c r="P32" s="59"/>
      <c r="Q32" s="59"/>
      <c r="R32" s="59"/>
      <c r="S32" s="59"/>
      <c r="T32" s="59"/>
      <c r="U32" s="59"/>
      <c r="V32" s="59"/>
      <c r="W32" s="817"/>
      <c r="X32" s="58"/>
      <c r="Y32" s="816"/>
      <c r="Z32" s="66"/>
      <c r="AA32" s="66"/>
      <c r="AB32" s="66"/>
      <c r="AC32" s="12"/>
      <c r="AD32" s="18" t="s">
        <v>291</v>
      </c>
      <c r="AE32" s="18" t="s">
        <v>305</v>
      </c>
      <c r="AF32" s="18">
        <v>244</v>
      </c>
      <c r="AG32" s="153">
        <f t="shared" si="5"/>
        <v>0</v>
      </c>
      <c r="AH32" s="153">
        <f t="shared" si="5"/>
        <v>0</v>
      </c>
      <c r="AI32" s="153"/>
      <c r="AJ32" s="153"/>
      <c r="AK32" s="153"/>
      <c r="AL32" s="153"/>
      <c r="AM32" s="153"/>
      <c r="AN32" s="153"/>
      <c r="AO32" s="153"/>
      <c r="AP32" s="153"/>
      <c r="AQ32" s="154">
        <f t="shared" si="6"/>
        <v>0</v>
      </c>
      <c r="AR32" s="154"/>
      <c r="AS32" s="154"/>
      <c r="AT32" s="154"/>
      <c r="AU32" s="154"/>
      <c r="AV32" s="153">
        <f t="shared" si="7"/>
        <v>0</v>
      </c>
      <c r="AW32" s="153"/>
      <c r="AX32" s="153"/>
      <c r="AY32" s="153"/>
      <c r="AZ32" s="153"/>
      <c r="BA32" s="153">
        <f t="shared" si="8"/>
        <v>0</v>
      </c>
      <c r="BB32" s="153"/>
      <c r="BC32" s="153"/>
      <c r="BD32" s="153"/>
      <c r="BE32" s="153"/>
      <c r="BF32" s="153">
        <f t="shared" si="9"/>
        <v>0</v>
      </c>
      <c r="BG32" s="153"/>
      <c r="BH32" s="153"/>
      <c r="BI32" s="153"/>
      <c r="BJ32" s="153"/>
    </row>
    <row r="33" spans="1:62" ht="22.5" customHeight="1">
      <c r="A33" s="883" t="s">
        <v>440</v>
      </c>
      <c r="B33" s="885">
        <v>6508</v>
      </c>
      <c r="C33" s="878" t="s">
        <v>447</v>
      </c>
      <c r="D33" s="878" t="s">
        <v>418</v>
      </c>
      <c r="E33" s="897" t="s">
        <v>448</v>
      </c>
      <c r="F33" s="59"/>
      <c r="G33" s="59"/>
      <c r="H33" s="59"/>
      <c r="I33" s="59"/>
      <c r="J33" s="59"/>
      <c r="K33" s="59"/>
      <c r="L33" s="59"/>
      <c r="M33" s="848" t="s">
        <v>446</v>
      </c>
      <c r="N33" s="60" t="s">
        <v>290</v>
      </c>
      <c r="O33" s="67" t="s">
        <v>386</v>
      </c>
      <c r="P33" s="59">
        <v>9</v>
      </c>
      <c r="Q33" s="59"/>
      <c r="R33" s="59"/>
      <c r="S33" s="59"/>
      <c r="T33" s="59"/>
      <c r="U33" s="59"/>
      <c r="V33" s="59"/>
      <c r="W33" s="877" t="s">
        <v>367</v>
      </c>
      <c r="X33" s="878" t="s">
        <v>242</v>
      </c>
      <c r="Y33" s="878" t="s">
        <v>368</v>
      </c>
      <c r="Z33" s="879" t="s">
        <v>415</v>
      </c>
      <c r="AA33" s="944" t="s">
        <v>416</v>
      </c>
      <c r="AB33" s="944" t="s">
        <v>417</v>
      </c>
      <c r="AC33" s="18"/>
      <c r="AD33" s="18" t="s">
        <v>478</v>
      </c>
      <c r="AE33" s="18"/>
      <c r="AF33" s="18"/>
      <c r="AG33" s="153">
        <f t="shared" si="5"/>
        <v>941.30000000000007</v>
      </c>
      <c r="AH33" s="153">
        <f t="shared" si="5"/>
        <v>870.6</v>
      </c>
      <c r="AI33" s="153">
        <f>AI34+AI35+AI36+AI37+AI38+AI39+AI40+AI41+AI42+AI43+AI44+AI45</f>
        <v>322.2</v>
      </c>
      <c r="AJ33" s="153">
        <f>AJ34+AJ35+AJ36+AJ37+AJ38+AJ39+AJ40+AJ41+AJ42+AJ43+AJ44+AJ45</f>
        <v>322.2</v>
      </c>
      <c r="AK33" s="153">
        <f>AK34+AK35+AK36+AK37+AK38+AK39+AK40+AK41+AK42+AK43+AK44+AK45</f>
        <v>10.3</v>
      </c>
      <c r="AL33" s="153">
        <f>AL34+AL35+AL36+AL37+AL38+AL39+AL40+AL41+AL42+AL43+AL44+AL45</f>
        <v>10.3</v>
      </c>
      <c r="AM33" s="153">
        <f>AM34+AM35+AM36+AM37+AM38+AM39+AM40+AM41+AM42+AM43+AM44+AM45</f>
        <v>0</v>
      </c>
      <c r="AN33" s="153"/>
      <c r="AO33" s="153">
        <f>AO34+AO35+AO36+AO37+AO38+AO39+AO40+AO41+AO42+AO43+AO44+AO45</f>
        <v>608.80000000000007</v>
      </c>
      <c r="AP33" s="153">
        <f>AP34+AP35+AP36+AP37+AP38+AP39+AP40+AP41+AP42+AP43+AP44+AP45</f>
        <v>538.1</v>
      </c>
      <c r="AQ33" s="154">
        <f t="shared" si="6"/>
        <v>1948.5</v>
      </c>
      <c r="AR33" s="154">
        <f>AR34+AR35+AR36+AR37+AR38+AR39+AR40+AR41+AR42+AR43+AR44+AR45</f>
        <v>0</v>
      </c>
      <c r="AS33" s="154">
        <f>AS34+AS35+AS36+AS37+AS38+AS39+AS40+AS41+AS42+AS43+AS44+AS45</f>
        <v>1680</v>
      </c>
      <c r="AT33" s="154">
        <f>AT34+AT35+AT36+AT37+AT38+AT39+AT40+AT41+AT42+AT43+AT44+AT45</f>
        <v>0</v>
      </c>
      <c r="AU33" s="154">
        <f>AU34+AU35+AU36+AU37+AU38+AU39+AU40+AU41+AU42+AU43+AU44+AU45</f>
        <v>268.5</v>
      </c>
      <c r="AV33" s="153">
        <f t="shared" si="7"/>
        <v>33.9</v>
      </c>
      <c r="AW33" s="153">
        <f>AW34+AW35+AW36+AW37+AW38+AW39+AW40+AW41+AW42+AW43+AW44+AW45</f>
        <v>0</v>
      </c>
      <c r="AX33" s="153">
        <f>AX34+AX35+AX36+AX37+AX38+AX39+AX40+AX41+AX42+AX43+AX44+AX45</f>
        <v>0</v>
      </c>
      <c r="AY33" s="153">
        <f>AY34+AY35+AY36+AY37+AY38+AY39+AY40+AY41+AY42+AY43+AY44+AY45</f>
        <v>0</v>
      </c>
      <c r="AZ33" s="153">
        <f>AZ34+AZ35+AZ36+AZ37+AZ38+AZ39+AZ40+AZ41+AZ42+AZ43+AZ44+AZ45</f>
        <v>33.9</v>
      </c>
      <c r="BA33" s="153">
        <f t="shared" si="8"/>
        <v>33.9</v>
      </c>
      <c r="BB33" s="153">
        <f>BB34+BB35+BB36+BB37+BB38+BB39+BB40+BB41+BB42+BB43+BB44+BB45</f>
        <v>0</v>
      </c>
      <c r="BC33" s="153">
        <f>BC34+BC35+BC36+BC37+BC38+BC39+BC40+BC41+BC42+BC43+BC44+BC45</f>
        <v>0</v>
      </c>
      <c r="BD33" s="153">
        <f>BD34+BD35+BD36+BD37+BD38+BD39+BD40+BD41+BD42+BD43+BD44+BD45</f>
        <v>0</v>
      </c>
      <c r="BE33" s="153">
        <f>BE34+BE35+BE36+BE37+BE38+BE39+BE40+BE41+BE42+BE43+BE44+BE45</f>
        <v>33.9</v>
      </c>
      <c r="BF33" s="153">
        <f t="shared" si="9"/>
        <v>33.9</v>
      </c>
      <c r="BG33" s="153">
        <f>BG34+BG35+BG36+BG37+BG38+BG39+BG40+BG41+BG42+BG43+BG44+BG45</f>
        <v>0</v>
      </c>
      <c r="BH33" s="153">
        <f>BH34+BH35+BH36+BH37+BH38+BH39+BH40+BH41+BH42+BH43+BH44+BH45</f>
        <v>0</v>
      </c>
      <c r="BI33" s="153">
        <f>BI34+BI35+BI36+BI37+BI38+BI39+BI40+BI41+BI42+BI43+BI44+BI45</f>
        <v>0</v>
      </c>
      <c r="BJ33" s="153">
        <f>BJ34+BJ35+BJ36+BJ37+BJ38+BJ39+BJ40+BJ41+BJ42+BJ43+BJ44+BJ45</f>
        <v>33.9</v>
      </c>
    </row>
    <row r="34" spans="1:62">
      <c r="A34" s="872"/>
      <c r="B34" s="886"/>
      <c r="C34" s="651"/>
      <c r="D34" s="651"/>
      <c r="E34" s="654"/>
      <c r="F34" s="59"/>
      <c r="G34" s="59"/>
      <c r="H34" s="59"/>
      <c r="I34" s="59"/>
      <c r="J34" s="59"/>
      <c r="K34" s="59"/>
      <c r="L34" s="59"/>
      <c r="M34" s="849"/>
      <c r="N34" s="60"/>
      <c r="O34" s="67"/>
      <c r="P34" s="59"/>
      <c r="Q34" s="59"/>
      <c r="R34" s="59"/>
      <c r="S34" s="59"/>
      <c r="T34" s="59"/>
      <c r="U34" s="59"/>
      <c r="V34" s="59"/>
      <c r="W34" s="673"/>
      <c r="X34" s="651"/>
      <c r="Y34" s="651"/>
      <c r="Z34" s="880"/>
      <c r="AA34" s="945"/>
      <c r="AB34" s="945"/>
      <c r="AC34" s="18"/>
      <c r="AD34" s="18" t="s">
        <v>478</v>
      </c>
      <c r="AE34" s="18" t="s">
        <v>27</v>
      </c>
      <c r="AF34" s="18" t="s">
        <v>250</v>
      </c>
      <c r="AG34" s="153">
        <f t="shared" si="5"/>
        <v>598.6</v>
      </c>
      <c r="AH34" s="153">
        <f t="shared" si="5"/>
        <v>527.9</v>
      </c>
      <c r="AI34" s="153"/>
      <c r="AJ34" s="153"/>
      <c r="AK34" s="153"/>
      <c r="AL34" s="153"/>
      <c r="AM34" s="153"/>
      <c r="AN34" s="153"/>
      <c r="AO34" s="153">
        <v>598.6</v>
      </c>
      <c r="AP34" s="153">
        <v>527.9</v>
      </c>
      <c r="AQ34" s="154">
        <f t="shared" si="6"/>
        <v>172.7</v>
      </c>
      <c r="AR34" s="154"/>
      <c r="AS34" s="154"/>
      <c r="AT34" s="154"/>
      <c r="AU34" s="154">
        <v>172.7</v>
      </c>
      <c r="AV34" s="153">
        <f t="shared" si="7"/>
        <v>33.9</v>
      </c>
      <c r="AW34" s="153"/>
      <c r="AX34" s="153"/>
      <c r="AY34" s="153"/>
      <c r="AZ34" s="153">
        <v>33.9</v>
      </c>
      <c r="BA34" s="153">
        <f t="shared" si="8"/>
        <v>33.9</v>
      </c>
      <c r="BB34" s="153"/>
      <c r="BC34" s="153"/>
      <c r="BD34" s="153"/>
      <c r="BE34" s="153">
        <v>33.9</v>
      </c>
      <c r="BF34" s="153">
        <f t="shared" si="9"/>
        <v>33.9</v>
      </c>
      <c r="BG34" s="153"/>
      <c r="BH34" s="153"/>
      <c r="BI34" s="153"/>
      <c r="BJ34" s="153">
        <v>33.9</v>
      </c>
    </row>
    <row r="35" spans="1:62">
      <c r="A35" s="872"/>
      <c r="B35" s="886"/>
      <c r="C35" s="651"/>
      <c r="D35" s="651"/>
      <c r="E35" s="654"/>
      <c r="F35" s="59"/>
      <c r="G35" s="59"/>
      <c r="H35" s="59"/>
      <c r="I35" s="59"/>
      <c r="J35" s="59"/>
      <c r="K35" s="59"/>
      <c r="L35" s="59"/>
      <c r="M35" s="849"/>
      <c r="N35" s="60"/>
      <c r="O35" s="67"/>
      <c r="P35" s="59"/>
      <c r="Q35" s="59"/>
      <c r="R35" s="59"/>
      <c r="S35" s="59"/>
      <c r="T35" s="59"/>
      <c r="U35" s="59"/>
      <c r="V35" s="59"/>
      <c r="W35" s="673"/>
      <c r="X35" s="651"/>
      <c r="Y35" s="651"/>
      <c r="Z35" s="880"/>
      <c r="AA35" s="945"/>
      <c r="AB35" s="945"/>
      <c r="AC35" s="18"/>
      <c r="AD35" s="1" t="s">
        <v>478</v>
      </c>
      <c r="AE35" s="12" t="s">
        <v>425</v>
      </c>
      <c r="AF35" s="12" t="s">
        <v>250</v>
      </c>
      <c r="AG35" s="153">
        <f t="shared" si="5"/>
        <v>0</v>
      </c>
      <c r="AH35" s="153">
        <f t="shared" si="5"/>
        <v>0</v>
      </c>
      <c r="AI35" s="153"/>
      <c r="AJ35" s="153"/>
      <c r="AK35" s="153"/>
      <c r="AL35" s="153"/>
      <c r="AM35" s="153"/>
      <c r="AN35" s="153"/>
      <c r="AO35" s="153">
        <v>0</v>
      </c>
      <c r="AP35" s="153"/>
      <c r="AQ35" s="154">
        <f t="shared" si="6"/>
        <v>0</v>
      </c>
      <c r="AR35" s="154"/>
      <c r="AS35" s="154"/>
      <c r="AT35" s="154"/>
      <c r="AU35" s="154"/>
      <c r="AV35" s="153">
        <f t="shared" si="7"/>
        <v>0</v>
      </c>
      <c r="AW35" s="153"/>
      <c r="AX35" s="153"/>
      <c r="AY35" s="153"/>
      <c r="AZ35" s="153"/>
      <c r="BA35" s="153">
        <f t="shared" si="8"/>
        <v>0</v>
      </c>
      <c r="BB35" s="153"/>
      <c r="BC35" s="153"/>
      <c r="BD35" s="153"/>
      <c r="BE35" s="153"/>
      <c r="BF35" s="153">
        <f t="shared" si="9"/>
        <v>0</v>
      </c>
      <c r="BG35" s="153"/>
      <c r="BH35" s="153"/>
      <c r="BI35" s="153"/>
      <c r="BJ35" s="153"/>
    </row>
    <row r="36" spans="1:62">
      <c r="A36" s="872"/>
      <c r="B36" s="886"/>
      <c r="C36" s="651"/>
      <c r="D36" s="651"/>
      <c r="E36" s="654"/>
      <c r="F36" s="59"/>
      <c r="G36" s="59"/>
      <c r="H36" s="59"/>
      <c r="I36" s="59"/>
      <c r="J36" s="59"/>
      <c r="K36" s="59"/>
      <c r="L36" s="59"/>
      <c r="M36" s="849"/>
      <c r="N36" s="60"/>
      <c r="O36" s="67"/>
      <c r="P36" s="59"/>
      <c r="Q36" s="59"/>
      <c r="R36" s="59"/>
      <c r="S36" s="59"/>
      <c r="T36" s="59"/>
      <c r="U36" s="59"/>
      <c r="V36" s="59"/>
      <c r="W36" s="673"/>
      <c r="X36" s="651"/>
      <c r="Y36" s="651"/>
      <c r="Z36" s="880"/>
      <c r="AA36" s="945"/>
      <c r="AB36" s="945"/>
      <c r="AC36" s="18"/>
      <c r="AD36" s="18" t="s">
        <v>478</v>
      </c>
      <c r="AE36" s="18" t="s">
        <v>299</v>
      </c>
      <c r="AF36" s="18" t="s">
        <v>250</v>
      </c>
      <c r="AG36" s="153">
        <f t="shared" si="5"/>
        <v>0</v>
      </c>
      <c r="AH36" s="153">
        <f t="shared" si="5"/>
        <v>0</v>
      </c>
      <c r="AI36" s="153"/>
      <c r="AJ36" s="153"/>
      <c r="AK36" s="153"/>
      <c r="AL36" s="153"/>
      <c r="AM36" s="153"/>
      <c r="AN36" s="153"/>
      <c r="AO36" s="153"/>
      <c r="AP36" s="153"/>
      <c r="AQ36" s="154">
        <f t="shared" si="6"/>
        <v>0</v>
      </c>
      <c r="AR36" s="154"/>
      <c r="AS36" s="154"/>
      <c r="AT36" s="154"/>
      <c r="AU36" s="154"/>
      <c r="AV36" s="153">
        <f t="shared" si="7"/>
        <v>0</v>
      </c>
      <c r="AW36" s="153"/>
      <c r="AX36" s="153"/>
      <c r="AY36" s="153"/>
      <c r="AZ36" s="153"/>
      <c r="BA36" s="153">
        <f t="shared" si="8"/>
        <v>0</v>
      </c>
      <c r="BB36" s="153"/>
      <c r="BC36" s="153"/>
      <c r="BD36" s="153"/>
      <c r="BE36" s="153"/>
      <c r="BF36" s="153">
        <f t="shared" si="9"/>
        <v>0</v>
      </c>
      <c r="BG36" s="153"/>
      <c r="BH36" s="153"/>
      <c r="BI36" s="153"/>
      <c r="BJ36" s="153"/>
    </row>
    <row r="37" spans="1:62">
      <c r="A37" s="872"/>
      <c r="B37" s="886"/>
      <c r="C37" s="651"/>
      <c r="D37" s="651"/>
      <c r="E37" s="654"/>
      <c r="F37" s="59"/>
      <c r="G37" s="59"/>
      <c r="H37" s="59"/>
      <c r="I37" s="59"/>
      <c r="J37" s="59"/>
      <c r="K37" s="59"/>
      <c r="L37" s="59"/>
      <c r="M37" s="849"/>
      <c r="N37" s="60"/>
      <c r="O37" s="67"/>
      <c r="P37" s="59"/>
      <c r="Q37" s="59"/>
      <c r="R37" s="59"/>
      <c r="S37" s="59"/>
      <c r="T37" s="59"/>
      <c r="U37" s="59"/>
      <c r="V37" s="59"/>
      <c r="W37" s="673"/>
      <c r="X37" s="651"/>
      <c r="Y37" s="651"/>
      <c r="Z37" s="880"/>
      <c r="AA37" s="945"/>
      <c r="AB37" s="945"/>
      <c r="AC37" s="18"/>
      <c r="AD37" s="18" t="s">
        <v>478</v>
      </c>
      <c r="AE37" s="18" t="s">
        <v>270</v>
      </c>
      <c r="AF37" s="18">
        <v>244</v>
      </c>
      <c r="AG37" s="153">
        <f t="shared" si="5"/>
        <v>0</v>
      </c>
      <c r="AH37" s="153">
        <f t="shared" si="5"/>
        <v>0</v>
      </c>
      <c r="AI37" s="153"/>
      <c r="AJ37" s="153"/>
      <c r="AK37" s="153"/>
      <c r="AL37" s="153"/>
      <c r="AM37" s="153"/>
      <c r="AN37" s="153"/>
      <c r="AO37" s="153"/>
      <c r="AP37" s="153"/>
      <c r="AQ37" s="154">
        <f t="shared" si="6"/>
        <v>0</v>
      </c>
      <c r="AR37" s="154"/>
      <c r="AS37" s="154"/>
      <c r="AT37" s="154"/>
      <c r="AU37" s="154"/>
      <c r="AV37" s="153">
        <f t="shared" si="7"/>
        <v>0</v>
      </c>
      <c r="AW37" s="153"/>
      <c r="AX37" s="153"/>
      <c r="AY37" s="153"/>
      <c r="AZ37" s="153"/>
      <c r="BA37" s="153">
        <f t="shared" si="8"/>
        <v>0</v>
      </c>
      <c r="BB37" s="153"/>
      <c r="BC37" s="153"/>
      <c r="BD37" s="153"/>
      <c r="BE37" s="153"/>
      <c r="BF37" s="153">
        <f t="shared" si="9"/>
        <v>0</v>
      </c>
      <c r="BG37" s="153"/>
      <c r="BH37" s="153"/>
      <c r="BI37" s="153"/>
      <c r="BJ37" s="153"/>
    </row>
    <row r="38" spans="1:62">
      <c r="A38" s="872"/>
      <c r="B38" s="886"/>
      <c r="C38" s="651"/>
      <c r="D38" s="651"/>
      <c r="E38" s="654"/>
      <c r="F38" s="59"/>
      <c r="G38" s="59"/>
      <c r="H38" s="59"/>
      <c r="I38" s="59"/>
      <c r="J38" s="59"/>
      <c r="K38" s="59"/>
      <c r="L38" s="59"/>
      <c r="M38" s="849"/>
      <c r="N38" s="60"/>
      <c r="O38" s="67"/>
      <c r="P38" s="59"/>
      <c r="Q38" s="59"/>
      <c r="R38" s="59"/>
      <c r="S38" s="59"/>
      <c r="T38" s="59"/>
      <c r="U38" s="59"/>
      <c r="V38" s="59"/>
      <c r="W38" s="673"/>
      <c r="X38" s="651"/>
      <c r="Y38" s="651"/>
      <c r="Z38" s="880"/>
      <c r="AA38" s="945"/>
      <c r="AB38" s="945"/>
      <c r="AC38" s="18"/>
      <c r="AD38" s="18" t="s">
        <v>478</v>
      </c>
      <c r="AE38" s="18" t="s">
        <v>131</v>
      </c>
      <c r="AF38" s="18" t="s">
        <v>250</v>
      </c>
      <c r="AG38" s="153">
        <f>AI38+AK38+AM38+AO38</f>
        <v>342.7</v>
      </c>
      <c r="AH38" s="153">
        <f t="shared" si="5"/>
        <v>342.7</v>
      </c>
      <c r="AI38" s="153">
        <v>322.2</v>
      </c>
      <c r="AJ38" s="153">
        <v>322.2</v>
      </c>
      <c r="AK38" s="153">
        <v>10.3</v>
      </c>
      <c r="AL38" s="153">
        <v>10.3</v>
      </c>
      <c r="AM38" s="153"/>
      <c r="AN38" s="153"/>
      <c r="AO38" s="153">
        <v>10.199999999999999</v>
      </c>
      <c r="AP38" s="153">
        <v>10.199999999999999</v>
      </c>
      <c r="AQ38" s="154">
        <f>AR38+AS38+AT38+AU38</f>
        <v>0</v>
      </c>
      <c r="AR38" s="154"/>
      <c r="AS38" s="154"/>
      <c r="AT38" s="154"/>
      <c r="AU38" s="154"/>
      <c r="AV38" s="153">
        <f>AW38+AX38+AY38+AZ38</f>
        <v>0</v>
      </c>
      <c r="AW38" s="153"/>
      <c r="AX38" s="153"/>
      <c r="AY38" s="153"/>
      <c r="AZ38" s="153"/>
      <c r="BA38" s="153">
        <f t="shared" ref="BA38:BA48" si="10">BB38+BC38+BD38+BE38</f>
        <v>0</v>
      </c>
      <c r="BB38" s="153"/>
      <c r="BC38" s="153"/>
      <c r="BD38" s="153"/>
      <c r="BE38" s="153"/>
      <c r="BF38" s="153">
        <f t="shared" si="9"/>
        <v>0</v>
      </c>
      <c r="BG38" s="153"/>
      <c r="BH38" s="153"/>
      <c r="BI38" s="153"/>
      <c r="BJ38" s="153"/>
    </row>
    <row r="39" spans="1:62" ht="15.75" customHeight="1">
      <c r="A39" s="872"/>
      <c r="B39" s="886"/>
      <c r="C39" s="651"/>
      <c r="D39" s="651"/>
      <c r="E39" s="654"/>
      <c r="F39" s="59"/>
      <c r="G39" s="59"/>
      <c r="H39" s="59"/>
      <c r="I39" s="59"/>
      <c r="J39" s="59"/>
      <c r="K39" s="59"/>
      <c r="L39" s="59"/>
      <c r="M39" s="849"/>
      <c r="N39" s="60"/>
      <c r="O39" s="67"/>
      <c r="P39" s="59"/>
      <c r="Q39" s="59"/>
      <c r="R39" s="59"/>
      <c r="S39" s="59"/>
      <c r="T39" s="59"/>
      <c r="U39" s="59"/>
      <c r="V39" s="59"/>
      <c r="W39" s="673"/>
      <c r="X39" s="651"/>
      <c r="Y39" s="651"/>
      <c r="Z39" s="880"/>
      <c r="AA39" s="945"/>
      <c r="AB39" s="945"/>
      <c r="AC39" s="18"/>
      <c r="AD39" s="18" t="s">
        <v>478</v>
      </c>
      <c r="AE39" s="18" t="s">
        <v>19</v>
      </c>
      <c r="AF39" s="18" t="s">
        <v>250</v>
      </c>
      <c r="AG39" s="153">
        <f t="shared" ref="AG39:AH117" si="11">AI39+AK39+AM39+AO39</f>
        <v>0</v>
      </c>
      <c r="AH39" s="153">
        <f t="shared" si="5"/>
        <v>0</v>
      </c>
      <c r="AI39" s="153"/>
      <c r="AJ39" s="153"/>
      <c r="AK39" s="153"/>
      <c r="AL39" s="153"/>
      <c r="AM39" s="153"/>
      <c r="AN39" s="153"/>
      <c r="AO39" s="153"/>
      <c r="AP39" s="153"/>
      <c r="AQ39" s="154">
        <f t="shared" ref="AQ39:AQ117" si="12">AR39+AS39+AT39+AU39</f>
        <v>0</v>
      </c>
      <c r="AR39" s="154"/>
      <c r="AS39" s="154"/>
      <c r="AT39" s="154"/>
      <c r="AU39" s="154"/>
      <c r="AV39" s="153">
        <f t="shared" ref="AV39:AV117" si="13">AW39+AX39+AY39+AZ39</f>
        <v>0</v>
      </c>
      <c r="AW39" s="153"/>
      <c r="AX39" s="153"/>
      <c r="AY39" s="153"/>
      <c r="AZ39" s="153"/>
      <c r="BA39" s="153">
        <f t="shared" si="10"/>
        <v>0</v>
      </c>
      <c r="BB39" s="153"/>
      <c r="BC39" s="153"/>
      <c r="BD39" s="153"/>
      <c r="BE39" s="153"/>
      <c r="BF39" s="153">
        <f t="shared" si="9"/>
        <v>0</v>
      </c>
      <c r="BG39" s="153"/>
      <c r="BH39" s="153"/>
      <c r="BI39" s="153"/>
      <c r="BJ39" s="153"/>
    </row>
    <row r="40" spans="1:62" ht="18.75" hidden="1" customHeight="1">
      <c r="A40" s="872"/>
      <c r="B40" s="886"/>
      <c r="C40" s="651"/>
      <c r="D40" s="651"/>
      <c r="E40" s="654"/>
      <c r="F40" s="59"/>
      <c r="G40" s="59"/>
      <c r="H40" s="59"/>
      <c r="I40" s="59"/>
      <c r="J40" s="59"/>
      <c r="K40" s="59"/>
      <c r="L40" s="59"/>
      <c r="M40" s="849"/>
      <c r="N40" s="60"/>
      <c r="O40" s="67"/>
      <c r="P40" s="59"/>
      <c r="Q40" s="59"/>
      <c r="R40" s="59"/>
      <c r="S40" s="59"/>
      <c r="T40" s="59"/>
      <c r="U40" s="59"/>
      <c r="V40" s="59"/>
      <c r="W40" s="673"/>
      <c r="X40" s="651"/>
      <c r="Y40" s="651"/>
      <c r="Z40" s="880"/>
      <c r="AA40" s="945"/>
      <c r="AB40" s="945"/>
      <c r="AC40" s="18"/>
      <c r="AD40" s="18" t="s">
        <v>478</v>
      </c>
      <c r="AE40" s="18" t="s">
        <v>286</v>
      </c>
      <c r="AF40" s="18" t="s">
        <v>268</v>
      </c>
      <c r="AG40" s="153">
        <f t="shared" si="11"/>
        <v>0</v>
      </c>
      <c r="AH40" s="153">
        <f t="shared" si="5"/>
        <v>0</v>
      </c>
      <c r="AI40" s="153"/>
      <c r="AJ40" s="153"/>
      <c r="AK40" s="153"/>
      <c r="AL40" s="153"/>
      <c r="AM40" s="153"/>
      <c r="AN40" s="153"/>
      <c r="AO40" s="153"/>
      <c r="AP40" s="153"/>
      <c r="AQ40" s="154">
        <f t="shared" si="12"/>
        <v>0</v>
      </c>
      <c r="AR40" s="154"/>
      <c r="AS40" s="154"/>
      <c r="AT40" s="154"/>
      <c r="AU40" s="154"/>
      <c r="AV40" s="153">
        <f t="shared" si="13"/>
        <v>0</v>
      </c>
      <c r="AW40" s="153"/>
      <c r="AX40" s="153"/>
      <c r="AY40" s="153"/>
      <c r="AZ40" s="153"/>
      <c r="BA40" s="153">
        <f t="shared" si="10"/>
        <v>0</v>
      </c>
      <c r="BB40" s="153"/>
      <c r="BC40" s="153"/>
      <c r="BD40" s="153"/>
      <c r="BE40" s="153"/>
      <c r="BF40" s="153">
        <f t="shared" si="9"/>
        <v>0</v>
      </c>
      <c r="BG40" s="153"/>
      <c r="BH40" s="153"/>
      <c r="BI40" s="153"/>
      <c r="BJ40" s="153"/>
    </row>
    <row r="41" spans="1:62" ht="18" customHeight="1">
      <c r="A41" s="872"/>
      <c r="B41" s="886"/>
      <c r="C41" s="651"/>
      <c r="D41" s="651"/>
      <c r="E41" s="654"/>
      <c r="F41" s="59"/>
      <c r="G41" s="59"/>
      <c r="H41" s="59"/>
      <c r="I41" s="59"/>
      <c r="J41" s="59"/>
      <c r="K41" s="59"/>
      <c r="L41" s="59"/>
      <c r="M41" s="849"/>
      <c r="N41" s="60"/>
      <c r="O41" s="67"/>
      <c r="P41" s="59"/>
      <c r="Q41" s="59"/>
      <c r="R41" s="59"/>
      <c r="S41" s="59"/>
      <c r="T41" s="59"/>
      <c r="U41" s="59"/>
      <c r="V41" s="59"/>
      <c r="W41" s="673"/>
      <c r="X41" s="651"/>
      <c r="Y41" s="651"/>
      <c r="Z41" s="880"/>
      <c r="AA41" s="945"/>
      <c r="AB41" s="945"/>
      <c r="AC41" s="18"/>
      <c r="AD41" s="18" t="s">
        <v>478</v>
      </c>
      <c r="AE41" s="18" t="s">
        <v>463</v>
      </c>
      <c r="AF41" s="18">
        <v>240</v>
      </c>
      <c r="AG41" s="153">
        <f t="shared" si="11"/>
        <v>0</v>
      </c>
      <c r="AH41" s="153">
        <f t="shared" si="11"/>
        <v>0</v>
      </c>
      <c r="AI41" s="153"/>
      <c r="AJ41" s="153"/>
      <c r="AK41" s="153"/>
      <c r="AL41" s="153"/>
      <c r="AM41" s="153"/>
      <c r="AN41" s="153"/>
      <c r="AO41" s="153"/>
      <c r="AP41" s="153"/>
      <c r="AQ41" s="154">
        <f t="shared" si="12"/>
        <v>180</v>
      </c>
      <c r="AR41" s="154"/>
      <c r="AS41" s="154">
        <v>180</v>
      </c>
      <c r="AT41" s="154"/>
      <c r="AU41" s="154">
        <v>0</v>
      </c>
      <c r="AV41" s="153">
        <f t="shared" si="13"/>
        <v>0</v>
      </c>
      <c r="AW41" s="153"/>
      <c r="AX41" s="153"/>
      <c r="AY41" s="153"/>
      <c r="AZ41" s="153"/>
      <c r="BA41" s="153">
        <f t="shared" si="10"/>
        <v>0</v>
      </c>
      <c r="BB41" s="153"/>
      <c r="BC41" s="153"/>
      <c r="BD41" s="153"/>
      <c r="BE41" s="153"/>
      <c r="BF41" s="153">
        <f t="shared" si="9"/>
        <v>0</v>
      </c>
      <c r="BG41" s="153"/>
      <c r="BH41" s="153"/>
      <c r="BI41" s="153"/>
      <c r="BJ41" s="153"/>
    </row>
    <row r="42" spans="1:62" ht="15.75" customHeight="1">
      <c r="A42" s="872"/>
      <c r="B42" s="886"/>
      <c r="C42" s="651"/>
      <c r="D42" s="651"/>
      <c r="E42" s="654"/>
      <c r="F42" s="59"/>
      <c r="G42" s="59"/>
      <c r="H42" s="59"/>
      <c r="I42" s="59"/>
      <c r="J42" s="59"/>
      <c r="K42" s="59"/>
      <c r="L42" s="59"/>
      <c r="M42" s="849"/>
      <c r="N42" s="60"/>
      <c r="O42" s="67"/>
      <c r="P42" s="59"/>
      <c r="Q42" s="59"/>
      <c r="R42" s="59"/>
      <c r="S42" s="59"/>
      <c r="T42" s="59"/>
      <c r="U42" s="59"/>
      <c r="V42" s="59"/>
      <c r="W42" s="673"/>
      <c r="X42" s="651"/>
      <c r="Y42" s="651"/>
      <c r="Z42" s="880"/>
      <c r="AA42" s="945"/>
      <c r="AB42" s="945"/>
      <c r="AC42" s="18"/>
      <c r="AD42" s="18" t="s">
        <v>478</v>
      </c>
      <c r="AE42" s="18" t="s">
        <v>391</v>
      </c>
      <c r="AF42" s="18" t="s">
        <v>250</v>
      </c>
      <c r="AG42" s="153">
        <f t="shared" si="11"/>
        <v>0</v>
      </c>
      <c r="AH42" s="153">
        <f t="shared" si="11"/>
        <v>0</v>
      </c>
      <c r="AI42" s="153"/>
      <c r="AJ42" s="153"/>
      <c r="AK42" s="153"/>
      <c r="AL42" s="153"/>
      <c r="AM42" s="153"/>
      <c r="AN42" s="153"/>
      <c r="AO42" s="153"/>
      <c r="AP42" s="153"/>
      <c r="AQ42" s="154">
        <f t="shared" si="12"/>
        <v>1595.8</v>
      </c>
      <c r="AR42" s="154"/>
      <c r="AS42" s="154">
        <v>1500</v>
      </c>
      <c r="AT42" s="154"/>
      <c r="AU42" s="154">
        <v>95.8</v>
      </c>
      <c r="AV42" s="153">
        <f t="shared" si="13"/>
        <v>0</v>
      </c>
      <c r="AW42" s="153"/>
      <c r="AX42" s="153"/>
      <c r="AY42" s="153"/>
      <c r="AZ42" s="153"/>
      <c r="BA42" s="153">
        <f t="shared" si="10"/>
        <v>0</v>
      </c>
      <c r="BB42" s="153"/>
      <c r="BC42" s="153"/>
      <c r="BD42" s="153"/>
      <c r="BE42" s="153"/>
      <c r="BF42" s="153">
        <f t="shared" si="9"/>
        <v>0</v>
      </c>
      <c r="BG42" s="153"/>
      <c r="BH42" s="153"/>
      <c r="BI42" s="153"/>
      <c r="BJ42" s="153"/>
    </row>
    <row r="43" spans="1:62" ht="18" customHeight="1">
      <c r="A43" s="872"/>
      <c r="B43" s="886"/>
      <c r="C43" s="651"/>
      <c r="D43" s="651"/>
      <c r="E43" s="654"/>
      <c r="F43" s="59"/>
      <c r="G43" s="59"/>
      <c r="H43" s="59"/>
      <c r="I43" s="59"/>
      <c r="J43" s="59"/>
      <c r="K43" s="59"/>
      <c r="L43" s="59"/>
      <c r="M43" s="849"/>
      <c r="N43" s="60"/>
      <c r="O43" s="67"/>
      <c r="P43" s="59"/>
      <c r="Q43" s="59"/>
      <c r="R43" s="59"/>
      <c r="S43" s="59"/>
      <c r="T43" s="59"/>
      <c r="U43" s="59"/>
      <c r="V43" s="59"/>
      <c r="W43" s="673"/>
      <c r="X43" s="651"/>
      <c r="Y43" s="651"/>
      <c r="Z43" s="880"/>
      <c r="AA43" s="945"/>
      <c r="AB43" s="945"/>
      <c r="AC43" s="18"/>
      <c r="AD43" s="18" t="s">
        <v>478</v>
      </c>
      <c r="AE43" s="18" t="s">
        <v>317</v>
      </c>
      <c r="AF43" s="18" t="s">
        <v>250</v>
      </c>
      <c r="AG43" s="153">
        <f t="shared" si="11"/>
        <v>0</v>
      </c>
      <c r="AH43" s="153">
        <f t="shared" si="11"/>
        <v>0</v>
      </c>
      <c r="AI43" s="153"/>
      <c r="AJ43" s="153"/>
      <c r="AK43" s="153"/>
      <c r="AL43" s="153"/>
      <c r="AM43" s="153"/>
      <c r="AN43" s="153"/>
      <c r="AO43" s="153"/>
      <c r="AP43" s="153"/>
      <c r="AQ43" s="154">
        <f t="shared" si="12"/>
        <v>0</v>
      </c>
      <c r="AR43" s="154"/>
      <c r="AS43" s="154"/>
      <c r="AT43" s="154"/>
      <c r="AU43" s="154"/>
      <c r="AV43" s="153">
        <f t="shared" si="13"/>
        <v>0</v>
      </c>
      <c r="AW43" s="153"/>
      <c r="AX43" s="153"/>
      <c r="AY43" s="153"/>
      <c r="AZ43" s="153"/>
      <c r="BA43" s="153">
        <f t="shared" si="10"/>
        <v>0</v>
      </c>
      <c r="BB43" s="153"/>
      <c r="BC43" s="153"/>
      <c r="BD43" s="153"/>
      <c r="BE43" s="153"/>
      <c r="BF43" s="153">
        <f t="shared" si="9"/>
        <v>0</v>
      </c>
      <c r="BG43" s="153"/>
      <c r="BH43" s="153"/>
      <c r="BI43" s="153"/>
      <c r="BJ43" s="153"/>
    </row>
    <row r="44" spans="1:62" ht="0.75" hidden="1" customHeight="1">
      <c r="A44" s="872"/>
      <c r="B44" s="886"/>
      <c r="C44" s="651"/>
      <c r="D44" s="651"/>
      <c r="E44" s="654"/>
      <c r="F44" s="59"/>
      <c r="G44" s="59"/>
      <c r="H44" s="59"/>
      <c r="I44" s="59"/>
      <c r="J44" s="59"/>
      <c r="K44" s="59"/>
      <c r="L44" s="59"/>
      <c r="M44" s="849"/>
      <c r="N44" s="60"/>
      <c r="O44" s="67"/>
      <c r="P44" s="59"/>
      <c r="Q44" s="59"/>
      <c r="R44" s="59"/>
      <c r="S44" s="59"/>
      <c r="T44" s="59"/>
      <c r="U44" s="59"/>
      <c r="V44" s="59"/>
      <c r="W44" s="673"/>
      <c r="X44" s="651"/>
      <c r="Y44" s="651"/>
      <c r="Z44" s="880"/>
      <c r="AA44" s="945"/>
      <c r="AB44" s="945"/>
      <c r="AC44" s="18"/>
      <c r="AD44" s="18" t="s">
        <v>478</v>
      </c>
      <c r="AE44" s="18" t="s">
        <v>297</v>
      </c>
      <c r="AF44" s="18" t="s">
        <v>268</v>
      </c>
      <c r="AG44" s="153">
        <f t="shared" si="11"/>
        <v>0</v>
      </c>
      <c r="AH44" s="153">
        <f t="shared" si="11"/>
        <v>0</v>
      </c>
      <c r="AI44" s="153"/>
      <c r="AJ44" s="153"/>
      <c r="AK44" s="153"/>
      <c r="AL44" s="153"/>
      <c r="AM44" s="153"/>
      <c r="AN44" s="153"/>
      <c r="AO44" s="153"/>
      <c r="AP44" s="153"/>
      <c r="AQ44" s="154">
        <f t="shared" si="12"/>
        <v>0</v>
      </c>
      <c r="AR44" s="154"/>
      <c r="AS44" s="154"/>
      <c r="AT44" s="154"/>
      <c r="AU44" s="154"/>
      <c r="AV44" s="153">
        <f t="shared" si="13"/>
        <v>0</v>
      </c>
      <c r="AW44" s="153"/>
      <c r="AX44" s="153"/>
      <c r="AY44" s="153"/>
      <c r="AZ44" s="153"/>
      <c r="BA44" s="153">
        <f t="shared" si="10"/>
        <v>0</v>
      </c>
      <c r="BB44" s="153"/>
      <c r="BC44" s="153"/>
      <c r="BD44" s="153"/>
      <c r="BE44" s="153"/>
      <c r="BF44" s="153">
        <f t="shared" si="9"/>
        <v>0</v>
      </c>
      <c r="BG44" s="153"/>
      <c r="BH44" s="153"/>
      <c r="BI44" s="153"/>
      <c r="BJ44" s="153"/>
    </row>
    <row r="45" spans="1:62" ht="27" hidden="1" customHeight="1">
      <c r="A45" s="872"/>
      <c r="B45" s="886"/>
      <c r="C45" s="651"/>
      <c r="D45" s="836"/>
      <c r="E45" s="816"/>
      <c r="F45" s="59"/>
      <c r="G45" s="59"/>
      <c r="H45" s="59"/>
      <c r="I45" s="59"/>
      <c r="J45" s="59"/>
      <c r="K45" s="59"/>
      <c r="L45" s="59"/>
      <c r="M45" s="849"/>
      <c r="N45" s="60"/>
      <c r="O45" s="67"/>
      <c r="P45" s="59"/>
      <c r="Q45" s="59"/>
      <c r="R45" s="59"/>
      <c r="S45" s="59"/>
      <c r="T45" s="59"/>
      <c r="U45" s="59"/>
      <c r="V45" s="59"/>
      <c r="W45" s="673"/>
      <c r="X45" s="836"/>
      <c r="Y45" s="836"/>
      <c r="Z45" s="880"/>
      <c r="AA45" s="946"/>
      <c r="AB45" s="946"/>
      <c r="AC45" s="18"/>
      <c r="AD45" s="18" t="s">
        <v>478</v>
      </c>
      <c r="AE45" s="18" t="s">
        <v>296</v>
      </c>
      <c r="AF45" s="18" t="s">
        <v>250</v>
      </c>
      <c r="AG45" s="153">
        <f t="shared" si="11"/>
        <v>0</v>
      </c>
      <c r="AH45" s="153">
        <f t="shared" si="11"/>
        <v>0</v>
      </c>
      <c r="AI45" s="153"/>
      <c r="AJ45" s="153"/>
      <c r="AK45" s="153"/>
      <c r="AL45" s="153"/>
      <c r="AM45" s="153"/>
      <c r="AN45" s="153"/>
      <c r="AO45" s="153"/>
      <c r="AP45" s="153"/>
      <c r="AQ45" s="154">
        <f t="shared" si="12"/>
        <v>0</v>
      </c>
      <c r="AR45" s="154"/>
      <c r="AS45" s="154"/>
      <c r="AT45" s="154"/>
      <c r="AU45" s="154"/>
      <c r="AV45" s="153">
        <f t="shared" si="13"/>
        <v>0</v>
      </c>
      <c r="AW45" s="153"/>
      <c r="AX45" s="153"/>
      <c r="AY45" s="153"/>
      <c r="AZ45" s="153"/>
      <c r="BA45" s="153">
        <f t="shared" si="10"/>
        <v>0</v>
      </c>
      <c r="BB45" s="153"/>
      <c r="BC45" s="153"/>
      <c r="BD45" s="153"/>
      <c r="BE45" s="153"/>
      <c r="BF45" s="153">
        <f t="shared" si="9"/>
        <v>0</v>
      </c>
      <c r="BG45" s="153"/>
      <c r="BH45" s="153"/>
      <c r="BI45" s="153"/>
      <c r="BJ45" s="153"/>
    </row>
    <row r="46" spans="1:62" ht="0.75" hidden="1" customHeight="1">
      <c r="A46" s="873"/>
      <c r="B46" s="887"/>
      <c r="C46" s="836"/>
      <c r="D46" s="58"/>
      <c r="E46" s="58"/>
      <c r="F46" s="59"/>
      <c r="G46" s="59"/>
      <c r="H46" s="59"/>
      <c r="I46" s="59"/>
      <c r="J46" s="59"/>
      <c r="K46" s="59"/>
      <c r="L46" s="59"/>
      <c r="M46" s="850"/>
      <c r="N46" s="60"/>
      <c r="O46" s="67"/>
      <c r="P46" s="59"/>
      <c r="Q46" s="59"/>
      <c r="R46" s="59"/>
      <c r="S46" s="59"/>
      <c r="T46" s="59"/>
      <c r="U46" s="59"/>
      <c r="V46" s="59"/>
      <c r="W46" s="565"/>
      <c r="X46" s="58"/>
      <c r="Y46" s="58"/>
      <c r="Z46" s="881"/>
      <c r="AA46" s="69"/>
      <c r="AB46" s="69"/>
      <c r="AC46" s="18"/>
      <c r="AD46" s="18"/>
      <c r="AE46" s="18"/>
      <c r="AF46" s="18"/>
      <c r="AG46" s="153"/>
      <c r="AH46" s="153">
        <f t="shared" si="11"/>
        <v>0</v>
      </c>
      <c r="AI46" s="153"/>
      <c r="AJ46" s="153"/>
      <c r="AK46" s="153"/>
      <c r="AL46" s="153"/>
      <c r="AM46" s="153"/>
      <c r="AN46" s="153"/>
      <c r="AO46" s="153"/>
      <c r="AP46" s="153"/>
      <c r="AQ46" s="154">
        <f t="shared" si="12"/>
        <v>268.5</v>
      </c>
      <c r="AR46" s="154"/>
      <c r="AS46" s="154"/>
      <c r="AT46" s="154"/>
      <c r="AU46" s="154">
        <f>SUM(AU34:AU45)</f>
        <v>268.5</v>
      </c>
      <c r="AV46" s="153">
        <f t="shared" si="13"/>
        <v>33.9</v>
      </c>
      <c r="AW46" s="153"/>
      <c r="AX46" s="153"/>
      <c r="AY46" s="153"/>
      <c r="AZ46" s="153">
        <f>SUM(AZ34:AZ45)</f>
        <v>33.9</v>
      </c>
      <c r="BA46" s="153">
        <f t="shared" si="10"/>
        <v>33.9</v>
      </c>
      <c r="BB46" s="153"/>
      <c r="BC46" s="153"/>
      <c r="BD46" s="153"/>
      <c r="BE46" s="153">
        <f>SUM(BE34:BE45)</f>
        <v>33.9</v>
      </c>
      <c r="BF46" s="153">
        <f t="shared" si="9"/>
        <v>33.9</v>
      </c>
      <c r="BG46" s="153"/>
      <c r="BH46" s="153"/>
      <c r="BI46" s="153"/>
      <c r="BJ46" s="153">
        <f>SUM(BJ34:BJ45)</f>
        <v>33.9</v>
      </c>
    </row>
    <row r="47" spans="1:62" ht="12" customHeight="1">
      <c r="A47" s="116" t="s">
        <v>321</v>
      </c>
      <c r="B47" s="17">
        <v>6509</v>
      </c>
      <c r="C47" s="68" t="s">
        <v>454</v>
      </c>
      <c r="D47" s="68" t="s">
        <v>244</v>
      </c>
      <c r="E47" s="68" t="s">
        <v>455</v>
      </c>
      <c r="F47" s="182"/>
      <c r="G47" s="182"/>
      <c r="H47" s="182"/>
      <c r="I47" s="182"/>
      <c r="J47" s="182"/>
      <c r="K47" s="182"/>
      <c r="L47" s="182"/>
      <c r="M47" s="89" t="s">
        <v>330</v>
      </c>
      <c r="N47" s="132" t="s">
        <v>290</v>
      </c>
      <c r="O47" s="132" t="s">
        <v>386</v>
      </c>
      <c r="P47" s="182">
        <v>11</v>
      </c>
      <c r="Q47" s="182"/>
      <c r="R47" s="182"/>
      <c r="S47" s="182"/>
      <c r="T47" s="182"/>
      <c r="U47" s="182"/>
      <c r="V47" s="182"/>
      <c r="W47" s="68" t="s">
        <v>457</v>
      </c>
      <c r="X47" s="68" t="s">
        <v>418</v>
      </c>
      <c r="Y47" s="68" t="s">
        <v>459</v>
      </c>
      <c r="Z47" s="70" t="s">
        <v>471</v>
      </c>
      <c r="AA47" s="70" t="s">
        <v>290</v>
      </c>
      <c r="AB47" s="70" t="s">
        <v>417</v>
      </c>
      <c r="AC47" s="18"/>
      <c r="AD47" s="18" t="s">
        <v>228</v>
      </c>
      <c r="AE47" s="18" t="s">
        <v>273</v>
      </c>
      <c r="AF47" s="18" t="s">
        <v>250</v>
      </c>
      <c r="AG47" s="153">
        <f t="shared" si="11"/>
        <v>0</v>
      </c>
      <c r="AH47" s="153">
        <f t="shared" si="11"/>
        <v>0</v>
      </c>
      <c r="AI47" s="153"/>
      <c r="AJ47" s="153"/>
      <c r="AK47" s="153"/>
      <c r="AL47" s="153"/>
      <c r="AM47" s="153"/>
      <c r="AN47" s="153"/>
      <c r="AO47" s="153"/>
      <c r="AP47" s="153"/>
      <c r="AQ47" s="154">
        <f t="shared" si="12"/>
        <v>0</v>
      </c>
      <c r="AR47" s="154"/>
      <c r="AS47" s="154"/>
      <c r="AT47" s="154"/>
      <c r="AU47" s="154"/>
      <c r="AV47" s="153">
        <f t="shared" si="13"/>
        <v>0</v>
      </c>
      <c r="AW47" s="153"/>
      <c r="AX47" s="153"/>
      <c r="AY47" s="153"/>
      <c r="AZ47" s="153"/>
      <c r="BA47" s="153">
        <f t="shared" si="10"/>
        <v>0</v>
      </c>
      <c r="BB47" s="153"/>
      <c r="BC47" s="153"/>
      <c r="BD47" s="153"/>
      <c r="BE47" s="153"/>
      <c r="BF47" s="153">
        <f t="shared" si="9"/>
        <v>0</v>
      </c>
      <c r="BG47" s="153"/>
      <c r="BH47" s="153"/>
      <c r="BI47" s="153"/>
      <c r="BJ47" s="153"/>
    </row>
    <row r="48" spans="1:62" ht="13.5" customHeight="1">
      <c r="A48" s="859" t="s">
        <v>322</v>
      </c>
      <c r="B48" s="587"/>
      <c r="C48" s="818" t="s">
        <v>447</v>
      </c>
      <c r="D48" s="1019" t="s">
        <v>418</v>
      </c>
      <c r="E48" s="867" t="s">
        <v>448</v>
      </c>
      <c r="F48" s="66"/>
      <c r="G48" s="66"/>
      <c r="H48" s="66"/>
      <c r="I48" s="66"/>
      <c r="J48" s="66"/>
      <c r="K48" s="66"/>
      <c r="L48" s="66"/>
      <c r="M48" s="901" t="s">
        <v>387</v>
      </c>
      <c r="N48" s="60" t="s">
        <v>290</v>
      </c>
      <c r="O48" s="60" t="s">
        <v>386</v>
      </c>
      <c r="P48" s="66" t="s">
        <v>420</v>
      </c>
      <c r="Q48" s="66"/>
      <c r="R48" s="66"/>
      <c r="S48" s="66"/>
      <c r="T48" s="66"/>
      <c r="U48" s="66"/>
      <c r="V48" s="66"/>
      <c r="W48" s="748" t="s">
        <v>367</v>
      </c>
      <c r="X48" s="867" t="s">
        <v>242</v>
      </c>
      <c r="Y48" s="867" t="s">
        <v>368</v>
      </c>
      <c r="Z48" s="954" t="s">
        <v>413</v>
      </c>
      <c r="AA48" s="957" t="s">
        <v>290</v>
      </c>
      <c r="AB48" s="957" t="s">
        <v>378</v>
      </c>
      <c r="AC48" s="18"/>
      <c r="AD48" s="18"/>
      <c r="AE48" s="18"/>
      <c r="AF48" s="18"/>
      <c r="AG48" s="153">
        <f t="shared" si="11"/>
        <v>0</v>
      </c>
      <c r="AH48" s="153">
        <f t="shared" si="11"/>
        <v>0</v>
      </c>
      <c r="AI48" s="153"/>
      <c r="AJ48" s="153"/>
      <c r="AK48" s="153"/>
      <c r="AL48" s="153"/>
      <c r="AM48" s="153"/>
      <c r="AN48" s="153"/>
      <c r="AO48" s="153"/>
      <c r="AP48" s="153"/>
      <c r="AQ48" s="154">
        <f t="shared" si="12"/>
        <v>0</v>
      </c>
      <c r="AR48" s="154"/>
      <c r="AS48" s="154"/>
      <c r="AT48" s="154"/>
      <c r="AU48" s="154"/>
      <c r="AV48" s="153">
        <f t="shared" si="13"/>
        <v>0</v>
      </c>
      <c r="AW48" s="153"/>
      <c r="AX48" s="153"/>
      <c r="AY48" s="153"/>
      <c r="AZ48" s="153"/>
      <c r="BA48" s="153">
        <f t="shared" si="10"/>
        <v>0</v>
      </c>
      <c r="BB48" s="153"/>
      <c r="BC48" s="153"/>
      <c r="BD48" s="153"/>
      <c r="BE48" s="153"/>
      <c r="BF48" s="153">
        <f t="shared" si="9"/>
        <v>0</v>
      </c>
      <c r="BG48" s="153"/>
      <c r="BH48" s="153"/>
      <c r="BI48" s="153"/>
      <c r="BJ48" s="153"/>
    </row>
    <row r="49" spans="1:62" ht="12.75" customHeight="1">
      <c r="A49" s="860"/>
      <c r="B49" s="895">
        <v>6513</v>
      </c>
      <c r="C49" s="819"/>
      <c r="D49" s="1019"/>
      <c r="E49" s="867"/>
      <c r="F49" s="66"/>
      <c r="G49" s="66"/>
      <c r="H49" s="66"/>
      <c r="I49" s="66"/>
      <c r="J49" s="66"/>
      <c r="K49" s="66"/>
      <c r="L49" s="66"/>
      <c r="M49" s="901"/>
      <c r="N49" s="183"/>
      <c r="O49" s="183"/>
      <c r="P49" s="183"/>
      <c r="Q49" s="66"/>
      <c r="R49" s="66"/>
      <c r="S49" s="66"/>
      <c r="T49" s="66"/>
      <c r="U49" s="66"/>
      <c r="V49" s="66"/>
      <c r="W49" s="749"/>
      <c r="X49" s="867"/>
      <c r="Y49" s="867"/>
      <c r="Z49" s="955"/>
      <c r="AA49" s="958"/>
      <c r="AB49" s="958"/>
      <c r="AC49" s="18"/>
      <c r="AD49" s="18" t="s">
        <v>476</v>
      </c>
      <c r="AE49" s="18"/>
      <c r="AF49" s="18"/>
      <c r="AG49" s="153">
        <f t="shared" si="11"/>
        <v>531.30000000000007</v>
      </c>
      <c r="AH49" s="153">
        <f t="shared" si="11"/>
        <v>508.8</v>
      </c>
      <c r="AI49" s="153"/>
      <c r="AJ49" s="153"/>
      <c r="AK49" s="153">
        <f>AK51+AK54+AK55</f>
        <v>84.1</v>
      </c>
      <c r="AL49" s="153">
        <f>AL51+AL54+AL55</f>
        <v>84</v>
      </c>
      <c r="AM49" s="153"/>
      <c r="AN49" s="153"/>
      <c r="AO49" s="153">
        <f>AO50+AO51+AO52+AO56+AO54+AO58+AO60</f>
        <v>447.20000000000005</v>
      </c>
      <c r="AP49" s="153">
        <f>AP50+AP51+AP52+AP56+AP54+AP58+AP60</f>
        <v>424.8</v>
      </c>
      <c r="AQ49" s="153">
        <f t="shared" ref="AQ49:AZ49" si="14">AQ50+AQ51+AQ52+AQ56</f>
        <v>3640.7999999999997</v>
      </c>
      <c r="AR49" s="153">
        <f t="shared" si="14"/>
        <v>0</v>
      </c>
      <c r="AS49" s="153">
        <f t="shared" si="14"/>
        <v>3202.6</v>
      </c>
      <c r="AT49" s="153">
        <f t="shared" si="14"/>
        <v>0</v>
      </c>
      <c r="AU49" s="153">
        <f t="shared" si="14"/>
        <v>438.2</v>
      </c>
      <c r="AV49" s="153">
        <f t="shared" si="14"/>
        <v>50</v>
      </c>
      <c r="AW49" s="153">
        <f t="shared" si="14"/>
        <v>0</v>
      </c>
      <c r="AX49" s="153">
        <f t="shared" si="14"/>
        <v>0</v>
      </c>
      <c r="AY49" s="153">
        <f t="shared" si="14"/>
        <v>0</v>
      </c>
      <c r="AZ49" s="153">
        <f t="shared" si="14"/>
        <v>50</v>
      </c>
      <c r="BA49" s="153">
        <f t="shared" ref="BA49:BJ49" si="15">BA50+BA51+BA52+BA56</f>
        <v>50</v>
      </c>
      <c r="BB49" s="153">
        <f t="shared" si="15"/>
        <v>0</v>
      </c>
      <c r="BC49" s="153">
        <f t="shared" si="15"/>
        <v>0</v>
      </c>
      <c r="BD49" s="153">
        <f t="shared" si="15"/>
        <v>0</v>
      </c>
      <c r="BE49" s="153">
        <f t="shared" si="15"/>
        <v>50</v>
      </c>
      <c r="BF49" s="153">
        <f t="shared" si="15"/>
        <v>50</v>
      </c>
      <c r="BG49" s="153">
        <f t="shared" si="15"/>
        <v>0</v>
      </c>
      <c r="BH49" s="153">
        <f t="shared" si="15"/>
        <v>0</v>
      </c>
      <c r="BI49" s="153">
        <f t="shared" si="15"/>
        <v>0</v>
      </c>
      <c r="BJ49" s="153">
        <f t="shared" si="15"/>
        <v>50</v>
      </c>
    </row>
    <row r="50" spans="1:62" ht="12.75" customHeight="1">
      <c r="A50" s="860"/>
      <c r="B50" s="895"/>
      <c r="C50" s="819"/>
      <c r="D50" s="1019"/>
      <c r="E50" s="867"/>
      <c r="F50" s="66"/>
      <c r="G50" s="66"/>
      <c r="H50" s="66"/>
      <c r="I50" s="66"/>
      <c r="J50" s="66"/>
      <c r="K50" s="66"/>
      <c r="L50" s="66"/>
      <c r="M50" s="901"/>
      <c r="N50" s="60"/>
      <c r="O50" s="60"/>
      <c r="P50" s="66"/>
      <c r="Q50" s="66"/>
      <c r="R50" s="66"/>
      <c r="S50" s="66"/>
      <c r="T50" s="66"/>
      <c r="U50" s="66"/>
      <c r="V50" s="66"/>
      <c r="W50" s="749"/>
      <c r="X50" s="867"/>
      <c r="Y50" s="867"/>
      <c r="Z50" s="955"/>
      <c r="AA50" s="958"/>
      <c r="AB50" s="958"/>
      <c r="AC50" s="18"/>
      <c r="AD50" s="18" t="s">
        <v>476</v>
      </c>
      <c r="AE50" s="18" t="s">
        <v>100</v>
      </c>
      <c r="AF50" s="18" t="s">
        <v>250</v>
      </c>
      <c r="AG50" s="153">
        <f>AI50+AK50+AO50</f>
        <v>0</v>
      </c>
      <c r="AH50" s="153">
        <f t="shared" si="11"/>
        <v>0</v>
      </c>
      <c r="AI50" s="153"/>
      <c r="AJ50" s="153"/>
      <c r="AK50" s="153"/>
      <c r="AL50" s="153"/>
      <c r="AM50" s="153"/>
      <c r="AN50" s="153"/>
      <c r="AO50" s="153">
        <v>0</v>
      </c>
      <c r="AP50" s="153"/>
      <c r="AQ50" s="154">
        <f t="shared" si="12"/>
        <v>3460.7999999999997</v>
      </c>
      <c r="AR50" s="146"/>
      <c r="AS50" s="146">
        <v>3202.6</v>
      </c>
      <c r="AT50" s="146"/>
      <c r="AU50" s="146">
        <v>258.2</v>
      </c>
      <c r="AV50" s="153">
        <f t="shared" si="13"/>
        <v>0</v>
      </c>
      <c r="AW50" s="153"/>
      <c r="AX50" s="153"/>
      <c r="AY50" s="153"/>
      <c r="AZ50" s="148"/>
      <c r="BA50" s="153">
        <f t="shared" ref="BA50:BA75" si="16">BB50+BC50+BD50+BE50</f>
        <v>0</v>
      </c>
      <c r="BB50" s="153"/>
      <c r="BC50" s="153"/>
      <c r="BD50" s="153"/>
      <c r="BE50" s="148"/>
      <c r="BF50" s="153">
        <f>BG50+BH50+BI50+BJ50</f>
        <v>0</v>
      </c>
      <c r="BG50" s="153"/>
      <c r="BH50" s="153"/>
      <c r="BI50" s="153"/>
      <c r="BJ50" s="148"/>
    </row>
    <row r="51" spans="1:62" ht="12.75" customHeight="1">
      <c r="A51" s="860"/>
      <c r="B51" s="895"/>
      <c r="C51" s="819"/>
      <c r="D51" s="1019"/>
      <c r="E51" s="867"/>
      <c r="F51" s="66"/>
      <c r="G51" s="66"/>
      <c r="H51" s="66"/>
      <c r="I51" s="66"/>
      <c r="J51" s="66"/>
      <c r="K51" s="66"/>
      <c r="L51" s="66"/>
      <c r="M51" s="901"/>
      <c r="N51" s="60"/>
      <c r="O51" s="60"/>
      <c r="P51" s="66"/>
      <c r="Q51" s="66"/>
      <c r="R51" s="66"/>
      <c r="S51" s="66"/>
      <c r="T51" s="66"/>
      <c r="U51" s="66"/>
      <c r="V51" s="66"/>
      <c r="W51" s="749"/>
      <c r="X51" s="867"/>
      <c r="Y51" s="867"/>
      <c r="Z51" s="955"/>
      <c r="AA51" s="958"/>
      <c r="AB51" s="958"/>
      <c r="AC51" s="18"/>
      <c r="AD51" s="18" t="s">
        <v>476</v>
      </c>
      <c r="AE51" s="18" t="s">
        <v>30</v>
      </c>
      <c r="AF51" s="18" t="s">
        <v>250</v>
      </c>
      <c r="AG51" s="153">
        <f t="shared" si="11"/>
        <v>318.60000000000002</v>
      </c>
      <c r="AH51" s="153">
        <f t="shared" si="11"/>
        <v>318.60000000000002</v>
      </c>
      <c r="AI51" s="153"/>
      <c r="AJ51" s="153"/>
      <c r="AK51" s="153"/>
      <c r="AL51" s="153"/>
      <c r="AM51" s="153"/>
      <c r="AN51" s="153"/>
      <c r="AO51" s="153">
        <v>318.60000000000002</v>
      </c>
      <c r="AP51" s="153">
        <v>318.60000000000002</v>
      </c>
      <c r="AQ51" s="154">
        <f t="shared" si="12"/>
        <v>100</v>
      </c>
      <c r="AR51" s="146"/>
      <c r="AS51" s="146"/>
      <c r="AT51" s="146"/>
      <c r="AU51" s="146">
        <v>100</v>
      </c>
      <c r="AV51" s="153">
        <f t="shared" si="13"/>
        <v>0</v>
      </c>
      <c r="AW51" s="153"/>
      <c r="AX51" s="153"/>
      <c r="AY51" s="153"/>
      <c r="AZ51" s="148"/>
      <c r="BA51" s="153">
        <f t="shared" si="16"/>
        <v>0</v>
      </c>
      <c r="BB51" s="153"/>
      <c r="BC51" s="153"/>
      <c r="BD51" s="153"/>
      <c r="BE51" s="148"/>
      <c r="BF51" s="153">
        <f>BG51+BH51+BI51+BJ51</f>
        <v>0</v>
      </c>
      <c r="BG51" s="153"/>
      <c r="BH51" s="153"/>
      <c r="BI51" s="153"/>
      <c r="BJ51" s="148"/>
    </row>
    <row r="52" spans="1:62" ht="12.75" customHeight="1">
      <c r="A52" s="860"/>
      <c r="B52" s="895"/>
      <c r="C52" s="819"/>
      <c r="D52" s="1019"/>
      <c r="E52" s="867"/>
      <c r="F52" s="66"/>
      <c r="G52" s="66"/>
      <c r="H52" s="66"/>
      <c r="I52" s="66"/>
      <c r="J52" s="66"/>
      <c r="K52" s="66"/>
      <c r="L52" s="66"/>
      <c r="M52" s="901"/>
      <c r="N52" s="60"/>
      <c r="O52" s="60"/>
      <c r="P52" s="66"/>
      <c r="Q52" s="66"/>
      <c r="R52" s="66"/>
      <c r="S52" s="66"/>
      <c r="T52" s="66"/>
      <c r="U52" s="66"/>
      <c r="V52" s="66"/>
      <c r="W52" s="749"/>
      <c r="X52" s="867"/>
      <c r="Y52" s="867"/>
      <c r="Z52" s="955"/>
      <c r="AA52" s="958"/>
      <c r="AB52" s="958"/>
      <c r="AC52" s="18"/>
      <c r="AD52" s="18" t="s">
        <v>476</v>
      </c>
      <c r="AE52" s="18" t="s">
        <v>462</v>
      </c>
      <c r="AF52" s="18" t="s">
        <v>250</v>
      </c>
      <c r="AG52" s="153">
        <f t="shared" si="11"/>
        <v>0</v>
      </c>
      <c r="AH52" s="153">
        <f t="shared" si="11"/>
        <v>0</v>
      </c>
      <c r="AI52" s="153"/>
      <c r="AJ52" s="153"/>
      <c r="AK52" s="153"/>
      <c r="AL52" s="153"/>
      <c r="AM52" s="153"/>
      <c r="AN52" s="153"/>
      <c r="AO52" s="153"/>
      <c r="AP52" s="153"/>
      <c r="AQ52" s="154">
        <f t="shared" si="12"/>
        <v>0</v>
      </c>
      <c r="AR52" s="146"/>
      <c r="AS52" s="146">
        <v>0</v>
      </c>
      <c r="AT52" s="146"/>
      <c r="AU52" s="146">
        <v>0</v>
      </c>
      <c r="AV52" s="153">
        <f t="shared" si="13"/>
        <v>0</v>
      </c>
      <c r="AW52" s="153"/>
      <c r="AX52" s="153"/>
      <c r="AY52" s="153"/>
      <c r="AZ52" s="148"/>
      <c r="BA52" s="153">
        <f t="shared" si="16"/>
        <v>0</v>
      </c>
      <c r="BB52" s="153"/>
      <c r="BC52" s="153"/>
      <c r="BD52" s="153"/>
      <c r="BE52" s="148"/>
      <c r="BF52" s="153">
        <f>BG52+BH52+BI52+BJ52</f>
        <v>0</v>
      </c>
      <c r="BG52" s="153"/>
      <c r="BH52" s="153"/>
      <c r="BI52" s="153"/>
      <c r="BJ52" s="148"/>
    </row>
    <row r="53" spans="1:62" ht="12.75" customHeight="1">
      <c r="A53" s="860"/>
      <c r="B53" s="895"/>
      <c r="C53" s="819"/>
      <c r="D53" s="1019"/>
      <c r="E53" s="867"/>
      <c r="F53" s="66"/>
      <c r="G53" s="66"/>
      <c r="H53" s="66"/>
      <c r="I53" s="66"/>
      <c r="J53" s="66"/>
      <c r="K53" s="66"/>
      <c r="L53" s="66"/>
      <c r="M53" s="901"/>
      <c r="N53" s="60"/>
      <c r="O53" s="60"/>
      <c r="P53" s="66"/>
      <c r="Q53" s="66"/>
      <c r="R53" s="66"/>
      <c r="S53" s="66"/>
      <c r="T53" s="66"/>
      <c r="U53" s="66"/>
      <c r="V53" s="66"/>
      <c r="W53" s="749"/>
      <c r="X53" s="867"/>
      <c r="Y53" s="867"/>
      <c r="Z53" s="955"/>
      <c r="AA53" s="958"/>
      <c r="AB53" s="958"/>
      <c r="AC53" s="18"/>
      <c r="AD53" s="12" t="s">
        <v>476</v>
      </c>
      <c r="AE53" s="18" t="s">
        <v>311</v>
      </c>
      <c r="AF53" s="18" t="s">
        <v>250</v>
      </c>
      <c r="AG53" s="153">
        <f t="shared" si="11"/>
        <v>0</v>
      </c>
      <c r="AH53" s="153">
        <f t="shared" si="11"/>
        <v>0</v>
      </c>
      <c r="AI53" s="153"/>
      <c r="AJ53" s="153"/>
      <c r="AK53" s="153"/>
      <c r="AL53" s="153"/>
      <c r="AM53" s="153"/>
      <c r="AN53" s="153"/>
      <c r="AO53" s="153"/>
      <c r="AP53" s="153"/>
      <c r="AQ53" s="154">
        <f t="shared" si="12"/>
        <v>0</v>
      </c>
      <c r="AR53" s="146"/>
      <c r="AS53" s="146"/>
      <c r="AT53" s="146"/>
      <c r="AU53" s="146"/>
      <c r="AV53" s="153">
        <f t="shared" si="13"/>
        <v>0</v>
      </c>
      <c r="AW53" s="153"/>
      <c r="AX53" s="153"/>
      <c r="AY53" s="153"/>
      <c r="AZ53" s="148"/>
      <c r="BA53" s="153">
        <f t="shared" si="16"/>
        <v>0</v>
      </c>
      <c r="BB53" s="153"/>
      <c r="BC53" s="153"/>
      <c r="BD53" s="153"/>
      <c r="BE53" s="148"/>
      <c r="BF53" s="153">
        <f>BG53+BH53+BI53+BJ53</f>
        <v>0</v>
      </c>
      <c r="BG53" s="153"/>
      <c r="BH53" s="153"/>
      <c r="BI53" s="153"/>
      <c r="BJ53" s="148"/>
    </row>
    <row r="54" spans="1:62" ht="12.75" customHeight="1">
      <c r="A54" s="860"/>
      <c r="B54" s="895"/>
      <c r="C54" s="819"/>
      <c r="D54" s="1019"/>
      <c r="E54" s="867"/>
      <c r="F54" s="66"/>
      <c r="G54" s="66"/>
      <c r="H54" s="66"/>
      <c r="I54" s="66"/>
      <c r="J54" s="66"/>
      <c r="K54" s="66"/>
      <c r="L54" s="66"/>
      <c r="M54" s="901"/>
      <c r="N54" s="60"/>
      <c r="O54" s="60"/>
      <c r="P54" s="66"/>
      <c r="Q54" s="66"/>
      <c r="R54" s="66"/>
      <c r="S54" s="66"/>
      <c r="T54" s="66"/>
      <c r="U54" s="66"/>
      <c r="V54" s="66"/>
      <c r="W54" s="749"/>
      <c r="X54" s="867"/>
      <c r="Y54" s="867"/>
      <c r="Z54" s="955"/>
      <c r="AA54" s="958"/>
      <c r="AB54" s="958"/>
      <c r="AC54" s="18"/>
      <c r="AD54" s="12" t="s">
        <v>476</v>
      </c>
      <c r="AE54" s="18" t="s">
        <v>484</v>
      </c>
      <c r="AF54" s="18" t="s">
        <v>250</v>
      </c>
      <c r="AG54" s="153">
        <f t="shared" si="11"/>
        <v>111.7</v>
      </c>
      <c r="AH54" s="153">
        <f t="shared" si="11"/>
        <v>99.2</v>
      </c>
      <c r="AI54" s="153"/>
      <c r="AJ54" s="153"/>
      <c r="AK54" s="153">
        <v>59.6</v>
      </c>
      <c r="AL54" s="153">
        <v>59.5</v>
      </c>
      <c r="AM54" s="153"/>
      <c r="AN54" s="153"/>
      <c r="AO54" s="153">
        <v>52.1</v>
      </c>
      <c r="AP54" s="153">
        <v>39.700000000000003</v>
      </c>
      <c r="AQ54" s="154"/>
      <c r="AR54" s="146"/>
      <c r="AS54" s="146"/>
      <c r="AT54" s="146"/>
      <c r="AU54" s="146"/>
      <c r="AV54" s="153"/>
      <c r="AW54" s="153"/>
      <c r="AX54" s="153"/>
      <c r="AY54" s="153"/>
      <c r="AZ54" s="148"/>
      <c r="BA54" s="153"/>
      <c r="BB54" s="153"/>
      <c r="BC54" s="153"/>
      <c r="BD54" s="153"/>
      <c r="BE54" s="148"/>
      <c r="BF54" s="153"/>
      <c r="BG54" s="153"/>
      <c r="BH54" s="153"/>
      <c r="BI54" s="153"/>
      <c r="BJ54" s="148"/>
    </row>
    <row r="55" spans="1:62" ht="12.75" customHeight="1">
      <c r="A55" s="860"/>
      <c r="B55" s="895"/>
      <c r="C55" s="819"/>
      <c r="D55" s="1019"/>
      <c r="E55" s="867"/>
      <c r="F55" s="66"/>
      <c r="G55" s="66"/>
      <c r="H55" s="66"/>
      <c r="I55" s="66"/>
      <c r="J55" s="66"/>
      <c r="K55" s="66"/>
      <c r="L55" s="66"/>
      <c r="M55" s="901"/>
      <c r="N55" s="60"/>
      <c r="O55" s="60"/>
      <c r="P55" s="66"/>
      <c r="Q55" s="66"/>
      <c r="R55" s="66"/>
      <c r="S55" s="66"/>
      <c r="T55" s="66"/>
      <c r="U55" s="66"/>
      <c r="V55" s="66"/>
      <c r="W55" s="749"/>
      <c r="X55" s="867"/>
      <c r="Y55" s="867"/>
      <c r="Z55" s="955"/>
      <c r="AA55" s="958"/>
      <c r="AB55" s="958"/>
      <c r="AC55" s="18"/>
      <c r="AD55" s="18" t="s">
        <v>476</v>
      </c>
      <c r="AE55" s="18" t="s">
        <v>89</v>
      </c>
      <c r="AF55" s="18" t="s">
        <v>250</v>
      </c>
      <c r="AG55" s="153">
        <f t="shared" si="11"/>
        <v>24.5</v>
      </c>
      <c r="AH55" s="153">
        <f t="shared" si="11"/>
        <v>24.5</v>
      </c>
      <c r="AI55" s="153"/>
      <c r="AJ55" s="153"/>
      <c r="AK55" s="153">
        <v>24.5</v>
      </c>
      <c r="AL55" s="153">
        <v>24.5</v>
      </c>
      <c r="AM55" s="153"/>
      <c r="AN55" s="153"/>
      <c r="AO55" s="153"/>
      <c r="AP55" s="153"/>
      <c r="AQ55" s="154"/>
      <c r="AR55" s="146"/>
      <c r="AS55" s="146"/>
      <c r="AT55" s="146"/>
      <c r="AU55" s="146"/>
      <c r="AV55" s="153"/>
      <c r="AW55" s="153"/>
      <c r="AX55" s="153"/>
      <c r="AY55" s="153"/>
      <c r="AZ55" s="148"/>
      <c r="BA55" s="153"/>
      <c r="BB55" s="153"/>
      <c r="BC55" s="153"/>
      <c r="BD55" s="153"/>
      <c r="BE55" s="148"/>
      <c r="BF55" s="153"/>
      <c r="BG55" s="153"/>
      <c r="BH55" s="153"/>
      <c r="BI55" s="153"/>
      <c r="BJ55" s="148"/>
    </row>
    <row r="56" spans="1:62" ht="12" customHeight="1">
      <c r="A56" s="860"/>
      <c r="B56" s="895"/>
      <c r="C56" s="819"/>
      <c r="D56" s="1019"/>
      <c r="E56" s="867"/>
      <c r="F56" s="66"/>
      <c r="G56" s="66"/>
      <c r="H56" s="66"/>
      <c r="I56" s="66"/>
      <c r="J56" s="66"/>
      <c r="K56" s="66"/>
      <c r="L56" s="66"/>
      <c r="M56" s="901"/>
      <c r="N56" s="60"/>
      <c r="O56" s="60"/>
      <c r="P56" s="66"/>
      <c r="Q56" s="66"/>
      <c r="R56" s="66"/>
      <c r="S56" s="66"/>
      <c r="T56" s="66"/>
      <c r="U56" s="66"/>
      <c r="V56" s="66"/>
      <c r="W56" s="749"/>
      <c r="X56" s="867"/>
      <c r="Y56" s="867"/>
      <c r="Z56" s="955"/>
      <c r="AA56" s="958"/>
      <c r="AB56" s="958"/>
      <c r="AC56" s="18"/>
      <c r="AD56" s="12" t="s">
        <v>476</v>
      </c>
      <c r="AE56" s="18" t="s">
        <v>24</v>
      </c>
      <c r="AF56" s="18" t="s">
        <v>250</v>
      </c>
      <c r="AG56" s="153">
        <f t="shared" si="11"/>
        <v>66.5</v>
      </c>
      <c r="AH56" s="153">
        <f t="shared" si="11"/>
        <v>66.5</v>
      </c>
      <c r="AI56" s="153"/>
      <c r="AJ56" s="153"/>
      <c r="AK56" s="153"/>
      <c r="AL56" s="153"/>
      <c r="AM56" s="153"/>
      <c r="AN56" s="153"/>
      <c r="AO56" s="153">
        <v>66.5</v>
      </c>
      <c r="AP56" s="153">
        <v>66.5</v>
      </c>
      <c r="AQ56" s="154">
        <f t="shared" si="12"/>
        <v>80</v>
      </c>
      <c r="AR56" s="146"/>
      <c r="AS56" s="146"/>
      <c r="AT56" s="146"/>
      <c r="AU56" s="146">
        <v>80</v>
      </c>
      <c r="AV56" s="153">
        <f t="shared" si="13"/>
        <v>50</v>
      </c>
      <c r="AW56" s="153"/>
      <c r="AX56" s="153"/>
      <c r="AY56" s="153"/>
      <c r="AZ56" s="148">
        <v>50</v>
      </c>
      <c r="BA56" s="153">
        <f t="shared" si="16"/>
        <v>50</v>
      </c>
      <c r="BB56" s="153"/>
      <c r="BC56" s="153"/>
      <c r="BD56" s="153"/>
      <c r="BE56" s="148">
        <v>50</v>
      </c>
      <c r="BF56" s="153">
        <f t="shared" ref="BF56:BF75" si="17">BG56+BH56+BI56+BJ56</f>
        <v>50</v>
      </c>
      <c r="BG56" s="153"/>
      <c r="BH56" s="153"/>
      <c r="BI56" s="153"/>
      <c r="BJ56" s="148">
        <v>50</v>
      </c>
    </row>
    <row r="57" spans="1:62" ht="9" hidden="1" customHeight="1">
      <c r="A57" s="860"/>
      <c r="B57" s="895"/>
      <c r="C57" s="819"/>
      <c r="D57" s="1019"/>
      <c r="E57" s="867"/>
      <c r="F57" s="66"/>
      <c r="G57" s="66"/>
      <c r="H57" s="66"/>
      <c r="I57" s="66"/>
      <c r="J57" s="66"/>
      <c r="K57" s="66"/>
      <c r="L57" s="66"/>
      <c r="M57" s="901"/>
      <c r="N57" s="60"/>
      <c r="O57" s="60"/>
      <c r="P57" s="66"/>
      <c r="Q57" s="66"/>
      <c r="R57" s="66"/>
      <c r="S57" s="66"/>
      <c r="T57" s="66"/>
      <c r="U57" s="66"/>
      <c r="V57" s="66"/>
      <c r="W57" s="749"/>
      <c r="X57" s="867"/>
      <c r="Y57" s="867"/>
      <c r="Z57" s="956"/>
      <c r="AA57" s="959"/>
      <c r="AB57" s="959"/>
      <c r="AC57" s="18"/>
      <c r="AD57" s="18"/>
      <c r="AE57" s="18"/>
      <c r="AF57" s="18"/>
      <c r="AG57" s="153"/>
      <c r="AH57" s="153">
        <f t="shared" si="11"/>
        <v>0</v>
      </c>
      <c r="AI57" s="153"/>
      <c r="AJ57" s="153"/>
      <c r="AK57" s="153"/>
      <c r="AL57" s="153"/>
      <c r="AM57" s="153"/>
      <c r="AN57" s="153"/>
      <c r="AO57" s="153"/>
      <c r="AP57" s="153"/>
      <c r="AQ57" s="154">
        <f t="shared" si="12"/>
        <v>358.2</v>
      </c>
      <c r="AR57" s="146"/>
      <c r="AS57" s="146"/>
      <c r="AT57" s="146"/>
      <c r="AU57" s="146">
        <f>SUM(AU50:AU52)</f>
        <v>358.2</v>
      </c>
      <c r="AV57" s="153">
        <f t="shared" si="13"/>
        <v>0</v>
      </c>
      <c r="AW57" s="153"/>
      <c r="AX57" s="153"/>
      <c r="AY57" s="153"/>
      <c r="AZ57" s="148">
        <f>SUM(AZ50:AZ52)</f>
        <v>0</v>
      </c>
      <c r="BA57" s="153">
        <f t="shared" si="16"/>
        <v>0</v>
      </c>
      <c r="BB57" s="153"/>
      <c r="BC57" s="153"/>
      <c r="BD57" s="153"/>
      <c r="BE57" s="148">
        <f>SUM(BE50:BE52)</f>
        <v>0</v>
      </c>
      <c r="BF57" s="153">
        <f t="shared" si="17"/>
        <v>0</v>
      </c>
      <c r="BG57" s="153"/>
      <c r="BH57" s="153"/>
      <c r="BI57" s="153"/>
      <c r="BJ57" s="148">
        <f>SUM(BJ50:BJ52)</f>
        <v>0</v>
      </c>
    </row>
    <row r="58" spans="1:62" ht="15.75" customHeight="1">
      <c r="A58" s="860"/>
      <c r="B58" s="895"/>
      <c r="C58" s="819"/>
      <c r="D58" s="588"/>
      <c r="E58" s="66"/>
      <c r="F58" s="66"/>
      <c r="G58" s="66"/>
      <c r="H58" s="66"/>
      <c r="I58" s="66"/>
      <c r="J58" s="66"/>
      <c r="K58" s="66"/>
      <c r="L58" s="66"/>
      <c r="M58" s="64" t="s">
        <v>372</v>
      </c>
      <c r="N58" s="60" t="s">
        <v>290</v>
      </c>
      <c r="O58" s="60" t="s">
        <v>386</v>
      </c>
      <c r="P58" s="66" t="s">
        <v>422</v>
      </c>
      <c r="Q58" s="66"/>
      <c r="R58" s="66"/>
      <c r="S58" s="66"/>
      <c r="T58" s="66"/>
      <c r="U58" s="66"/>
      <c r="V58" s="66"/>
      <c r="W58" s="749"/>
      <c r="X58" s="66"/>
      <c r="Y58" s="66"/>
      <c r="Z58" s="73"/>
      <c r="AA58" s="73"/>
      <c r="AB58" s="73"/>
      <c r="AC58" s="12"/>
      <c r="AD58" s="1" t="s">
        <v>18</v>
      </c>
      <c r="AE58" s="12" t="s">
        <v>308</v>
      </c>
      <c r="AF58" s="12" t="s">
        <v>250</v>
      </c>
      <c r="AG58" s="153">
        <f t="shared" si="11"/>
        <v>5</v>
      </c>
      <c r="AH58" s="153">
        <f t="shared" si="11"/>
        <v>0</v>
      </c>
      <c r="AI58" s="148"/>
      <c r="AJ58" s="148"/>
      <c r="AK58" s="148"/>
      <c r="AL58" s="148"/>
      <c r="AM58" s="148"/>
      <c r="AN58" s="148"/>
      <c r="AO58" s="148">
        <v>5</v>
      </c>
      <c r="AP58" s="153">
        <v>0</v>
      </c>
      <c r="AQ58" s="154">
        <f t="shared" si="12"/>
        <v>0</v>
      </c>
      <c r="AR58" s="146"/>
      <c r="AS58" s="146"/>
      <c r="AT58" s="146"/>
      <c r="AU58" s="146"/>
      <c r="AV58" s="153">
        <f t="shared" si="13"/>
        <v>0</v>
      </c>
      <c r="AW58" s="120"/>
      <c r="AX58" s="120"/>
      <c r="AY58" s="120"/>
      <c r="AZ58" s="120"/>
      <c r="BA58" s="153">
        <f t="shared" si="16"/>
        <v>0</v>
      </c>
      <c r="BB58" s="120"/>
      <c r="BC58" s="120"/>
      <c r="BD58" s="120"/>
      <c r="BE58" s="120"/>
      <c r="BF58" s="153">
        <f t="shared" si="17"/>
        <v>0</v>
      </c>
      <c r="BG58" s="120"/>
      <c r="BH58" s="120"/>
      <c r="BI58" s="120"/>
      <c r="BJ58" s="120"/>
    </row>
    <row r="59" spans="1:62" ht="11.25" hidden="1" customHeight="1">
      <c r="A59" s="860"/>
      <c r="B59" s="895"/>
      <c r="C59" s="819"/>
      <c r="D59" s="588"/>
      <c r="E59" s="66"/>
      <c r="F59" s="66"/>
      <c r="G59" s="66"/>
      <c r="H59" s="66"/>
      <c r="I59" s="66"/>
      <c r="J59" s="66"/>
      <c r="K59" s="66"/>
      <c r="L59" s="66"/>
      <c r="M59" s="66"/>
      <c r="N59" s="66"/>
      <c r="O59" s="66"/>
      <c r="P59" s="66"/>
      <c r="Q59" s="59"/>
      <c r="R59" s="59"/>
      <c r="S59" s="59"/>
      <c r="T59" s="59"/>
      <c r="U59" s="59"/>
      <c r="V59" s="59"/>
      <c r="W59" s="749"/>
      <c r="X59" s="66"/>
      <c r="Y59" s="66"/>
      <c r="Z59" s="66"/>
      <c r="AA59" s="66"/>
      <c r="AB59" s="66"/>
      <c r="AC59" s="12"/>
      <c r="AD59" s="12"/>
      <c r="AE59" s="12"/>
      <c r="AF59" s="12"/>
      <c r="AG59" s="153">
        <f t="shared" si="11"/>
        <v>0</v>
      </c>
      <c r="AH59" s="153">
        <f t="shared" si="11"/>
        <v>0</v>
      </c>
      <c r="AI59" s="156"/>
      <c r="AJ59" s="156"/>
      <c r="AK59" s="156"/>
      <c r="AL59" s="156"/>
      <c r="AM59" s="156"/>
      <c r="AN59" s="156"/>
      <c r="AO59" s="148"/>
      <c r="AP59" s="153"/>
      <c r="AQ59" s="154">
        <f t="shared" si="12"/>
        <v>0</v>
      </c>
      <c r="AR59" s="157"/>
      <c r="AS59" s="157"/>
      <c r="AT59" s="157"/>
      <c r="AU59" s="158"/>
      <c r="AV59" s="153">
        <f t="shared" si="13"/>
        <v>0</v>
      </c>
      <c r="AW59" s="159"/>
      <c r="AX59" s="159"/>
      <c r="AY59" s="159"/>
      <c r="AZ59" s="159"/>
      <c r="BA59" s="153">
        <f t="shared" si="16"/>
        <v>0</v>
      </c>
      <c r="BB59" s="159"/>
      <c r="BC59" s="159"/>
      <c r="BD59" s="159"/>
      <c r="BE59" s="159"/>
      <c r="BF59" s="153">
        <f t="shared" si="17"/>
        <v>0</v>
      </c>
      <c r="BG59" s="159"/>
      <c r="BH59" s="159"/>
      <c r="BI59" s="159"/>
      <c r="BJ59" s="159"/>
    </row>
    <row r="60" spans="1:62" ht="12.75" customHeight="1">
      <c r="A60" s="861"/>
      <c r="B60" s="896"/>
      <c r="C60" s="820"/>
      <c r="D60" s="142"/>
      <c r="E60" s="58"/>
      <c r="F60" s="66"/>
      <c r="G60" s="66"/>
      <c r="H60" s="66"/>
      <c r="I60" s="66"/>
      <c r="J60" s="66"/>
      <c r="K60" s="66"/>
      <c r="L60" s="66"/>
      <c r="M60" s="74"/>
      <c r="N60" s="60"/>
      <c r="O60" s="60"/>
      <c r="P60" s="66"/>
      <c r="Q60" s="59"/>
      <c r="R60" s="59"/>
      <c r="S60" s="59"/>
      <c r="T60" s="59"/>
      <c r="U60" s="59"/>
      <c r="V60" s="59"/>
      <c r="W60" s="866"/>
      <c r="X60" s="58"/>
      <c r="Y60" s="58"/>
      <c r="Z60" s="73"/>
      <c r="AA60" s="73"/>
      <c r="AB60" s="73"/>
      <c r="AC60" s="12"/>
      <c r="AD60" s="1" t="s">
        <v>18</v>
      </c>
      <c r="AE60" s="18" t="s">
        <v>311</v>
      </c>
      <c r="AF60" s="18" t="s">
        <v>250</v>
      </c>
      <c r="AG60" s="153">
        <f t="shared" si="11"/>
        <v>5</v>
      </c>
      <c r="AH60" s="153">
        <f t="shared" si="11"/>
        <v>0</v>
      </c>
      <c r="AI60" s="148"/>
      <c r="AJ60" s="148"/>
      <c r="AK60" s="148"/>
      <c r="AL60" s="148"/>
      <c r="AM60" s="148"/>
      <c r="AN60" s="148"/>
      <c r="AO60" s="148">
        <v>5</v>
      </c>
      <c r="AP60" s="153">
        <v>0</v>
      </c>
      <c r="AQ60" s="154">
        <f t="shared" si="12"/>
        <v>0</v>
      </c>
      <c r="AR60" s="146"/>
      <c r="AS60" s="146"/>
      <c r="AT60" s="146"/>
      <c r="AU60" s="146"/>
      <c r="AV60" s="153">
        <f t="shared" si="13"/>
        <v>0</v>
      </c>
      <c r="AW60" s="120"/>
      <c r="AX60" s="120"/>
      <c r="AY60" s="120"/>
      <c r="AZ60" s="120"/>
      <c r="BA60" s="153">
        <f t="shared" si="16"/>
        <v>0</v>
      </c>
      <c r="BB60" s="120"/>
      <c r="BC60" s="120"/>
      <c r="BD60" s="120"/>
      <c r="BE60" s="120"/>
      <c r="BF60" s="153">
        <f t="shared" si="17"/>
        <v>0</v>
      </c>
      <c r="BG60" s="120"/>
      <c r="BH60" s="120"/>
      <c r="BI60" s="120"/>
      <c r="BJ60" s="120"/>
    </row>
    <row r="61" spans="1:62" s="40" customFormat="1" ht="113.25" customHeight="1">
      <c r="A61" s="117" t="s">
        <v>0</v>
      </c>
      <c r="B61" s="33">
        <v>6600</v>
      </c>
      <c r="C61" s="75" t="s">
        <v>238</v>
      </c>
      <c r="D61" s="76" t="s">
        <v>238</v>
      </c>
      <c r="E61" s="76" t="s">
        <v>238</v>
      </c>
      <c r="F61" s="76" t="s">
        <v>238</v>
      </c>
      <c r="G61" s="76" t="s">
        <v>238</v>
      </c>
      <c r="H61" s="76" t="s">
        <v>238</v>
      </c>
      <c r="I61" s="76" t="s">
        <v>238</v>
      </c>
      <c r="J61" s="76" t="s">
        <v>238</v>
      </c>
      <c r="K61" s="76" t="s">
        <v>238</v>
      </c>
      <c r="L61" s="76" t="s">
        <v>238</v>
      </c>
      <c r="M61" s="76" t="s">
        <v>238</v>
      </c>
      <c r="N61" s="76" t="s">
        <v>238</v>
      </c>
      <c r="O61" s="76" t="s">
        <v>238</v>
      </c>
      <c r="P61" s="76" t="s">
        <v>238</v>
      </c>
      <c r="Q61" s="77" t="s">
        <v>238</v>
      </c>
      <c r="R61" s="77" t="s">
        <v>238</v>
      </c>
      <c r="S61" s="77" t="s">
        <v>238</v>
      </c>
      <c r="T61" s="77" t="s">
        <v>238</v>
      </c>
      <c r="U61" s="77" t="s">
        <v>238</v>
      </c>
      <c r="V61" s="77" t="s">
        <v>238</v>
      </c>
      <c r="W61" s="77" t="s">
        <v>238</v>
      </c>
      <c r="X61" s="76" t="s">
        <v>238</v>
      </c>
      <c r="Y61" s="76" t="s">
        <v>238</v>
      </c>
      <c r="Z61" s="76" t="s">
        <v>238</v>
      </c>
      <c r="AA61" s="76" t="s">
        <v>238</v>
      </c>
      <c r="AB61" s="76" t="s">
        <v>238</v>
      </c>
      <c r="AC61" s="38" t="s">
        <v>238</v>
      </c>
      <c r="AD61" s="38" t="s">
        <v>238</v>
      </c>
      <c r="AE61" s="38"/>
      <c r="AF61" s="38"/>
      <c r="AG61" s="160">
        <f>AI61+AK61+AM61+AO61</f>
        <v>1605.1999999999998</v>
      </c>
      <c r="AH61" s="160">
        <f>AJ61+AL61+AN61+AP61</f>
        <v>1565.6999999999998</v>
      </c>
      <c r="AI61" s="149">
        <f>AI64+AI72+AI92+AI93+AI95+AI67+AI68+AI91+AI90</f>
        <v>0</v>
      </c>
      <c r="AJ61" s="149"/>
      <c r="AK61" s="149">
        <f>AK64+AK72+AK92+AK93+AK95+AK67+AK68+AK91+AK90</f>
        <v>1150.5999999999999</v>
      </c>
      <c r="AL61" s="149">
        <f>AL64+AL72+AL92+AL93+AL95+AL67+AL68+AL91+AL90</f>
        <v>1150.5999999999999</v>
      </c>
      <c r="AM61" s="149">
        <f>AM64+AM72+AM92+AM93+AM95+AM67+AM68+AM91+AM90</f>
        <v>0</v>
      </c>
      <c r="AN61" s="149"/>
      <c r="AO61" s="149">
        <f>AO64+AO72+AO92+AO93+AO95+AO67+AO68+AO91+AO90+AO94</f>
        <v>454.6</v>
      </c>
      <c r="AP61" s="149">
        <f>AP64+AP72+AP92+AP93+AP95+AP67+AP68+AP91+AP90+AP94</f>
        <v>415.09999999999997</v>
      </c>
      <c r="AQ61" s="161">
        <f>AR61+AS61+AT61+AU61</f>
        <v>962.4</v>
      </c>
      <c r="AR61" s="150">
        <f>AR64+AR72+AR92+AR93+AR95+AR67+AR68+AR91+AR90</f>
        <v>0</v>
      </c>
      <c r="AS61" s="150">
        <f>AS64+AS72+AS92+AS93+AS95+AS67+AS68+AS91+AS90</f>
        <v>561.29999999999995</v>
      </c>
      <c r="AT61" s="150">
        <f>AT64+AT72+AT92+AT93+AT95+AT67+AT68+AT91+AT90</f>
        <v>0</v>
      </c>
      <c r="AU61" s="150">
        <f>AU64+AU72+AU92+AU93+AU95+AU67+AU68+AU91+AU90+AU94</f>
        <v>401.1</v>
      </c>
      <c r="AV61" s="160">
        <f t="shared" si="13"/>
        <v>961.1</v>
      </c>
      <c r="AW61" s="149">
        <f>AW64+AW72+AW92+AW93+AW95+AW67+AW68+AW91+AW90</f>
        <v>0</v>
      </c>
      <c r="AX61" s="149">
        <f>AX64+AX72+AX92+AX93+AX95+AX67+AX68+AX91+AX90</f>
        <v>560</v>
      </c>
      <c r="AY61" s="149">
        <f>AY64+AY72+AY92+AY93+AY95+AY67+AY68+AY91+AY90</f>
        <v>0</v>
      </c>
      <c r="AZ61" s="149">
        <f>AZ64+AZ72+AZ92+AZ93+AZ95+AZ67+AZ68+AZ91+AZ90</f>
        <v>401.1</v>
      </c>
      <c r="BA61" s="160">
        <f t="shared" si="16"/>
        <v>1220.4000000000001</v>
      </c>
      <c r="BB61" s="149">
        <f>BB64+BB72+BB92+BB93+BB95+BB67+BB68+BB91+BB90</f>
        <v>0</v>
      </c>
      <c r="BC61" s="149">
        <f>BC64+BC72+BC92+BC93+BC95+BC67+BC68+BC91+BC90</f>
        <v>819.3</v>
      </c>
      <c r="BD61" s="149">
        <f>BD64+BD72+BD92+BD93+BD95+BD67+BD68+BD91+BD90</f>
        <v>0</v>
      </c>
      <c r="BE61" s="149">
        <f>BE64+BE72+BE92+BE93+BE95+BE67+BE68+BE91+BE90</f>
        <v>401.1</v>
      </c>
      <c r="BF61" s="160">
        <f t="shared" si="17"/>
        <v>1220.4000000000001</v>
      </c>
      <c r="BG61" s="149">
        <f>BG64+BG72+BG92+BG93+BG95+BG67+BG68+BG91+BG90</f>
        <v>0</v>
      </c>
      <c r="BH61" s="149">
        <f>BH64+BH72+BH92+BH93+BH95+BH67+BH68+BH91+BH90</f>
        <v>819.3</v>
      </c>
      <c r="BI61" s="149">
        <f>BI64+BI72+BI92+BI93+BI95+BI67+BI68+BI91+BI90</f>
        <v>0</v>
      </c>
      <c r="BJ61" s="149">
        <f>BJ64+BJ72+BJ92+BJ93+BJ95+BJ67+BJ68+BJ91+BJ90</f>
        <v>401.1</v>
      </c>
    </row>
    <row r="62" spans="1:62" ht="0.75" hidden="1" customHeight="1">
      <c r="A62" s="113" t="s">
        <v>411</v>
      </c>
      <c r="B62" s="15"/>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16"/>
      <c r="AD62" s="16"/>
      <c r="AE62" s="16"/>
      <c r="AF62" s="16"/>
      <c r="AG62" s="153">
        <f t="shared" si="11"/>
        <v>0</v>
      </c>
      <c r="AH62" s="156"/>
      <c r="AI62" s="151"/>
      <c r="AJ62" s="151"/>
      <c r="AK62" s="151"/>
      <c r="AL62" s="151"/>
      <c r="AM62" s="151"/>
      <c r="AN62" s="151"/>
      <c r="AO62" s="151"/>
      <c r="AP62" s="156"/>
      <c r="AQ62" s="154">
        <f t="shared" si="12"/>
        <v>0</v>
      </c>
      <c r="AR62" s="152"/>
      <c r="AS62" s="152"/>
      <c r="AT62" s="152"/>
      <c r="AU62" s="152"/>
      <c r="AV62" s="153">
        <f t="shared" si="13"/>
        <v>0</v>
      </c>
      <c r="AW62" s="151"/>
      <c r="AX62" s="151"/>
      <c r="AY62" s="151"/>
      <c r="AZ62" s="151"/>
      <c r="BA62" s="153">
        <f t="shared" si="16"/>
        <v>0</v>
      </c>
      <c r="BB62" s="151"/>
      <c r="BC62" s="151"/>
      <c r="BD62" s="151"/>
      <c r="BE62" s="151"/>
      <c r="BF62" s="153">
        <f t="shared" si="17"/>
        <v>0</v>
      </c>
      <c r="BG62" s="151"/>
      <c r="BH62" s="151"/>
      <c r="BI62" s="151"/>
      <c r="BJ62" s="151"/>
    </row>
    <row r="63" spans="1:62" hidden="1">
      <c r="A63" s="114" t="s">
        <v>412</v>
      </c>
      <c r="B63" s="17"/>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18"/>
      <c r="AD63" s="18"/>
      <c r="AE63" s="18"/>
      <c r="AF63" s="18"/>
      <c r="AG63" s="153">
        <f t="shared" si="11"/>
        <v>0</v>
      </c>
      <c r="AH63" s="153"/>
      <c r="AI63" s="153"/>
      <c r="AJ63" s="153"/>
      <c r="AK63" s="153"/>
      <c r="AL63" s="153"/>
      <c r="AM63" s="153"/>
      <c r="AN63" s="153"/>
      <c r="AO63" s="153"/>
      <c r="AP63" s="153"/>
      <c r="AQ63" s="154">
        <f t="shared" si="12"/>
        <v>0</v>
      </c>
      <c r="AR63" s="154"/>
      <c r="AS63" s="154"/>
      <c r="AT63" s="154"/>
      <c r="AU63" s="154"/>
      <c r="AV63" s="153">
        <f t="shared" si="13"/>
        <v>0</v>
      </c>
      <c r="AW63" s="153"/>
      <c r="AX63" s="153"/>
      <c r="AY63" s="153"/>
      <c r="AZ63" s="153"/>
      <c r="BA63" s="153">
        <f t="shared" si="16"/>
        <v>0</v>
      </c>
      <c r="BB63" s="153"/>
      <c r="BC63" s="153"/>
      <c r="BD63" s="153"/>
      <c r="BE63" s="153"/>
      <c r="BF63" s="153">
        <f t="shared" si="17"/>
        <v>0</v>
      </c>
      <c r="BG63" s="153"/>
      <c r="BH63" s="153"/>
      <c r="BI63" s="153"/>
      <c r="BJ63" s="153"/>
    </row>
    <row r="64" spans="1:62" ht="75" customHeight="1">
      <c r="A64" s="868" t="s">
        <v>419</v>
      </c>
      <c r="B64" s="1014">
        <v>6601</v>
      </c>
      <c r="C64" s="748" t="s">
        <v>447</v>
      </c>
      <c r="D64" s="68" t="s">
        <v>245</v>
      </c>
      <c r="E64" s="68" t="s">
        <v>448</v>
      </c>
      <c r="F64" s="59"/>
      <c r="G64" s="59"/>
      <c r="H64" s="59"/>
      <c r="I64" s="59"/>
      <c r="J64" s="59"/>
      <c r="K64" s="59"/>
      <c r="L64" s="59"/>
      <c r="M64" s="64" t="s">
        <v>387</v>
      </c>
      <c r="N64" s="60" t="s">
        <v>290</v>
      </c>
      <c r="O64" s="60" t="s">
        <v>386</v>
      </c>
      <c r="P64" s="59" t="s">
        <v>420</v>
      </c>
      <c r="Q64" s="59"/>
      <c r="R64" s="59"/>
      <c r="S64" s="59"/>
      <c r="T64" s="59"/>
      <c r="U64" s="59"/>
      <c r="V64" s="59"/>
      <c r="W64" s="748" t="s">
        <v>367</v>
      </c>
      <c r="X64" s="68" t="s">
        <v>242</v>
      </c>
      <c r="Y64" s="68" t="s">
        <v>368</v>
      </c>
      <c r="Z64" s="70" t="s">
        <v>413</v>
      </c>
      <c r="AA64" s="71" t="s">
        <v>290</v>
      </c>
      <c r="AB64" s="71" t="s">
        <v>378</v>
      </c>
      <c r="AC64" s="18"/>
      <c r="AD64" s="18" t="s">
        <v>480</v>
      </c>
      <c r="AE64" s="18"/>
      <c r="AF64" s="18"/>
      <c r="AG64" s="153">
        <f t="shared" si="11"/>
        <v>0</v>
      </c>
      <c r="AH64" s="153"/>
      <c r="AI64" s="153"/>
      <c r="AJ64" s="153"/>
      <c r="AK64" s="153"/>
      <c r="AL64" s="153"/>
      <c r="AM64" s="153"/>
      <c r="AN64" s="153"/>
      <c r="AO64" s="153"/>
      <c r="AP64" s="153"/>
      <c r="AQ64" s="154">
        <f t="shared" si="12"/>
        <v>0</v>
      </c>
      <c r="AR64" s="154"/>
      <c r="AS64" s="154"/>
      <c r="AT64" s="154"/>
      <c r="AU64" s="154"/>
      <c r="AV64" s="153">
        <f t="shared" si="13"/>
        <v>0</v>
      </c>
      <c r="AW64" s="153"/>
      <c r="AX64" s="153"/>
      <c r="AY64" s="153"/>
      <c r="AZ64" s="153"/>
      <c r="BA64" s="153">
        <f t="shared" si="16"/>
        <v>0</v>
      </c>
      <c r="BB64" s="153"/>
      <c r="BC64" s="153"/>
      <c r="BD64" s="153"/>
      <c r="BE64" s="153"/>
      <c r="BF64" s="153">
        <f t="shared" si="17"/>
        <v>0</v>
      </c>
      <c r="BG64" s="153"/>
      <c r="BH64" s="153"/>
      <c r="BI64" s="153"/>
      <c r="BJ64" s="153"/>
    </row>
    <row r="65" spans="1:62">
      <c r="A65" s="869"/>
      <c r="B65" s="1015"/>
      <c r="C65" s="749"/>
      <c r="D65" s="79"/>
      <c r="E65" s="79"/>
      <c r="F65" s="59"/>
      <c r="G65" s="59"/>
      <c r="H65" s="59"/>
      <c r="I65" s="59"/>
      <c r="J65" s="59"/>
      <c r="K65" s="59"/>
      <c r="L65" s="59"/>
      <c r="M65" s="64"/>
      <c r="N65" s="60"/>
      <c r="O65" s="60"/>
      <c r="P65" s="59"/>
      <c r="Q65" s="59"/>
      <c r="R65" s="59"/>
      <c r="S65" s="59"/>
      <c r="T65" s="59"/>
      <c r="U65" s="59"/>
      <c r="V65" s="59"/>
      <c r="W65" s="749"/>
      <c r="X65" s="79"/>
      <c r="Y65" s="79"/>
      <c r="Z65" s="70"/>
      <c r="AA65" s="71"/>
      <c r="AB65" s="71"/>
      <c r="AC65" s="18"/>
      <c r="AD65" s="18" t="s">
        <v>480</v>
      </c>
      <c r="AE65" s="18" t="s">
        <v>295</v>
      </c>
      <c r="AF65" s="18" t="s">
        <v>268</v>
      </c>
      <c r="AG65" s="153">
        <f t="shared" si="11"/>
        <v>0</v>
      </c>
      <c r="AH65" s="153"/>
      <c r="AI65" s="153"/>
      <c r="AJ65" s="153"/>
      <c r="AK65" s="153"/>
      <c r="AL65" s="153"/>
      <c r="AM65" s="153"/>
      <c r="AN65" s="153"/>
      <c r="AO65" s="153"/>
      <c r="AP65" s="153"/>
      <c r="AQ65" s="154">
        <f t="shared" si="12"/>
        <v>0</v>
      </c>
      <c r="AR65" s="154"/>
      <c r="AS65" s="154"/>
      <c r="AT65" s="154"/>
      <c r="AU65" s="154"/>
      <c r="AV65" s="153">
        <f t="shared" si="13"/>
        <v>0</v>
      </c>
      <c r="AW65" s="153"/>
      <c r="AX65" s="153"/>
      <c r="AY65" s="153"/>
      <c r="AZ65" s="153"/>
      <c r="BA65" s="153">
        <f t="shared" si="16"/>
        <v>0</v>
      </c>
      <c r="BB65" s="153"/>
      <c r="BC65" s="153"/>
      <c r="BD65" s="153"/>
      <c r="BE65" s="153"/>
      <c r="BF65" s="153">
        <f t="shared" si="17"/>
        <v>0</v>
      </c>
      <c r="BG65" s="153"/>
      <c r="BH65" s="153"/>
      <c r="BI65" s="153"/>
      <c r="BJ65" s="153"/>
    </row>
    <row r="66" spans="1:62">
      <c r="A66" s="869"/>
      <c r="B66" s="1015"/>
      <c r="C66" s="750"/>
      <c r="D66" s="79"/>
      <c r="E66" s="79"/>
      <c r="F66" s="59"/>
      <c r="G66" s="59"/>
      <c r="H66" s="59"/>
      <c r="I66" s="59"/>
      <c r="J66" s="59"/>
      <c r="K66" s="59"/>
      <c r="L66" s="59"/>
      <c r="M66" s="64"/>
      <c r="N66" s="60"/>
      <c r="O66" s="60"/>
      <c r="P66" s="59"/>
      <c r="Q66" s="59"/>
      <c r="R66" s="59"/>
      <c r="S66" s="59"/>
      <c r="T66" s="59"/>
      <c r="U66" s="59"/>
      <c r="V66" s="59"/>
      <c r="W66" s="750"/>
      <c r="X66" s="79"/>
      <c r="Y66" s="79"/>
      <c r="Z66" s="70"/>
      <c r="AA66" s="71"/>
      <c r="AB66" s="71"/>
      <c r="AC66" s="18"/>
      <c r="AD66" s="18" t="s">
        <v>480</v>
      </c>
      <c r="AE66" s="18" t="s">
        <v>294</v>
      </c>
      <c r="AF66" s="18" t="s">
        <v>268</v>
      </c>
      <c r="AG66" s="153">
        <f t="shared" si="11"/>
        <v>0</v>
      </c>
      <c r="AH66" s="153"/>
      <c r="AI66" s="153"/>
      <c r="AJ66" s="153"/>
      <c r="AK66" s="153"/>
      <c r="AL66" s="153"/>
      <c r="AM66" s="153"/>
      <c r="AN66" s="153"/>
      <c r="AO66" s="153"/>
      <c r="AP66" s="153"/>
      <c r="AQ66" s="154">
        <f t="shared" si="12"/>
        <v>0</v>
      </c>
      <c r="AR66" s="154"/>
      <c r="AS66" s="154"/>
      <c r="AT66" s="154"/>
      <c r="AU66" s="154"/>
      <c r="AV66" s="153">
        <f t="shared" si="13"/>
        <v>0</v>
      </c>
      <c r="AW66" s="153"/>
      <c r="AX66" s="153"/>
      <c r="AY66" s="153"/>
      <c r="AZ66" s="153"/>
      <c r="BA66" s="153">
        <f t="shared" si="16"/>
        <v>0</v>
      </c>
      <c r="BB66" s="153"/>
      <c r="BC66" s="153"/>
      <c r="BD66" s="153"/>
      <c r="BE66" s="153"/>
      <c r="BF66" s="153">
        <f t="shared" si="17"/>
        <v>0</v>
      </c>
      <c r="BG66" s="153"/>
      <c r="BH66" s="153"/>
      <c r="BI66" s="153"/>
      <c r="BJ66" s="153"/>
    </row>
    <row r="67" spans="1:62" ht="17.25" hidden="1" customHeight="1">
      <c r="A67" s="869"/>
      <c r="B67" s="1016"/>
      <c r="C67" s="143"/>
      <c r="D67" s="59"/>
      <c r="E67" s="59"/>
      <c r="F67" s="59"/>
      <c r="G67" s="59"/>
      <c r="H67" s="59"/>
      <c r="I67" s="59"/>
      <c r="J67" s="59"/>
      <c r="K67" s="59"/>
      <c r="L67" s="59"/>
      <c r="M67" s="64"/>
      <c r="N67" s="60"/>
      <c r="O67" s="60"/>
      <c r="P67" s="59"/>
      <c r="Q67" s="59"/>
      <c r="R67" s="59"/>
      <c r="S67" s="59"/>
      <c r="T67" s="59"/>
      <c r="U67" s="59"/>
      <c r="V67" s="59"/>
      <c r="W67" s="59"/>
      <c r="X67" s="59"/>
      <c r="Y67" s="59"/>
      <c r="Z67" s="63"/>
      <c r="AA67" s="63"/>
      <c r="AB67" s="63"/>
      <c r="AC67" s="18"/>
      <c r="AD67" s="18" t="s">
        <v>480</v>
      </c>
      <c r="AE67" s="18"/>
      <c r="AF67" s="18"/>
      <c r="AG67" s="153">
        <f t="shared" si="11"/>
        <v>0</v>
      </c>
      <c r="AH67" s="153"/>
      <c r="AI67" s="153"/>
      <c r="AJ67" s="153"/>
      <c r="AK67" s="153"/>
      <c r="AL67" s="153"/>
      <c r="AM67" s="153"/>
      <c r="AN67" s="153"/>
      <c r="AO67" s="153"/>
      <c r="AP67" s="153"/>
      <c r="AQ67" s="154">
        <f t="shared" si="12"/>
        <v>0</v>
      </c>
      <c r="AR67" s="154"/>
      <c r="AS67" s="154"/>
      <c r="AT67" s="154"/>
      <c r="AU67" s="154"/>
      <c r="AV67" s="153">
        <f t="shared" si="13"/>
        <v>0</v>
      </c>
      <c r="AW67" s="153"/>
      <c r="AX67" s="153"/>
      <c r="AY67" s="153"/>
      <c r="AZ67" s="153"/>
      <c r="BA67" s="153">
        <f t="shared" si="16"/>
        <v>0</v>
      </c>
      <c r="BB67" s="153"/>
      <c r="BC67" s="153"/>
      <c r="BD67" s="153"/>
      <c r="BE67" s="153"/>
      <c r="BF67" s="153">
        <f t="shared" si="17"/>
        <v>0</v>
      </c>
      <c r="BG67" s="153"/>
      <c r="BH67" s="153"/>
      <c r="BI67" s="153"/>
      <c r="BJ67" s="153"/>
    </row>
    <row r="68" spans="1:62" ht="16.5" hidden="1" customHeight="1">
      <c r="A68" s="872"/>
      <c r="B68" s="22"/>
      <c r="C68" s="59"/>
      <c r="D68" s="59"/>
      <c r="E68" s="59"/>
      <c r="F68" s="59"/>
      <c r="G68" s="59"/>
      <c r="H68" s="59"/>
      <c r="I68" s="59"/>
      <c r="J68" s="59"/>
      <c r="K68" s="59"/>
      <c r="L68" s="59"/>
      <c r="M68" s="848" t="s">
        <v>449</v>
      </c>
      <c r="N68" s="60" t="s">
        <v>290</v>
      </c>
      <c r="O68" s="60" t="s">
        <v>386</v>
      </c>
      <c r="P68" s="59">
        <v>10</v>
      </c>
      <c r="Q68" s="59"/>
      <c r="R68" s="59"/>
      <c r="S68" s="59"/>
      <c r="T68" s="59"/>
      <c r="U68" s="59"/>
      <c r="V68" s="59"/>
      <c r="W68" s="59"/>
      <c r="X68" s="59"/>
      <c r="Y68" s="59"/>
      <c r="Z68" s="66"/>
      <c r="AA68" s="66"/>
      <c r="AB68" s="66"/>
      <c r="AC68" s="18"/>
      <c r="AD68" s="18" t="s">
        <v>441</v>
      </c>
      <c r="AE68" s="18"/>
      <c r="AF68" s="18"/>
      <c r="AG68" s="153">
        <f t="shared" si="11"/>
        <v>0</v>
      </c>
      <c r="AH68" s="153"/>
      <c r="AI68" s="153"/>
      <c r="AJ68" s="153"/>
      <c r="AK68" s="153"/>
      <c r="AL68" s="153"/>
      <c r="AM68" s="153"/>
      <c r="AN68" s="153"/>
      <c r="AO68" s="153"/>
      <c r="AP68" s="153"/>
      <c r="AQ68" s="154">
        <f t="shared" si="12"/>
        <v>0</v>
      </c>
      <c r="AR68" s="154"/>
      <c r="AS68" s="154"/>
      <c r="AT68" s="154"/>
      <c r="AU68" s="154"/>
      <c r="AV68" s="153">
        <f t="shared" si="13"/>
        <v>0</v>
      </c>
      <c r="AW68" s="153"/>
      <c r="AX68" s="153"/>
      <c r="AY68" s="153"/>
      <c r="AZ68" s="153"/>
      <c r="BA68" s="153">
        <f t="shared" si="16"/>
        <v>0</v>
      </c>
      <c r="BB68" s="153"/>
      <c r="BC68" s="153"/>
      <c r="BD68" s="153"/>
      <c r="BE68" s="153"/>
      <c r="BF68" s="153">
        <f t="shared" si="17"/>
        <v>0</v>
      </c>
      <c r="BG68" s="153"/>
      <c r="BH68" s="153"/>
      <c r="BI68" s="153"/>
      <c r="BJ68" s="153"/>
    </row>
    <row r="69" spans="1:62" hidden="1">
      <c r="A69" s="872"/>
      <c r="B69" s="22"/>
      <c r="C69" s="66"/>
      <c r="D69" s="66"/>
      <c r="E69" s="66"/>
      <c r="F69" s="59"/>
      <c r="G69" s="59"/>
      <c r="H69" s="59"/>
      <c r="I69" s="59"/>
      <c r="J69" s="59"/>
      <c r="K69" s="59"/>
      <c r="L69" s="59"/>
      <c r="M69" s="849"/>
      <c r="N69" s="67"/>
      <c r="O69" s="67"/>
      <c r="P69" s="59"/>
      <c r="Q69" s="59"/>
      <c r="R69" s="59"/>
      <c r="S69" s="59"/>
      <c r="T69" s="59"/>
      <c r="U69" s="59"/>
      <c r="V69" s="59"/>
      <c r="W69" s="66"/>
      <c r="X69" s="66"/>
      <c r="Y69" s="66"/>
      <c r="Z69" s="59"/>
      <c r="AA69" s="59"/>
      <c r="AB69" s="59"/>
      <c r="AC69" s="18"/>
      <c r="AD69" s="18" t="s">
        <v>441</v>
      </c>
      <c r="AE69" s="18" t="s">
        <v>312</v>
      </c>
      <c r="AF69" s="18" t="s">
        <v>250</v>
      </c>
      <c r="AG69" s="153">
        <f t="shared" si="11"/>
        <v>0</v>
      </c>
      <c r="AH69" s="153"/>
      <c r="AI69" s="153"/>
      <c r="AJ69" s="153"/>
      <c r="AK69" s="153"/>
      <c r="AL69" s="153"/>
      <c r="AM69" s="153"/>
      <c r="AN69" s="153"/>
      <c r="AO69" s="153"/>
      <c r="AP69" s="153"/>
      <c r="AQ69" s="154">
        <f t="shared" si="12"/>
        <v>0</v>
      </c>
      <c r="AR69" s="154"/>
      <c r="AS69" s="154"/>
      <c r="AT69" s="154"/>
      <c r="AU69" s="154"/>
      <c r="AV69" s="153">
        <f t="shared" si="13"/>
        <v>0</v>
      </c>
      <c r="AW69" s="153"/>
      <c r="AX69" s="153"/>
      <c r="AY69" s="153"/>
      <c r="AZ69" s="153"/>
      <c r="BA69" s="153">
        <f t="shared" si="16"/>
        <v>0</v>
      </c>
      <c r="BB69" s="153"/>
      <c r="BC69" s="153"/>
      <c r="BD69" s="153"/>
      <c r="BE69" s="153"/>
      <c r="BF69" s="153">
        <f t="shared" si="17"/>
        <v>0</v>
      </c>
      <c r="BG69" s="153"/>
      <c r="BH69" s="153"/>
      <c r="BI69" s="153"/>
      <c r="BJ69" s="153"/>
    </row>
    <row r="70" spans="1:62" hidden="1">
      <c r="A70" s="872"/>
      <c r="B70" s="22"/>
      <c r="C70" s="66"/>
      <c r="D70" s="66"/>
      <c r="E70" s="66"/>
      <c r="F70" s="59"/>
      <c r="G70" s="59"/>
      <c r="H70" s="59"/>
      <c r="I70" s="59"/>
      <c r="J70" s="59"/>
      <c r="K70" s="59"/>
      <c r="L70" s="59"/>
      <c r="M70" s="849"/>
      <c r="N70" s="67"/>
      <c r="O70" s="67"/>
      <c r="P70" s="59"/>
      <c r="Q70" s="59"/>
      <c r="R70" s="59"/>
      <c r="S70" s="59"/>
      <c r="T70" s="59"/>
      <c r="U70" s="59"/>
      <c r="V70" s="59"/>
      <c r="W70" s="66"/>
      <c r="X70" s="66"/>
      <c r="Y70" s="66"/>
      <c r="Z70" s="59"/>
      <c r="AA70" s="59"/>
      <c r="AB70" s="59"/>
      <c r="AC70" s="18"/>
      <c r="AD70" s="18" t="s">
        <v>441</v>
      </c>
      <c r="AE70" s="18" t="s">
        <v>281</v>
      </c>
      <c r="AF70" s="18" t="s">
        <v>250</v>
      </c>
      <c r="AG70" s="153">
        <f t="shared" si="11"/>
        <v>0</v>
      </c>
      <c r="AH70" s="153"/>
      <c r="AI70" s="153"/>
      <c r="AJ70" s="153"/>
      <c r="AK70" s="153"/>
      <c r="AL70" s="153"/>
      <c r="AM70" s="153"/>
      <c r="AN70" s="153"/>
      <c r="AO70" s="153"/>
      <c r="AP70" s="153"/>
      <c r="AQ70" s="154">
        <f t="shared" si="12"/>
        <v>0</v>
      </c>
      <c r="AR70" s="154"/>
      <c r="AS70" s="154"/>
      <c r="AT70" s="154"/>
      <c r="AU70" s="154"/>
      <c r="AV70" s="153">
        <f t="shared" si="13"/>
        <v>0</v>
      </c>
      <c r="AW70" s="153"/>
      <c r="AX70" s="153"/>
      <c r="AY70" s="153"/>
      <c r="AZ70" s="153"/>
      <c r="BA70" s="153">
        <f t="shared" si="16"/>
        <v>0</v>
      </c>
      <c r="BB70" s="153"/>
      <c r="BC70" s="153"/>
      <c r="BD70" s="153"/>
      <c r="BE70" s="153"/>
      <c r="BF70" s="153">
        <f t="shared" si="17"/>
        <v>0</v>
      </c>
      <c r="BG70" s="153"/>
      <c r="BH70" s="153"/>
      <c r="BI70" s="153"/>
      <c r="BJ70" s="153"/>
    </row>
    <row r="71" spans="1:62" hidden="1">
      <c r="A71" s="873"/>
      <c r="B71" s="22"/>
      <c r="C71" s="66"/>
      <c r="D71" s="66"/>
      <c r="E71" s="66"/>
      <c r="F71" s="59"/>
      <c r="G71" s="59"/>
      <c r="H71" s="59"/>
      <c r="I71" s="59"/>
      <c r="J71" s="59"/>
      <c r="K71" s="59"/>
      <c r="L71" s="59"/>
      <c r="M71" s="850"/>
      <c r="N71" s="67"/>
      <c r="O71" s="67"/>
      <c r="P71" s="59"/>
      <c r="Q71" s="59"/>
      <c r="R71" s="59"/>
      <c r="S71" s="59"/>
      <c r="T71" s="59"/>
      <c r="U71" s="59"/>
      <c r="V71" s="59"/>
      <c r="W71" s="66"/>
      <c r="X71" s="66"/>
      <c r="Y71" s="66"/>
      <c r="Z71" s="59"/>
      <c r="AA71" s="59"/>
      <c r="AB71" s="59"/>
      <c r="AC71" s="18"/>
      <c r="AD71" s="18" t="s">
        <v>441</v>
      </c>
      <c r="AE71" s="18" t="s">
        <v>269</v>
      </c>
      <c r="AF71" s="18" t="s">
        <v>250</v>
      </c>
      <c r="AG71" s="153">
        <f t="shared" si="11"/>
        <v>0</v>
      </c>
      <c r="AH71" s="153"/>
      <c r="AI71" s="153"/>
      <c r="AJ71" s="153"/>
      <c r="AK71" s="153"/>
      <c r="AL71" s="153"/>
      <c r="AM71" s="153"/>
      <c r="AN71" s="153"/>
      <c r="AO71" s="153"/>
      <c r="AP71" s="153"/>
      <c r="AQ71" s="154">
        <f t="shared" si="12"/>
        <v>0</v>
      </c>
      <c r="AR71" s="154"/>
      <c r="AS71" s="154"/>
      <c r="AT71" s="154"/>
      <c r="AU71" s="154"/>
      <c r="AV71" s="153">
        <f t="shared" si="13"/>
        <v>0</v>
      </c>
      <c r="AW71" s="153"/>
      <c r="AX71" s="153"/>
      <c r="AY71" s="153"/>
      <c r="AZ71" s="153"/>
      <c r="BA71" s="153">
        <f t="shared" si="16"/>
        <v>0</v>
      </c>
      <c r="BB71" s="153"/>
      <c r="BC71" s="153"/>
      <c r="BD71" s="153"/>
      <c r="BE71" s="153"/>
      <c r="BF71" s="153">
        <f t="shared" si="17"/>
        <v>0</v>
      </c>
      <c r="BG71" s="153"/>
      <c r="BH71" s="153"/>
      <c r="BI71" s="153"/>
      <c r="BJ71" s="153"/>
    </row>
    <row r="72" spans="1:62" ht="21" customHeight="1">
      <c r="A72" s="990" t="s">
        <v>426</v>
      </c>
      <c r="B72" s="856">
        <v>6603</v>
      </c>
      <c r="C72" s="867" t="s">
        <v>447</v>
      </c>
      <c r="D72" s="867" t="s">
        <v>246</v>
      </c>
      <c r="E72" s="867" t="s">
        <v>448</v>
      </c>
      <c r="F72" s="66"/>
      <c r="G72" s="66"/>
      <c r="H72" s="66"/>
      <c r="I72" s="66"/>
      <c r="J72" s="66"/>
      <c r="K72" s="66"/>
      <c r="L72" s="66"/>
      <c r="M72" s="66"/>
      <c r="N72" s="66"/>
      <c r="O72" s="66"/>
      <c r="P72" s="66" t="s">
        <v>439</v>
      </c>
      <c r="Q72" s="66"/>
      <c r="R72" s="66"/>
      <c r="S72" s="66"/>
      <c r="T72" s="66"/>
      <c r="U72" s="66"/>
      <c r="V72" s="66"/>
      <c r="W72" s="138" t="s">
        <v>367</v>
      </c>
      <c r="X72" s="138" t="s">
        <v>242</v>
      </c>
      <c r="Y72" s="138" t="s">
        <v>368</v>
      </c>
      <c r="Z72" s="1006" t="s">
        <v>469</v>
      </c>
      <c r="AA72" s="1018" t="s">
        <v>414</v>
      </c>
      <c r="AB72" s="1018" t="s">
        <v>470</v>
      </c>
      <c r="AC72" s="18"/>
      <c r="AD72" s="18" t="s">
        <v>473</v>
      </c>
      <c r="AE72" s="18"/>
      <c r="AF72" s="18"/>
      <c r="AG72" s="153">
        <f t="shared" si="11"/>
        <v>1552.6</v>
      </c>
      <c r="AH72" s="153">
        <f t="shared" si="11"/>
        <v>1526.3</v>
      </c>
      <c r="AI72" s="153">
        <f>AI73+AI76+AI87</f>
        <v>0</v>
      </c>
      <c r="AJ72" s="153"/>
      <c r="AK72" s="153">
        <f>AK73+AK76+AK87+AK79+AK83</f>
        <v>1150.5999999999999</v>
      </c>
      <c r="AL72" s="153">
        <f>AL73+AL76+AL87+AL79+AL83</f>
        <v>1150.5999999999999</v>
      </c>
      <c r="AM72" s="153">
        <f>AM73+AM76+AM87</f>
        <v>0</v>
      </c>
      <c r="AN72" s="153"/>
      <c r="AO72" s="153">
        <f>AO77+AO78+AO79+AO80+AO83+AO86</f>
        <v>402</v>
      </c>
      <c r="AP72" s="153">
        <f>AP77+AP78+AP79+AP80+AP83+AP86</f>
        <v>375.7</v>
      </c>
      <c r="AQ72" s="154">
        <f>AR72+AS72+AT72+AU72</f>
        <v>947.4</v>
      </c>
      <c r="AR72" s="154">
        <f>AR73+AR76+AR87</f>
        <v>0</v>
      </c>
      <c r="AS72" s="154">
        <f>AS73+AS76+AS87</f>
        <v>561.29999999999995</v>
      </c>
      <c r="AT72" s="154">
        <f>AT73+AT76+AT87</f>
        <v>0</v>
      </c>
      <c r="AU72" s="154">
        <f>AU73+AU76+AU74+AU75</f>
        <v>386.1</v>
      </c>
      <c r="AV72" s="153">
        <f t="shared" si="13"/>
        <v>946.1</v>
      </c>
      <c r="AW72" s="153">
        <f>AW73+AW76+AW87</f>
        <v>0</v>
      </c>
      <c r="AX72" s="153">
        <f>AX73+AX76+AX87</f>
        <v>560</v>
      </c>
      <c r="AY72" s="153">
        <f>AY73+AY76+AY87</f>
        <v>0</v>
      </c>
      <c r="AZ72" s="153">
        <f>AZ73+AZ76+AZ87</f>
        <v>386.1</v>
      </c>
      <c r="BA72" s="153">
        <f t="shared" si="16"/>
        <v>1205.4000000000001</v>
      </c>
      <c r="BB72" s="153">
        <f>BB73+BB76+BB87</f>
        <v>0</v>
      </c>
      <c r="BC72" s="153">
        <f>BC73+BC76+BC87</f>
        <v>819.3</v>
      </c>
      <c r="BD72" s="153">
        <f>BD73+BD76+BD87</f>
        <v>0</v>
      </c>
      <c r="BE72" s="153">
        <f>BE73+BE76+BE87</f>
        <v>386.1</v>
      </c>
      <c r="BF72" s="153">
        <f t="shared" si="17"/>
        <v>1205.4000000000001</v>
      </c>
      <c r="BG72" s="153">
        <f>BG73+BG76+BG87</f>
        <v>0</v>
      </c>
      <c r="BH72" s="153">
        <f>BH73+BH76+BH87</f>
        <v>819.3</v>
      </c>
      <c r="BI72" s="153">
        <f>BI73+BI76+BI87</f>
        <v>0</v>
      </c>
      <c r="BJ72" s="153">
        <f>BJ73+BJ76+BJ87</f>
        <v>386.1</v>
      </c>
    </row>
    <row r="73" spans="1:62" ht="27" hidden="1" customHeight="1">
      <c r="A73" s="991"/>
      <c r="B73" s="857"/>
      <c r="C73" s="867"/>
      <c r="D73" s="867"/>
      <c r="E73" s="867"/>
      <c r="F73" s="66"/>
      <c r="G73" s="66"/>
      <c r="H73" s="66"/>
      <c r="I73" s="66"/>
      <c r="J73" s="66"/>
      <c r="K73" s="66"/>
      <c r="L73" s="66"/>
      <c r="M73" s="64" t="s">
        <v>352</v>
      </c>
      <c r="N73" s="66" t="s">
        <v>290</v>
      </c>
      <c r="O73" s="60" t="s">
        <v>353</v>
      </c>
      <c r="P73" s="66">
        <v>17</v>
      </c>
      <c r="Q73" s="66"/>
      <c r="R73" s="66"/>
      <c r="S73" s="66"/>
      <c r="T73" s="66"/>
      <c r="U73" s="66"/>
      <c r="V73" s="66"/>
      <c r="W73" s="139"/>
      <c r="X73" s="139"/>
      <c r="Y73" s="139"/>
      <c r="Z73" s="1006"/>
      <c r="AA73" s="1018"/>
      <c r="AB73" s="1018"/>
      <c r="AC73" s="18"/>
      <c r="AD73" s="18" t="s">
        <v>473</v>
      </c>
      <c r="AE73" s="18"/>
      <c r="AF73" s="18"/>
      <c r="AG73" s="153">
        <f t="shared" si="11"/>
        <v>0</v>
      </c>
      <c r="AH73" s="153">
        <f t="shared" si="11"/>
        <v>0</v>
      </c>
      <c r="AI73" s="153"/>
      <c r="AJ73" s="153"/>
      <c r="AK73" s="153"/>
      <c r="AL73" s="153"/>
      <c r="AM73" s="153"/>
      <c r="AN73" s="153"/>
      <c r="AO73" s="153"/>
      <c r="AP73" s="153"/>
      <c r="AQ73" s="154">
        <f t="shared" si="12"/>
        <v>0</v>
      </c>
      <c r="AR73" s="154"/>
      <c r="AS73" s="154"/>
      <c r="AT73" s="154"/>
      <c r="AU73" s="154"/>
      <c r="AV73" s="153">
        <f t="shared" si="13"/>
        <v>0</v>
      </c>
      <c r="AW73" s="153"/>
      <c r="AX73" s="153"/>
      <c r="AY73" s="153"/>
      <c r="AZ73" s="153"/>
      <c r="BA73" s="153">
        <f t="shared" si="16"/>
        <v>0</v>
      </c>
      <c r="BB73" s="153"/>
      <c r="BC73" s="153"/>
      <c r="BD73" s="153"/>
      <c r="BE73" s="153"/>
      <c r="BF73" s="153">
        <f t="shared" si="17"/>
        <v>0</v>
      </c>
      <c r="BG73" s="153"/>
      <c r="BH73" s="153"/>
      <c r="BI73" s="153"/>
      <c r="BJ73" s="153"/>
    </row>
    <row r="74" spans="1:62" ht="11.25" customHeight="1">
      <c r="A74" s="991"/>
      <c r="B74" s="857"/>
      <c r="C74" s="867"/>
      <c r="D74" s="867"/>
      <c r="E74" s="867"/>
      <c r="F74" s="66"/>
      <c r="G74" s="66"/>
      <c r="H74" s="66"/>
      <c r="I74" s="66"/>
      <c r="J74" s="66"/>
      <c r="K74" s="66"/>
      <c r="L74" s="66"/>
      <c r="M74" s="64"/>
      <c r="N74" s="66"/>
      <c r="O74" s="60"/>
      <c r="P74" s="66"/>
      <c r="Q74" s="66"/>
      <c r="R74" s="66"/>
      <c r="S74" s="66"/>
      <c r="T74" s="66"/>
      <c r="U74" s="66"/>
      <c r="V74" s="66"/>
      <c r="W74" s="139"/>
      <c r="X74" s="139"/>
      <c r="Y74" s="139"/>
      <c r="Z74" s="1006"/>
      <c r="AA74" s="1018"/>
      <c r="AB74" s="1018"/>
      <c r="AC74" s="18"/>
      <c r="AD74" s="18" t="s">
        <v>473</v>
      </c>
      <c r="AE74" s="18" t="s">
        <v>313</v>
      </c>
      <c r="AF74" s="18" t="s">
        <v>268</v>
      </c>
      <c r="AG74" s="153">
        <f t="shared" si="11"/>
        <v>0</v>
      </c>
      <c r="AH74" s="153">
        <f t="shared" si="11"/>
        <v>0</v>
      </c>
      <c r="AI74" s="153"/>
      <c r="AJ74" s="153"/>
      <c r="AK74" s="153"/>
      <c r="AL74" s="153"/>
      <c r="AM74" s="153"/>
      <c r="AN74" s="153"/>
      <c r="AO74" s="153"/>
      <c r="AP74" s="153"/>
      <c r="AQ74" s="154">
        <f t="shared" si="12"/>
        <v>0</v>
      </c>
      <c r="AR74" s="154"/>
      <c r="AS74" s="154"/>
      <c r="AT74" s="154"/>
      <c r="AU74" s="154"/>
      <c r="AV74" s="153">
        <f t="shared" si="13"/>
        <v>0</v>
      </c>
      <c r="AW74" s="153"/>
      <c r="AX74" s="153"/>
      <c r="AY74" s="153"/>
      <c r="AZ74" s="153"/>
      <c r="BA74" s="153">
        <f t="shared" si="16"/>
        <v>0</v>
      </c>
      <c r="BB74" s="153"/>
      <c r="BC74" s="153"/>
      <c r="BD74" s="153"/>
      <c r="BE74" s="153"/>
      <c r="BF74" s="153">
        <f t="shared" si="17"/>
        <v>0</v>
      </c>
      <c r="BG74" s="153"/>
      <c r="BH74" s="153"/>
      <c r="BI74" s="153"/>
      <c r="BJ74" s="153"/>
    </row>
    <row r="75" spans="1:62" ht="14.25" customHeight="1">
      <c r="A75" s="991"/>
      <c r="B75" s="857"/>
      <c r="C75" s="867"/>
      <c r="D75" s="867"/>
      <c r="E75" s="867"/>
      <c r="F75" s="66"/>
      <c r="G75" s="66"/>
      <c r="H75" s="66"/>
      <c r="I75" s="66"/>
      <c r="J75" s="66"/>
      <c r="K75" s="66"/>
      <c r="L75" s="66"/>
      <c r="M75" s="64"/>
      <c r="N75" s="66"/>
      <c r="O75" s="60"/>
      <c r="P75" s="66"/>
      <c r="Q75" s="66"/>
      <c r="R75" s="66"/>
      <c r="S75" s="66"/>
      <c r="T75" s="66"/>
      <c r="U75" s="66"/>
      <c r="V75" s="66"/>
      <c r="W75" s="139"/>
      <c r="X75" s="139"/>
      <c r="Y75" s="139"/>
      <c r="Z75" s="1006"/>
      <c r="AA75" s="1018"/>
      <c r="AB75" s="1018"/>
      <c r="AC75" s="18"/>
      <c r="AD75" s="18" t="s">
        <v>473</v>
      </c>
      <c r="AE75" s="18" t="s">
        <v>381</v>
      </c>
      <c r="AF75" s="18">
        <v>240</v>
      </c>
      <c r="AG75" s="153">
        <f t="shared" si="11"/>
        <v>0</v>
      </c>
      <c r="AH75" s="153">
        <f t="shared" si="11"/>
        <v>0</v>
      </c>
      <c r="AI75" s="153"/>
      <c r="AJ75" s="153"/>
      <c r="AK75" s="153"/>
      <c r="AL75" s="153"/>
      <c r="AM75" s="153"/>
      <c r="AN75" s="153"/>
      <c r="AO75" s="153"/>
      <c r="AP75" s="153"/>
      <c r="AQ75" s="154">
        <f t="shared" si="12"/>
        <v>0</v>
      </c>
      <c r="AR75" s="154"/>
      <c r="AS75" s="154"/>
      <c r="AT75" s="154"/>
      <c r="AU75" s="154">
        <v>0</v>
      </c>
      <c r="AV75" s="153">
        <f t="shared" si="13"/>
        <v>0</v>
      </c>
      <c r="AW75" s="153"/>
      <c r="AX75" s="153"/>
      <c r="AY75" s="153"/>
      <c r="AZ75" s="153"/>
      <c r="BA75" s="153">
        <f t="shared" si="16"/>
        <v>0</v>
      </c>
      <c r="BB75" s="153"/>
      <c r="BC75" s="153"/>
      <c r="BD75" s="153"/>
      <c r="BE75" s="153"/>
      <c r="BF75" s="153">
        <f t="shared" si="17"/>
        <v>0</v>
      </c>
      <c r="BG75" s="153"/>
      <c r="BH75" s="153"/>
      <c r="BI75" s="153"/>
      <c r="BJ75" s="153"/>
    </row>
    <row r="76" spans="1:62" ht="17.25" customHeight="1">
      <c r="A76" s="991"/>
      <c r="B76" s="857"/>
      <c r="C76" s="867"/>
      <c r="D76" s="867"/>
      <c r="E76" s="867"/>
      <c r="F76" s="66"/>
      <c r="G76" s="66"/>
      <c r="H76" s="66"/>
      <c r="I76" s="66"/>
      <c r="J76" s="66"/>
      <c r="K76" s="66"/>
      <c r="L76" s="66"/>
      <c r="M76" s="901" t="s">
        <v>450</v>
      </c>
      <c r="N76" s="66"/>
      <c r="O76" s="66"/>
      <c r="P76" s="66">
        <v>35</v>
      </c>
      <c r="Q76" s="66"/>
      <c r="R76" s="66"/>
      <c r="S76" s="66"/>
      <c r="T76" s="66"/>
      <c r="U76" s="66"/>
      <c r="V76" s="66"/>
      <c r="W76" s="139"/>
      <c r="X76" s="139"/>
      <c r="Y76" s="139"/>
      <c r="Z76" s="1006"/>
      <c r="AA76" s="1018"/>
      <c r="AB76" s="1018"/>
      <c r="AC76" s="18"/>
      <c r="AD76" s="18" t="s">
        <v>473</v>
      </c>
      <c r="AE76" s="18"/>
      <c r="AF76" s="18"/>
      <c r="AG76" s="153"/>
      <c r="AH76" s="153">
        <f t="shared" si="11"/>
        <v>0</v>
      </c>
      <c r="AI76" s="153"/>
      <c r="AJ76" s="153"/>
      <c r="AK76" s="153"/>
      <c r="AL76" s="153"/>
      <c r="AM76" s="153"/>
      <c r="AN76" s="153"/>
      <c r="AO76" s="153"/>
      <c r="AP76" s="153"/>
      <c r="AQ76" s="153">
        <f>AQ77+AQ78+AQ80+AQ83+AQ81+AQ82+AQ84+AQ85</f>
        <v>947.40000000000009</v>
      </c>
      <c r="AR76" s="153">
        <f t="shared" ref="AR76:BE76" si="18">AR77+AR78+AR80+AR83+AR81+AR82+AR84+AR85</f>
        <v>0</v>
      </c>
      <c r="AS76" s="153">
        <f t="shared" si="18"/>
        <v>561.29999999999995</v>
      </c>
      <c r="AT76" s="153">
        <f t="shared" si="18"/>
        <v>0</v>
      </c>
      <c r="AU76" s="153">
        <f t="shared" si="18"/>
        <v>386.1</v>
      </c>
      <c r="AV76" s="153">
        <f t="shared" si="18"/>
        <v>946.10000000000014</v>
      </c>
      <c r="AW76" s="153">
        <f t="shared" si="18"/>
        <v>0</v>
      </c>
      <c r="AX76" s="153">
        <f t="shared" si="18"/>
        <v>560</v>
      </c>
      <c r="AY76" s="153">
        <f t="shared" si="18"/>
        <v>0</v>
      </c>
      <c r="AZ76" s="153">
        <f t="shared" si="18"/>
        <v>386.1</v>
      </c>
      <c r="BA76" s="153">
        <f t="shared" si="18"/>
        <v>1205.4000000000001</v>
      </c>
      <c r="BB76" s="153">
        <f t="shared" si="18"/>
        <v>0</v>
      </c>
      <c r="BC76" s="153">
        <f t="shared" si="18"/>
        <v>819.3</v>
      </c>
      <c r="BD76" s="153">
        <f t="shared" si="18"/>
        <v>0</v>
      </c>
      <c r="BE76" s="153">
        <f t="shared" si="18"/>
        <v>386.1</v>
      </c>
      <c r="BF76" s="153">
        <f>BF77+BF78+BF80+BF83+BF81+BF82+BF84+BF85</f>
        <v>1205.4000000000001</v>
      </c>
      <c r="BG76" s="153">
        <f>BG77+BG78+BG80+BG83+BG81+BG82+BG84+BG85</f>
        <v>0</v>
      </c>
      <c r="BH76" s="153">
        <f>BH77+BH78+BH80+BH83+BH81+BH82+BH84+BH85</f>
        <v>819.3</v>
      </c>
      <c r="BI76" s="153">
        <f>BI77+BI78+BI80+BI83+BI81+BI82+BI84+BI85</f>
        <v>0</v>
      </c>
      <c r="BJ76" s="153">
        <f>BJ77+BJ78+BJ80+BJ83+BJ81+BJ82+BJ84+BJ85</f>
        <v>386.1</v>
      </c>
    </row>
    <row r="77" spans="1:62">
      <c r="A77" s="991"/>
      <c r="B77" s="857"/>
      <c r="C77" s="867"/>
      <c r="D77" s="867"/>
      <c r="E77" s="867"/>
      <c r="F77" s="66"/>
      <c r="G77" s="66"/>
      <c r="H77" s="66"/>
      <c r="I77" s="66"/>
      <c r="J77" s="66"/>
      <c r="K77" s="66"/>
      <c r="L77" s="66"/>
      <c r="M77" s="901"/>
      <c r="N77" s="66"/>
      <c r="O77" s="66"/>
      <c r="P77" s="66"/>
      <c r="Q77" s="66"/>
      <c r="R77" s="66"/>
      <c r="S77" s="66"/>
      <c r="T77" s="66"/>
      <c r="U77" s="66"/>
      <c r="V77" s="66"/>
      <c r="W77" s="139"/>
      <c r="X77" s="139"/>
      <c r="Y77" s="139"/>
      <c r="Z77" s="1006"/>
      <c r="AA77" s="1018"/>
      <c r="AB77" s="1018"/>
      <c r="AC77" s="12"/>
      <c r="AD77" s="12" t="s">
        <v>473</v>
      </c>
      <c r="AE77" s="12" t="s">
        <v>314</v>
      </c>
      <c r="AF77" s="12" t="s">
        <v>250</v>
      </c>
      <c r="AG77" s="153">
        <f t="shared" si="11"/>
        <v>49.5</v>
      </c>
      <c r="AH77" s="153">
        <f t="shared" si="11"/>
        <v>48.6</v>
      </c>
      <c r="AI77" s="153"/>
      <c r="AJ77" s="153"/>
      <c r="AK77" s="153"/>
      <c r="AL77" s="153"/>
      <c r="AM77" s="153"/>
      <c r="AN77" s="153"/>
      <c r="AO77" s="153">
        <v>49.5</v>
      </c>
      <c r="AP77" s="153">
        <v>48.6</v>
      </c>
      <c r="AQ77" s="154">
        <f t="shared" si="12"/>
        <v>0</v>
      </c>
      <c r="AR77" s="154"/>
      <c r="AS77" s="154"/>
      <c r="AT77" s="154"/>
      <c r="AU77" s="154"/>
      <c r="AV77" s="153">
        <f t="shared" si="13"/>
        <v>0</v>
      </c>
      <c r="AW77" s="153"/>
      <c r="AX77" s="153"/>
      <c r="AY77" s="153"/>
      <c r="AZ77" s="153"/>
      <c r="BA77" s="153">
        <f t="shared" ref="BA77:BA114" si="19">BB77+BC77+BD77+BE77</f>
        <v>0</v>
      </c>
      <c r="BB77" s="153"/>
      <c r="BC77" s="153"/>
      <c r="BD77" s="153"/>
      <c r="BE77" s="153"/>
      <c r="BF77" s="153">
        <f>BG77+BH77+BI77+BJ77</f>
        <v>0</v>
      </c>
      <c r="BG77" s="153"/>
      <c r="BH77" s="153"/>
      <c r="BI77" s="153"/>
      <c r="BJ77" s="153"/>
    </row>
    <row r="78" spans="1:62">
      <c r="A78" s="991"/>
      <c r="B78" s="857"/>
      <c r="C78" s="867"/>
      <c r="D78" s="867"/>
      <c r="E78" s="867"/>
      <c r="F78" s="66"/>
      <c r="G78" s="66"/>
      <c r="H78" s="66"/>
      <c r="I78" s="66"/>
      <c r="J78" s="66"/>
      <c r="K78" s="66"/>
      <c r="L78" s="66"/>
      <c r="M78" s="901"/>
      <c r="N78" s="66"/>
      <c r="O78" s="66"/>
      <c r="P78" s="66"/>
      <c r="Q78" s="66"/>
      <c r="R78" s="66"/>
      <c r="S78" s="66"/>
      <c r="T78" s="66"/>
      <c r="U78" s="66"/>
      <c r="V78" s="66"/>
      <c r="W78" s="139"/>
      <c r="X78" s="139"/>
      <c r="Y78" s="139"/>
      <c r="Z78" s="1006"/>
      <c r="AA78" s="1018"/>
      <c r="AB78" s="1018"/>
      <c r="AC78" s="12"/>
      <c r="AD78" s="12" t="s">
        <v>473</v>
      </c>
      <c r="AE78" s="12" t="s">
        <v>99</v>
      </c>
      <c r="AF78" s="12" t="s">
        <v>250</v>
      </c>
      <c r="AG78" s="153">
        <f t="shared" si="11"/>
        <v>0</v>
      </c>
      <c r="AH78" s="153">
        <f t="shared" si="11"/>
        <v>0</v>
      </c>
      <c r="AI78" s="153"/>
      <c r="AJ78" s="153"/>
      <c r="AK78" s="153"/>
      <c r="AL78" s="153"/>
      <c r="AM78" s="153"/>
      <c r="AN78" s="153"/>
      <c r="AO78" s="153"/>
      <c r="AP78" s="153"/>
      <c r="AQ78" s="154">
        <f t="shared" si="12"/>
        <v>0</v>
      </c>
      <c r="AR78" s="154"/>
      <c r="AS78" s="154">
        <v>0</v>
      </c>
      <c r="AT78" s="154"/>
      <c r="AU78" s="154">
        <v>0</v>
      </c>
      <c r="AV78" s="153">
        <f t="shared" si="13"/>
        <v>0</v>
      </c>
      <c r="AW78" s="153"/>
      <c r="AX78" s="153"/>
      <c r="AY78" s="153"/>
      <c r="AZ78" s="153"/>
      <c r="BA78" s="153">
        <f t="shared" si="19"/>
        <v>0</v>
      </c>
      <c r="BB78" s="153"/>
      <c r="BC78" s="153"/>
      <c r="BD78" s="153"/>
      <c r="BE78" s="153"/>
      <c r="BF78" s="153">
        <f>BG78+BH78+BI78+BJ78</f>
        <v>0</v>
      </c>
      <c r="BG78" s="153"/>
      <c r="BH78" s="153"/>
      <c r="BI78" s="153"/>
      <c r="BJ78" s="153"/>
    </row>
    <row r="79" spans="1:62">
      <c r="A79" s="991"/>
      <c r="B79" s="857"/>
      <c r="C79" s="867"/>
      <c r="D79" s="867"/>
      <c r="E79" s="867"/>
      <c r="F79" s="66"/>
      <c r="G79" s="66"/>
      <c r="H79" s="66"/>
      <c r="I79" s="66"/>
      <c r="J79" s="66"/>
      <c r="K79" s="66"/>
      <c r="L79" s="66"/>
      <c r="M79" s="901"/>
      <c r="N79" s="66"/>
      <c r="O79" s="66"/>
      <c r="P79" s="66"/>
      <c r="Q79" s="66"/>
      <c r="R79" s="66"/>
      <c r="S79" s="66"/>
      <c r="T79" s="66"/>
      <c r="U79" s="66"/>
      <c r="V79" s="66"/>
      <c r="W79" s="139"/>
      <c r="X79" s="139"/>
      <c r="Y79" s="139"/>
      <c r="Z79" s="1006"/>
      <c r="AA79" s="1018"/>
      <c r="AB79" s="1018"/>
      <c r="AC79" s="21"/>
      <c r="AD79" s="1" t="s">
        <v>473</v>
      </c>
      <c r="AE79" s="12" t="s">
        <v>484</v>
      </c>
      <c r="AF79" s="12">
        <v>240</v>
      </c>
      <c r="AG79" s="153">
        <f t="shared" si="11"/>
        <v>623.20000000000005</v>
      </c>
      <c r="AH79" s="153">
        <f t="shared" si="11"/>
        <v>597.79999999999995</v>
      </c>
      <c r="AI79" s="153"/>
      <c r="AJ79" s="153"/>
      <c r="AK79" s="153">
        <v>358.7</v>
      </c>
      <c r="AL79" s="153">
        <v>358.7</v>
      </c>
      <c r="AM79" s="153"/>
      <c r="AN79" s="153"/>
      <c r="AO79" s="153">
        <v>264.5</v>
      </c>
      <c r="AP79" s="153">
        <v>239.1</v>
      </c>
      <c r="AQ79" s="154"/>
      <c r="AR79" s="154"/>
      <c r="AS79" s="154"/>
      <c r="AT79" s="154"/>
      <c r="AU79" s="154"/>
      <c r="AV79" s="153"/>
      <c r="AW79" s="153"/>
      <c r="AX79" s="153"/>
      <c r="AY79" s="153"/>
      <c r="AZ79" s="153"/>
      <c r="BA79" s="153"/>
      <c r="BB79" s="153"/>
      <c r="BC79" s="153"/>
      <c r="BD79" s="153"/>
      <c r="BE79" s="153"/>
      <c r="BF79" s="153"/>
      <c r="BG79" s="153"/>
      <c r="BH79" s="153"/>
      <c r="BI79" s="153"/>
      <c r="BJ79" s="153"/>
    </row>
    <row r="80" spans="1:62">
      <c r="A80" s="991"/>
      <c r="B80" s="857"/>
      <c r="C80" s="867"/>
      <c r="D80" s="867"/>
      <c r="E80" s="867"/>
      <c r="F80" s="66"/>
      <c r="G80" s="66"/>
      <c r="H80" s="66"/>
      <c r="I80" s="66"/>
      <c r="J80" s="66"/>
      <c r="K80" s="66"/>
      <c r="L80" s="66"/>
      <c r="M80" s="901"/>
      <c r="N80" s="66"/>
      <c r="O80" s="66"/>
      <c r="P80" s="66"/>
      <c r="Q80" s="66"/>
      <c r="R80" s="66"/>
      <c r="S80" s="66"/>
      <c r="T80" s="66"/>
      <c r="U80" s="66"/>
      <c r="V80" s="66"/>
      <c r="W80" s="139"/>
      <c r="X80" s="139"/>
      <c r="Y80" s="139"/>
      <c r="Z80" s="1006"/>
      <c r="AA80" s="1018"/>
      <c r="AB80" s="1018"/>
      <c r="AC80" s="21"/>
      <c r="AD80" s="12" t="s">
        <v>473</v>
      </c>
      <c r="AE80" s="12" t="s">
        <v>25</v>
      </c>
      <c r="AF80" s="12" t="s">
        <v>250</v>
      </c>
      <c r="AG80" s="153">
        <f t="shared" si="11"/>
        <v>0</v>
      </c>
      <c r="AH80" s="153">
        <f t="shared" si="11"/>
        <v>0</v>
      </c>
      <c r="AI80" s="153"/>
      <c r="AJ80" s="153"/>
      <c r="AK80" s="153"/>
      <c r="AL80" s="153"/>
      <c r="AM80" s="153"/>
      <c r="AN80" s="153"/>
      <c r="AO80" s="153">
        <v>0</v>
      </c>
      <c r="AP80" s="153"/>
      <c r="AQ80" s="154">
        <f t="shared" si="12"/>
        <v>0</v>
      </c>
      <c r="AR80" s="154"/>
      <c r="AS80" s="154"/>
      <c r="AT80" s="154"/>
      <c r="AU80" s="154">
        <v>0</v>
      </c>
      <c r="AV80" s="153">
        <f t="shared" si="13"/>
        <v>0</v>
      </c>
      <c r="AW80" s="153"/>
      <c r="AX80" s="153"/>
      <c r="AY80" s="153"/>
      <c r="AZ80" s="153">
        <v>0</v>
      </c>
      <c r="BA80" s="153">
        <f t="shared" si="19"/>
        <v>0</v>
      </c>
      <c r="BB80" s="153"/>
      <c r="BC80" s="153"/>
      <c r="BD80" s="153"/>
      <c r="BE80" s="153">
        <v>0</v>
      </c>
      <c r="BF80" s="153">
        <f t="shared" ref="BF80:BF90" si="20">BG80+BH80+BI80+BJ80</f>
        <v>0</v>
      </c>
      <c r="BG80" s="153"/>
      <c r="BH80" s="153"/>
      <c r="BI80" s="153"/>
      <c r="BJ80" s="153">
        <v>0</v>
      </c>
    </row>
    <row r="81" spans="1:62">
      <c r="A81" s="991"/>
      <c r="B81" s="857"/>
      <c r="C81" s="867"/>
      <c r="D81" s="867"/>
      <c r="E81" s="867"/>
      <c r="F81" s="66"/>
      <c r="G81" s="66"/>
      <c r="H81" s="66"/>
      <c r="I81" s="66"/>
      <c r="J81" s="66"/>
      <c r="K81" s="66"/>
      <c r="L81" s="66"/>
      <c r="M81" s="901"/>
      <c r="N81" s="66"/>
      <c r="O81" s="66"/>
      <c r="P81" s="66"/>
      <c r="Q81" s="66"/>
      <c r="R81" s="66"/>
      <c r="S81" s="66"/>
      <c r="T81" s="66"/>
      <c r="U81" s="66"/>
      <c r="V81" s="66"/>
      <c r="W81" s="139"/>
      <c r="X81" s="139"/>
      <c r="Y81" s="139"/>
      <c r="Z81" s="1006"/>
      <c r="AA81" s="1018"/>
      <c r="AB81" s="1018"/>
      <c r="AC81" s="21"/>
      <c r="AD81" s="12" t="s">
        <v>473</v>
      </c>
      <c r="AE81" s="12" t="s">
        <v>392</v>
      </c>
      <c r="AF81" s="12" t="s">
        <v>250</v>
      </c>
      <c r="AG81" s="153"/>
      <c r="AH81" s="153">
        <f t="shared" si="11"/>
        <v>0</v>
      </c>
      <c r="AI81" s="153"/>
      <c r="AJ81" s="153"/>
      <c r="AK81" s="153"/>
      <c r="AL81" s="153"/>
      <c r="AM81" s="153"/>
      <c r="AN81" s="153"/>
      <c r="AO81" s="153"/>
      <c r="AP81" s="153"/>
      <c r="AQ81" s="154">
        <f t="shared" si="12"/>
        <v>185.5</v>
      </c>
      <c r="AR81" s="154"/>
      <c r="AS81" s="154"/>
      <c r="AT81" s="154"/>
      <c r="AU81" s="154">
        <v>185.5</v>
      </c>
      <c r="AV81" s="153">
        <f t="shared" si="13"/>
        <v>185.4</v>
      </c>
      <c r="AW81" s="153"/>
      <c r="AX81" s="153"/>
      <c r="AY81" s="153"/>
      <c r="AZ81" s="153">
        <v>185.4</v>
      </c>
      <c r="BA81" s="153">
        <f t="shared" si="19"/>
        <v>208.8</v>
      </c>
      <c r="BB81" s="153"/>
      <c r="BC81" s="153"/>
      <c r="BD81" s="153"/>
      <c r="BE81" s="153">
        <v>208.8</v>
      </c>
      <c r="BF81" s="153">
        <f t="shared" si="20"/>
        <v>208.8</v>
      </c>
      <c r="BG81" s="153"/>
      <c r="BH81" s="153"/>
      <c r="BI81" s="153"/>
      <c r="BJ81" s="153">
        <v>208.8</v>
      </c>
    </row>
    <row r="82" spans="1:62">
      <c r="A82" s="991"/>
      <c r="B82" s="857"/>
      <c r="C82" s="867"/>
      <c r="D82" s="867"/>
      <c r="E82" s="867"/>
      <c r="F82" s="66"/>
      <c r="G82" s="66"/>
      <c r="H82" s="66"/>
      <c r="I82" s="66"/>
      <c r="J82" s="66"/>
      <c r="K82" s="66"/>
      <c r="L82" s="66"/>
      <c r="M82" s="901"/>
      <c r="N82" s="66"/>
      <c r="O82" s="66"/>
      <c r="P82" s="66"/>
      <c r="Q82" s="66"/>
      <c r="R82" s="66"/>
      <c r="S82" s="66"/>
      <c r="T82" s="66"/>
      <c r="U82" s="66"/>
      <c r="V82" s="66"/>
      <c r="W82" s="139"/>
      <c r="X82" s="139"/>
      <c r="Y82" s="139"/>
      <c r="Z82" s="1006"/>
      <c r="AA82" s="1018"/>
      <c r="AB82" s="1018"/>
      <c r="AC82" s="21"/>
      <c r="AD82" s="12" t="s">
        <v>473</v>
      </c>
      <c r="AE82" s="12" t="s">
        <v>393</v>
      </c>
      <c r="AF82" s="12" t="s">
        <v>250</v>
      </c>
      <c r="AG82" s="153"/>
      <c r="AH82" s="153">
        <f t="shared" si="11"/>
        <v>0</v>
      </c>
      <c r="AI82" s="153"/>
      <c r="AJ82" s="153"/>
      <c r="AK82" s="153"/>
      <c r="AL82" s="153"/>
      <c r="AM82" s="153"/>
      <c r="AN82" s="153"/>
      <c r="AO82" s="153"/>
      <c r="AP82" s="153"/>
      <c r="AQ82" s="154">
        <f t="shared" si="12"/>
        <v>138.30000000000001</v>
      </c>
      <c r="AR82" s="154"/>
      <c r="AS82" s="154"/>
      <c r="AT82" s="154"/>
      <c r="AU82" s="154">
        <v>138.30000000000001</v>
      </c>
      <c r="AV82" s="153">
        <f t="shared" si="13"/>
        <v>138.5</v>
      </c>
      <c r="AW82" s="153"/>
      <c r="AX82" s="153"/>
      <c r="AY82" s="153"/>
      <c r="AZ82" s="153">
        <v>138.5</v>
      </c>
      <c r="BA82" s="153">
        <f t="shared" si="19"/>
        <v>86.3</v>
      </c>
      <c r="BB82" s="153"/>
      <c r="BC82" s="153"/>
      <c r="BD82" s="153"/>
      <c r="BE82" s="153">
        <v>86.3</v>
      </c>
      <c r="BF82" s="153">
        <f t="shared" si="20"/>
        <v>86.3</v>
      </c>
      <c r="BG82" s="153"/>
      <c r="BH82" s="153"/>
      <c r="BI82" s="153"/>
      <c r="BJ82" s="153">
        <v>86.3</v>
      </c>
    </row>
    <row r="83" spans="1:62">
      <c r="A83" s="991"/>
      <c r="B83" s="857"/>
      <c r="C83" s="867"/>
      <c r="D83" s="867"/>
      <c r="E83" s="867"/>
      <c r="F83" s="66"/>
      <c r="G83" s="66"/>
      <c r="H83" s="66"/>
      <c r="I83" s="66"/>
      <c r="J83" s="66"/>
      <c r="K83" s="66"/>
      <c r="L83" s="66"/>
      <c r="M83" s="901"/>
      <c r="N83" s="66"/>
      <c r="O83" s="66"/>
      <c r="P83" s="66"/>
      <c r="Q83" s="66"/>
      <c r="R83" s="66"/>
      <c r="S83" s="66"/>
      <c r="T83" s="66"/>
      <c r="U83" s="66"/>
      <c r="V83" s="66"/>
      <c r="W83" s="139"/>
      <c r="X83" s="139"/>
      <c r="Y83" s="139"/>
      <c r="Z83" s="1006"/>
      <c r="AA83" s="1018"/>
      <c r="AB83" s="1018"/>
      <c r="AC83" s="21"/>
      <c r="AD83" s="12" t="s">
        <v>473</v>
      </c>
      <c r="AE83" s="12" t="s">
        <v>26</v>
      </c>
      <c r="AF83" s="12" t="s">
        <v>250</v>
      </c>
      <c r="AG83" s="153">
        <f t="shared" si="11"/>
        <v>879.9</v>
      </c>
      <c r="AH83" s="153">
        <f t="shared" si="11"/>
        <v>879.9</v>
      </c>
      <c r="AI83" s="153"/>
      <c r="AJ83" s="153"/>
      <c r="AK83" s="153">
        <v>791.9</v>
      </c>
      <c r="AL83" s="153">
        <v>791.9</v>
      </c>
      <c r="AM83" s="153"/>
      <c r="AN83" s="153"/>
      <c r="AO83" s="153">
        <v>88</v>
      </c>
      <c r="AP83" s="153">
        <v>88</v>
      </c>
      <c r="AQ83" s="154">
        <f t="shared" si="12"/>
        <v>0</v>
      </c>
      <c r="AR83" s="154"/>
      <c r="AS83" s="154">
        <v>0</v>
      </c>
      <c r="AT83" s="154"/>
      <c r="AU83" s="154">
        <v>0</v>
      </c>
      <c r="AV83" s="153">
        <f t="shared" si="13"/>
        <v>0</v>
      </c>
      <c r="AW83" s="153"/>
      <c r="AX83" s="153">
        <v>0</v>
      </c>
      <c r="AY83" s="153"/>
      <c r="AZ83" s="153">
        <v>0</v>
      </c>
      <c r="BA83" s="153">
        <f t="shared" si="19"/>
        <v>0</v>
      </c>
      <c r="BB83" s="153"/>
      <c r="BC83" s="153">
        <v>0</v>
      </c>
      <c r="BD83" s="153"/>
      <c r="BE83" s="153">
        <v>0</v>
      </c>
      <c r="BF83" s="153">
        <f t="shared" si="20"/>
        <v>0</v>
      </c>
      <c r="BG83" s="153"/>
      <c r="BH83" s="153">
        <v>0</v>
      </c>
      <c r="BI83" s="153"/>
      <c r="BJ83" s="153">
        <v>0</v>
      </c>
    </row>
    <row r="84" spans="1:62">
      <c r="A84" s="991"/>
      <c r="B84" s="857"/>
      <c r="C84" s="867"/>
      <c r="D84" s="867"/>
      <c r="E84" s="867"/>
      <c r="F84" s="66"/>
      <c r="G84" s="66"/>
      <c r="H84" s="66"/>
      <c r="I84" s="66"/>
      <c r="J84" s="66"/>
      <c r="K84" s="66"/>
      <c r="L84" s="66"/>
      <c r="M84" s="901"/>
      <c r="N84" s="66"/>
      <c r="O84" s="66"/>
      <c r="P84" s="66"/>
      <c r="Q84" s="66"/>
      <c r="R84" s="66"/>
      <c r="S84" s="66"/>
      <c r="T84" s="66"/>
      <c r="U84" s="66"/>
      <c r="V84" s="66"/>
      <c r="W84" s="139"/>
      <c r="X84" s="139"/>
      <c r="Y84" s="139"/>
      <c r="Z84" s="1006"/>
      <c r="AA84" s="1018"/>
      <c r="AB84" s="1018"/>
      <c r="AC84" s="21"/>
      <c r="AD84" s="12" t="s">
        <v>473</v>
      </c>
      <c r="AE84" s="12" t="s">
        <v>388</v>
      </c>
      <c r="AF84" s="12" t="s">
        <v>250</v>
      </c>
      <c r="AG84" s="153"/>
      <c r="AH84" s="153">
        <f t="shared" si="11"/>
        <v>0</v>
      </c>
      <c r="AI84" s="153"/>
      <c r="AJ84" s="153"/>
      <c r="AK84" s="153"/>
      <c r="AL84" s="153"/>
      <c r="AM84" s="153"/>
      <c r="AN84" s="153"/>
      <c r="AO84" s="153"/>
      <c r="AP84" s="153"/>
      <c r="AQ84" s="154">
        <f t="shared" si="12"/>
        <v>357.2</v>
      </c>
      <c r="AR84" s="154"/>
      <c r="AS84" s="154">
        <v>321.5</v>
      </c>
      <c r="AT84" s="154"/>
      <c r="AU84" s="154">
        <v>35.700000000000003</v>
      </c>
      <c r="AV84" s="153">
        <f t="shared" si="13"/>
        <v>355.8</v>
      </c>
      <c r="AW84" s="153"/>
      <c r="AX84" s="153">
        <v>320.2</v>
      </c>
      <c r="AY84" s="153"/>
      <c r="AZ84" s="153">
        <v>35.6</v>
      </c>
      <c r="BA84" s="153">
        <f t="shared" si="19"/>
        <v>643.9</v>
      </c>
      <c r="BB84" s="153"/>
      <c r="BC84" s="153">
        <v>579.5</v>
      </c>
      <c r="BD84" s="153"/>
      <c r="BE84" s="153">
        <v>64.400000000000006</v>
      </c>
      <c r="BF84" s="153">
        <f t="shared" si="20"/>
        <v>643.9</v>
      </c>
      <c r="BG84" s="153"/>
      <c r="BH84" s="153">
        <v>579.5</v>
      </c>
      <c r="BI84" s="153"/>
      <c r="BJ84" s="153">
        <v>64.400000000000006</v>
      </c>
    </row>
    <row r="85" spans="1:62">
      <c r="A85" s="991"/>
      <c r="B85" s="857"/>
      <c r="C85" s="867"/>
      <c r="D85" s="867"/>
      <c r="E85" s="867"/>
      <c r="F85" s="66"/>
      <c r="G85" s="66"/>
      <c r="H85" s="66"/>
      <c r="I85" s="66"/>
      <c r="J85" s="66"/>
      <c r="K85" s="66"/>
      <c r="L85" s="66"/>
      <c r="M85" s="901"/>
      <c r="N85" s="66"/>
      <c r="O85" s="66"/>
      <c r="P85" s="66"/>
      <c r="Q85" s="66"/>
      <c r="R85" s="66"/>
      <c r="S85" s="66"/>
      <c r="T85" s="66"/>
      <c r="U85" s="66"/>
      <c r="V85" s="66"/>
      <c r="W85" s="139"/>
      <c r="X85" s="139"/>
      <c r="Y85" s="139"/>
      <c r="Z85" s="1006"/>
      <c r="AA85" s="1018"/>
      <c r="AB85" s="1018"/>
      <c r="AC85" s="21"/>
      <c r="AD85" s="12" t="s">
        <v>473</v>
      </c>
      <c r="AE85" s="12" t="s">
        <v>389</v>
      </c>
      <c r="AF85" s="12" t="s">
        <v>250</v>
      </c>
      <c r="AG85" s="153"/>
      <c r="AH85" s="153">
        <f t="shared" si="11"/>
        <v>0</v>
      </c>
      <c r="AI85" s="153"/>
      <c r="AJ85" s="153"/>
      <c r="AK85" s="153"/>
      <c r="AL85" s="153"/>
      <c r="AM85" s="153"/>
      <c r="AN85" s="153"/>
      <c r="AO85" s="153"/>
      <c r="AP85" s="153"/>
      <c r="AQ85" s="154">
        <f t="shared" si="12"/>
        <v>266.40000000000003</v>
      </c>
      <c r="AR85" s="154"/>
      <c r="AS85" s="154">
        <v>239.8</v>
      </c>
      <c r="AT85" s="154"/>
      <c r="AU85" s="154">
        <v>26.6</v>
      </c>
      <c r="AV85" s="153">
        <f t="shared" si="13"/>
        <v>266.40000000000003</v>
      </c>
      <c r="AW85" s="153"/>
      <c r="AX85" s="153">
        <v>239.8</v>
      </c>
      <c r="AY85" s="153"/>
      <c r="AZ85" s="153">
        <v>26.6</v>
      </c>
      <c r="BA85" s="153">
        <f t="shared" si="19"/>
        <v>266.40000000000003</v>
      </c>
      <c r="BB85" s="153"/>
      <c r="BC85" s="153">
        <v>239.8</v>
      </c>
      <c r="BD85" s="153"/>
      <c r="BE85" s="153">
        <v>26.6</v>
      </c>
      <c r="BF85" s="153">
        <f t="shared" si="20"/>
        <v>266.40000000000003</v>
      </c>
      <c r="BG85" s="153"/>
      <c r="BH85" s="153">
        <v>239.8</v>
      </c>
      <c r="BI85" s="153"/>
      <c r="BJ85" s="153">
        <v>26.6</v>
      </c>
    </row>
    <row r="86" spans="1:62" ht="18.75" customHeight="1">
      <c r="A86" s="992"/>
      <c r="B86" s="858"/>
      <c r="C86" s="867"/>
      <c r="D86" s="867"/>
      <c r="E86" s="867"/>
      <c r="F86" s="66"/>
      <c r="G86" s="66"/>
      <c r="H86" s="66"/>
      <c r="I86" s="66"/>
      <c r="J86" s="66"/>
      <c r="K86" s="66"/>
      <c r="L86" s="66"/>
      <c r="M86" s="901"/>
      <c r="N86" s="66"/>
      <c r="O86" s="66"/>
      <c r="P86" s="66"/>
      <c r="Q86" s="66"/>
      <c r="R86" s="66"/>
      <c r="S86" s="66"/>
      <c r="T86" s="66"/>
      <c r="U86" s="66"/>
      <c r="V86" s="66"/>
      <c r="W86" s="140"/>
      <c r="X86" s="140"/>
      <c r="Y86" s="140"/>
      <c r="Z86" s="1006"/>
      <c r="AA86" s="1018"/>
      <c r="AB86" s="1018"/>
      <c r="AC86" s="21"/>
      <c r="AD86" s="21"/>
      <c r="AE86" s="16"/>
      <c r="AF86" s="21"/>
      <c r="AG86" s="153">
        <f t="shared" si="11"/>
        <v>0</v>
      </c>
      <c r="AH86" s="153">
        <f t="shared" si="11"/>
        <v>0</v>
      </c>
      <c r="AI86" s="153"/>
      <c r="AJ86" s="153"/>
      <c r="AK86" s="153"/>
      <c r="AL86" s="153"/>
      <c r="AM86" s="153"/>
      <c r="AN86" s="153"/>
      <c r="AO86" s="153">
        <v>0</v>
      </c>
      <c r="AP86" s="153"/>
      <c r="AQ86" s="154"/>
      <c r="AR86" s="154"/>
      <c r="AS86" s="154"/>
      <c r="AT86" s="154"/>
      <c r="AU86" s="154"/>
      <c r="AV86" s="153">
        <f t="shared" si="13"/>
        <v>0</v>
      </c>
      <c r="AW86" s="153"/>
      <c r="AX86" s="153"/>
      <c r="AY86" s="153"/>
      <c r="AZ86" s="153">
        <f>SUM(AZ77:AZ78)</f>
        <v>0</v>
      </c>
      <c r="BA86" s="153">
        <f t="shared" si="19"/>
        <v>0</v>
      </c>
      <c r="BB86" s="153"/>
      <c r="BC86" s="153"/>
      <c r="BD86" s="153"/>
      <c r="BE86" s="153">
        <f>SUM(BE77:BE78)</f>
        <v>0</v>
      </c>
      <c r="BF86" s="153">
        <f t="shared" si="20"/>
        <v>0</v>
      </c>
      <c r="BG86" s="153"/>
      <c r="BH86" s="153"/>
      <c r="BI86" s="153"/>
      <c r="BJ86" s="153">
        <f>SUM(BJ77:BJ78)</f>
        <v>0</v>
      </c>
    </row>
    <row r="87" spans="1:62" ht="75.75" hidden="1" customHeight="1">
      <c r="A87" s="883" t="s">
        <v>426</v>
      </c>
      <c r="B87" s="130">
        <v>6603</v>
      </c>
      <c r="C87" s="59"/>
      <c r="D87" s="110"/>
      <c r="E87" s="59"/>
      <c r="F87" s="59"/>
      <c r="G87" s="59"/>
      <c r="H87" s="59"/>
      <c r="I87" s="59"/>
      <c r="J87" s="59"/>
      <c r="K87" s="59"/>
      <c r="L87" s="59"/>
      <c r="M87" s="848" t="s">
        <v>385</v>
      </c>
      <c r="N87" s="60" t="s">
        <v>290</v>
      </c>
      <c r="O87" s="60" t="s">
        <v>386</v>
      </c>
      <c r="P87" s="59">
        <v>29</v>
      </c>
      <c r="Q87" s="59"/>
      <c r="R87" s="59"/>
      <c r="S87" s="59"/>
      <c r="T87" s="59"/>
      <c r="U87" s="59"/>
      <c r="V87" s="59"/>
      <c r="W87" s="59"/>
      <c r="X87" s="59"/>
      <c r="Y87" s="59"/>
      <c r="Z87" s="854" t="s">
        <v>2</v>
      </c>
      <c r="AA87" s="63" t="s">
        <v>290</v>
      </c>
      <c r="AB87" s="63" t="s">
        <v>378</v>
      </c>
      <c r="AC87" s="21"/>
      <c r="AD87" s="21" t="s">
        <v>473</v>
      </c>
      <c r="AE87" s="16"/>
      <c r="AF87" s="21"/>
      <c r="AG87" s="153">
        <f t="shared" si="11"/>
        <v>0</v>
      </c>
      <c r="AH87" s="153">
        <f t="shared" si="11"/>
        <v>0</v>
      </c>
      <c r="AI87" s="153"/>
      <c r="AJ87" s="153"/>
      <c r="AK87" s="153"/>
      <c r="AL87" s="153"/>
      <c r="AM87" s="153"/>
      <c r="AN87" s="153"/>
      <c r="AO87" s="153"/>
      <c r="AP87" s="153"/>
      <c r="AQ87" s="154">
        <f t="shared" si="12"/>
        <v>0</v>
      </c>
      <c r="AR87" s="154"/>
      <c r="AS87" s="154"/>
      <c r="AT87" s="154"/>
      <c r="AU87" s="154"/>
      <c r="AV87" s="153">
        <f t="shared" si="13"/>
        <v>0</v>
      </c>
      <c r="AW87" s="153"/>
      <c r="AX87" s="153"/>
      <c r="AY87" s="153"/>
      <c r="AZ87" s="153"/>
      <c r="BA87" s="153">
        <f t="shared" si="19"/>
        <v>0</v>
      </c>
      <c r="BB87" s="153"/>
      <c r="BC87" s="153"/>
      <c r="BD87" s="153"/>
      <c r="BE87" s="153"/>
      <c r="BF87" s="153">
        <f t="shared" si="20"/>
        <v>0</v>
      </c>
      <c r="BG87" s="153"/>
      <c r="BH87" s="153"/>
      <c r="BI87" s="153"/>
      <c r="BJ87" s="153"/>
    </row>
    <row r="88" spans="1:62" hidden="1">
      <c r="A88" s="872"/>
      <c r="B88" s="178"/>
      <c r="C88" s="59"/>
      <c r="D88" s="59"/>
      <c r="E88" s="59"/>
      <c r="F88" s="59"/>
      <c r="G88" s="59"/>
      <c r="H88" s="59"/>
      <c r="I88" s="59"/>
      <c r="J88" s="59"/>
      <c r="K88" s="59"/>
      <c r="L88" s="59"/>
      <c r="M88" s="849"/>
      <c r="N88" s="60"/>
      <c r="O88" s="60"/>
      <c r="P88" s="59"/>
      <c r="Q88" s="59"/>
      <c r="R88" s="59"/>
      <c r="S88" s="59"/>
      <c r="T88" s="59"/>
      <c r="U88" s="59"/>
      <c r="V88" s="59"/>
      <c r="W88" s="59"/>
      <c r="X88" s="59"/>
      <c r="Y88" s="59"/>
      <c r="Z88" s="854"/>
      <c r="AA88" s="87"/>
      <c r="AB88" s="87"/>
      <c r="AC88" s="12"/>
      <c r="AD88" s="12" t="s">
        <v>473</v>
      </c>
      <c r="AE88" s="12" t="s">
        <v>315</v>
      </c>
      <c r="AF88" s="12" t="s">
        <v>250</v>
      </c>
      <c r="AG88" s="153">
        <f t="shared" si="11"/>
        <v>0</v>
      </c>
      <c r="AH88" s="153">
        <f t="shared" si="11"/>
        <v>0</v>
      </c>
      <c r="AI88" s="153"/>
      <c r="AJ88" s="153"/>
      <c r="AK88" s="153"/>
      <c r="AL88" s="153"/>
      <c r="AM88" s="153"/>
      <c r="AN88" s="153"/>
      <c r="AO88" s="153"/>
      <c r="AP88" s="153"/>
      <c r="AQ88" s="154">
        <f t="shared" si="12"/>
        <v>0</v>
      </c>
      <c r="AR88" s="154"/>
      <c r="AS88" s="154"/>
      <c r="AT88" s="154"/>
      <c r="AU88" s="154"/>
      <c r="AV88" s="153">
        <f t="shared" si="13"/>
        <v>0</v>
      </c>
      <c r="AW88" s="153"/>
      <c r="AX88" s="153"/>
      <c r="AY88" s="153"/>
      <c r="AZ88" s="153"/>
      <c r="BA88" s="153">
        <f t="shared" si="19"/>
        <v>0</v>
      </c>
      <c r="BB88" s="153"/>
      <c r="BC88" s="153"/>
      <c r="BD88" s="153"/>
      <c r="BE88" s="153"/>
      <c r="BF88" s="153">
        <f t="shared" si="20"/>
        <v>0</v>
      </c>
      <c r="BG88" s="153"/>
      <c r="BH88" s="153"/>
      <c r="BI88" s="153"/>
      <c r="BJ88" s="153"/>
    </row>
    <row r="89" spans="1:62" ht="114.75" hidden="1" customHeight="1">
      <c r="A89" s="873"/>
      <c r="B89" s="179"/>
      <c r="C89" s="59"/>
      <c r="D89" s="59"/>
      <c r="E89" s="59"/>
      <c r="F89" s="59"/>
      <c r="G89" s="59"/>
      <c r="H89" s="59"/>
      <c r="I89" s="59"/>
      <c r="J89" s="59"/>
      <c r="K89" s="59"/>
      <c r="L89" s="59"/>
      <c r="M89" s="850"/>
      <c r="N89" s="60"/>
      <c r="O89" s="60"/>
      <c r="P89" s="59"/>
      <c r="Q89" s="59"/>
      <c r="R89" s="59"/>
      <c r="S89" s="59"/>
      <c r="T89" s="59"/>
      <c r="U89" s="59"/>
      <c r="V89" s="59"/>
      <c r="W89" s="59"/>
      <c r="X89" s="59"/>
      <c r="Y89" s="59"/>
      <c r="Z89" s="855"/>
      <c r="AA89" s="87"/>
      <c r="AB89" s="87"/>
      <c r="AC89" s="12"/>
      <c r="AD89" s="12" t="s">
        <v>473</v>
      </c>
      <c r="AE89" s="12" t="s">
        <v>303</v>
      </c>
      <c r="AF89" s="12" t="s">
        <v>250</v>
      </c>
      <c r="AG89" s="153">
        <f t="shared" si="11"/>
        <v>0</v>
      </c>
      <c r="AH89" s="153">
        <f t="shared" si="11"/>
        <v>0</v>
      </c>
      <c r="AI89" s="153"/>
      <c r="AJ89" s="153"/>
      <c r="AK89" s="153"/>
      <c r="AL89" s="153"/>
      <c r="AM89" s="153"/>
      <c r="AN89" s="153"/>
      <c r="AO89" s="153"/>
      <c r="AP89" s="153"/>
      <c r="AQ89" s="154">
        <f t="shared" si="12"/>
        <v>0</v>
      </c>
      <c r="AR89" s="154"/>
      <c r="AS89" s="154"/>
      <c r="AT89" s="154"/>
      <c r="AU89" s="154"/>
      <c r="AV89" s="153">
        <f t="shared" si="13"/>
        <v>0</v>
      </c>
      <c r="AW89" s="153"/>
      <c r="AX89" s="153"/>
      <c r="AY89" s="153"/>
      <c r="AZ89" s="153"/>
      <c r="BA89" s="153">
        <f t="shared" si="19"/>
        <v>0</v>
      </c>
      <c r="BB89" s="153"/>
      <c r="BC89" s="153"/>
      <c r="BD89" s="153"/>
      <c r="BE89" s="153"/>
      <c r="BF89" s="153">
        <f t="shared" si="20"/>
        <v>0</v>
      </c>
      <c r="BG89" s="153"/>
      <c r="BH89" s="153"/>
      <c r="BI89" s="153"/>
      <c r="BJ89" s="153"/>
    </row>
    <row r="90" spans="1:62" ht="18.75" hidden="1" customHeight="1">
      <c r="A90" s="115" t="s">
        <v>394</v>
      </c>
      <c r="B90" s="23">
        <v>6604</v>
      </c>
      <c r="C90" s="88" t="s">
        <v>447</v>
      </c>
      <c r="D90" s="68" t="s">
        <v>357</v>
      </c>
      <c r="E90" s="68" t="s">
        <v>448</v>
      </c>
      <c r="F90" s="59"/>
      <c r="G90" s="59"/>
      <c r="H90" s="59"/>
      <c r="I90" s="59"/>
      <c r="J90" s="59"/>
      <c r="K90" s="59"/>
      <c r="L90" s="59"/>
      <c r="M90" s="89" t="s">
        <v>387</v>
      </c>
      <c r="N90" s="60" t="s">
        <v>290</v>
      </c>
      <c r="O90" s="60" t="s">
        <v>386</v>
      </c>
      <c r="P90" s="59" t="s">
        <v>420</v>
      </c>
      <c r="Q90" s="59"/>
      <c r="R90" s="59"/>
      <c r="S90" s="59"/>
      <c r="T90" s="59"/>
      <c r="U90" s="59"/>
      <c r="V90" s="59"/>
      <c r="W90" s="88" t="s">
        <v>367</v>
      </c>
      <c r="X90" s="68" t="s">
        <v>358</v>
      </c>
      <c r="Y90" s="68" t="s">
        <v>368</v>
      </c>
      <c r="Z90" s="90" t="s">
        <v>413</v>
      </c>
      <c r="AA90" s="71" t="s">
        <v>290</v>
      </c>
      <c r="AB90" s="71" t="s">
        <v>378</v>
      </c>
      <c r="AC90" s="18"/>
      <c r="AD90" s="18"/>
      <c r="AE90" s="18"/>
      <c r="AF90" s="18"/>
      <c r="AG90" s="153">
        <f t="shared" si="11"/>
        <v>0</v>
      </c>
      <c r="AH90" s="153">
        <f t="shared" si="11"/>
        <v>0</v>
      </c>
      <c r="AI90" s="153"/>
      <c r="AJ90" s="153"/>
      <c r="AK90" s="153"/>
      <c r="AL90" s="153"/>
      <c r="AM90" s="153"/>
      <c r="AN90" s="153"/>
      <c r="AO90" s="153"/>
      <c r="AP90" s="153"/>
      <c r="AQ90" s="154">
        <f t="shared" si="12"/>
        <v>0</v>
      </c>
      <c r="AR90" s="154"/>
      <c r="AS90" s="154"/>
      <c r="AT90" s="154"/>
      <c r="AU90" s="154"/>
      <c r="AV90" s="153">
        <f t="shared" si="13"/>
        <v>0</v>
      </c>
      <c r="AW90" s="153"/>
      <c r="AX90" s="153"/>
      <c r="AY90" s="153"/>
      <c r="AZ90" s="153"/>
      <c r="BA90" s="153">
        <f t="shared" si="19"/>
        <v>0</v>
      </c>
      <c r="BB90" s="153"/>
      <c r="BC90" s="153"/>
      <c r="BD90" s="153"/>
      <c r="BE90" s="153"/>
      <c r="BF90" s="153">
        <f t="shared" si="20"/>
        <v>0</v>
      </c>
      <c r="BG90" s="153"/>
      <c r="BH90" s="153"/>
      <c r="BI90" s="153"/>
      <c r="BJ90" s="153"/>
    </row>
    <row r="91" spans="1:62" ht="0.75" hidden="1" customHeight="1">
      <c r="A91" s="118" t="s">
        <v>355</v>
      </c>
      <c r="B91" s="24">
        <v>6610</v>
      </c>
      <c r="C91" s="91"/>
      <c r="D91" s="66"/>
      <c r="E91" s="66"/>
      <c r="F91" s="59"/>
      <c r="G91" s="59"/>
      <c r="H91" s="59"/>
      <c r="I91" s="59"/>
      <c r="J91" s="59"/>
      <c r="K91" s="59"/>
      <c r="L91" s="59"/>
      <c r="M91" s="64"/>
      <c r="N91" s="60"/>
      <c r="O91" s="60"/>
      <c r="P91" s="59"/>
      <c r="Q91" s="59"/>
      <c r="R91" s="59"/>
      <c r="S91" s="59"/>
      <c r="T91" s="59"/>
      <c r="U91" s="59"/>
      <c r="V91" s="59"/>
      <c r="W91" s="66"/>
      <c r="X91" s="66"/>
      <c r="Y91" s="66"/>
      <c r="Z91" s="87"/>
      <c r="AA91" s="87"/>
      <c r="AB91" s="87"/>
      <c r="AC91" s="12"/>
      <c r="AD91" s="1" t="s">
        <v>478</v>
      </c>
      <c r="AE91" s="12" t="s">
        <v>425</v>
      </c>
      <c r="AF91" s="12" t="s">
        <v>250</v>
      </c>
      <c r="AG91" s="153"/>
      <c r="AH91" s="153">
        <f t="shared" si="11"/>
        <v>0</v>
      </c>
      <c r="AI91" s="153"/>
      <c r="AJ91" s="153"/>
      <c r="AK91" s="153"/>
      <c r="AL91" s="153"/>
      <c r="AM91" s="153"/>
      <c r="AN91" s="153"/>
      <c r="AO91" s="153"/>
      <c r="AP91" s="153"/>
      <c r="AQ91" s="154"/>
      <c r="AR91" s="154"/>
      <c r="AS91" s="154"/>
      <c r="AT91" s="154"/>
      <c r="AU91" s="154"/>
      <c r="AV91" s="153"/>
      <c r="AW91" s="153"/>
      <c r="AX91" s="153"/>
      <c r="AY91" s="153"/>
      <c r="AZ91" s="153"/>
      <c r="BA91" s="153"/>
      <c r="BB91" s="153"/>
      <c r="BC91" s="153"/>
      <c r="BD91" s="153"/>
      <c r="BE91" s="153"/>
      <c r="BF91" s="153"/>
      <c r="BG91" s="153"/>
      <c r="BH91" s="153"/>
      <c r="BI91" s="153"/>
      <c r="BJ91" s="153"/>
    </row>
    <row r="92" spans="1:62" ht="138" customHeight="1">
      <c r="A92" s="115" t="s">
        <v>427</v>
      </c>
      <c r="B92" s="17">
        <v>6612</v>
      </c>
      <c r="C92" s="62" t="s">
        <v>403</v>
      </c>
      <c r="D92" s="62" t="s">
        <v>359</v>
      </c>
      <c r="E92" s="62" t="s">
        <v>404</v>
      </c>
      <c r="F92" s="59"/>
      <c r="G92" s="59"/>
      <c r="H92" s="59"/>
      <c r="I92" s="59"/>
      <c r="J92" s="59"/>
      <c r="K92" s="59"/>
      <c r="L92" s="59"/>
      <c r="M92" s="64" t="s">
        <v>385</v>
      </c>
      <c r="N92" s="60" t="s">
        <v>290</v>
      </c>
      <c r="O92" s="60" t="s">
        <v>386</v>
      </c>
      <c r="P92" s="59">
        <v>29</v>
      </c>
      <c r="Q92" s="59"/>
      <c r="R92" s="59"/>
      <c r="S92" s="59"/>
      <c r="T92" s="59"/>
      <c r="U92" s="59"/>
      <c r="V92" s="59"/>
      <c r="W92" s="62" t="s">
        <v>451</v>
      </c>
      <c r="X92" s="62" t="s">
        <v>452</v>
      </c>
      <c r="Y92" s="62" t="s">
        <v>453</v>
      </c>
      <c r="Z92" s="63" t="s">
        <v>2</v>
      </c>
      <c r="AA92" s="87" t="s">
        <v>290</v>
      </c>
      <c r="AB92" s="87" t="s">
        <v>378</v>
      </c>
      <c r="AC92" s="18"/>
      <c r="AD92" s="12" t="s">
        <v>474</v>
      </c>
      <c r="AE92" s="12" t="s">
        <v>287</v>
      </c>
      <c r="AF92" s="12" t="s">
        <v>288</v>
      </c>
      <c r="AG92" s="153">
        <f t="shared" si="11"/>
        <v>8.6</v>
      </c>
      <c r="AH92" s="153">
        <f t="shared" si="11"/>
        <v>0</v>
      </c>
      <c r="AI92" s="153"/>
      <c r="AJ92" s="153"/>
      <c r="AK92" s="153"/>
      <c r="AL92" s="153"/>
      <c r="AM92" s="153"/>
      <c r="AN92" s="153"/>
      <c r="AO92" s="153">
        <v>8.6</v>
      </c>
      <c r="AP92" s="153"/>
      <c r="AQ92" s="154">
        <f t="shared" si="12"/>
        <v>15</v>
      </c>
      <c r="AR92" s="154"/>
      <c r="AS92" s="154"/>
      <c r="AT92" s="154"/>
      <c r="AU92" s="154">
        <v>15</v>
      </c>
      <c r="AV92" s="153">
        <f t="shared" si="13"/>
        <v>15</v>
      </c>
      <c r="AW92" s="153"/>
      <c r="AX92" s="153"/>
      <c r="AY92" s="153"/>
      <c r="AZ92" s="153">
        <v>15</v>
      </c>
      <c r="BA92" s="153">
        <f t="shared" si="19"/>
        <v>15</v>
      </c>
      <c r="BB92" s="153"/>
      <c r="BC92" s="153"/>
      <c r="BD92" s="153"/>
      <c r="BE92" s="153">
        <v>15</v>
      </c>
      <c r="BF92" s="153">
        <f>BG92+BH92+BI92+BJ92</f>
        <v>15</v>
      </c>
      <c r="BG92" s="153"/>
      <c r="BH92" s="153"/>
      <c r="BI92" s="153"/>
      <c r="BJ92" s="153">
        <v>15</v>
      </c>
    </row>
    <row r="93" spans="1:62" ht="61.5" hidden="1" customHeight="1">
      <c r="A93" s="115" t="s">
        <v>373</v>
      </c>
      <c r="B93" s="17">
        <v>6617</v>
      </c>
      <c r="C93" s="58" t="s">
        <v>447</v>
      </c>
      <c r="D93" s="58" t="s">
        <v>418</v>
      </c>
      <c r="E93" s="58" t="s">
        <v>448</v>
      </c>
      <c r="F93" s="59"/>
      <c r="G93" s="59"/>
      <c r="H93" s="59"/>
      <c r="I93" s="59"/>
      <c r="J93" s="59"/>
      <c r="K93" s="59"/>
      <c r="L93" s="59"/>
      <c r="M93" s="64" t="s">
        <v>387</v>
      </c>
      <c r="N93" s="60" t="s">
        <v>290</v>
      </c>
      <c r="O93" s="60" t="s">
        <v>386</v>
      </c>
      <c r="P93" s="59" t="s">
        <v>420</v>
      </c>
      <c r="Q93" s="59"/>
      <c r="R93" s="59"/>
      <c r="S93" s="59"/>
      <c r="T93" s="59"/>
      <c r="U93" s="59"/>
      <c r="V93" s="59"/>
      <c r="W93" s="58" t="s">
        <v>367</v>
      </c>
      <c r="X93" s="58" t="s">
        <v>360</v>
      </c>
      <c r="Y93" s="58" t="s">
        <v>368</v>
      </c>
      <c r="Z93" s="70" t="s">
        <v>413</v>
      </c>
      <c r="AA93" s="71" t="s">
        <v>290</v>
      </c>
      <c r="AB93" s="71" t="s">
        <v>378</v>
      </c>
      <c r="AC93" s="18"/>
      <c r="AD93" s="18" t="s">
        <v>476</v>
      </c>
      <c r="AE93" s="18" t="s">
        <v>310</v>
      </c>
      <c r="AF93" s="18" t="s">
        <v>250</v>
      </c>
      <c r="AG93" s="153">
        <f t="shared" si="11"/>
        <v>0</v>
      </c>
      <c r="AH93" s="153">
        <f t="shared" si="11"/>
        <v>0</v>
      </c>
      <c r="AI93" s="153"/>
      <c r="AJ93" s="153"/>
      <c r="AK93" s="153"/>
      <c r="AL93" s="153"/>
      <c r="AM93" s="153"/>
      <c r="AN93" s="153"/>
      <c r="AO93" s="153"/>
      <c r="AP93" s="153"/>
      <c r="AQ93" s="154">
        <f t="shared" si="12"/>
        <v>0</v>
      </c>
      <c r="AR93" s="154"/>
      <c r="AS93" s="154"/>
      <c r="AT93" s="154"/>
      <c r="AU93" s="154"/>
      <c r="AV93" s="153">
        <f t="shared" si="13"/>
        <v>0</v>
      </c>
      <c r="AW93" s="153"/>
      <c r="AX93" s="153"/>
      <c r="AY93" s="153"/>
      <c r="AZ93" s="153"/>
      <c r="BA93" s="153">
        <f t="shared" si="19"/>
        <v>0</v>
      </c>
      <c r="BB93" s="153"/>
      <c r="BC93" s="153"/>
      <c r="BD93" s="153"/>
      <c r="BE93" s="153"/>
      <c r="BF93" s="153">
        <f>BG93+BH93+BI93+BJ93</f>
        <v>0</v>
      </c>
      <c r="BG93" s="153"/>
      <c r="BH93" s="153"/>
      <c r="BI93" s="153"/>
      <c r="BJ93" s="153"/>
    </row>
    <row r="94" spans="1:62" ht="102.75" customHeight="1">
      <c r="A94" s="974" t="s">
        <v>434</v>
      </c>
      <c r="B94" s="17">
        <v>6618</v>
      </c>
      <c r="C94" s="58" t="s">
        <v>447</v>
      </c>
      <c r="D94" s="58" t="s">
        <v>458</v>
      </c>
      <c r="E94" s="58" t="s">
        <v>448</v>
      </c>
      <c r="F94" s="59"/>
      <c r="G94" s="59"/>
      <c r="H94" s="59"/>
      <c r="I94" s="59"/>
      <c r="J94" s="59"/>
      <c r="K94" s="59"/>
      <c r="L94" s="59"/>
      <c r="M94" s="64" t="s">
        <v>385</v>
      </c>
      <c r="N94" s="60" t="s">
        <v>290</v>
      </c>
      <c r="O94" s="60" t="s">
        <v>386</v>
      </c>
      <c r="P94" s="59">
        <v>29</v>
      </c>
      <c r="Q94" s="59"/>
      <c r="R94" s="59"/>
      <c r="S94" s="59"/>
      <c r="T94" s="59"/>
      <c r="U94" s="59"/>
      <c r="V94" s="59"/>
      <c r="W94" s="58" t="s">
        <v>367</v>
      </c>
      <c r="X94" s="58" t="s">
        <v>242</v>
      </c>
      <c r="Y94" s="65" t="s">
        <v>368</v>
      </c>
      <c r="Z94" s="87" t="s">
        <v>2</v>
      </c>
      <c r="AA94" s="63" t="s">
        <v>290</v>
      </c>
      <c r="AB94" s="63" t="s">
        <v>378</v>
      </c>
      <c r="AC94" s="18"/>
      <c r="AD94" s="18" t="s">
        <v>477</v>
      </c>
      <c r="AE94" s="18" t="s">
        <v>365</v>
      </c>
      <c r="AF94" s="18">
        <v>240</v>
      </c>
      <c r="AG94" s="153">
        <f t="shared" si="11"/>
        <v>40</v>
      </c>
      <c r="AH94" s="153">
        <f t="shared" si="11"/>
        <v>35.4</v>
      </c>
      <c r="AI94" s="153"/>
      <c r="AJ94" s="153"/>
      <c r="AK94" s="153"/>
      <c r="AL94" s="153"/>
      <c r="AM94" s="153"/>
      <c r="AN94" s="153"/>
      <c r="AO94" s="153">
        <v>40</v>
      </c>
      <c r="AP94" s="153">
        <v>35.4</v>
      </c>
      <c r="AQ94" s="154">
        <f t="shared" si="12"/>
        <v>0</v>
      </c>
      <c r="AR94" s="154"/>
      <c r="AS94" s="154"/>
      <c r="AT94" s="154"/>
      <c r="AU94" s="154">
        <v>0</v>
      </c>
      <c r="AV94" s="153"/>
      <c r="AW94" s="153"/>
      <c r="AX94" s="153"/>
      <c r="AY94" s="153"/>
      <c r="AZ94" s="153"/>
      <c r="BA94" s="153"/>
      <c r="BB94" s="153"/>
      <c r="BC94" s="153"/>
      <c r="BD94" s="153"/>
      <c r="BE94" s="153"/>
      <c r="BF94" s="153"/>
      <c r="BG94" s="153"/>
      <c r="BH94" s="153"/>
      <c r="BI94" s="153"/>
      <c r="BJ94" s="153"/>
    </row>
    <row r="95" spans="1:62" ht="15.75" customHeight="1">
      <c r="A95" s="975"/>
      <c r="B95" s="17"/>
      <c r="C95" s="59"/>
      <c r="D95" s="59"/>
      <c r="E95" s="59"/>
      <c r="F95" s="59"/>
      <c r="G95" s="59"/>
      <c r="H95" s="59"/>
      <c r="I95" s="59">
        <v>30</v>
      </c>
      <c r="J95" s="59"/>
      <c r="K95" s="59"/>
      <c r="L95" s="59"/>
      <c r="M95" s="72"/>
      <c r="N95" s="72"/>
      <c r="O95" s="72"/>
      <c r="P95" s="72"/>
      <c r="Q95" s="59"/>
      <c r="R95" s="59"/>
      <c r="S95" s="59"/>
      <c r="T95" s="59"/>
      <c r="U95" s="59"/>
      <c r="V95" s="59"/>
      <c r="W95" s="59"/>
      <c r="X95" s="59"/>
      <c r="Y95" s="59"/>
      <c r="Z95" s="59"/>
      <c r="AA95" s="59"/>
      <c r="AB95" s="59"/>
      <c r="AC95" s="18"/>
      <c r="AD95" s="18" t="s">
        <v>483</v>
      </c>
      <c r="AE95" s="18" t="s">
        <v>132</v>
      </c>
      <c r="AF95" s="18" t="s">
        <v>250</v>
      </c>
      <c r="AG95" s="153">
        <f t="shared" si="11"/>
        <v>4</v>
      </c>
      <c r="AH95" s="153">
        <f t="shared" si="11"/>
        <v>4</v>
      </c>
      <c r="AI95" s="153"/>
      <c r="AJ95" s="153"/>
      <c r="AK95" s="153"/>
      <c r="AL95" s="153"/>
      <c r="AM95" s="153"/>
      <c r="AN95" s="153"/>
      <c r="AO95" s="153">
        <v>4</v>
      </c>
      <c r="AP95" s="153">
        <v>4</v>
      </c>
      <c r="AQ95" s="154"/>
      <c r="AR95" s="154"/>
      <c r="AS95" s="154"/>
      <c r="AT95" s="154"/>
      <c r="AU95" s="154"/>
      <c r="AV95" s="153"/>
      <c r="AW95" s="153"/>
      <c r="AX95" s="153"/>
      <c r="AY95" s="153"/>
      <c r="AZ95" s="153"/>
      <c r="BA95" s="153"/>
      <c r="BB95" s="153"/>
      <c r="BC95" s="153"/>
      <c r="BD95" s="153"/>
      <c r="BE95" s="153"/>
      <c r="BF95" s="153"/>
      <c r="BG95" s="153"/>
      <c r="BH95" s="153"/>
      <c r="BI95" s="153"/>
      <c r="BJ95" s="153"/>
    </row>
    <row r="96" spans="1:62" ht="1.5" hidden="1" customHeight="1">
      <c r="A96" s="112" t="s">
        <v>412</v>
      </c>
      <c r="B96" s="14"/>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12"/>
      <c r="AD96" s="12"/>
      <c r="AE96" s="12"/>
      <c r="AF96" s="12"/>
      <c r="AG96" s="153">
        <f t="shared" si="11"/>
        <v>0</v>
      </c>
      <c r="AH96" s="153">
        <f t="shared" si="11"/>
        <v>0</v>
      </c>
      <c r="AI96" s="148"/>
      <c r="AJ96" s="148"/>
      <c r="AK96" s="148"/>
      <c r="AL96" s="148"/>
      <c r="AM96" s="148"/>
      <c r="AN96" s="148"/>
      <c r="AO96" s="148"/>
      <c r="AP96" s="153"/>
      <c r="AQ96" s="154">
        <f t="shared" si="12"/>
        <v>0</v>
      </c>
      <c r="AR96" s="146"/>
      <c r="AS96" s="146"/>
      <c r="AT96" s="146"/>
      <c r="AU96" s="146"/>
      <c r="AV96" s="153">
        <f t="shared" si="13"/>
        <v>0</v>
      </c>
      <c r="AW96" s="148"/>
      <c r="AX96" s="148"/>
      <c r="AY96" s="148"/>
      <c r="AZ96" s="148"/>
      <c r="BA96" s="153">
        <f t="shared" si="19"/>
        <v>0</v>
      </c>
      <c r="BB96" s="148"/>
      <c r="BC96" s="148"/>
      <c r="BD96" s="148"/>
      <c r="BE96" s="148"/>
      <c r="BF96" s="153">
        <f t="shared" ref="BF96:BF111" si="21">BG96+BH96+BI96+BJ96</f>
        <v>0</v>
      </c>
      <c r="BG96" s="148"/>
      <c r="BH96" s="148"/>
      <c r="BI96" s="148"/>
      <c r="BJ96" s="148"/>
    </row>
    <row r="97" spans="1:62" ht="57.75" customHeight="1">
      <c r="A97" s="166" t="s">
        <v>467</v>
      </c>
      <c r="B97" s="14">
        <v>6700</v>
      </c>
      <c r="C97" s="92" t="s">
        <v>238</v>
      </c>
      <c r="D97" s="93" t="s">
        <v>238</v>
      </c>
      <c r="E97" s="93" t="s">
        <v>238</v>
      </c>
      <c r="F97" s="93" t="s">
        <v>238</v>
      </c>
      <c r="G97" s="93" t="s">
        <v>238</v>
      </c>
      <c r="H97" s="93" t="s">
        <v>238</v>
      </c>
      <c r="I97" s="93" t="s">
        <v>238</v>
      </c>
      <c r="J97" s="93" t="s">
        <v>238</v>
      </c>
      <c r="K97" s="93" t="s">
        <v>238</v>
      </c>
      <c r="L97" s="93" t="s">
        <v>238</v>
      </c>
      <c r="M97" s="93" t="s">
        <v>238</v>
      </c>
      <c r="N97" s="93" t="s">
        <v>238</v>
      </c>
      <c r="O97" s="93" t="s">
        <v>238</v>
      </c>
      <c r="P97" s="93" t="s">
        <v>238</v>
      </c>
      <c r="Q97" s="94" t="s">
        <v>238</v>
      </c>
      <c r="R97" s="94" t="s">
        <v>238</v>
      </c>
      <c r="S97" s="94" t="s">
        <v>238</v>
      </c>
      <c r="T97" s="94" t="s">
        <v>238</v>
      </c>
      <c r="U97" s="94" t="s">
        <v>238</v>
      </c>
      <c r="V97" s="94" t="s">
        <v>238</v>
      </c>
      <c r="W97" s="94" t="s">
        <v>238</v>
      </c>
      <c r="X97" s="93" t="s">
        <v>238</v>
      </c>
      <c r="Y97" s="93" t="s">
        <v>238</v>
      </c>
      <c r="Z97" s="93" t="s">
        <v>238</v>
      </c>
      <c r="AA97" s="93" t="s">
        <v>238</v>
      </c>
      <c r="AB97" s="93" t="s">
        <v>238</v>
      </c>
      <c r="AC97" s="8" t="s">
        <v>238</v>
      </c>
      <c r="AD97" s="8" t="s">
        <v>238</v>
      </c>
      <c r="AE97" s="8"/>
      <c r="AF97" s="8"/>
      <c r="AG97" s="153">
        <f t="shared" si="11"/>
        <v>0</v>
      </c>
      <c r="AH97" s="153"/>
      <c r="AI97" s="148"/>
      <c r="AJ97" s="148"/>
      <c r="AK97" s="148"/>
      <c r="AL97" s="148"/>
      <c r="AM97" s="148"/>
      <c r="AN97" s="148"/>
      <c r="AO97" s="148"/>
      <c r="AP97" s="153"/>
      <c r="AQ97" s="154">
        <f t="shared" si="12"/>
        <v>0</v>
      </c>
      <c r="AR97" s="146"/>
      <c r="AS97" s="146"/>
      <c r="AT97" s="146"/>
      <c r="AU97" s="146"/>
      <c r="AV97" s="153">
        <f t="shared" si="13"/>
        <v>0</v>
      </c>
      <c r="AW97" s="148"/>
      <c r="AX97" s="148"/>
      <c r="AY97" s="148"/>
      <c r="AZ97" s="148"/>
      <c r="BA97" s="153">
        <f t="shared" si="19"/>
        <v>0</v>
      </c>
      <c r="BB97" s="148"/>
      <c r="BC97" s="148"/>
      <c r="BD97" s="148"/>
      <c r="BE97" s="148"/>
      <c r="BF97" s="153">
        <f t="shared" si="21"/>
        <v>0</v>
      </c>
      <c r="BG97" s="148"/>
      <c r="BH97" s="148"/>
      <c r="BI97" s="148"/>
      <c r="BJ97" s="148"/>
    </row>
    <row r="98" spans="1:62" ht="0.75" hidden="1" customHeight="1">
      <c r="A98" s="113" t="s">
        <v>411</v>
      </c>
      <c r="B98" s="15"/>
      <c r="C98" s="78"/>
      <c r="D98" s="78"/>
      <c r="E98" s="78"/>
      <c r="F98" s="846"/>
      <c r="G98" s="78"/>
      <c r="H98" s="78"/>
      <c r="I98" s="78"/>
      <c r="J98" s="78"/>
      <c r="K98" s="78"/>
      <c r="L98" s="78"/>
      <c r="M98" s="78"/>
      <c r="N98" s="78"/>
      <c r="O98" s="78"/>
      <c r="P98" s="78"/>
      <c r="Q98" s="78"/>
      <c r="R98" s="78"/>
      <c r="S98" s="78"/>
      <c r="T98" s="78"/>
      <c r="U98" s="78"/>
      <c r="V98" s="78"/>
      <c r="W98" s="78"/>
      <c r="X98" s="78"/>
      <c r="Y98" s="78"/>
      <c r="Z98" s="78"/>
      <c r="AA98" s="78"/>
      <c r="AB98" s="78"/>
      <c r="AC98" s="16"/>
      <c r="AD98" s="16"/>
      <c r="AE98" s="16"/>
      <c r="AF98" s="16"/>
      <c r="AG98" s="153">
        <f t="shared" si="11"/>
        <v>0</v>
      </c>
      <c r="AH98" s="156"/>
      <c r="AI98" s="151"/>
      <c r="AJ98" s="151"/>
      <c r="AK98" s="151"/>
      <c r="AL98" s="151"/>
      <c r="AM98" s="151"/>
      <c r="AN98" s="151"/>
      <c r="AO98" s="151"/>
      <c r="AP98" s="156"/>
      <c r="AQ98" s="154">
        <f t="shared" si="12"/>
        <v>0</v>
      </c>
      <c r="AR98" s="152"/>
      <c r="AS98" s="152"/>
      <c r="AT98" s="152"/>
      <c r="AU98" s="152"/>
      <c r="AV98" s="153">
        <f t="shared" si="13"/>
        <v>0</v>
      </c>
      <c r="AW98" s="151"/>
      <c r="AX98" s="151"/>
      <c r="AY98" s="151"/>
      <c r="AZ98" s="151"/>
      <c r="BA98" s="153">
        <f t="shared" si="19"/>
        <v>0</v>
      </c>
      <c r="BB98" s="151"/>
      <c r="BC98" s="151"/>
      <c r="BD98" s="151"/>
      <c r="BE98" s="151"/>
      <c r="BF98" s="153">
        <f t="shared" si="21"/>
        <v>0</v>
      </c>
      <c r="BG98" s="151"/>
      <c r="BH98" s="151"/>
      <c r="BI98" s="151"/>
      <c r="BJ98" s="151"/>
    </row>
    <row r="99" spans="1:62" hidden="1">
      <c r="A99" s="114" t="s">
        <v>412</v>
      </c>
      <c r="B99" s="17"/>
      <c r="C99" s="59"/>
      <c r="D99" s="59"/>
      <c r="E99" s="59"/>
      <c r="F99" s="847"/>
      <c r="G99" s="59"/>
      <c r="H99" s="59"/>
      <c r="I99" s="59"/>
      <c r="J99" s="59"/>
      <c r="K99" s="59"/>
      <c r="L99" s="59"/>
      <c r="M99" s="59"/>
      <c r="N99" s="59"/>
      <c r="O99" s="59"/>
      <c r="P99" s="59"/>
      <c r="Q99" s="59"/>
      <c r="R99" s="59"/>
      <c r="S99" s="59"/>
      <c r="T99" s="59"/>
      <c r="U99" s="59"/>
      <c r="V99" s="59"/>
      <c r="W99" s="59"/>
      <c r="X99" s="59"/>
      <c r="Y99" s="59"/>
      <c r="Z99" s="59"/>
      <c r="AA99" s="59"/>
      <c r="AB99" s="59"/>
      <c r="AC99" s="18"/>
      <c r="AD99" s="18"/>
      <c r="AE99" s="18"/>
      <c r="AF99" s="18"/>
      <c r="AG99" s="153">
        <f t="shared" si="11"/>
        <v>0</v>
      </c>
      <c r="AH99" s="153"/>
      <c r="AI99" s="153"/>
      <c r="AJ99" s="153"/>
      <c r="AK99" s="153"/>
      <c r="AL99" s="153"/>
      <c r="AM99" s="153"/>
      <c r="AN99" s="153"/>
      <c r="AO99" s="153"/>
      <c r="AP99" s="153"/>
      <c r="AQ99" s="154">
        <f t="shared" si="12"/>
        <v>0</v>
      </c>
      <c r="AR99" s="154"/>
      <c r="AS99" s="154"/>
      <c r="AT99" s="154"/>
      <c r="AU99" s="154"/>
      <c r="AV99" s="153">
        <f t="shared" si="13"/>
        <v>0</v>
      </c>
      <c r="AW99" s="153"/>
      <c r="AX99" s="153"/>
      <c r="AY99" s="153"/>
      <c r="AZ99" s="153"/>
      <c r="BA99" s="153">
        <f t="shared" si="19"/>
        <v>0</v>
      </c>
      <c r="BB99" s="153"/>
      <c r="BC99" s="153"/>
      <c r="BD99" s="153"/>
      <c r="BE99" s="153"/>
      <c r="BF99" s="153">
        <f t="shared" si="21"/>
        <v>0</v>
      </c>
      <c r="BG99" s="153"/>
      <c r="BH99" s="153"/>
      <c r="BI99" s="153"/>
      <c r="BJ99" s="153"/>
    </row>
    <row r="100" spans="1:62" hidden="1">
      <c r="A100" s="112" t="s">
        <v>412</v>
      </c>
      <c r="B100" s="14"/>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12"/>
      <c r="AD100" s="12"/>
      <c r="AE100" s="12"/>
      <c r="AF100" s="12"/>
      <c r="AG100" s="153">
        <f t="shared" si="11"/>
        <v>0</v>
      </c>
      <c r="AH100" s="153"/>
      <c r="AI100" s="148"/>
      <c r="AJ100" s="148"/>
      <c r="AK100" s="148"/>
      <c r="AL100" s="148"/>
      <c r="AM100" s="148"/>
      <c r="AN100" s="148"/>
      <c r="AO100" s="148"/>
      <c r="AP100" s="153"/>
      <c r="AQ100" s="154">
        <f t="shared" si="12"/>
        <v>0</v>
      </c>
      <c r="AR100" s="146"/>
      <c r="AS100" s="146"/>
      <c r="AT100" s="146"/>
      <c r="AU100" s="146"/>
      <c r="AV100" s="153">
        <f t="shared" si="13"/>
        <v>0</v>
      </c>
      <c r="AW100" s="148"/>
      <c r="AX100" s="148"/>
      <c r="AY100" s="148"/>
      <c r="AZ100" s="148"/>
      <c r="BA100" s="153">
        <f t="shared" si="19"/>
        <v>0</v>
      </c>
      <c r="BB100" s="148"/>
      <c r="BC100" s="148"/>
      <c r="BD100" s="148"/>
      <c r="BE100" s="148"/>
      <c r="BF100" s="153">
        <f t="shared" si="21"/>
        <v>0</v>
      </c>
      <c r="BG100" s="148"/>
      <c r="BH100" s="148"/>
      <c r="BI100" s="148"/>
      <c r="BJ100" s="148"/>
    </row>
    <row r="101" spans="1:62" s="40" customFormat="1" ht="138" customHeight="1">
      <c r="A101" s="509" t="s">
        <v>331</v>
      </c>
      <c r="B101" s="37">
        <v>6800</v>
      </c>
      <c r="C101" s="76" t="s">
        <v>238</v>
      </c>
      <c r="D101" s="76" t="s">
        <v>238</v>
      </c>
      <c r="E101" s="76" t="s">
        <v>238</v>
      </c>
      <c r="F101" s="76" t="s">
        <v>238</v>
      </c>
      <c r="G101" s="76" t="s">
        <v>238</v>
      </c>
      <c r="H101" s="76" t="s">
        <v>238</v>
      </c>
      <c r="I101" s="76" t="s">
        <v>238</v>
      </c>
      <c r="J101" s="76" t="s">
        <v>238</v>
      </c>
      <c r="K101" s="76" t="s">
        <v>238</v>
      </c>
      <c r="L101" s="76" t="s">
        <v>238</v>
      </c>
      <c r="M101" s="76" t="s">
        <v>238</v>
      </c>
      <c r="N101" s="76" t="s">
        <v>238</v>
      </c>
      <c r="O101" s="76" t="s">
        <v>238</v>
      </c>
      <c r="P101" s="76" t="s">
        <v>238</v>
      </c>
      <c r="Q101" s="77" t="s">
        <v>238</v>
      </c>
      <c r="R101" s="77" t="s">
        <v>238</v>
      </c>
      <c r="S101" s="77" t="s">
        <v>238</v>
      </c>
      <c r="T101" s="77" t="s">
        <v>238</v>
      </c>
      <c r="U101" s="77" t="s">
        <v>238</v>
      </c>
      <c r="V101" s="77" t="s">
        <v>238</v>
      </c>
      <c r="W101" s="77" t="s">
        <v>238</v>
      </c>
      <c r="X101" s="76" t="s">
        <v>238</v>
      </c>
      <c r="Y101" s="76" t="s">
        <v>238</v>
      </c>
      <c r="Z101" s="76" t="s">
        <v>238</v>
      </c>
      <c r="AA101" s="76" t="s">
        <v>238</v>
      </c>
      <c r="AB101" s="76" t="s">
        <v>238</v>
      </c>
      <c r="AC101" s="38" t="s">
        <v>238</v>
      </c>
      <c r="AD101" s="38" t="s">
        <v>238</v>
      </c>
      <c r="AE101" s="38"/>
      <c r="AF101" s="38"/>
      <c r="AG101" s="160">
        <f>AI101+AK101+AM101+AO101</f>
        <v>1360.1999999999998</v>
      </c>
      <c r="AH101" s="160">
        <f>AJ101+AL101+AN101+AP101</f>
        <v>1217.9000000000001</v>
      </c>
      <c r="AI101" s="149">
        <f>AI104+AI110+AI113+AI116</f>
        <v>0</v>
      </c>
      <c r="AJ101" s="149"/>
      <c r="AK101" s="149">
        <f>AK104+AK110+AK113+AK116</f>
        <v>0</v>
      </c>
      <c r="AL101" s="149"/>
      <c r="AM101" s="149">
        <f>AM104+AM110+AM113+AM116</f>
        <v>0</v>
      </c>
      <c r="AN101" s="149"/>
      <c r="AO101" s="149">
        <f>AO104+AO115+AO116</f>
        <v>1360.1999999999998</v>
      </c>
      <c r="AP101" s="149">
        <f>AP104+AP115+AP116</f>
        <v>1217.9000000000001</v>
      </c>
      <c r="AQ101" s="614">
        <f t="shared" si="12"/>
        <v>1396</v>
      </c>
      <c r="AR101" s="615">
        <f>AR104+AR110+AR113+AR116</f>
        <v>0</v>
      </c>
      <c r="AS101" s="615">
        <f>AS104+AS110+AS113+AS116</f>
        <v>0</v>
      </c>
      <c r="AT101" s="615">
        <f>AT104+AT110+AT113+AT116</f>
        <v>0</v>
      </c>
      <c r="AU101" s="615">
        <f>AU104+AU115+AU116</f>
        <v>1396</v>
      </c>
      <c r="AV101" s="160">
        <f t="shared" si="13"/>
        <v>1352.5</v>
      </c>
      <c r="AW101" s="149">
        <f>AW104+AW110+AW113+AW116</f>
        <v>0</v>
      </c>
      <c r="AX101" s="149">
        <f>AX104+AX110+AX113+AX116</f>
        <v>0</v>
      </c>
      <c r="AY101" s="149">
        <f>AY104+AY110+AY113+AY116</f>
        <v>0</v>
      </c>
      <c r="AZ101" s="149">
        <f>AZ104+AZ115+AZ116</f>
        <v>1352.5</v>
      </c>
      <c r="BA101" s="160">
        <f t="shared" si="19"/>
        <v>1262.8999999999999</v>
      </c>
      <c r="BB101" s="149">
        <f>BB104+BB110+BB113+BB116</f>
        <v>0</v>
      </c>
      <c r="BC101" s="149">
        <f>BC104+BC110+BC113+BC116</f>
        <v>0</v>
      </c>
      <c r="BD101" s="149">
        <f>BD104+BD110+BD113+BD116</f>
        <v>0</v>
      </c>
      <c r="BE101" s="149">
        <f>BE104+BE115+BE116</f>
        <v>1262.8999999999999</v>
      </c>
      <c r="BF101" s="160">
        <f t="shared" si="21"/>
        <v>1262.8999999999999</v>
      </c>
      <c r="BG101" s="149">
        <f>BG104+BG110+BG113+BG116</f>
        <v>0</v>
      </c>
      <c r="BH101" s="149">
        <f>BH104+BH110+BH113+BH116</f>
        <v>0</v>
      </c>
      <c r="BI101" s="149">
        <f>BI104+BI110+BI113+BI116</f>
        <v>0</v>
      </c>
      <c r="BJ101" s="149">
        <f>BJ104+BJ115+BJ116</f>
        <v>1262.8999999999999</v>
      </c>
    </row>
    <row r="102" spans="1:62" hidden="1">
      <c r="A102" s="119" t="s">
        <v>411</v>
      </c>
      <c r="B102" s="30"/>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16"/>
      <c r="AD102" s="16"/>
      <c r="AE102" s="16"/>
      <c r="AF102" s="16"/>
      <c r="AG102" s="153">
        <f t="shared" si="11"/>
        <v>0</v>
      </c>
      <c r="AH102" s="160">
        <f t="shared" ref="AH102:AH115" si="22">AJ102+AL102+AN102+AP102</f>
        <v>0</v>
      </c>
      <c r="AI102" s="151"/>
      <c r="AJ102" s="151"/>
      <c r="AK102" s="151"/>
      <c r="AL102" s="151"/>
      <c r="AM102" s="151"/>
      <c r="AN102" s="151"/>
      <c r="AO102" s="151"/>
      <c r="AP102" s="156"/>
      <c r="AQ102" s="154">
        <f t="shared" si="12"/>
        <v>0</v>
      </c>
      <c r="AR102" s="152"/>
      <c r="AS102" s="152"/>
      <c r="AT102" s="152"/>
      <c r="AU102" s="152"/>
      <c r="AV102" s="153">
        <f t="shared" si="13"/>
        <v>0</v>
      </c>
      <c r="AW102" s="151"/>
      <c r="AX102" s="151"/>
      <c r="AY102" s="151"/>
      <c r="AZ102" s="151"/>
      <c r="BA102" s="153">
        <f t="shared" si="19"/>
        <v>0</v>
      </c>
      <c r="BB102" s="151"/>
      <c r="BC102" s="151"/>
      <c r="BD102" s="151"/>
      <c r="BE102" s="151"/>
      <c r="BF102" s="153">
        <f t="shared" si="21"/>
        <v>0</v>
      </c>
      <c r="BG102" s="151"/>
      <c r="BH102" s="151"/>
      <c r="BI102" s="151"/>
      <c r="BJ102" s="151"/>
    </row>
    <row r="103" spans="1:62" hidden="1">
      <c r="A103" s="120"/>
      <c r="B103" s="31"/>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18"/>
      <c r="AD103" s="18"/>
      <c r="AE103" s="18"/>
      <c r="AF103" s="18"/>
      <c r="AG103" s="153">
        <f t="shared" si="11"/>
        <v>0</v>
      </c>
      <c r="AH103" s="160">
        <f t="shared" si="22"/>
        <v>0</v>
      </c>
      <c r="AI103" s="153"/>
      <c r="AJ103" s="153"/>
      <c r="AK103" s="153"/>
      <c r="AL103" s="153"/>
      <c r="AM103" s="153"/>
      <c r="AN103" s="153"/>
      <c r="AO103" s="153"/>
      <c r="AP103" s="153"/>
      <c r="AQ103" s="154">
        <f t="shared" si="12"/>
        <v>0</v>
      </c>
      <c r="AR103" s="154"/>
      <c r="AS103" s="154"/>
      <c r="AT103" s="154"/>
      <c r="AU103" s="154"/>
      <c r="AV103" s="153">
        <f t="shared" si="13"/>
        <v>0</v>
      </c>
      <c r="AW103" s="153"/>
      <c r="AX103" s="153"/>
      <c r="AY103" s="153"/>
      <c r="AZ103" s="153"/>
      <c r="BA103" s="153">
        <f t="shared" si="19"/>
        <v>0</v>
      </c>
      <c r="BB103" s="153"/>
      <c r="BC103" s="153"/>
      <c r="BD103" s="153"/>
      <c r="BE103" s="153"/>
      <c r="BF103" s="153">
        <f t="shared" si="21"/>
        <v>0</v>
      </c>
      <c r="BG103" s="153"/>
      <c r="BH103" s="153"/>
      <c r="BI103" s="153"/>
      <c r="BJ103" s="153"/>
    </row>
    <row r="104" spans="1:62" ht="16.5" customHeight="1">
      <c r="A104" s="121"/>
      <c r="B104" s="32"/>
      <c r="C104" s="748" t="s">
        <v>447</v>
      </c>
      <c r="D104" s="818" t="s">
        <v>356</v>
      </c>
      <c r="E104" s="867" t="s">
        <v>448</v>
      </c>
      <c r="F104" s="66"/>
      <c r="G104" s="66"/>
      <c r="H104" s="66"/>
      <c r="I104" s="66"/>
      <c r="J104" s="66"/>
      <c r="K104" s="66"/>
      <c r="L104" s="66"/>
      <c r="M104" s="848" t="s">
        <v>320</v>
      </c>
      <c r="N104" s="60" t="s">
        <v>290</v>
      </c>
      <c r="O104" s="67" t="s">
        <v>386</v>
      </c>
      <c r="P104" s="66">
        <v>38</v>
      </c>
      <c r="Q104" s="66"/>
      <c r="R104" s="66"/>
      <c r="S104" s="66"/>
      <c r="T104" s="66"/>
      <c r="U104" s="66"/>
      <c r="V104" s="66"/>
      <c r="W104" s="748" t="s">
        <v>367</v>
      </c>
      <c r="X104" s="818" t="s">
        <v>361</v>
      </c>
      <c r="Y104" s="818" t="s">
        <v>368</v>
      </c>
      <c r="Z104" s="853" t="s">
        <v>376</v>
      </c>
      <c r="AA104" s="853" t="s">
        <v>290</v>
      </c>
      <c r="AB104" s="853" t="s">
        <v>377</v>
      </c>
      <c r="AC104" s="12"/>
      <c r="AD104" s="12" t="s">
        <v>482</v>
      </c>
      <c r="AE104" s="12"/>
      <c r="AF104" s="12"/>
      <c r="AG104" s="153">
        <f t="shared" si="11"/>
        <v>1036.4999999999998</v>
      </c>
      <c r="AH104" s="160">
        <f t="shared" si="22"/>
        <v>925.2</v>
      </c>
      <c r="AI104" s="148"/>
      <c r="AJ104" s="148"/>
      <c r="AK104" s="148"/>
      <c r="AL104" s="148"/>
      <c r="AM104" s="148"/>
      <c r="AN104" s="148"/>
      <c r="AO104" s="148">
        <f>AO105+AO106+AO107+AO108</f>
        <v>1036.4999999999998</v>
      </c>
      <c r="AP104" s="148">
        <f>AP105+AP106+AP107+AP108</f>
        <v>925.2</v>
      </c>
      <c r="AQ104" s="154">
        <f t="shared" si="12"/>
        <v>1083.4000000000001</v>
      </c>
      <c r="AR104" s="146"/>
      <c r="AS104" s="146"/>
      <c r="AT104" s="146"/>
      <c r="AU104" s="146">
        <f>AU105+AU106+AU107+AU108</f>
        <v>1083.4000000000001</v>
      </c>
      <c r="AV104" s="153">
        <f t="shared" si="13"/>
        <v>1089.3</v>
      </c>
      <c r="AW104" s="148"/>
      <c r="AX104" s="148"/>
      <c r="AY104" s="148"/>
      <c r="AZ104" s="148">
        <f>AZ105+AZ106+AZ107+AZ108</f>
        <v>1089.3</v>
      </c>
      <c r="BA104" s="153">
        <f t="shared" si="19"/>
        <v>1089.3</v>
      </c>
      <c r="BB104" s="148"/>
      <c r="BC104" s="148"/>
      <c r="BD104" s="148"/>
      <c r="BE104" s="148">
        <f>BE105+BE106+BE107+BE108</f>
        <v>1089.3</v>
      </c>
      <c r="BF104" s="153">
        <f t="shared" si="21"/>
        <v>1089.3</v>
      </c>
      <c r="BG104" s="148"/>
      <c r="BH104" s="148"/>
      <c r="BI104" s="148"/>
      <c r="BJ104" s="148">
        <f>BJ105+BJ106+BJ107+BJ108</f>
        <v>1089.3</v>
      </c>
    </row>
    <row r="105" spans="1:62" ht="50.25" customHeight="1">
      <c r="A105" s="121" t="s">
        <v>324</v>
      </c>
      <c r="B105" s="14">
        <v>6802</v>
      </c>
      <c r="C105" s="749"/>
      <c r="D105" s="819"/>
      <c r="E105" s="867"/>
      <c r="F105" s="66"/>
      <c r="G105" s="66"/>
      <c r="H105" s="66"/>
      <c r="I105" s="66"/>
      <c r="J105" s="66"/>
      <c r="K105" s="66"/>
      <c r="L105" s="66"/>
      <c r="M105" s="849"/>
      <c r="N105" s="60"/>
      <c r="O105" s="67"/>
      <c r="P105" s="66"/>
      <c r="Q105" s="59"/>
      <c r="R105" s="59"/>
      <c r="S105" s="59"/>
      <c r="T105" s="59"/>
      <c r="U105" s="59"/>
      <c r="V105" s="59"/>
      <c r="W105" s="749"/>
      <c r="X105" s="819"/>
      <c r="Y105" s="820"/>
      <c r="Z105" s="854"/>
      <c r="AA105" s="854"/>
      <c r="AB105" s="854"/>
      <c r="AC105" s="12"/>
      <c r="AD105" s="12" t="s">
        <v>482</v>
      </c>
      <c r="AE105" s="12" t="s">
        <v>274</v>
      </c>
      <c r="AF105" s="12">
        <v>121</v>
      </c>
      <c r="AG105" s="153">
        <f t="shared" si="11"/>
        <v>722.8</v>
      </c>
      <c r="AH105" s="160">
        <f t="shared" si="22"/>
        <v>643.9</v>
      </c>
      <c r="AI105" s="148"/>
      <c r="AJ105" s="148"/>
      <c r="AK105" s="148"/>
      <c r="AL105" s="148"/>
      <c r="AM105" s="148"/>
      <c r="AN105" s="148"/>
      <c r="AO105" s="148">
        <v>722.8</v>
      </c>
      <c r="AP105" s="153">
        <v>643.9</v>
      </c>
      <c r="AQ105" s="154">
        <f t="shared" si="12"/>
        <v>813.7</v>
      </c>
      <c r="AR105" s="146"/>
      <c r="AS105" s="146"/>
      <c r="AT105" s="146"/>
      <c r="AU105" s="146">
        <v>813.7</v>
      </c>
      <c r="AV105" s="153">
        <f t="shared" si="13"/>
        <v>836.6</v>
      </c>
      <c r="AW105" s="148"/>
      <c r="AX105" s="148"/>
      <c r="AY105" s="148"/>
      <c r="AZ105" s="148">
        <v>836.6</v>
      </c>
      <c r="BA105" s="153">
        <f t="shared" si="19"/>
        <v>836.6</v>
      </c>
      <c r="BB105" s="148"/>
      <c r="BC105" s="148"/>
      <c r="BD105" s="148"/>
      <c r="BE105" s="148">
        <v>836.6</v>
      </c>
      <c r="BF105" s="153">
        <f t="shared" si="21"/>
        <v>836.6</v>
      </c>
      <c r="BG105" s="148"/>
      <c r="BH105" s="148"/>
      <c r="BI105" s="148"/>
      <c r="BJ105" s="148">
        <v>836.6</v>
      </c>
    </row>
    <row r="106" spans="1:62" ht="19.5" customHeight="1">
      <c r="A106" s="859" t="s">
        <v>323</v>
      </c>
      <c r="B106" s="856">
        <v>6801</v>
      </c>
      <c r="C106" s="749"/>
      <c r="D106" s="138"/>
      <c r="E106" s="818"/>
      <c r="F106" s="66"/>
      <c r="G106" s="66"/>
      <c r="H106" s="66"/>
      <c r="I106" s="66"/>
      <c r="J106" s="66"/>
      <c r="K106" s="66"/>
      <c r="L106" s="66"/>
      <c r="M106" s="849"/>
      <c r="N106" s="60"/>
      <c r="O106" s="67"/>
      <c r="P106" s="66"/>
      <c r="Q106" s="59"/>
      <c r="R106" s="59"/>
      <c r="S106" s="59"/>
      <c r="T106" s="59"/>
      <c r="U106" s="59"/>
      <c r="V106" s="59"/>
      <c r="W106" s="749"/>
      <c r="X106" s="820"/>
      <c r="Y106" s="79"/>
      <c r="Z106" s="854"/>
      <c r="AA106" s="854"/>
      <c r="AB106" s="854"/>
      <c r="AC106" s="12"/>
      <c r="AD106" s="12" t="s">
        <v>482</v>
      </c>
      <c r="AE106" s="12" t="s">
        <v>274</v>
      </c>
      <c r="AF106" s="12">
        <v>129</v>
      </c>
      <c r="AG106" s="153">
        <f t="shared" si="11"/>
        <v>268.39999999999998</v>
      </c>
      <c r="AH106" s="160">
        <f t="shared" si="22"/>
        <v>239.3</v>
      </c>
      <c r="AI106" s="148"/>
      <c r="AJ106" s="148"/>
      <c r="AK106" s="148"/>
      <c r="AL106" s="148"/>
      <c r="AM106" s="148"/>
      <c r="AN106" s="148"/>
      <c r="AO106" s="148">
        <v>268.39999999999998</v>
      </c>
      <c r="AP106" s="153">
        <v>239.3</v>
      </c>
      <c r="AQ106" s="154">
        <f t="shared" si="12"/>
        <v>245.7</v>
      </c>
      <c r="AR106" s="146"/>
      <c r="AS106" s="146"/>
      <c r="AT106" s="146"/>
      <c r="AU106" s="146">
        <v>245.7</v>
      </c>
      <c r="AV106" s="153">
        <f t="shared" si="13"/>
        <v>252.7</v>
      </c>
      <c r="AW106" s="148"/>
      <c r="AX106" s="148"/>
      <c r="AY106" s="148"/>
      <c r="AZ106" s="148">
        <v>252.7</v>
      </c>
      <c r="BA106" s="153">
        <f t="shared" si="19"/>
        <v>252.7</v>
      </c>
      <c r="BB106" s="148"/>
      <c r="BC106" s="148"/>
      <c r="BD106" s="148"/>
      <c r="BE106" s="148">
        <v>252.7</v>
      </c>
      <c r="BF106" s="153">
        <f t="shared" si="21"/>
        <v>252.7</v>
      </c>
      <c r="BG106" s="148"/>
      <c r="BH106" s="148"/>
      <c r="BI106" s="148"/>
      <c r="BJ106" s="148">
        <v>252.7</v>
      </c>
    </row>
    <row r="107" spans="1:62" ht="15" customHeight="1">
      <c r="A107" s="860"/>
      <c r="B107" s="857"/>
      <c r="C107" s="749"/>
      <c r="D107" s="139"/>
      <c r="E107" s="819"/>
      <c r="F107" s="66"/>
      <c r="G107" s="66"/>
      <c r="H107" s="66"/>
      <c r="I107" s="66"/>
      <c r="J107" s="66"/>
      <c r="K107" s="66"/>
      <c r="L107" s="66"/>
      <c r="M107" s="849"/>
      <c r="N107" s="60"/>
      <c r="O107" s="67"/>
      <c r="P107" s="66"/>
      <c r="Q107" s="59"/>
      <c r="R107" s="59"/>
      <c r="S107" s="59"/>
      <c r="T107" s="59"/>
      <c r="U107" s="59"/>
      <c r="V107" s="59"/>
      <c r="W107" s="749"/>
      <c r="X107" s="79"/>
      <c r="Y107" s="79"/>
      <c r="Z107" s="854"/>
      <c r="AA107" s="854"/>
      <c r="AB107" s="854"/>
      <c r="AC107" s="12"/>
      <c r="AD107" s="12" t="s">
        <v>482</v>
      </c>
      <c r="AE107" s="12" t="s">
        <v>274</v>
      </c>
      <c r="AF107" s="12">
        <v>240</v>
      </c>
      <c r="AG107" s="153">
        <f t="shared" si="11"/>
        <v>42</v>
      </c>
      <c r="AH107" s="160">
        <f t="shared" si="22"/>
        <v>41</v>
      </c>
      <c r="AI107" s="148"/>
      <c r="AJ107" s="148"/>
      <c r="AK107" s="148"/>
      <c r="AL107" s="148"/>
      <c r="AM107" s="148"/>
      <c r="AN107" s="148"/>
      <c r="AO107" s="148">
        <v>42</v>
      </c>
      <c r="AP107" s="153">
        <v>41</v>
      </c>
      <c r="AQ107" s="154">
        <f t="shared" si="12"/>
        <v>20</v>
      </c>
      <c r="AR107" s="146"/>
      <c r="AS107" s="146"/>
      <c r="AT107" s="146"/>
      <c r="AU107" s="146">
        <v>20</v>
      </c>
      <c r="AV107" s="153">
        <f t="shared" si="13"/>
        <v>0</v>
      </c>
      <c r="AW107" s="148"/>
      <c r="AX107" s="148"/>
      <c r="AY107" s="148"/>
      <c r="AZ107" s="148">
        <v>0</v>
      </c>
      <c r="BA107" s="153">
        <f t="shared" si="19"/>
        <v>0</v>
      </c>
      <c r="BB107" s="148"/>
      <c r="BC107" s="148"/>
      <c r="BD107" s="148"/>
      <c r="BE107" s="148">
        <v>0</v>
      </c>
      <c r="BF107" s="153">
        <f t="shared" si="21"/>
        <v>0</v>
      </c>
      <c r="BG107" s="148"/>
      <c r="BH107" s="148"/>
      <c r="BI107" s="148"/>
      <c r="BJ107" s="148">
        <v>0</v>
      </c>
    </row>
    <row r="108" spans="1:62">
      <c r="A108" s="860"/>
      <c r="B108" s="857"/>
      <c r="C108" s="749"/>
      <c r="D108" s="139"/>
      <c r="E108" s="819"/>
      <c r="F108" s="66"/>
      <c r="G108" s="66"/>
      <c r="H108" s="66"/>
      <c r="I108" s="66"/>
      <c r="J108" s="66"/>
      <c r="K108" s="66"/>
      <c r="L108" s="66"/>
      <c r="M108" s="849"/>
      <c r="N108" s="60"/>
      <c r="O108" s="67"/>
      <c r="P108" s="66"/>
      <c r="Q108" s="59"/>
      <c r="R108" s="59"/>
      <c r="S108" s="59"/>
      <c r="T108" s="59"/>
      <c r="U108" s="59"/>
      <c r="V108" s="59"/>
      <c r="W108" s="749"/>
      <c r="X108" s="79"/>
      <c r="Y108" s="79"/>
      <c r="Z108" s="854"/>
      <c r="AA108" s="855"/>
      <c r="AB108" s="855"/>
      <c r="AC108" s="12"/>
      <c r="AD108" s="12" t="s">
        <v>482</v>
      </c>
      <c r="AE108" s="12" t="s">
        <v>274</v>
      </c>
      <c r="AF108" s="12" t="s">
        <v>275</v>
      </c>
      <c r="AG108" s="153">
        <f t="shared" si="11"/>
        <v>3.3</v>
      </c>
      <c r="AH108" s="160">
        <f t="shared" si="22"/>
        <v>1</v>
      </c>
      <c r="AI108" s="148"/>
      <c r="AJ108" s="148"/>
      <c r="AK108" s="148"/>
      <c r="AL108" s="148"/>
      <c r="AM108" s="148"/>
      <c r="AN108" s="148"/>
      <c r="AO108" s="148">
        <v>3.3</v>
      </c>
      <c r="AP108" s="153">
        <v>1</v>
      </c>
      <c r="AQ108" s="154">
        <f t="shared" si="12"/>
        <v>4</v>
      </c>
      <c r="AR108" s="146"/>
      <c r="AS108" s="146"/>
      <c r="AT108" s="146"/>
      <c r="AU108" s="146">
        <v>4</v>
      </c>
      <c r="AV108" s="153">
        <f t="shared" si="13"/>
        <v>0</v>
      </c>
      <c r="AW108" s="148"/>
      <c r="AX108" s="148"/>
      <c r="AY108" s="148"/>
      <c r="AZ108" s="148">
        <v>0</v>
      </c>
      <c r="BA108" s="153">
        <f t="shared" si="19"/>
        <v>0</v>
      </c>
      <c r="BB108" s="148"/>
      <c r="BC108" s="148"/>
      <c r="BD108" s="148"/>
      <c r="BE108" s="148">
        <v>0</v>
      </c>
      <c r="BF108" s="153">
        <f t="shared" si="21"/>
        <v>0</v>
      </c>
      <c r="BG108" s="148"/>
      <c r="BH108" s="148"/>
      <c r="BI108" s="148"/>
      <c r="BJ108" s="148">
        <v>0</v>
      </c>
    </row>
    <row r="109" spans="1:62">
      <c r="A109" s="861"/>
      <c r="B109" s="858"/>
      <c r="C109" s="749"/>
      <c r="D109" s="140"/>
      <c r="E109" s="820"/>
      <c r="F109" s="66"/>
      <c r="G109" s="66"/>
      <c r="H109" s="66"/>
      <c r="I109" s="66"/>
      <c r="J109" s="66"/>
      <c r="K109" s="66"/>
      <c r="L109" s="66"/>
      <c r="M109" s="849"/>
      <c r="N109" s="60"/>
      <c r="O109" s="67"/>
      <c r="P109" s="66"/>
      <c r="Q109" s="59"/>
      <c r="R109" s="59"/>
      <c r="S109" s="59"/>
      <c r="T109" s="59"/>
      <c r="U109" s="59"/>
      <c r="V109" s="59"/>
      <c r="W109" s="749"/>
      <c r="X109" s="79"/>
      <c r="Y109" s="79"/>
      <c r="Z109" s="854"/>
      <c r="AA109" s="73"/>
      <c r="AB109" s="73"/>
      <c r="AC109" s="12"/>
      <c r="AD109" s="12"/>
      <c r="AE109" s="12"/>
      <c r="AF109" s="12"/>
      <c r="AG109" s="153">
        <f t="shared" si="11"/>
        <v>1036.4999999999998</v>
      </c>
      <c r="AH109" s="160">
        <f t="shared" si="22"/>
        <v>925.2</v>
      </c>
      <c r="AI109" s="148"/>
      <c r="AJ109" s="148"/>
      <c r="AK109" s="148"/>
      <c r="AL109" s="148"/>
      <c r="AM109" s="148"/>
      <c r="AN109" s="148"/>
      <c r="AO109" s="148">
        <f>SUM(AO105:AO108)</f>
        <v>1036.4999999999998</v>
      </c>
      <c r="AP109" s="148">
        <f>SUM(AP105:AP108)</f>
        <v>925.2</v>
      </c>
      <c r="AQ109" s="154">
        <f t="shared" si="12"/>
        <v>1083.4000000000001</v>
      </c>
      <c r="AR109" s="146"/>
      <c r="AS109" s="146"/>
      <c r="AT109" s="146"/>
      <c r="AU109" s="146">
        <f>SUM(AU105:AU108)</f>
        <v>1083.4000000000001</v>
      </c>
      <c r="AV109" s="153">
        <f t="shared" si="13"/>
        <v>1089.3</v>
      </c>
      <c r="AW109" s="148"/>
      <c r="AX109" s="148"/>
      <c r="AY109" s="148"/>
      <c r="AZ109" s="148">
        <f>SUM(AZ105:AZ108)</f>
        <v>1089.3</v>
      </c>
      <c r="BA109" s="153">
        <f t="shared" si="19"/>
        <v>1089.3</v>
      </c>
      <c r="BB109" s="148"/>
      <c r="BC109" s="148"/>
      <c r="BD109" s="148"/>
      <c r="BE109" s="148">
        <f>SUM(BE105:BE108)</f>
        <v>1089.3</v>
      </c>
      <c r="BF109" s="153">
        <f t="shared" si="21"/>
        <v>1089.3</v>
      </c>
      <c r="BG109" s="148"/>
      <c r="BH109" s="148"/>
      <c r="BI109" s="148"/>
      <c r="BJ109" s="148">
        <f>SUM(BJ105:BJ108)</f>
        <v>1089.3</v>
      </c>
    </row>
    <row r="110" spans="1:62" ht="39.75" customHeight="1">
      <c r="A110" s="979" t="s">
        <v>6</v>
      </c>
      <c r="B110" s="856">
        <v>6808</v>
      </c>
      <c r="C110" s="749"/>
      <c r="D110" s="66"/>
      <c r="E110" s="66"/>
      <c r="F110" s="66"/>
      <c r="G110" s="66"/>
      <c r="H110" s="66"/>
      <c r="I110" s="66"/>
      <c r="J110" s="66"/>
      <c r="K110" s="66"/>
      <c r="L110" s="66"/>
      <c r="M110" s="849"/>
      <c r="N110" s="66"/>
      <c r="O110" s="66"/>
      <c r="P110" s="66">
        <v>38</v>
      </c>
      <c r="Q110" s="59"/>
      <c r="R110" s="59"/>
      <c r="S110" s="59"/>
      <c r="T110" s="59"/>
      <c r="U110" s="59"/>
      <c r="V110" s="59"/>
      <c r="W110" s="749"/>
      <c r="X110" s="66"/>
      <c r="Y110" s="66"/>
      <c r="Z110" s="854"/>
      <c r="AA110" s="66"/>
      <c r="AB110" s="66"/>
      <c r="AC110" s="12"/>
      <c r="AD110" s="12" t="s">
        <v>483</v>
      </c>
      <c r="AE110" s="12" t="s">
        <v>277</v>
      </c>
      <c r="AF110" s="12">
        <v>120</v>
      </c>
      <c r="AG110" s="153">
        <f t="shared" si="11"/>
        <v>297.89999999999998</v>
      </c>
      <c r="AH110" s="160">
        <f t="shared" si="22"/>
        <v>266.89999999999998</v>
      </c>
      <c r="AI110" s="148"/>
      <c r="AJ110" s="148"/>
      <c r="AK110" s="148"/>
      <c r="AL110" s="148"/>
      <c r="AM110" s="148"/>
      <c r="AN110" s="148"/>
      <c r="AO110" s="148">
        <v>297.89999999999998</v>
      </c>
      <c r="AP110" s="153">
        <v>266.89999999999998</v>
      </c>
      <c r="AQ110" s="154">
        <f t="shared" si="12"/>
        <v>237.9</v>
      </c>
      <c r="AR110" s="146"/>
      <c r="AS110" s="146"/>
      <c r="AT110" s="146"/>
      <c r="AU110" s="146">
        <v>237.9</v>
      </c>
      <c r="AV110" s="153">
        <f t="shared" si="13"/>
        <v>202.2</v>
      </c>
      <c r="AW110" s="148"/>
      <c r="AX110" s="148"/>
      <c r="AY110" s="148"/>
      <c r="AZ110" s="148">
        <v>202.2</v>
      </c>
      <c r="BA110" s="153">
        <f t="shared" si="19"/>
        <v>133</v>
      </c>
      <c r="BB110" s="148"/>
      <c r="BC110" s="148"/>
      <c r="BD110" s="148"/>
      <c r="BE110" s="148">
        <v>133</v>
      </c>
      <c r="BF110" s="153">
        <f t="shared" si="21"/>
        <v>133</v>
      </c>
      <c r="BG110" s="148"/>
      <c r="BH110" s="148"/>
      <c r="BI110" s="148"/>
      <c r="BJ110" s="148">
        <v>133</v>
      </c>
    </row>
    <row r="111" spans="1:62">
      <c r="A111" s="980"/>
      <c r="B111" s="857"/>
      <c r="C111" s="749"/>
      <c r="D111" s="66"/>
      <c r="E111" s="66"/>
      <c r="F111" s="66"/>
      <c r="G111" s="66"/>
      <c r="H111" s="66"/>
      <c r="I111" s="66"/>
      <c r="J111" s="66"/>
      <c r="K111" s="66"/>
      <c r="L111" s="66"/>
      <c r="M111" s="849"/>
      <c r="N111" s="66"/>
      <c r="O111" s="66"/>
      <c r="P111" s="66"/>
      <c r="Q111" s="59"/>
      <c r="R111" s="59"/>
      <c r="S111" s="59"/>
      <c r="T111" s="59"/>
      <c r="U111" s="59"/>
      <c r="V111" s="59"/>
      <c r="W111" s="749"/>
      <c r="X111" s="66"/>
      <c r="Y111" s="66"/>
      <c r="Z111" s="854"/>
      <c r="AA111" s="66"/>
      <c r="AB111" s="66"/>
      <c r="AC111" s="12"/>
      <c r="AD111" s="12" t="s">
        <v>483</v>
      </c>
      <c r="AE111" s="12" t="s">
        <v>277</v>
      </c>
      <c r="AF111" s="12">
        <v>129</v>
      </c>
      <c r="AG111" s="153">
        <f t="shared" si="11"/>
        <v>0</v>
      </c>
      <c r="AH111" s="160">
        <f t="shared" si="22"/>
        <v>0</v>
      </c>
      <c r="AI111" s="148"/>
      <c r="AJ111" s="148"/>
      <c r="AK111" s="148"/>
      <c r="AL111" s="148"/>
      <c r="AM111" s="148"/>
      <c r="AN111" s="148"/>
      <c r="AO111" s="148">
        <v>0</v>
      </c>
      <c r="AP111" s="153"/>
      <c r="AQ111" s="154">
        <f t="shared" si="12"/>
        <v>71.8</v>
      </c>
      <c r="AR111" s="146"/>
      <c r="AS111" s="146"/>
      <c r="AT111" s="146"/>
      <c r="AU111" s="146">
        <v>71.8</v>
      </c>
      <c r="AV111" s="153">
        <f t="shared" si="13"/>
        <v>61</v>
      </c>
      <c r="AW111" s="148"/>
      <c r="AX111" s="148"/>
      <c r="AY111" s="148"/>
      <c r="AZ111" s="148">
        <v>61</v>
      </c>
      <c r="BA111" s="153">
        <f t="shared" si="19"/>
        <v>40.6</v>
      </c>
      <c r="BB111" s="148"/>
      <c r="BC111" s="148"/>
      <c r="BD111" s="148"/>
      <c r="BE111" s="148">
        <v>40.6</v>
      </c>
      <c r="BF111" s="153">
        <f t="shared" si="21"/>
        <v>40.6</v>
      </c>
      <c r="BG111" s="148"/>
      <c r="BH111" s="148"/>
      <c r="BI111" s="148"/>
      <c r="BJ111" s="148">
        <v>40.6</v>
      </c>
    </row>
    <row r="112" spans="1:62">
      <c r="A112" s="980"/>
      <c r="B112" s="857"/>
      <c r="C112" s="749"/>
      <c r="D112" s="66"/>
      <c r="E112" s="66"/>
      <c r="F112" s="66"/>
      <c r="G112" s="66"/>
      <c r="H112" s="66"/>
      <c r="I112" s="66"/>
      <c r="J112" s="66"/>
      <c r="K112" s="66"/>
      <c r="L112" s="66"/>
      <c r="M112" s="849"/>
      <c r="N112" s="66"/>
      <c r="O112" s="66"/>
      <c r="P112" s="66"/>
      <c r="Q112" s="59"/>
      <c r="R112" s="59"/>
      <c r="S112" s="59"/>
      <c r="T112" s="59"/>
      <c r="U112" s="59"/>
      <c r="V112" s="59"/>
      <c r="W112" s="749"/>
      <c r="X112" s="66"/>
      <c r="Y112" s="66"/>
      <c r="Z112" s="854"/>
      <c r="AA112" s="66"/>
      <c r="AB112" s="66"/>
      <c r="AC112" s="12"/>
      <c r="AD112" s="12" t="s">
        <v>483</v>
      </c>
      <c r="AE112" s="12" t="s">
        <v>277</v>
      </c>
      <c r="AF112" s="12">
        <v>240</v>
      </c>
      <c r="AG112" s="153">
        <f t="shared" si="11"/>
        <v>3</v>
      </c>
      <c r="AH112" s="160">
        <f t="shared" si="22"/>
        <v>3</v>
      </c>
      <c r="AI112" s="148"/>
      <c r="AJ112" s="148"/>
      <c r="AK112" s="148"/>
      <c r="AL112" s="148"/>
      <c r="AM112" s="148"/>
      <c r="AN112" s="148"/>
      <c r="AO112" s="148">
        <v>3</v>
      </c>
      <c r="AP112" s="153">
        <v>3</v>
      </c>
      <c r="AQ112" s="154"/>
      <c r="AR112" s="146"/>
      <c r="AS112" s="146"/>
      <c r="AT112" s="146"/>
      <c r="AU112" s="146"/>
      <c r="AV112" s="153"/>
      <c r="AW112" s="148"/>
      <c r="AX112" s="148"/>
      <c r="AY112" s="148"/>
      <c r="AZ112" s="148"/>
      <c r="BA112" s="153"/>
      <c r="BB112" s="148"/>
      <c r="BC112" s="148"/>
      <c r="BD112" s="148"/>
      <c r="BE112" s="148"/>
      <c r="BF112" s="153"/>
      <c r="BG112" s="148"/>
      <c r="BH112" s="148"/>
      <c r="BI112" s="148"/>
      <c r="BJ112" s="148"/>
    </row>
    <row r="113" spans="1:62">
      <c r="A113" s="980"/>
      <c r="B113" s="857"/>
      <c r="C113" s="749"/>
      <c r="D113" s="66"/>
      <c r="E113" s="66"/>
      <c r="F113" s="66"/>
      <c r="G113" s="66"/>
      <c r="H113" s="66"/>
      <c r="I113" s="66"/>
      <c r="J113" s="66"/>
      <c r="K113" s="66"/>
      <c r="L113" s="66"/>
      <c r="M113" s="849"/>
      <c r="N113" s="66"/>
      <c r="O113" s="66"/>
      <c r="P113" s="66">
        <v>38</v>
      </c>
      <c r="Q113" s="59"/>
      <c r="R113" s="59"/>
      <c r="S113" s="59"/>
      <c r="T113" s="59"/>
      <c r="U113" s="59"/>
      <c r="V113" s="59"/>
      <c r="W113" s="749"/>
      <c r="X113" s="66"/>
      <c r="Y113" s="66"/>
      <c r="Z113" s="854"/>
      <c r="AA113" s="66"/>
      <c r="AB113" s="66"/>
      <c r="AC113" s="12"/>
      <c r="AD113" s="12" t="s">
        <v>483</v>
      </c>
      <c r="AE113" s="12" t="s">
        <v>276</v>
      </c>
      <c r="AF113" s="12" t="s">
        <v>250</v>
      </c>
      <c r="AG113" s="153">
        <f t="shared" si="11"/>
        <v>20</v>
      </c>
      <c r="AH113" s="160">
        <f t="shared" si="22"/>
        <v>20</v>
      </c>
      <c r="AI113" s="148"/>
      <c r="AJ113" s="148"/>
      <c r="AK113" s="148"/>
      <c r="AL113" s="148"/>
      <c r="AM113" s="148"/>
      <c r="AN113" s="148"/>
      <c r="AO113" s="148">
        <v>20</v>
      </c>
      <c r="AP113" s="153">
        <v>20</v>
      </c>
      <c r="AQ113" s="154">
        <f t="shared" si="12"/>
        <v>0</v>
      </c>
      <c r="AR113" s="146"/>
      <c r="AS113" s="146"/>
      <c r="AT113" s="146"/>
      <c r="AU113" s="146">
        <v>0</v>
      </c>
      <c r="AV113" s="153">
        <f t="shared" si="13"/>
        <v>0</v>
      </c>
      <c r="AW113" s="148"/>
      <c r="AX113" s="148"/>
      <c r="AY113" s="148"/>
      <c r="AZ113" s="148">
        <v>0</v>
      </c>
      <c r="BA113" s="153">
        <f t="shared" si="19"/>
        <v>0</v>
      </c>
      <c r="BB113" s="148"/>
      <c r="BC113" s="148"/>
      <c r="BD113" s="148"/>
      <c r="BE113" s="148">
        <v>0</v>
      </c>
      <c r="BF113" s="153">
        <f>BG113+BH113+BI113+BJ113</f>
        <v>0</v>
      </c>
      <c r="BG113" s="148"/>
      <c r="BH113" s="148"/>
      <c r="BI113" s="148"/>
      <c r="BJ113" s="148">
        <v>0</v>
      </c>
    </row>
    <row r="114" spans="1:62">
      <c r="A114" s="980"/>
      <c r="B114" s="857"/>
      <c r="C114" s="749"/>
      <c r="D114" s="66"/>
      <c r="E114" s="66"/>
      <c r="F114" s="66"/>
      <c r="G114" s="66"/>
      <c r="H114" s="66"/>
      <c r="I114" s="66"/>
      <c r="J114" s="66"/>
      <c r="K114" s="66"/>
      <c r="L114" s="66"/>
      <c r="M114" s="849"/>
      <c r="N114" s="66"/>
      <c r="O114" s="66"/>
      <c r="P114" s="66"/>
      <c r="Q114" s="59"/>
      <c r="R114" s="59"/>
      <c r="S114" s="59"/>
      <c r="T114" s="59"/>
      <c r="U114" s="59"/>
      <c r="V114" s="59"/>
      <c r="W114" s="749"/>
      <c r="X114" s="66"/>
      <c r="Y114" s="66"/>
      <c r="Z114" s="854"/>
      <c r="AA114" s="66"/>
      <c r="AB114" s="66"/>
      <c r="AC114" s="12"/>
      <c r="AD114" s="12" t="s">
        <v>483</v>
      </c>
      <c r="AE114" s="12" t="s">
        <v>276</v>
      </c>
      <c r="AF114" s="12">
        <v>850</v>
      </c>
      <c r="AG114" s="153">
        <f t="shared" si="11"/>
        <v>2.8</v>
      </c>
      <c r="AH114" s="160">
        <f t="shared" si="22"/>
        <v>2.8</v>
      </c>
      <c r="AI114" s="148"/>
      <c r="AJ114" s="148"/>
      <c r="AK114" s="148"/>
      <c r="AL114" s="148"/>
      <c r="AM114" s="148"/>
      <c r="AN114" s="148"/>
      <c r="AO114" s="148">
        <v>2.8</v>
      </c>
      <c r="AP114" s="153">
        <v>2.8</v>
      </c>
      <c r="AQ114" s="154">
        <f t="shared" si="12"/>
        <v>2.9</v>
      </c>
      <c r="AR114" s="146"/>
      <c r="AS114" s="146"/>
      <c r="AT114" s="146"/>
      <c r="AU114" s="146">
        <v>2.9</v>
      </c>
      <c r="AV114" s="153">
        <f t="shared" si="13"/>
        <v>0</v>
      </c>
      <c r="AW114" s="148"/>
      <c r="AX114" s="148"/>
      <c r="AY114" s="148"/>
      <c r="AZ114" s="148">
        <v>0</v>
      </c>
      <c r="BA114" s="153">
        <f t="shared" si="19"/>
        <v>0</v>
      </c>
      <c r="BB114" s="148"/>
      <c r="BC114" s="148"/>
      <c r="BD114" s="148"/>
      <c r="BE114" s="148">
        <v>0</v>
      </c>
      <c r="BF114" s="153">
        <f>BG114+BH114+BI114+BJ114</f>
        <v>0</v>
      </c>
      <c r="BG114" s="148"/>
      <c r="BH114" s="148"/>
      <c r="BI114" s="148"/>
      <c r="BJ114" s="148">
        <v>0</v>
      </c>
    </row>
    <row r="115" spans="1:62">
      <c r="A115" s="981"/>
      <c r="B115" s="858"/>
      <c r="C115" s="866"/>
      <c r="D115" s="66"/>
      <c r="E115" s="66"/>
      <c r="F115" s="66"/>
      <c r="G115" s="66"/>
      <c r="H115" s="66"/>
      <c r="I115" s="66"/>
      <c r="J115" s="66"/>
      <c r="K115" s="66"/>
      <c r="L115" s="66"/>
      <c r="M115" s="850"/>
      <c r="N115" s="66"/>
      <c r="O115" s="66"/>
      <c r="P115" s="66"/>
      <c r="Q115" s="59"/>
      <c r="R115" s="59"/>
      <c r="S115" s="59"/>
      <c r="T115" s="59"/>
      <c r="U115" s="59"/>
      <c r="V115" s="59"/>
      <c r="W115" s="866"/>
      <c r="X115" s="66"/>
      <c r="Y115" s="66"/>
      <c r="Z115" s="855"/>
      <c r="AA115" s="66"/>
      <c r="AB115" s="66"/>
      <c r="AC115" s="12"/>
      <c r="AD115" s="12"/>
      <c r="AE115" s="12"/>
      <c r="AF115" s="12"/>
      <c r="AG115" s="153">
        <f>AI115+AK115+AM115+AO115</f>
        <v>323.7</v>
      </c>
      <c r="AH115" s="160">
        <f t="shared" si="22"/>
        <v>292.7</v>
      </c>
      <c r="AI115" s="148"/>
      <c r="AJ115" s="148"/>
      <c r="AK115" s="148"/>
      <c r="AL115" s="148"/>
      <c r="AM115" s="148"/>
      <c r="AN115" s="148"/>
      <c r="AO115" s="148">
        <f>AO110+AO111+AO113+AO114+AO112</f>
        <v>323.7</v>
      </c>
      <c r="AP115" s="148">
        <f>AP110+AP111+AP113+AP114+AP112</f>
        <v>292.7</v>
      </c>
      <c r="AQ115" s="148">
        <f t="shared" ref="AQ115:AZ115" si="23">AQ110+AQ111+AQ113+AQ114</f>
        <v>312.59999999999997</v>
      </c>
      <c r="AR115" s="148">
        <f t="shared" si="23"/>
        <v>0</v>
      </c>
      <c r="AS115" s="148">
        <f t="shared" si="23"/>
        <v>0</v>
      </c>
      <c r="AT115" s="148">
        <f t="shared" si="23"/>
        <v>0</v>
      </c>
      <c r="AU115" s="148">
        <f t="shared" si="23"/>
        <v>312.59999999999997</v>
      </c>
      <c r="AV115" s="148">
        <f t="shared" si="23"/>
        <v>263.2</v>
      </c>
      <c r="AW115" s="148">
        <f t="shared" si="23"/>
        <v>0</v>
      </c>
      <c r="AX115" s="148">
        <f t="shared" si="23"/>
        <v>0</v>
      </c>
      <c r="AY115" s="148">
        <f t="shared" si="23"/>
        <v>0</v>
      </c>
      <c r="AZ115" s="148">
        <f t="shared" si="23"/>
        <v>263.2</v>
      </c>
      <c r="BA115" s="148">
        <f t="shared" ref="BA115:BJ115" si="24">BA110+BA111+BA113+BA114</f>
        <v>173.6</v>
      </c>
      <c r="BB115" s="148">
        <f t="shared" si="24"/>
        <v>0</v>
      </c>
      <c r="BC115" s="148">
        <f t="shared" si="24"/>
        <v>0</v>
      </c>
      <c r="BD115" s="148">
        <f t="shared" si="24"/>
        <v>0</v>
      </c>
      <c r="BE115" s="148">
        <f t="shared" si="24"/>
        <v>173.6</v>
      </c>
      <c r="BF115" s="148">
        <f t="shared" si="24"/>
        <v>173.6</v>
      </c>
      <c r="BG115" s="148">
        <f t="shared" si="24"/>
        <v>0</v>
      </c>
      <c r="BH115" s="148">
        <f t="shared" si="24"/>
        <v>0</v>
      </c>
      <c r="BI115" s="148">
        <f t="shared" si="24"/>
        <v>0</v>
      </c>
      <c r="BJ115" s="148">
        <f t="shared" si="24"/>
        <v>173.6</v>
      </c>
    </row>
    <row r="116" spans="1:62" ht="0.75" customHeight="1">
      <c r="A116" s="112" t="s">
        <v>442</v>
      </c>
      <c r="B116" s="14">
        <v>6813</v>
      </c>
      <c r="C116" s="58" t="s">
        <v>447</v>
      </c>
      <c r="D116" s="58" t="s">
        <v>247</v>
      </c>
      <c r="E116" s="58" t="s">
        <v>448</v>
      </c>
      <c r="F116" s="66"/>
      <c r="G116" s="66"/>
      <c r="H116" s="66"/>
      <c r="I116" s="66"/>
      <c r="J116" s="66"/>
      <c r="K116" s="66"/>
      <c r="L116" s="66"/>
      <c r="M116" s="74" t="s">
        <v>320</v>
      </c>
      <c r="N116" s="60" t="s">
        <v>290</v>
      </c>
      <c r="O116" s="67" t="s">
        <v>386</v>
      </c>
      <c r="P116" s="66">
        <v>38</v>
      </c>
      <c r="Q116" s="59"/>
      <c r="R116" s="59"/>
      <c r="S116" s="59"/>
      <c r="T116" s="59"/>
      <c r="U116" s="59"/>
      <c r="V116" s="59"/>
      <c r="W116" s="58" t="s">
        <v>367</v>
      </c>
      <c r="X116" s="58" t="s">
        <v>248</v>
      </c>
      <c r="Y116" s="58" t="s">
        <v>368</v>
      </c>
      <c r="Z116" s="73" t="s">
        <v>376</v>
      </c>
      <c r="AA116" s="73" t="s">
        <v>290</v>
      </c>
      <c r="AB116" s="73" t="s">
        <v>377</v>
      </c>
      <c r="AC116" s="12"/>
      <c r="AD116" s="12" t="s">
        <v>406</v>
      </c>
      <c r="AE116" s="12" t="s">
        <v>316</v>
      </c>
      <c r="AF116" s="12" t="s">
        <v>250</v>
      </c>
      <c r="AG116" s="153">
        <f t="shared" si="11"/>
        <v>0</v>
      </c>
      <c r="AH116" s="153"/>
      <c r="AI116" s="148"/>
      <c r="AJ116" s="148"/>
      <c r="AK116" s="148"/>
      <c r="AL116" s="148"/>
      <c r="AM116" s="148"/>
      <c r="AN116" s="148"/>
      <c r="AO116" s="148"/>
      <c r="AP116" s="153"/>
      <c r="AQ116" s="154">
        <f t="shared" si="12"/>
        <v>0</v>
      </c>
      <c r="AR116" s="146"/>
      <c r="AS116" s="146"/>
      <c r="AT116" s="146"/>
      <c r="AU116" s="146"/>
      <c r="AV116" s="153">
        <f t="shared" si="13"/>
        <v>0</v>
      </c>
      <c r="AW116" s="148"/>
      <c r="AX116" s="148"/>
      <c r="AY116" s="148"/>
      <c r="AZ116" s="148"/>
      <c r="BA116" s="153">
        <f t="shared" ref="BA116:BA146" si="25">BB116+BC116+BD116+BE116</f>
        <v>0</v>
      </c>
      <c r="BB116" s="148"/>
      <c r="BC116" s="148"/>
      <c r="BD116" s="148"/>
      <c r="BE116" s="148"/>
      <c r="BF116" s="153">
        <f t="shared" ref="BF116:BF146" si="26">BG116+BH116+BI116+BJ116</f>
        <v>0</v>
      </c>
      <c r="BG116" s="148"/>
      <c r="BH116" s="148"/>
      <c r="BI116" s="148"/>
      <c r="BJ116" s="148"/>
    </row>
    <row r="117" spans="1:62" ht="79.5" customHeight="1">
      <c r="A117" s="166" t="s">
        <v>465</v>
      </c>
      <c r="B117" s="10">
        <v>6900</v>
      </c>
      <c r="C117" s="95" t="s">
        <v>238</v>
      </c>
      <c r="D117" s="93" t="s">
        <v>238</v>
      </c>
      <c r="E117" s="93" t="s">
        <v>238</v>
      </c>
      <c r="F117" s="93" t="s">
        <v>238</v>
      </c>
      <c r="G117" s="93" t="s">
        <v>238</v>
      </c>
      <c r="H117" s="93" t="s">
        <v>238</v>
      </c>
      <c r="I117" s="93" t="s">
        <v>238</v>
      </c>
      <c r="J117" s="93" t="s">
        <v>238</v>
      </c>
      <c r="K117" s="93" t="s">
        <v>238</v>
      </c>
      <c r="L117" s="93" t="s">
        <v>238</v>
      </c>
      <c r="M117" s="93" t="s">
        <v>238</v>
      </c>
      <c r="N117" s="93" t="s">
        <v>238</v>
      </c>
      <c r="O117" s="93" t="s">
        <v>238</v>
      </c>
      <c r="P117" s="93" t="s">
        <v>238</v>
      </c>
      <c r="Q117" s="94" t="s">
        <v>238</v>
      </c>
      <c r="R117" s="94" t="s">
        <v>238</v>
      </c>
      <c r="S117" s="94" t="s">
        <v>238</v>
      </c>
      <c r="T117" s="94" t="s">
        <v>238</v>
      </c>
      <c r="U117" s="94" t="s">
        <v>238</v>
      </c>
      <c r="V117" s="94" t="s">
        <v>238</v>
      </c>
      <c r="W117" s="94" t="s">
        <v>238</v>
      </c>
      <c r="X117" s="93" t="s">
        <v>238</v>
      </c>
      <c r="Y117" s="93" t="s">
        <v>238</v>
      </c>
      <c r="Z117" s="93" t="s">
        <v>238</v>
      </c>
      <c r="AA117" s="93" t="s">
        <v>238</v>
      </c>
      <c r="AB117" s="93" t="s">
        <v>238</v>
      </c>
      <c r="AC117" s="8" t="s">
        <v>238</v>
      </c>
      <c r="AD117" s="8" t="s">
        <v>238</v>
      </c>
      <c r="AE117" s="8"/>
      <c r="AF117" s="8"/>
      <c r="AG117" s="153">
        <f t="shared" si="11"/>
        <v>0</v>
      </c>
      <c r="AH117" s="153"/>
      <c r="AI117" s="148"/>
      <c r="AJ117" s="148"/>
      <c r="AK117" s="148"/>
      <c r="AL117" s="148"/>
      <c r="AM117" s="148"/>
      <c r="AN117" s="148"/>
      <c r="AO117" s="148"/>
      <c r="AP117" s="153"/>
      <c r="AQ117" s="154">
        <f t="shared" si="12"/>
        <v>0</v>
      </c>
      <c r="AR117" s="146"/>
      <c r="AS117" s="146"/>
      <c r="AT117" s="146"/>
      <c r="AU117" s="146"/>
      <c r="AV117" s="153">
        <f t="shared" si="13"/>
        <v>0</v>
      </c>
      <c r="AW117" s="148"/>
      <c r="AX117" s="148"/>
      <c r="AY117" s="148"/>
      <c r="AZ117" s="148"/>
      <c r="BA117" s="153">
        <f t="shared" si="25"/>
        <v>0</v>
      </c>
      <c r="BB117" s="148"/>
      <c r="BC117" s="148"/>
      <c r="BD117" s="148"/>
      <c r="BE117" s="148"/>
      <c r="BF117" s="153">
        <f t="shared" si="26"/>
        <v>0</v>
      </c>
      <c r="BG117" s="148"/>
      <c r="BH117" s="148"/>
      <c r="BI117" s="148"/>
      <c r="BJ117" s="148"/>
    </row>
    <row r="118" spans="1:62" ht="45" hidden="1">
      <c r="A118" s="166" t="s">
        <v>466</v>
      </c>
      <c r="B118" s="14">
        <v>6901</v>
      </c>
      <c r="C118" s="95" t="s">
        <v>238</v>
      </c>
      <c r="D118" s="93" t="s">
        <v>238</v>
      </c>
      <c r="E118" s="93" t="s">
        <v>238</v>
      </c>
      <c r="F118" s="93" t="s">
        <v>238</v>
      </c>
      <c r="G118" s="93" t="s">
        <v>238</v>
      </c>
      <c r="H118" s="93" t="s">
        <v>238</v>
      </c>
      <c r="I118" s="93" t="s">
        <v>238</v>
      </c>
      <c r="J118" s="93" t="s">
        <v>238</v>
      </c>
      <c r="K118" s="93" t="s">
        <v>238</v>
      </c>
      <c r="L118" s="93" t="s">
        <v>238</v>
      </c>
      <c r="M118" s="93" t="s">
        <v>238</v>
      </c>
      <c r="N118" s="93" t="s">
        <v>238</v>
      </c>
      <c r="O118" s="93" t="s">
        <v>238</v>
      </c>
      <c r="P118" s="93" t="s">
        <v>238</v>
      </c>
      <c r="Q118" s="94" t="s">
        <v>238</v>
      </c>
      <c r="R118" s="94" t="s">
        <v>238</v>
      </c>
      <c r="S118" s="94" t="s">
        <v>238</v>
      </c>
      <c r="T118" s="94" t="s">
        <v>238</v>
      </c>
      <c r="U118" s="94" t="s">
        <v>238</v>
      </c>
      <c r="V118" s="94" t="s">
        <v>238</v>
      </c>
      <c r="W118" s="94" t="s">
        <v>238</v>
      </c>
      <c r="X118" s="93" t="s">
        <v>238</v>
      </c>
      <c r="Y118" s="93" t="s">
        <v>238</v>
      </c>
      <c r="Z118" s="93" t="s">
        <v>238</v>
      </c>
      <c r="AA118" s="93" t="s">
        <v>238</v>
      </c>
      <c r="AB118" s="93" t="s">
        <v>238</v>
      </c>
      <c r="AC118" s="8" t="s">
        <v>238</v>
      </c>
      <c r="AD118" s="8" t="s">
        <v>238</v>
      </c>
      <c r="AE118" s="8"/>
      <c r="AF118" s="8"/>
      <c r="AG118" s="153">
        <f t="shared" ref="AG118:AH157" si="27">AI118+AK118+AM118+AO118</f>
        <v>0</v>
      </c>
      <c r="AH118" s="153"/>
      <c r="AI118" s="148"/>
      <c r="AJ118" s="148"/>
      <c r="AK118" s="148"/>
      <c r="AL118" s="148"/>
      <c r="AM118" s="148"/>
      <c r="AN118" s="148"/>
      <c r="AO118" s="148"/>
      <c r="AP118" s="153"/>
      <c r="AQ118" s="154">
        <f t="shared" ref="AQ118:AQ157" si="28">AR118+AS118+AT118+AU118</f>
        <v>0</v>
      </c>
      <c r="AR118" s="146"/>
      <c r="AS118" s="146"/>
      <c r="AT118" s="146"/>
      <c r="AU118" s="146"/>
      <c r="AV118" s="153">
        <f t="shared" ref="AV118:AV157" si="29">AW118+AX118+AY118+AZ118</f>
        <v>0</v>
      </c>
      <c r="AW118" s="148"/>
      <c r="AX118" s="148"/>
      <c r="AY118" s="148"/>
      <c r="AZ118" s="148"/>
      <c r="BA118" s="153">
        <f t="shared" si="25"/>
        <v>0</v>
      </c>
      <c r="BB118" s="148"/>
      <c r="BC118" s="148"/>
      <c r="BD118" s="148"/>
      <c r="BE118" s="148"/>
      <c r="BF118" s="153">
        <f t="shared" si="26"/>
        <v>0</v>
      </c>
      <c r="BG118" s="148"/>
      <c r="BH118" s="148"/>
      <c r="BI118" s="148"/>
      <c r="BJ118" s="148"/>
    </row>
    <row r="119" spans="1:62" ht="12" hidden="1" customHeight="1">
      <c r="A119" s="502" t="s">
        <v>411</v>
      </c>
      <c r="B119" s="15"/>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16"/>
      <c r="AD119" s="16"/>
      <c r="AE119" s="16"/>
      <c r="AF119" s="16"/>
      <c r="AG119" s="153">
        <f t="shared" si="27"/>
        <v>0</v>
      </c>
      <c r="AH119" s="156"/>
      <c r="AI119" s="151"/>
      <c r="AJ119" s="151"/>
      <c r="AK119" s="151"/>
      <c r="AL119" s="151"/>
      <c r="AM119" s="151"/>
      <c r="AN119" s="151"/>
      <c r="AO119" s="151"/>
      <c r="AP119" s="156"/>
      <c r="AQ119" s="154">
        <f t="shared" si="28"/>
        <v>0</v>
      </c>
      <c r="AR119" s="152"/>
      <c r="AS119" s="152"/>
      <c r="AT119" s="152"/>
      <c r="AU119" s="152"/>
      <c r="AV119" s="153">
        <f t="shared" si="29"/>
        <v>0</v>
      </c>
      <c r="AW119" s="151"/>
      <c r="AX119" s="151"/>
      <c r="AY119" s="151"/>
      <c r="AZ119" s="151"/>
      <c r="BA119" s="153">
        <f t="shared" si="25"/>
        <v>0</v>
      </c>
      <c r="BB119" s="151"/>
      <c r="BC119" s="151"/>
      <c r="BD119" s="151"/>
      <c r="BE119" s="151"/>
      <c r="BF119" s="153">
        <f t="shared" si="26"/>
        <v>0</v>
      </c>
      <c r="BG119" s="151"/>
      <c r="BH119" s="151"/>
      <c r="BI119" s="151"/>
      <c r="BJ119" s="151"/>
    </row>
    <row r="120" spans="1:62" hidden="1">
      <c r="A120" s="503" t="s">
        <v>412</v>
      </c>
      <c r="B120" s="17"/>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18"/>
      <c r="AD120" s="18"/>
      <c r="AE120" s="18"/>
      <c r="AF120" s="18"/>
      <c r="AG120" s="153">
        <f t="shared" si="27"/>
        <v>0</v>
      </c>
      <c r="AH120" s="153"/>
      <c r="AI120" s="153"/>
      <c r="AJ120" s="153"/>
      <c r="AK120" s="153"/>
      <c r="AL120" s="153"/>
      <c r="AM120" s="153"/>
      <c r="AN120" s="153"/>
      <c r="AO120" s="153"/>
      <c r="AP120" s="153"/>
      <c r="AQ120" s="154">
        <f t="shared" si="28"/>
        <v>0</v>
      </c>
      <c r="AR120" s="154"/>
      <c r="AS120" s="154"/>
      <c r="AT120" s="154"/>
      <c r="AU120" s="154"/>
      <c r="AV120" s="153">
        <f t="shared" si="29"/>
        <v>0</v>
      </c>
      <c r="AW120" s="153"/>
      <c r="AX120" s="153"/>
      <c r="AY120" s="153"/>
      <c r="AZ120" s="153"/>
      <c r="BA120" s="153">
        <f t="shared" si="25"/>
        <v>0</v>
      </c>
      <c r="BB120" s="153"/>
      <c r="BC120" s="153"/>
      <c r="BD120" s="153"/>
      <c r="BE120" s="153"/>
      <c r="BF120" s="153">
        <f t="shared" si="26"/>
        <v>0</v>
      </c>
      <c r="BG120" s="153"/>
      <c r="BH120" s="153"/>
      <c r="BI120" s="153"/>
      <c r="BJ120" s="153"/>
    </row>
    <row r="121" spans="1:62" hidden="1">
      <c r="A121" s="504" t="s">
        <v>443</v>
      </c>
      <c r="B121" s="14">
        <v>6908</v>
      </c>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12"/>
      <c r="AD121" s="12" t="s">
        <v>291</v>
      </c>
      <c r="AE121" s="12"/>
      <c r="AF121" s="12"/>
      <c r="AG121" s="153">
        <f t="shared" si="27"/>
        <v>0</v>
      </c>
      <c r="AH121" s="153"/>
      <c r="AI121" s="148"/>
      <c r="AJ121" s="148"/>
      <c r="AK121" s="148"/>
      <c r="AL121" s="148"/>
      <c r="AM121" s="148"/>
      <c r="AN121" s="148"/>
      <c r="AO121" s="148"/>
      <c r="AP121" s="153"/>
      <c r="AQ121" s="154">
        <f t="shared" si="28"/>
        <v>0</v>
      </c>
      <c r="AR121" s="146"/>
      <c r="AS121" s="146"/>
      <c r="AT121" s="146"/>
      <c r="AU121" s="146"/>
      <c r="AV121" s="153">
        <f t="shared" si="29"/>
        <v>0</v>
      </c>
      <c r="AW121" s="148"/>
      <c r="AX121" s="148"/>
      <c r="AY121" s="148"/>
      <c r="AZ121" s="148"/>
      <c r="BA121" s="153">
        <f t="shared" si="25"/>
        <v>0</v>
      </c>
      <c r="BB121" s="148"/>
      <c r="BC121" s="148"/>
      <c r="BD121" s="148"/>
      <c r="BE121" s="148"/>
      <c r="BF121" s="153">
        <f t="shared" si="26"/>
        <v>0</v>
      </c>
      <c r="BG121" s="148"/>
      <c r="BH121" s="148"/>
      <c r="BI121" s="148"/>
      <c r="BJ121" s="148"/>
    </row>
    <row r="122" spans="1:62" ht="78.75" customHeight="1">
      <c r="A122" s="166" t="s">
        <v>204</v>
      </c>
      <c r="B122" s="14">
        <v>7000</v>
      </c>
      <c r="C122" s="95" t="s">
        <v>238</v>
      </c>
      <c r="D122" s="93" t="s">
        <v>238</v>
      </c>
      <c r="E122" s="93" t="s">
        <v>238</v>
      </c>
      <c r="F122" s="93" t="s">
        <v>238</v>
      </c>
      <c r="G122" s="93" t="s">
        <v>238</v>
      </c>
      <c r="H122" s="93" t="s">
        <v>238</v>
      </c>
      <c r="I122" s="93" t="s">
        <v>238</v>
      </c>
      <c r="J122" s="93" t="s">
        <v>238</v>
      </c>
      <c r="K122" s="93" t="s">
        <v>238</v>
      </c>
      <c r="L122" s="93" t="s">
        <v>238</v>
      </c>
      <c r="M122" s="93" t="s">
        <v>238</v>
      </c>
      <c r="N122" s="93" t="s">
        <v>238</v>
      </c>
      <c r="O122" s="93" t="s">
        <v>238</v>
      </c>
      <c r="P122" s="93" t="s">
        <v>238</v>
      </c>
      <c r="Q122" s="94" t="s">
        <v>238</v>
      </c>
      <c r="R122" s="94" t="s">
        <v>238</v>
      </c>
      <c r="S122" s="94" t="s">
        <v>238</v>
      </c>
      <c r="T122" s="94" t="s">
        <v>238</v>
      </c>
      <c r="U122" s="94" t="s">
        <v>238</v>
      </c>
      <c r="V122" s="94" t="s">
        <v>238</v>
      </c>
      <c r="W122" s="94" t="s">
        <v>238</v>
      </c>
      <c r="X122" s="93" t="s">
        <v>238</v>
      </c>
      <c r="Y122" s="93" t="s">
        <v>238</v>
      </c>
      <c r="Z122" s="93" t="s">
        <v>238</v>
      </c>
      <c r="AA122" s="93" t="s">
        <v>238</v>
      </c>
      <c r="AB122" s="93" t="s">
        <v>238</v>
      </c>
      <c r="AC122" s="8" t="s">
        <v>238</v>
      </c>
      <c r="AD122" s="8" t="s">
        <v>238</v>
      </c>
      <c r="AE122" s="8"/>
      <c r="AF122" s="8"/>
      <c r="AG122" s="153">
        <f t="shared" si="27"/>
        <v>0</v>
      </c>
      <c r="AH122" s="153"/>
      <c r="AI122" s="148"/>
      <c r="AJ122" s="148"/>
      <c r="AK122" s="148"/>
      <c r="AL122" s="148"/>
      <c r="AM122" s="148"/>
      <c r="AN122" s="148"/>
      <c r="AO122" s="148"/>
      <c r="AP122" s="153"/>
      <c r="AQ122" s="154">
        <f t="shared" si="28"/>
        <v>0</v>
      </c>
      <c r="AR122" s="146"/>
      <c r="AS122" s="146"/>
      <c r="AT122" s="146"/>
      <c r="AU122" s="146"/>
      <c r="AV122" s="153">
        <f t="shared" si="29"/>
        <v>0</v>
      </c>
      <c r="AW122" s="148"/>
      <c r="AX122" s="148"/>
      <c r="AY122" s="148"/>
      <c r="AZ122" s="148"/>
      <c r="BA122" s="153">
        <f t="shared" si="25"/>
        <v>0</v>
      </c>
      <c r="BB122" s="148"/>
      <c r="BC122" s="148"/>
      <c r="BD122" s="148"/>
      <c r="BE122" s="148"/>
      <c r="BF122" s="153">
        <f t="shared" si="26"/>
        <v>0</v>
      </c>
      <c r="BG122" s="148"/>
      <c r="BH122" s="148"/>
      <c r="BI122" s="148"/>
      <c r="BJ122" s="148"/>
    </row>
    <row r="123" spans="1:62" ht="0.75" hidden="1" customHeight="1">
      <c r="A123" s="502" t="s">
        <v>411</v>
      </c>
      <c r="B123" s="1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16"/>
      <c r="AD123" s="16"/>
      <c r="AE123" s="16"/>
      <c r="AF123" s="16"/>
      <c r="AG123" s="153">
        <f t="shared" si="27"/>
        <v>0</v>
      </c>
      <c r="AH123" s="156"/>
      <c r="AI123" s="151"/>
      <c r="AJ123" s="151"/>
      <c r="AK123" s="151"/>
      <c r="AL123" s="151"/>
      <c r="AM123" s="151"/>
      <c r="AN123" s="151"/>
      <c r="AO123" s="151"/>
      <c r="AP123" s="156"/>
      <c r="AQ123" s="154">
        <f t="shared" si="28"/>
        <v>0</v>
      </c>
      <c r="AR123" s="152"/>
      <c r="AS123" s="152"/>
      <c r="AT123" s="152"/>
      <c r="AU123" s="152"/>
      <c r="AV123" s="153">
        <f t="shared" si="29"/>
        <v>0</v>
      </c>
      <c r="AW123" s="151"/>
      <c r="AX123" s="151"/>
      <c r="AY123" s="151"/>
      <c r="AZ123" s="151"/>
      <c r="BA123" s="153">
        <f t="shared" si="25"/>
        <v>0</v>
      </c>
      <c r="BB123" s="151"/>
      <c r="BC123" s="151"/>
      <c r="BD123" s="151"/>
      <c r="BE123" s="151"/>
      <c r="BF123" s="153">
        <f t="shared" si="26"/>
        <v>0</v>
      </c>
      <c r="BG123" s="151"/>
      <c r="BH123" s="151"/>
      <c r="BI123" s="151"/>
      <c r="BJ123" s="151"/>
    </row>
    <row r="124" spans="1:62" hidden="1">
      <c r="A124" s="503" t="s">
        <v>412</v>
      </c>
      <c r="B124" s="17"/>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18"/>
      <c r="AD124" s="18"/>
      <c r="AE124" s="18"/>
      <c r="AF124" s="18"/>
      <c r="AG124" s="153">
        <f t="shared" si="27"/>
        <v>0</v>
      </c>
      <c r="AH124" s="153"/>
      <c r="AI124" s="153"/>
      <c r="AJ124" s="153"/>
      <c r="AK124" s="153"/>
      <c r="AL124" s="153"/>
      <c r="AM124" s="153"/>
      <c r="AN124" s="153"/>
      <c r="AO124" s="153"/>
      <c r="AP124" s="153"/>
      <c r="AQ124" s="154">
        <f t="shared" si="28"/>
        <v>0</v>
      </c>
      <c r="AR124" s="154"/>
      <c r="AS124" s="154"/>
      <c r="AT124" s="154"/>
      <c r="AU124" s="154"/>
      <c r="AV124" s="153">
        <f t="shared" si="29"/>
        <v>0</v>
      </c>
      <c r="AW124" s="153"/>
      <c r="AX124" s="153"/>
      <c r="AY124" s="153"/>
      <c r="AZ124" s="153"/>
      <c r="BA124" s="153">
        <f t="shared" si="25"/>
        <v>0</v>
      </c>
      <c r="BB124" s="153"/>
      <c r="BC124" s="153"/>
      <c r="BD124" s="153"/>
      <c r="BE124" s="153"/>
      <c r="BF124" s="153">
        <f t="shared" si="26"/>
        <v>0</v>
      </c>
      <c r="BG124" s="153"/>
      <c r="BH124" s="153"/>
      <c r="BI124" s="153"/>
      <c r="BJ124" s="153"/>
    </row>
    <row r="125" spans="1:62" hidden="1">
      <c r="A125" s="166" t="s">
        <v>412</v>
      </c>
      <c r="B125" s="14"/>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12"/>
      <c r="AD125" s="12"/>
      <c r="AE125" s="12"/>
      <c r="AF125" s="12"/>
      <c r="AG125" s="153">
        <f t="shared" si="27"/>
        <v>0</v>
      </c>
      <c r="AH125" s="153"/>
      <c r="AI125" s="148"/>
      <c r="AJ125" s="148"/>
      <c r="AK125" s="148"/>
      <c r="AL125" s="148"/>
      <c r="AM125" s="148"/>
      <c r="AN125" s="148"/>
      <c r="AO125" s="148"/>
      <c r="AP125" s="153"/>
      <c r="AQ125" s="154">
        <f t="shared" si="28"/>
        <v>0</v>
      </c>
      <c r="AR125" s="146"/>
      <c r="AS125" s="146"/>
      <c r="AT125" s="146"/>
      <c r="AU125" s="146"/>
      <c r="AV125" s="153">
        <f t="shared" si="29"/>
        <v>0</v>
      </c>
      <c r="AW125" s="148"/>
      <c r="AX125" s="148"/>
      <c r="AY125" s="148"/>
      <c r="AZ125" s="148"/>
      <c r="BA125" s="153">
        <f t="shared" si="25"/>
        <v>0</v>
      </c>
      <c r="BB125" s="148"/>
      <c r="BC125" s="148"/>
      <c r="BD125" s="148"/>
      <c r="BE125" s="148"/>
      <c r="BF125" s="153">
        <f t="shared" si="26"/>
        <v>0</v>
      </c>
      <c r="BG125" s="148"/>
      <c r="BH125" s="148"/>
      <c r="BI125" s="148"/>
      <c r="BJ125" s="148"/>
    </row>
    <row r="126" spans="1:62" ht="0.75" customHeight="1">
      <c r="A126" s="508" t="s">
        <v>369</v>
      </c>
      <c r="B126" s="14">
        <v>7100</v>
      </c>
      <c r="C126" s="66"/>
      <c r="D126" s="66"/>
      <c r="E126" s="66"/>
      <c r="F126" s="66"/>
      <c r="G126" s="66"/>
      <c r="H126" s="66"/>
      <c r="I126" s="66"/>
      <c r="J126" s="66"/>
      <c r="K126" s="66"/>
      <c r="L126" s="66"/>
      <c r="M126" s="66"/>
      <c r="N126" s="66"/>
      <c r="O126" s="66"/>
      <c r="P126" s="66"/>
      <c r="Q126" s="59"/>
      <c r="R126" s="59"/>
      <c r="S126" s="59"/>
      <c r="T126" s="59"/>
      <c r="U126" s="59"/>
      <c r="V126" s="59"/>
      <c r="W126" s="59"/>
      <c r="X126" s="66"/>
      <c r="Y126" s="66"/>
      <c r="Z126" s="66"/>
      <c r="AA126" s="66"/>
      <c r="AB126" s="66"/>
      <c r="AC126" s="12"/>
      <c r="AD126" s="12"/>
      <c r="AE126" s="12"/>
      <c r="AF126" s="12"/>
      <c r="AG126" s="153">
        <f t="shared" si="27"/>
        <v>0</v>
      </c>
      <c r="AH126" s="153"/>
      <c r="AI126" s="148"/>
      <c r="AJ126" s="148"/>
      <c r="AK126" s="148"/>
      <c r="AL126" s="148"/>
      <c r="AM126" s="148"/>
      <c r="AN126" s="148"/>
      <c r="AO126" s="148"/>
      <c r="AP126" s="153"/>
      <c r="AQ126" s="154">
        <f t="shared" si="28"/>
        <v>0</v>
      </c>
      <c r="AR126" s="146"/>
      <c r="AS126" s="146"/>
      <c r="AT126" s="146"/>
      <c r="AU126" s="146"/>
      <c r="AV126" s="153">
        <f t="shared" si="29"/>
        <v>0</v>
      </c>
      <c r="AW126" s="148"/>
      <c r="AX126" s="148"/>
      <c r="AY126" s="148"/>
      <c r="AZ126" s="148"/>
      <c r="BA126" s="153">
        <f t="shared" si="25"/>
        <v>0</v>
      </c>
      <c r="BB126" s="148"/>
      <c r="BC126" s="148"/>
      <c r="BD126" s="148"/>
      <c r="BE126" s="148"/>
      <c r="BF126" s="153">
        <f t="shared" si="26"/>
        <v>0</v>
      </c>
      <c r="BG126" s="148"/>
      <c r="BH126" s="148"/>
      <c r="BI126" s="148"/>
      <c r="BJ126" s="148"/>
    </row>
    <row r="127" spans="1:62" ht="33.75" hidden="1">
      <c r="A127" s="508" t="s">
        <v>370</v>
      </c>
      <c r="B127" s="14">
        <v>7101</v>
      </c>
      <c r="C127" s="66"/>
      <c r="D127" s="66"/>
      <c r="E127" s="66"/>
      <c r="F127" s="66"/>
      <c r="G127" s="66"/>
      <c r="H127" s="66"/>
      <c r="I127" s="66"/>
      <c r="J127" s="66"/>
      <c r="K127" s="66"/>
      <c r="L127" s="66"/>
      <c r="M127" s="66"/>
      <c r="N127" s="66"/>
      <c r="O127" s="66"/>
      <c r="P127" s="66"/>
      <c r="Q127" s="59"/>
      <c r="R127" s="59"/>
      <c r="S127" s="59"/>
      <c r="T127" s="59"/>
      <c r="U127" s="59"/>
      <c r="V127" s="59"/>
      <c r="W127" s="59"/>
      <c r="X127" s="66"/>
      <c r="Y127" s="66"/>
      <c r="Z127" s="66"/>
      <c r="AA127" s="66"/>
      <c r="AB127" s="66"/>
      <c r="AC127" s="12"/>
      <c r="AD127" s="1"/>
      <c r="AE127" s="12"/>
      <c r="AF127" s="12"/>
      <c r="AG127" s="153">
        <f t="shared" si="27"/>
        <v>0</v>
      </c>
      <c r="AH127" s="153"/>
      <c r="AI127" s="148"/>
      <c r="AJ127" s="148"/>
      <c r="AK127" s="148"/>
      <c r="AL127" s="148"/>
      <c r="AM127" s="148"/>
      <c r="AN127" s="148"/>
      <c r="AO127" s="148"/>
      <c r="AP127" s="153"/>
      <c r="AQ127" s="154">
        <f t="shared" si="28"/>
        <v>0</v>
      </c>
      <c r="AR127" s="146"/>
      <c r="AS127" s="146"/>
      <c r="AT127" s="146"/>
      <c r="AU127" s="146"/>
      <c r="AV127" s="153">
        <f t="shared" si="29"/>
        <v>0</v>
      </c>
      <c r="AW127" s="148"/>
      <c r="AX127" s="148"/>
      <c r="AY127" s="148"/>
      <c r="AZ127" s="148"/>
      <c r="BA127" s="153">
        <f t="shared" si="25"/>
        <v>0</v>
      </c>
      <c r="BB127" s="148"/>
      <c r="BC127" s="148"/>
      <c r="BD127" s="148"/>
      <c r="BE127" s="148"/>
      <c r="BF127" s="153">
        <f t="shared" si="26"/>
        <v>0</v>
      </c>
      <c r="BG127" s="148"/>
      <c r="BH127" s="148"/>
      <c r="BI127" s="148"/>
      <c r="BJ127" s="148"/>
    </row>
    <row r="128" spans="1:62" ht="67.5" hidden="1">
      <c r="A128" s="166" t="s">
        <v>208</v>
      </c>
      <c r="B128" s="14">
        <v>7200</v>
      </c>
      <c r="C128" s="95" t="s">
        <v>238</v>
      </c>
      <c r="D128" s="93" t="s">
        <v>238</v>
      </c>
      <c r="E128" s="93" t="s">
        <v>238</v>
      </c>
      <c r="F128" s="93" t="s">
        <v>238</v>
      </c>
      <c r="G128" s="93" t="s">
        <v>238</v>
      </c>
      <c r="H128" s="93" t="s">
        <v>238</v>
      </c>
      <c r="I128" s="93" t="s">
        <v>238</v>
      </c>
      <c r="J128" s="93" t="s">
        <v>238</v>
      </c>
      <c r="K128" s="93" t="s">
        <v>238</v>
      </c>
      <c r="L128" s="93" t="s">
        <v>238</v>
      </c>
      <c r="M128" s="93" t="s">
        <v>238</v>
      </c>
      <c r="N128" s="93" t="s">
        <v>238</v>
      </c>
      <c r="O128" s="93" t="s">
        <v>238</v>
      </c>
      <c r="P128" s="93" t="s">
        <v>238</v>
      </c>
      <c r="Q128" s="94" t="s">
        <v>238</v>
      </c>
      <c r="R128" s="94" t="s">
        <v>238</v>
      </c>
      <c r="S128" s="94" t="s">
        <v>238</v>
      </c>
      <c r="T128" s="94" t="s">
        <v>238</v>
      </c>
      <c r="U128" s="94" t="s">
        <v>238</v>
      </c>
      <c r="V128" s="94" t="s">
        <v>238</v>
      </c>
      <c r="W128" s="94" t="s">
        <v>238</v>
      </c>
      <c r="X128" s="93" t="s">
        <v>238</v>
      </c>
      <c r="Y128" s="93" t="s">
        <v>238</v>
      </c>
      <c r="Z128" s="93" t="s">
        <v>238</v>
      </c>
      <c r="AA128" s="93" t="s">
        <v>238</v>
      </c>
      <c r="AB128" s="93" t="s">
        <v>238</v>
      </c>
      <c r="AC128" s="8" t="s">
        <v>238</v>
      </c>
      <c r="AD128" s="8" t="s">
        <v>238</v>
      </c>
      <c r="AE128" s="8"/>
      <c r="AF128" s="8"/>
      <c r="AG128" s="153">
        <f t="shared" si="27"/>
        <v>0</v>
      </c>
      <c r="AH128" s="153"/>
      <c r="AI128" s="148"/>
      <c r="AJ128" s="148"/>
      <c r="AK128" s="148"/>
      <c r="AL128" s="148"/>
      <c r="AM128" s="148"/>
      <c r="AN128" s="148"/>
      <c r="AO128" s="148"/>
      <c r="AP128" s="153"/>
      <c r="AQ128" s="154">
        <f t="shared" si="28"/>
        <v>0</v>
      </c>
      <c r="AR128" s="146"/>
      <c r="AS128" s="146"/>
      <c r="AT128" s="146"/>
      <c r="AU128" s="146"/>
      <c r="AV128" s="153">
        <f t="shared" si="29"/>
        <v>0</v>
      </c>
      <c r="AW128" s="148"/>
      <c r="AX128" s="148"/>
      <c r="AY128" s="148"/>
      <c r="AZ128" s="148"/>
      <c r="BA128" s="153">
        <f t="shared" si="25"/>
        <v>0</v>
      </c>
      <c r="BB128" s="148"/>
      <c r="BC128" s="148"/>
      <c r="BD128" s="148"/>
      <c r="BE128" s="148"/>
      <c r="BF128" s="153">
        <f t="shared" si="26"/>
        <v>0</v>
      </c>
      <c r="BG128" s="148"/>
      <c r="BH128" s="148"/>
      <c r="BI128" s="148"/>
      <c r="BJ128" s="148"/>
    </row>
    <row r="129" spans="1:62" hidden="1">
      <c r="A129" s="113" t="s">
        <v>411</v>
      </c>
      <c r="B129" s="15"/>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16"/>
      <c r="AD129" s="16"/>
      <c r="AE129" s="16"/>
      <c r="AF129" s="16"/>
      <c r="AG129" s="153">
        <f t="shared" si="27"/>
        <v>0</v>
      </c>
      <c r="AH129" s="156"/>
      <c r="AI129" s="151"/>
      <c r="AJ129" s="151"/>
      <c r="AK129" s="151"/>
      <c r="AL129" s="151"/>
      <c r="AM129" s="151"/>
      <c r="AN129" s="151"/>
      <c r="AO129" s="151"/>
      <c r="AP129" s="156"/>
      <c r="AQ129" s="154">
        <f t="shared" si="28"/>
        <v>0</v>
      </c>
      <c r="AR129" s="152"/>
      <c r="AS129" s="152"/>
      <c r="AT129" s="152"/>
      <c r="AU129" s="152"/>
      <c r="AV129" s="153">
        <f t="shared" si="29"/>
        <v>0</v>
      </c>
      <c r="AW129" s="151"/>
      <c r="AX129" s="151"/>
      <c r="AY129" s="151"/>
      <c r="AZ129" s="151"/>
      <c r="BA129" s="153">
        <f t="shared" si="25"/>
        <v>0</v>
      </c>
      <c r="BB129" s="151"/>
      <c r="BC129" s="151"/>
      <c r="BD129" s="151"/>
      <c r="BE129" s="151"/>
      <c r="BF129" s="153">
        <f t="shared" si="26"/>
        <v>0</v>
      </c>
      <c r="BG129" s="151"/>
      <c r="BH129" s="151"/>
      <c r="BI129" s="151"/>
      <c r="BJ129" s="151"/>
    </row>
    <row r="130" spans="1:62" hidden="1">
      <c r="A130" s="114" t="s">
        <v>412</v>
      </c>
      <c r="B130" s="17"/>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18"/>
      <c r="AD130" s="18"/>
      <c r="AE130" s="18"/>
      <c r="AF130" s="18"/>
      <c r="AG130" s="153">
        <f t="shared" si="27"/>
        <v>0</v>
      </c>
      <c r="AH130" s="153"/>
      <c r="AI130" s="153"/>
      <c r="AJ130" s="153"/>
      <c r="AK130" s="153"/>
      <c r="AL130" s="153"/>
      <c r="AM130" s="153"/>
      <c r="AN130" s="153"/>
      <c r="AO130" s="153"/>
      <c r="AP130" s="153"/>
      <c r="AQ130" s="154">
        <f t="shared" si="28"/>
        <v>0</v>
      </c>
      <c r="AR130" s="154"/>
      <c r="AS130" s="154"/>
      <c r="AT130" s="154"/>
      <c r="AU130" s="154"/>
      <c r="AV130" s="153">
        <f t="shared" si="29"/>
        <v>0</v>
      </c>
      <c r="AW130" s="153"/>
      <c r="AX130" s="153"/>
      <c r="AY130" s="153"/>
      <c r="AZ130" s="153"/>
      <c r="BA130" s="153">
        <f t="shared" si="25"/>
        <v>0</v>
      </c>
      <c r="BB130" s="153"/>
      <c r="BC130" s="153"/>
      <c r="BD130" s="153"/>
      <c r="BE130" s="153"/>
      <c r="BF130" s="153">
        <f t="shared" si="26"/>
        <v>0</v>
      </c>
      <c r="BG130" s="153"/>
      <c r="BH130" s="153"/>
      <c r="BI130" s="153"/>
      <c r="BJ130" s="153"/>
    </row>
    <row r="131" spans="1:62" hidden="1">
      <c r="A131" s="112" t="s">
        <v>412</v>
      </c>
      <c r="B131" s="14"/>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12"/>
      <c r="AD131" s="12"/>
      <c r="AE131" s="12"/>
      <c r="AF131" s="12"/>
      <c r="AG131" s="153">
        <f t="shared" si="27"/>
        <v>0</v>
      </c>
      <c r="AH131" s="153"/>
      <c r="AI131" s="148"/>
      <c r="AJ131" s="148"/>
      <c r="AK131" s="148"/>
      <c r="AL131" s="148"/>
      <c r="AM131" s="148"/>
      <c r="AN131" s="148"/>
      <c r="AO131" s="148"/>
      <c r="AP131" s="153"/>
      <c r="AQ131" s="154">
        <f t="shared" si="28"/>
        <v>0</v>
      </c>
      <c r="AR131" s="146"/>
      <c r="AS131" s="146"/>
      <c r="AT131" s="146"/>
      <c r="AU131" s="146"/>
      <c r="AV131" s="153">
        <f t="shared" si="29"/>
        <v>0</v>
      </c>
      <c r="AW131" s="148"/>
      <c r="AX131" s="148"/>
      <c r="AY131" s="148"/>
      <c r="AZ131" s="148"/>
      <c r="BA131" s="153">
        <f t="shared" si="25"/>
        <v>0</v>
      </c>
      <c r="BB131" s="148"/>
      <c r="BC131" s="148"/>
      <c r="BD131" s="148"/>
      <c r="BE131" s="148"/>
      <c r="BF131" s="153">
        <f t="shared" si="26"/>
        <v>0</v>
      </c>
      <c r="BG131" s="148"/>
      <c r="BH131" s="148"/>
      <c r="BI131" s="148"/>
      <c r="BJ131" s="148"/>
    </row>
    <row r="132" spans="1:62" s="40" customFormat="1" ht="132">
      <c r="A132" s="117" t="s">
        <v>209</v>
      </c>
      <c r="B132" s="37">
        <v>7300</v>
      </c>
      <c r="C132" s="96" t="s">
        <v>238</v>
      </c>
      <c r="D132" s="76" t="s">
        <v>238</v>
      </c>
      <c r="E132" s="76" t="s">
        <v>238</v>
      </c>
      <c r="F132" s="76" t="s">
        <v>238</v>
      </c>
      <c r="G132" s="76" t="s">
        <v>238</v>
      </c>
      <c r="H132" s="76" t="s">
        <v>238</v>
      </c>
      <c r="I132" s="76" t="s">
        <v>238</v>
      </c>
      <c r="J132" s="76" t="s">
        <v>238</v>
      </c>
      <c r="K132" s="76" t="s">
        <v>238</v>
      </c>
      <c r="L132" s="76" t="s">
        <v>238</v>
      </c>
      <c r="M132" s="76" t="s">
        <v>238</v>
      </c>
      <c r="N132" s="76" t="s">
        <v>238</v>
      </c>
      <c r="O132" s="76" t="s">
        <v>238</v>
      </c>
      <c r="P132" s="76" t="s">
        <v>238</v>
      </c>
      <c r="Q132" s="77" t="s">
        <v>238</v>
      </c>
      <c r="R132" s="77" t="s">
        <v>238</v>
      </c>
      <c r="S132" s="77" t="s">
        <v>238</v>
      </c>
      <c r="T132" s="77" t="s">
        <v>238</v>
      </c>
      <c r="U132" s="77" t="s">
        <v>238</v>
      </c>
      <c r="V132" s="77" t="s">
        <v>238</v>
      </c>
      <c r="W132" s="77" t="s">
        <v>238</v>
      </c>
      <c r="X132" s="76" t="s">
        <v>238</v>
      </c>
      <c r="Y132" s="76" t="s">
        <v>238</v>
      </c>
      <c r="Z132" s="76" t="s">
        <v>238</v>
      </c>
      <c r="AA132" s="76" t="s">
        <v>238</v>
      </c>
      <c r="AB132" s="76" t="s">
        <v>238</v>
      </c>
      <c r="AC132" s="38" t="s">
        <v>238</v>
      </c>
      <c r="AD132" s="38" t="s">
        <v>238</v>
      </c>
      <c r="AE132" s="38"/>
      <c r="AF132" s="38"/>
      <c r="AG132" s="595">
        <f t="shared" si="27"/>
        <v>94</v>
      </c>
      <c r="AH132" s="595">
        <f t="shared" si="27"/>
        <v>91.1</v>
      </c>
      <c r="AI132" s="149">
        <f>AI133+AI143</f>
        <v>91.1</v>
      </c>
      <c r="AJ132" s="149">
        <f>AJ133+AJ143</f>
        <v>91.1</v>
      </c>
      <c r="AK132" s="149">
        <f t="shared" ref="AK132:AY132" si="30">AK133+AK143</f>
        <v>2.9</v>
      </c>
      <c r="AL132" s="149">
        <f t="shared" si="30"/>
        <v>0</v>
      </c>
      <c r="AM132" s="149">
        <f t="shared" si="30"/>
        <v>0</v>
      </c>
      <c r="AN132" s="149"/>
      <c r="AO132" s="149"/>
      <c r="AP132" s="160"/>
      <c r="AQ132" s="161">
        <f t="shared" si="28"/>
        <v>90</v>
      </c>
      <c r="AR132" s="150">
        <f t="shared" si="30"/>
        <v>90</v>
      </c>
      <c r="AS132" s="150">
        <f t="shared" si="30"/>
        <v>0</v>
      </c>
      <c r="AT132" s="150">
        <f t="shared" si="30"/>
        <v>0</v>
      </c>
      <c r="AU132" s="150"/>
      <c r="AV132" s="160">
        <f t="shared" si="29"/>
        <v>90.1</v>
      </c>
      <c r="AW132" s="149">
        <f t="shared" si="30"/>
        <v>90.1</v>
      </c>
      <c r="AX132" s="149">
        <f t="shared" si="30"/>
        <v>0</v>
      </c>
      <c r="AY132" s="149">
        <f t="shared" si="30"/>
        <v>0</v>
      </c>
      <c r="AZ132" s="149"/>
      <c r="BA132" s="160">
        <f t="shared" si="25"/>
        <v>93.8</v>
      </c>
      <c r="BB132" s="149">
        <f>BB133+BB143</f>
        <v>93.8</v>
      </c>
      <c r="BC132" s="149">
        <f>BC133+BC143</f>
        <v>0</v>
      </c>
      <c r="BD132" s="149">
        <f>BD133+BD143</f>
        <v>0</v>
      </c>
      <c r="BE132" s="149"/>
      <c r="BF132" s="160">
        <f t="shared" si="26"/>
        <v>93.8</v>
      </c>
      <c r="BG132" s="149">
        <f>BG133+BG143</f>
        <v>93.8</v>
      </c>
      <c r="BH132" s="149">
        <f>BH133+BH143</f>
        <v>0</v>
      </c>
      <c r="BI132" s="149">
        <f>BI133+BI143</f>
        <v>0</v>
      </c>
      <c r="BJ132" s="149"/>
    </row>
    <row r="133" spans="1:62" ht="36">
      <c r="A133" s="112" t="s">
        <v>366</v>
      </c>
      <c r="B133" s="14">
        <v>7301</v>
      </c>
      <c r="C133" s="97" t="s">
        <v>238</v>
      </c>
      <c r="D133" s="93" t="s">
        <v>238</v>
      </c>
      <c r="E133" s="93" t="s">
        <v>238</v>
      </c>
      <c r="F133" s="93" t="s">
        <v>238</v>
      </c>
      <c r="G133" s="93" t="s">
        <v>238</v>
      </c>
      <c r="H133" s="93" t="s">
        <v>238</v>
      </c>
      <c r="I133" s="93" t="s">
        <v>238</v>
      </c>
      <c r="J133" s="93" t="s">
        <v>238</v>
      </c>
      <c r="K133" s="93" t="s">
        <v>238</v>
      </c>
      <c r="L133" s="93" t="s">
        <v>238</v>
      </c>
      <c r="M133" s="93" t="s">
        <v>238</v>
      </c>
      <c r="N133" s="93" t="s">
        <v>238</v>
      </c>
      <c r="O133" s="93" t="s">
        <v>238</v>
      </c>
      <c r="P133" s="93" t="s">
        <v>238</v>
      </c>
      <c r="Q133" s="94" t="s">
        <v>238</v>
      </c>
      <c r="R133" s="94" t="s">
        <v>238</v>
      </c>
      <c r="S133" s="94" t="s">
        <v>238</v>
      </c>
      <c r="T133" s="94" t="s">
        <v>238</v>
      </c>
      <c r="U133" s="94" t="s">
        <v>238</v>
      </c>
      <c r="V133" s="94" t="s">
        <v>238</v>
      </c>
      <c r="W133" s="94" t="s">
        <v>238</v>
      </c>
      <c r="X133" s="93" t="s">
        <v>238</v>
      </c>
      <c r="Y133" s="93" t="s">
        <v>238</v>
      </c>
      <c r="Z133" s="93" t="s">
        <v>238</v>
      </c>
      <c r="AA133" s="93" t="s">
        <v>238</v>
      </c>
      <c r="AB133" s="93" t="s">
        <v>238</v>
      </c>
      <c r="AC133" s="8" t="s">
        <v>238</v>
      </c>
      <c r="AD133" s="8" t="s">
        <v>238</v>
      </c>
      <c r="AE133" s="8"/>
      <c r="AF133" s="8"/>
      <c r="AG133" s="596">
        <f>AI133+AK133+AM133+AO133</f>
        <v>94</v>
      </c>
      <c r="AH133" s="596">
        <f>AJ133+AL133+AN133+AP133</f>
        <v>91.1</v>
      </c>
      <c r="AI133" s="148">
        <f>AI136+AI141</f>
        <v>91.1</v>
      </c>
      <c r="AJ133" s="148">
        <f>AJ136+AJ141</f>
        <v>91.1</v>
      </c>
      <c r="AK133" s="148">
        <f t="shared" ref="AK133:AY133" si="31">AK136+AK141</f>
        <v>2.9</v>
      </c>
      <c r="AL133" s="148">
        <f t="shared" si="31"/>
        <v>0</v>
      </c>
      <c r="AM133" s="148">
        <f t="shared" si="31"/>
        <v>0</v>
      </c>
      <c r="AN133" s="148"/>
      <c r="AO133" s="148"/>
      <c r="AP133" s="153"/>
      <c r="AQ133" s="154">
        <f t="shared" si="28"/>
        <v>90</v>
      </c>
      <c r="AR133" s="146">
        <f t="shared" si="31"/>
        <v>90</v>
      </c>
      <c r="AS133" s="146">
        <f>AS136+AS141</f>
        <v>0</v>
      </c>
      <c r="AT133" s="146">
        <f t="shared" si="31"/>
        <v>0</v>
      </c>
      <c r="AU133" s="146"/>
      <c r="AV133" s="153">
        <f t="shared" si="29"/>
        <v>90.1</v>
      </c>
      <c r="AW133" s="148">
        <f t="shared" si="31"/>
        <v>90.1</v>
      </c>
      <c r="AX133" s="148">
        <f t="shared" si="31"/>
        <v>0</v>
      </c>
      <c r="AY133" s="148">
        <f t="shared" si="31"/>
        <v>0</v>
      </c>
      <c r="AZ133" s="148"/>
      <c r="BA133" s="153">
        <f t="shared" si="25"/>
        <v>93.8</v>
      </c>
      <c r="BB133" s="148">
        <f>BB136+BB141</f>
        <v>93.8</v>
      </c>
      <c r="BC133" s="148">
        <f>BC136+BC141</f>
        <v>0</v>
      </c>
      <c r="BD133" s="148">
        <f>BD136+BD141</f>
        <v>0</v>
      </c>
      <c r="BE133" s="148"/>
      <c r="BF133" s="153">
        <f t="shared" si="26"/>
        <v>93.8</v>
      </c>
      <c r="BG133" s="148">
        <f>BG136+BG141</f>
        <v>93.8</v>
      </c>
      <c r="BH133" s="148">
        <f>BH136+BH141</f>
        <v>0</v>
      </c>
      <c r="BI133" s="148">
        <f>BI136+BI141</f>
        <v>0</v>
      </c>
      <c r="BJ133" s="148"/>
    </row>
    <row r="134" spans="1:62" hidden="1">
      <c r="A134" s="113" t="s">
        <v>411</v>
      </c>
      <c r="B134" s="15"/>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16"/>
      <c r="AD134" s="16"/>
      <c r="AE134" s="16"/>
      <c r="AF134" s="16"/>
      <c r="AG134" s="153">
        <f t="shared" si="27"/>
        <v>0</v>
      </c>
      <c r="AH134" s="156"/>
      <c r="AI134" s="151"/>
      <c r="AJ134" s="151"/>
      <c r="AK134" s="151"/>
      <c r="AL134" s="151"/>
      <c r="AM134" s="151"/>
      <c r="AN134" s="151"/>
      <c r="AO134" s="151"/>
      <c r="AP134" s="156"/>
      <c r="AQ134" s="154">
        <f t="shared" si="28"/>
        <v>0</v>
      </c>
      <c r="AR134" s="152"/>
      <c r="AS134" s="152"/>
      <c r="AT134" s="152"/>
      <c r="AU134" s="152"/>
      <c r="AV134" s="153">
        <f t="shared" si="29"/>
        <v>0</v>
      </c>
      <c r="AW134" s="151"/>
      <c r="AX134" s="151"/>
      <c r="AY134" s="151"/>
      <c r="AZ134" s="151"/>
      <c r="BA134" s="153">
        <f t="shared" si="25"/>
        <v>0</v>
      </c>
      <c r="BB134" s="151"/>
      <c r="BC134" s="151"/>
      <c r="BD134" s="151"/>
      <c r="BE134" s="151"/>
      <c r="BF134" s="153">
        <f t="shared" si="26"/>
        <v>0</v>
      </c>
      <c r="BG134" s="151"/>
      <c r="BH134" s="151"/>
      <c r="BI134" s="151"/>
      <c r="BJ134" s="151"/>
    </row>
    <row r="135" spans="1:62" hidden="1">
      <c r="A135" s="114" t="s">
        <v>412</v>
      </c>
      <c r="B135" s="17"/>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18"/>
      <c r="AD135" s="18"/>
      <c r="AE135" s="18"/>
      <c r="AF135" s="18"/>
      <c r="AG135" s="153">
        <f t="shared" si="27"/>
        <v>0</v>
      </c>
      <c r="AH135" s="153"/>
      <c r="AI135" s="153"/>
      <c r="AJ135" s="153"/>
      <c r="AK135" s="153"/>
      <c r="AL135" s="153"/>
      <c r="AM135" s="153"/>
      <c r="AN135" s="153"/>
      <c r="AO135" s="153"/>
      <c r="AP135" s="153"/>
      <c r="AQ135" s="154">
        <f t="shared" si="28"/>
        <v>0</v>
      </c>
      <c r="AR135" s="154"/>
      <c r="AS135" s="154"/>
      <c r="AT135" s="154"/>
      <c r="AU135" s="154"/>
      <c r="AV135" s="153">
        <f t="shared" si="29"/>
        <v>0</v>
      </c>
      <c r="AW135" s="153"/>
      <c r="AX135" s="153"/>
      <c r="AY135" s="153"/>
      <c r="AZ135" s="153"/>
      <c r="BA135" s="153">
        <f t="shared" si="25"/>
        <v>0</v>
      </c>
      <c r="BB135" s="153"/>
      <c r="BC135" s="153"/>
      <c r="BD135" s="153"/>
      <c r="BE135" s="153"/>
      <c r="BF135" s="153">
        <f t="shared" si="26"/>
        <v>0</v>
      </c>
      <c r="BG135" s="153"/>
      <c r="BH135" s="153"/>
      <c r="BI135" s="153"/>
      <c r="BJ135" s="153"/>
    </row>
    <row r="136" spans="1:62" ht="27.75" customHeight="1">
      <c r="A136" s="859" t="s">
        <v>445</v>
      </c>
      <c r="B136" s="856">
        <v>7304</v>
      </c>
      <c r="C136" s="672" t="s">
        <v>401</v>
      </c>
      <c r="D136" s="650" t="s">
        <v>290</v>
      </c>
      <c r="E136" s="653" t="s">
        <v>402</v>
      </c>
      <c r="F136" s="59"/>
      <c r="G136" s="59"/>
      <c r="H136" s="59"/>
      <c r="I136" s="59"/>
      <c r="J136" s="59"/>
      <c r="K136" s="59"/>
      <c r="L136" s="59"/>
      <c r="M136" s="848" t="s">
        <v>385</v>
      </c>
      <c r="N136" s="60" t="s">
        <v>290</v>
      </c>
      <c r="O136" s="60" t="s">
        <v>386</v>
      </c>
      <c r="P136" s="59">
        <v>29</v>
      </c>
      <c r="Q136" s="59"/>
      <c r="R136" s="59"/>
      <c r="S136" s="59"/>
      <c r="T136" s="59"/>
      <c r="U136" s="59"/>
      <c r="V136" s="59"/>
      <c r="W136" s="672" t="s">
        <v>354</v>
      </c>
      <c r="X136" s="650" t="s">
        <v>239</v>
      </c>
      <c r="Y136" s="650" t="s">
        <v>464</v>
      </c>
      <c r="Z136" s="943" t="s">
        <v>2</v>
      </c>
      <c r="AA136" s="853" t="s">
        <v>290</v>
      </c>
      <c r="AB136" s="853" t="s">
        <v>378</v>
      </c>
      <c r="AC136" s="18"/>
      <c r="AD136" s="18" t="s">
        <v>407</v>
      </c>
      <c r="AE136" s="18"/>
      <c r="AF136" s="18"/>
      <c r="AG136" s="153">
        <f t="shared" si="27"/>
        <v>91.1</v>
      </c>
      <c r="AH136" s="153">
        <f t="shared" si="27"/>
        <v>91.1</v>
      </c>
      <c r="AI136" s="153">
        <f>AI137+AI138</f>
        <v>91.1</v>
      </c>
      <c r="AJ136" s="153">
        <f>AJ137+AJ138</f>
        <v>91.1</v>
      </c>
      <c r="AK136" s="153"/>
      <c r="AL136" s="153"/>
      <c r="AM136" s="153"/>
      <c r="AN136" s="153"/>
      <c r="AO136" s="153"/>
      <c r="AP136" s="153"/>
      <c r="AQ136" s="154">
        <f t="shared" si="28"/>
        <v>90</v>
      </c>
      <c r="AR136" s="154">
        <f>AR137+AR138</f>
        <v>90</v>
      </c>
      <c r="AS136" s="154"/>
      <c r="AT136" s="154"/>
      <c r="AU136" s="154"/>
      <c r="AV136" s="153">
        <f t="shared" si="29"/>
        <v>90.1</v>
      </c>
      <c r="AW136" s="153">
        <f>AW137+AW138</f>
        <v>90.1</v>
      </c>
      <c r="AX136" s="153"/>
      <c r="AY136" s="153"/>
      <c r="AZ136" s="153"/>
      <c r="BA136" s="153">
        <f t="shared" si="25"/>
        <v>93.8</v>
      </c>
      <c r="BB136" s="153">
        <f>BB137+BB138</f>
        <v>93.8</v>
      </c>
      <c r="BC136" s="153"/>
      <c r="BD136" s="153"/>
      <c r="BE136" s="153"/>
      <c r="BF136" s="153">
        <f t="shared" si="26"/>
        <v>93.8</v>
      </c>
      <c r="BG136" s="153">
        <f>BG137+BG138</f>
        <v>93.8</v>
      </c>
      <c r="BH136" s="153"/>
      <c r="BI136" s="153"/>
      <c r="BJ136" s="153"/>
    </row>
    <row r="137" spans="1:62">
      <c r="A137" s="860"/>
      <c r="B137" s="857"/>
      <c r="C137" s="673"/>
      <c r="D137" s="651"/>
      <c r="E137" s="654"/>
      <c r="F137" s="59"/>
      <c r="G137" s="59"/>
      <c r="H137" s="59"/>
      <c r="I137" s="59"/>
      <c r="J137" s="59"/>
      <c r="K137" s="59"/>
      <c r="L137" s="59"/>
      <c r="M137" s="849"/>
      <c r="N137" s="60"/>
      <c r="O137" s="60"/>
      <c r="P137" s="59"/>
      <c r="Q137" s="59"/>
      <c r="R137" s="59"/>
      <c r="S137" s="59"/>
      <c r="T137" s="59"/>
      <c r="U137" s="59"/>
      <c r="V137" s="59"/>
      <c r="W137" s="673"/>
      <c r="X137" s="651"/>
      <c r="Y137" s="651"/>
      <c r="Z137" s="943"/>
      <c r="AA137" s="854"/>
      <c r="AB137" s="854"/>
      <c r="AC137" s="18"/>
      <c r="AD137" s="18" t="s">
        <v>407</v>
      </c>
      <c r="AE137" s="18" t="s">
        <v>280</v>
      </c>
      <c r="AF137" s="18" t="s">
        <v>272</v>
      </c>
      <c r="AG137" s="153">
        <f t="shared" si="27"/>
        <v>90.1</v>
      </c>
      <c r="AH137" s="153">
        <f t="shared" si="27"/>
        <v>90.1</v>
      </c>
      <c r="AI137" s="153">
        <v>90.1</v>
      </c>
      <c r="AJ137" s="153">
        <v>90.1</v>
      </c>
      <c r="AK137" s="153"/>
      <c r="AL137" s="153"/>
      <c r="AM137" s="153"/>
      <c r="AN137" s="153"/>
      <c r="AO137" s="153"/>
      <c r="AP137" s="153"/>
      <c r="AQ137" s="154">
        <f t="shared" si="28"/>
        <v>90</v>
      </c>
      <c r="AR137" s="154">
        <v>90</v>
      </c>
      <c r="AS137" s="154"/>
      <c r="AT137" s="154"/>
      <c r="AU137" s="154"/>
      <c r="AV137" s="153">
        <f t="shared" si="29"/>
        <v>90.1</v>
      </c>
      <c r="AW137" s="153">
        <v>90.1</v>
      </c>
      <c r="AX137" s="153"/>
      <c r="AY137" s="153"/>
      <c r="AZ137" s="153"/>
      <c r="BA137" s="153">
        <f t="shared" si="25"/>
        <v>93.8</v>
      </c>
      <c r="BB137" s="153">
        <v>93.8</v>
      </c>
      <c r="BC137" s="153"/>
      <c r="BD137" s="153"/>
      <c r="BE137" s="153"/>
      <c r="BF137" s="153">
        <f t="shared" si="26"/>
        <v>93.8</v>
      </c>
      <c r="BG137" s="153">
        <v>93.8</v>
      </c>
      <c r="BH137" s="153"/>
      <c r="BI137" s="153"/>
      <c r="BJ137" s="153"/>
    </row>
    <row r="138" spans="1:62" ht="118.5" customHeight="1" thickBot="1">
      <c r="A138" s="861"/>
      <c r="B138" s="858"/>
      <c r="C138" s="817"/>
      <c r="D138" s="836"/>
      <c r="E138" s="816"/>
      <c r="F138" s="59"/>
      <c r="G138" s="59"/>
      <c r="H138" s="59"/>
      <c r="I138" s="59"/>
      <c r="J138" s="59"/>
      <c r="K138" s="59"/>
      <c r="L138" s="59"/>
      <c r="M138" s="850"/>
      <c r="N138" s="60"/>
      <c r="O138" s="60"/>
      <c r="P138" s="59"/>
      <c r="Q138" s="59"/>
      <c r="R138" s="59"/>
      <c r="S138" s="59"/>
      <c r="T138" s="59"/>
      <c r="U138" s="59"/>
      <c r="V138" s="59"/>
      <c r="W138" s="817"/>
      <c r="X138" s="836"/>
      <c r="Y138" s="836"/>
      <c r="Z138" s="943"/>
      <c r="AA138" s="854"/>
      <c r="AB138" s="854"/>
      <c r="AC138" s="21"/>
      <c r="AD138" s="21" t="s">
        <v>407</v>
      </c>
      <c r="AE138" s="18" t="s">
        <v>280</v>
      </c>
      <c r="AF138" s="18" t="s">
        <v>278</v>
      </c>
      <c r="AG138" s="153">
        <f t="shared" si="27"/>
        <v>1</v>
      </c>
      <c r="AH138" s="153">
        <f t="shared" si="27"/>
        <v>1</v>
      </c>
      <c r="AI138" s="153">
        <v>1</v>
      </c>
      <c r="AJ138" s="153">
        <v>1</v>
      </c>
      <c r="AK138" s="153"/>
      <c r="AL138" s="153"/>
      <c r="AM138" s="153"/>
      <c r="AN138" s="153"/>
      <c r="AO138" s="153"/>
      <c r="AP138" s="153"/>
      <c r="AQ138" s="154">
        <f t="shared" si="28"/>
        <v>0</v>
      </c>
      <c r="AR138" s="154">
        <v>0</v>
      </c>
      <c r="AS138" s="154"/>
      <c r="AT138" s="154"/>
      <c r="AU138" s="154"/>
      <c r="AV138" s="153">
        <f t="shared" si="29"/>
        <v>0</v>
      </c>
      <c r="AW138" s="153">
        <v>0</v>
      </c>
      <c r="AX138" s="153"/>
      <c r="AY138" s="153"/>
      <c r="AZ138" s="153"/>
      <c r="BA138" s="153">
        <f t="shared" si="25"/>
        <v>0</v>
      </c>
      <c r="BB138" s="153">
        <v>0</v>
      </c>
      <c r="BC138" s="153"/>
      <c r="BD138" s="153"/>
      <c r="BE138" s="153"/>
      <c r="BF138" s="153">
        <f t="shared" si="26"/>
        <v>0</v>
      </c>
      <c r="BG138" s="153">
        <v>0</v>
      </c>
      <c r="BH138" s="153"/>
      <c r="BI138" s="153"/>
      <c r="BJ138" s="153"/>
    </row>
    <row r="139" spans="1:62" ht="23.25" customHeight="1" thickBot="1">
      <c r="A139" s="125" t="s">
        <v>325</v>
      </c>
      <c r="B139" s="17">
        <v>7400</v>
      </c>
      <c r="C139" s="98"/>
      <c r="D139" s="58"/>
      <c r="E139" s="58"/>
      <c r="F139" s="59"/>
      <c r="G139" s="59"/>
      <c r="H139" s="59"/>
      <c r="I139" s="59"/>
      <c r="J139" s="59"/>
      <c r="K139" s="59"/>
      <c r="L139" s="59"/>
      <c r="M139" s="61"/>
      <c r="N139" s="60"/>
      <c r="O139" s="60"/>
      <c r="P139" s="59"/>
      <c r="Q139" s="59"/>
      <c r="R139" s="59"/>
      <c r="S139" s="59"/>
      <c r="T139" s="59"/>
      <c r="U139" s="59"/>
      <c r="V139" s="59"/>
      <c r="W139" s="98"/>
      <c r="X139" s="58"/>
      <c r="Y139" s="65"/>
      <c r="Z139" s="87"/>
      <c r="AA139" s="87"/>
      <c r="AB139" s="87"/>
      <c r="AC139" s="12"/>
      <c r="AD139" s="12"/>
      <c r="AE139" s="18"/>
      <c r="AF139" s="18"/>
      <c r="AG139" s="153">
        <f>AI139+AK139+AM139+AO139</f>
        <v>2.9</v>
      </c>
      <c r="AH139" s="153"/>
      <c r="AI139" s="153"/>
      <c r="AJ139" s="153"/>
      <c r="AK139" s="153">
        <f>AK141</f>
        <v>2.9</v>
      </c>
      <c r="AL139" s="153"/>
      <c r="AM139" s="153"/>
      <c r="AN139" s="153"/>
      <c r="AO139" s="153"/>
      <c r="AP139" s="153"/>
      <c r="AQ139" s="154">
        <f t="shared" si="28"/>
        <v>0</v>
      </c>
      <c r="AR139" s="154"/>
      <c r="AS139" s="154">
        <v>0</v>
      </c>
      <c r="AT139" s="154"/>
      <c r="AU139" s="154"/>
      <c r="AV139" s="153">
        <f t="shared" si="29"/>
        <v>0</v>
      </c>
      <c r="AW139" s="153"/>
      <c r="AX139" s="153">
        <v>0</v>
      </c>
      <c r="AY139" s="153"/>
      <c r="AZ139" s="153"/>
      <c r="BA139" s="153">
        <f t="shared" si="25"/>
        <v>0</v>
      </c>
      <c r="BB139" s="153"/>
      <c r="BC139" s="153">
        <v>0</v>
      </c>
      <c r="BD139" s="153"/>
      <c r="BE139" s="153"/>
      <c r="BF139" s="153">
        <f t="shared" si="26"/>
        <v>0</v>
      </c>
      <c r="BG139" s="153"/>
      <c r="BH139" s="153">
        <v>0</v>
      </c>
      <c r="BI139" s="153"/>
      <c r="BJ139" s="153"/>
    </row>
    <row r="140" spans="1:62" hidden="1">
      <c r="A140" s="126"/>
      <c r="B140" s="17"/>
      <c r="C140" s="98"/>
      <c r="D140" s="58"/>
      <c r="E140" s="58"/>
      <c r="F140" s="59"/>
      <c r="G140" s="59"/>
      <c r="H140" s="59"/>
      <c r="I140" s="59"/>
      <c r="J140" s="59"/>
      <c r="K140" s="59"/>
      <c r="L140" s="59"/>
      <c r="M140" s="61"/>
      <c r="N140" s="60"/>
      <c r="O140" s="60"/>
      <c r="P140" s="59"/>
      <c r="Q140" s="59"/>
      <c r="R140" s="59"/>
      <c r="S140" s="59"/>
      <c r="T140" s="59"/>
      <c r="U140" s="59"/>
      <c r="V140" s="59"/>
      <c r="W140" s="98"/>
      <c r="X140" s="58"/>
      <c r="Y140" s="58"/>
      <c r="Z140" s="63"/>
      <c r="AA140" s="63"/>
      <c r="AB140" s="63"/>
      <c r="AC140" s="18"/>
      <c r="AD140" s="18"/>
      <c r="AE140" s="18"/>
      <c r="AF140" s="18"/>
      <c r="AG140" s="153">
        <f t="shared" si="27"/>
        <v>0</v>
      </c>
      <c r="AH140" s="153"/>
      <c r="AI140" s="153"/>
      <c r="AJ140" s="153"/>
      <c r="AK140" s="153"/>
      <c r="AL140" s="153"/>
      <c r="AM140" s="153"/>
      <c r="AN140" s="153"/>
      <c r="AO140" s="153"/>
      <c r="AP140" s="153"/>
      <c r="AQ140" s="154">
        <f t="shared" si="28"/>
        <v>0</v>
      </c>
      <c r="AR140" s="154"/>
      <c r="AS140" s="154"/>
      <c r="AT140" s="154"/>
      <c r="AU140" s="154"/>
      <c r="AV140" s="153">
        <f t="shared" si="29"/>
        <v>0</v>
      </c>
      <c r="AW140" s="153"/>
      <c r="AX140" s="153"/>
      <c r="AY140" s="153"/>
      <c r="AZ140" s="153"/>
      <c r="BA140" s="153">
        <f t="shared" si="25"/>
        <v>0</v>
      </c>
      <c r="BB140" s="153"/>
      <c r="BC140" s="153"/>
      <c r="BD140" s="153"/>
      <c r="BE140" s="153"/>
      <c r="BF140" s="153">
        <f t="shared" si="26"/>
        <v>0</v>
      </c>
      <c r="BG140" s="153"/>
      <c r="BH140" s="153"/>
      <c r="BI140" s="153"/>
      <c r="BJ140" s="153"/>
    </row>
    <row r="141" spans="1:62" ht="123.75" customHeight="1">
      <c r="A141" s="112" t="s">
        <v>371</v>
      </c>
      <c r="B141" s="17">
        <v>7454</v>
      </c>
      <c r="C141" s="58" t="s">
        <v>447</v>
      </c>
      <c r="D141" s="58" t="s">
        <v>249</v>
      </c>
      <c r="E141" s="58" t="s">
        <v>448</v>
      </c>
      <c r="F141" s="59"/>
      <c r="G141" s="59"/>
      <c r="H141" s="59"/>
      <c r="I141" s="59"/>
      <c r="J141" s="59"/>
      <c r="K141" s="59"/>
      <c r="L141" s="59"/>
      <c r="M141" s="64" t="s">
        <v>352</v>
      </c>
      <c r="N141" s="66" t="s">
        <v>290</v>
      </c>
      <c r="O141" s="60" t="s">
        <v>353</v>
      </c>
      <c r="P141" s="59">
        <v>17</v>
      </c>
      <c r="Q141" s="59"/>
      <c r="R141" s="59"/>
      <c r="S141" s="59"/>
      <c r="T141" s="59"/>
      <c r="U141" s="59"/>
      <c r="V141" s="59"/>
      <c r="W141" s="58" t="s">
        <v>354</v>
      </c>
      <c r="X141" s="58" t="s">
        <v>239</v>
      </c>
      <c r="Y141" s="58" t="s">
        <v>464</v>
      </c>
      <c r="Z141" s="80" t="s">
        <v>469</v>
      </c>
      <c r="AA141" s="81" t="s">
        <v>414</v>
      </c>
      <c r="AB141" s="81" t="s">
        <v>470</v>
      </c>
      <c r="AC141" s="18"/>
      <c r="AD141" s="18" t="s">
        <v>475</v>
      </c>
      <c r="AE141" s="18" t="s">
        <v>279</v>
      </c>
      <c r="AF141" s="18" t="s">
        <v>250</v>
      </c>
      <c r="AG141" s="153">
        <f t="shared" si="27"/>
        <v>2.9</v>
      </c>
      <c r="AH141" s="153"/>
      <c r="AI141" s="153"/>
      <c r="AJ141" s="153"/>
      <c r="AK141" s="153">
        <v>2.9</v>
      </c>
      <c r="AL141" s="153">
        <v>0</v>
      </c>
      <c r="AM141" s="153"/>
      <c r="AN141" s="153"/>
      <c r="AO141" s="153"/>
      <c r="AP141" s="153"/>
      <c r="AQ141" s="154">
        <f t="shared" si="28"/>
        <v>0</v>
      </c>
      <c r="AR141" s="154"/>
      <c r="AS141" s="154">
        <v>0</v>
      </c>
      <c r="AT141" s="154"/>
      <c r="AU141" s="154"/>
      <c r="AV141" s="153">
        <f t="shared" si="29"/>
        <v>0</v>
      </c>
      <c r="AW141" s="153"/>
      <c r="AX141" s="153">
        <v>0</v>
      </c>
      <c r="AY141" s="153"/>
      <c r="AZ141" s="153"/>
      <c r="BA141" s="153">
        <f t="shared" si="25"/>
        <v>0</v>
      </c>
      <c r="BB141" s="153"/>
      <c r="BC141" s="153">
        <v>0</v>
      </c>
      <c r="BD141" s="153"/>
      <c r="BE141" s="153"/>
      <c r="BF141" s="153">
        <f t="shared" si="26"/>
        <v>0</v>
      </c>
      <c r="BG141" s="153"/>
      <c r="BH141" s="153">
        <v>0</v>
      </c>
      <c r="BI141" s="153"/>
      <c r="BJ141" s="153"/>
    </row>
    <row r="142" spans="1:62" ht="31.5" hidden="1" customHeight="1">
      <c r="A142" s="112"/>
      <c r="B142" s="14"/>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12"/>
      <c r="AD142" s="12"/>
      <c r="AE142" s="12"/>
      <c r="AF142" s="12"/>
      <c r="AG142" s="153">
        <f t="shared" si="27"/>
        <v>0</v>
      </c>
      <c r="AH142" s="153"/>
      <c r="AI142" s="148"/>
      <c r="AJ142" s="148"/>
      <c r="AK142" s="148"/>
      <c r="AL142" s="148"/>
      <c r="AM142" s="148"/>
      <c r="AN142" s="148"/>
      <c r="AO142" s="148"/>
      <c r="AP142" s="153"/>
      <c r="AQ142" s="154">
        <f t="shared" si="28"/>
        <v>0</v>
      </c>
      <c r="AR142" s="146"/>
      <c r="AS142" s="146"/>
      <c r="AT142" s="146"/>
      <c r="AU142" s="146"/>
      <c r="AV142" s="153">
        <f t="shared" si="29"/>
        <v>0</v>
      </c>
      <c r="AW142" s="148"/>
      <c r="AX142" s="148"/>
      <c r="AY142" s="148"/>
      <c r="AZ142" s="148"/>
      <c r="BA142" s="153">
        <f t="shared" si="25"/>
        <v>0</v>
      </c>
      <c r="BB142" s="148"/>
      <c r="BC142" s="148"/>
      <c r="BD142" s="148"/>
      <c r="BE142" s="148"/>
      <c r="BF142" s="153">
        <f t="shared" si="26"/>
        <v>0</v>
      </c>
      <c r="BG142" s="148"/>
      <c r="BH142" s="148"/>
      <c r="BI142" s="148"/>
      <c r="BJ142" s="148"/>
    </row>
    <row r="143" spans="1:62" ht="36">
      <c r="A143" s="112" t="s">
        <v>210</v>
      </c>
      <c r="B143" s="14">
        <v>7500</v>
      </c>
      <c r="C143" s="97" t="s">
        <v>238</v>
      </c>
      <c r="D143" s="93" t="s">
        <v>238</v>
      </c>
      <c r="E143" s="93" t="s">
        <v>238</v>
      </c>
      <c r="F143" s="93" t="s">
        <v>238</v>
      </c>
      <c r="G143" s="93" t="s">
        <v>238</v>
      </c>
      <c r="H143" s="93" t="s">
        <v>238</v>
      </c>
      <c r="I143" s="93" t="s">
        <v>238</v>
      </c>
      <c r="J143" s="93" t="s">
        <v>238</v>
      </c>
      <c r="K143" s="93" t="s">
        <v>238</v>
      </c>
      <c r="L143" s="93" t="s">
        <v>238</v>
      </c>
      <c r="M143" s="93" t="s">
        <v>238</v>
      </c>
      <c r="N143" s="93" t="s">
        <v>238</v>
      </c>
      <c r="O143" s="93" t="s">
        <v>238</v>
      </c>
      <c r="P143" s="93" t="s">
        <v>238</v>
      </c>
      <c r="Q143" s="94" t="s">
        <v>238</v>
      </c>
      <c r="R143" s="94" t="s">
        <v>238</v>
      </c>
      <c r="S143" s="94" t="s">
        <v>238</v>
      </c>
      <c r="T143" s="94" t="s">
        <v>238</v>
      </c>
      <c r="U143" s="94" t="s">
        <v>238</v>
      </c>
      <c r="V143" s="94" t="s">
        <v>238</v>
      </c>
      <c r="W143" s="94" t="s">
        <v>238</v>
      </c>
      <c r="X143" s="93" t="s">
        <v>238</v>
      </c>
      <c r="Y143" s="93" t="s">
        <v>238</v>
      </c>
      <c r="Z143" s="93" t="s">
        <v>238</v>
      </c>
      <c r="AA143" s="93" t="s">
        <v>238</v>
      </c>
      <c r="AB143" s="93" t="s">
        <v>238</v>
      </c>
      <c r="AC143" s="8" t="s">
        <v>238</v>
      </c>
      <c r="AD143" s="8" t="s">
        <v>238</v>
      </c>
      <c r="AE143" s="8"/>
      <c r="AF143" s="8"/>
      <c r="AG143" s="153">
        <f t="shared" si="27"/>
        <v>0</v>
      </c>
      <c r="AH143" s="153"/>
      <c r="AI143" s="148"/>
      <c r="AJ143" s="148"/>
      <c r="AK143" s="148"/>
      <c r="AL143" s="148"/>
      <c r="AM143" s="148"/>
      <c r="AN143" s="148"/>
      <c r="AO143" s="148"/>
      <c r="AP143" s="153"/>
      <c r="AQ143" s="154">
        <f t="shared" si="28"/>
        <v>0</v>
      </c>
      <c r="AR143" s="146"/>
      <c r="AS143" s="146"/>
      <c r="AT143" s="146"/>
      <c r="AU143" s="146"/>
      <c r="AV143" s="153">
        <f t="shared" si="29"/>
        <v>0</v>
      </c>
      <c r="AW143" s="148"/>
      <c r="AX143" s="148"/>
      <c r="AY143" s="148"/>
      <c r="AZ143" s="148"/>
      <c r="BA143" s="153">
        <f t="shared" si="25"/>
        <v>0</v>
      </c>
      <c r="BB143" s="148"/>
      <c r="BC143" s="148"/>
      <c r="BD143" s="148"/>
      <c r="BE143" s="148"/>
      <c r="BF143" s="153">
        <f t="shared" si="26"/>
        <v>0</v>
      </c>
      <c r="BG143" s="148"/>
      <c r="BH143" s="148"/>
      <c r="BI143" s="148"/>
      <c r="BJ143" s="148"/>
    </row>
    <row r="144" spans="1:62" hidden="1">
      <c r="A144" s="113" t="s">
        <v>411</v>
      </c>
      <c r="B144" s="15">
        <v>7501</v>
      </c>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16"/>
      <c r="AD144" s="16"/>
      <c r="AE144" s="16"/>
      <c r="AF144" s="16"/>
      <c r="AG144" s="153">
        <f t="shared" si="27"/>
        <v>0</v>
      </c>
      <c r="AH144" s="156"/>
      <c r="AI144" s="151"/>
      <c r="AJ144" s="151"/>
      <c r="AK144" s="151"/>
      <c r="AL144" s="151"/>
      <c r="AM144" s="151"/>
      <c r="AN144" s="151"/>
      <c r="AO144" s="151"/>
      <c r="AP144" s="156"/>
      <c r="AQ144" s="154">
        <f t="shared" si="28"/>
        <v>0</v>
      </c>
      <c r="AR144" s="152"/>
      <c r="AS144" s="152"/>
      <c r="AT144" s="152"/>
      <c r="AU144" s="152"/>
      <c r="AV144" s="153">
        <f t="shared" si="29"/>
        <v>0</v>
      </c>
      <c r="AW144" s="151"/>
      <c r="AX144" s="151"/>
      <c r="AY144" s="151"/>
      <c r="AZ144" s="151"/>
      <c r="BA144" s="153">
        <f t="shared" si="25"/>
        <v>0</v>
      </c>
      <c r="BB144" s="151"/>
      <c r="BC144" s="151"/>
      <c r="BD144" s="151"/>
      <c r="BE144" s="151"/>
      <c r="BF144" s="153">
        <f t="shared" si="26"/>
        <v>0</v>
      </c>
      <c r="BG144" s="151"/>
      <c r="BH144" s="151"/>
      <c r="BI144" s="151"/>
      <c r="BJ144" s="151"/>
    </row>
    <row r="145" spans="1:62" hidden="1">
      <c r="A145" s="114" t="s">
        <v>412</v>
      </c>
      <c r="B145" s="17"/>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18"/>
      <c r="AD145" s="18"/>
      <c r="AE145" s="18"/>
      <c r="AF145" s="18"/>
      <c r="AG145" s="153">
        <f t="shared" si="27"/>
        <v>0</v>
      </c>
      <c r="AH145" s="153"/>
      <c r="AI145" s="153"/>
      <c r="AJ145" s="153"/>
      <c r="AK145" s="153"/>
      <c r="AL145" s="153"/>
      <c r="AM145" s="153"/>
      <c r="AN145" s="153"/>
      <c r="AO145" s="153"/>
      <c r="AP145" s="153"/>
      <c r="AQ145" s="154">
        <f t="shared" si="28"/>
        <v>0</v>
      </c>
      <c r="AR145" s="154"/>
      <c r="AS145" s="154"/>
      <c r="AT145" s="154"/>
      <c r="AU145" s="154"/>
      <c r="AV145" s="153">
        <f t="shared" si="29"/>
        <v>0</v>
      </c>
      <c r="AW145" s="153"/>
      <c r="AX145" s="153"/>
      <c r="AY145" s="153"/>
      <c r="AZ145" s="153"/>
      <c r="BA145" s="153">
        <f t="shared" si="25"/>
        <v>0</v>
      </c>
      <c r="BB145" s="153"/>
      <c r="BC145" s="153"/>
      <c r="BD145" s="153"/>
      <c r="BE145" s="153"/>
      <c r="BF145" s="153">
        <f t="shared" si="26"/>
        <v>0</v>
      </c>
      <c r="BG145" s="153"/>
      <c r="BH145" s="153"/>
      <c r="BI145" s="153"/>
      <c r="BJ145" s="153"/>
    </row>
    <row r="146" spans="1:62" ht="48">
      <c r="A146" s="127" t="s">
        <v>326</v>
      </c>
      <c r="B146" s="33">
        <v>7600</v>
      </c>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12"/>
      <c r="AD146" s="12"/>
      <c r="AE146" s="12"/>
      <c r="AF146" s="12"/>
      <c r="AG146" s="153">
        <f t="shared" si="27"/>
        <v>0</v>
      </c>
      <c r="AH146" s="153"/>
      <c r="AI146" s="148"/>
      <c r="AJ146" s="148"/>
      <c r="AK146" s="148"/>
      <c r="AL146" s="148"/>
      <c r="AM146" s="148"/>
      <c r="AN146" s="148"/>
      <c r="AO146" s="148"/>
      <c r="AP146" s="153"/>
      <c r="AQ146" s="154">
        <f t="shared" si="28"/>
        <v>0</v>
      </c>
      <c r="AR146" s="146"/>
      <c r="AS146" s="146"/>
      <c r="AT146" s="146"/>
      <c r="AU146" s="146"/>
      <c r="AV146" s="153">
        <f t="shared" si="29"/>
        <v>0</v>
      </c>
      <c r="AW146" s="148"/>
      <c r="AX146" s="148"/>
      <c r="AY146" s="148"/>
      <c r="AZ146" s="148"/>
      <c r="BA146" s="153">
        <f t="shared" si="25"/>
        <v>0</v>
      </c>
      <c r="BB146" s="148"/>
      <c r="BC146" s="148"/>
      <c r="BD146" s="148"/>
      <c r="BE146" s="148"/>
      <c r="BF146" s="153">
        <f t="shared" si="26"/>
        <v>0</v>
      </c>
      <c r="BG146" s="148"/>
      <c r="BH146" s="148"/>
      <c r="BI146" s="148"/>
      <c r="BJ146" s="148"/>
    </row>
    <row r="147" spans="1:62" s="40" customFormat="1" ht="96">
      <c r="A147" s="117" t="s">
        <v>211</v>
      </c>
      <c r="B147" s="37">
        <v>7700</v>
      </c>
      <c r="C147" s="99" t="s">
        <v>238</v>
      </c>
      <c r="D147" s="76" t="s">
        <v>238</v>
      </c>
      <c r="E147" s="76" t="s">
        <v>238</v>
      </c>
      <c r="F147" s="76" t="s">
        <v>238</v>
      </c>
      <c r="G147" s="76" t="s">
        <v>238</v>
      </c>
      <c r="H147" s="76" t="s">
        <v>238</v>
      </c>
      <c r="I147" s="76" t="s">
        <v>238</v>
      </c>
      <c r="J147" s="76" t="s">
        <v>238</v>
      </c>
      <c r="K147" s="76" t="s">
        <v>238</v>
      </c>
      <c r="L147" s="76" t="s">
        <v>238</v>
      </c>
      <c r="M147" s="76" t="s">
        <v>238</v>
      </c>
      <c r="N147" s="76" t="s">
        <v>238</v>
      </c>
      <c r="O147" s="76" t="s">
        <v>238</v>
      </c>
      <c r="P147" s="76" t="s">
        <v>238</v>
      </c>
      <c r="Q147" s="77" t="s">
        <v>238</v>
      </c>
      <c r="R147" s="77" t="s">
        <v>238</v>
      </c>
      <c r="S147" s="77" t="s">
        <v>238</v>
      </c>
      <c r="T147" s="77" t="s">
        <v>238</v>
      </c>
      <c r="U147" s="77" t="s">
        <v>238</v>
      </c>
      <c r="V147" s="77" t="s">
        <v>238</v>
      </c>
      <c r="W147" s="77" t="s">
        <v>238</v>
      </c>
      <c r="X147" s="76" t="s">
        <v>238</v>
      </c>
      <c r="Y147" s="76" t="s">
        <v>238</v>
      </c>
      <c r="Z147" s="76" t="s">
        <v>238</v>
      </c>
      <c r="AA147" s="76" t="s">
        <v>238</v>
      </c>
      <c r="AB147" s="76" t="s">
        <v>238</v>
      </c>
      <c r="AC147" s="38" t="s">
        <v>238</v>
      </c>
      <c r="AD147" s="38" t="s">
        <v>238</v>
      </c>
      <c r="AE147" s="38"/>
      <c r="AF147" s="38"/>
      <c r="AG147" s="150">
        <f>AG148+AG149+AG153</f>
        <v>575.5</v>
      </c>
      <c r="AH147" s="150">
        <f>AH148+AH149+AH153</f>
        <v>575.5</v>
      </c>
      <c r="AI147" s="150">
        <f t="shared" ref="AI147:AZ147" si="32">AI148+AI149+AI153</f>
        <v>0</v>
      </c>
      <c r="AJ147" s="150"/>
      <c r="AK147" s="150">
        <f t="shared" si="32"/>
        <v>0</v>
      </c>
      <c r="AL147" s="150"/>
      <c r="AM147" s="150">
        <f t="shared" si="32"/>
        <v>0</v>
      </c>
      <c r="AN147" s="150"/>
      <c r="AO147" s="150">
        <f t="shared" si="32"/>
        <v>575.5</v>
      </c>
      <c r="AP147" s="150">
        <f t="shared" si="32"/>
        <v>575.5</v>
      </c>
      <c r="AQ147" s="150">
        <f t="shared" si="32"/>
        <v>603.5</v>
      </c>
      <c r="AR147" s="150">
        <f t="shared" si="32"/>
        <v>0</v>
      </c>
      <c r="AS147" s="150">
        <f t="shared" si="32"/>
        <v>0</v>
      </c>
      <c r="AT147" s="150">
        <f t="shared" si="32"/>
        <v>0</v>
      </c>
      <c r="AU147" s="150">
        <f t="shared" si="32"/>
        <v>603.5</v>
      </c>
      <c r="AV147" s="150">
        <f t="shared" si="32"/>
        <v>603.5</v>
      </c>
      <c r="AW147" s="150">
        <f t="shared" si="32"/>
        <v>0</v>
      </c>
      <c r="AX147" s="150">
        <f t="shared" si="32"/>
        <v>0</v>
      </c>
      <c r="AY147" s="150">
        <f t="shared" si="32"/>
        <v>0</v>
      </c>
      <c r="AZ147" s="150">
        <f t="shared" si="32"/>
        <v>603.5</v>
      </c>
      <c r="BA147" s="150">
        <f t="shared" ref="BA147:BJ147" si="33">BA148+BA149+BA153</f>
        <v>603.5</v>
      </c>
      <c r="BB147" s="150">
        <f t="shared" si="33"/>
        <v>0</v>
      </c>
      <c r="BC147" s="150">
        <f t="shared" si="33"/>
        <v>0</v>
      </c>
      <c r="BD147" s="150">
        <f t="shared" si="33"/>
        <v>0</v>
      </c>
      <c r="BE147" s="150">
        <f t="shared" si="33"/>
        <v>603.5</v>
      </c>
      <c r="BF147" s="150">
        <f t="shared" si="33"/>
        <v>603.5</v>
      </c>
      <c r="BG147" s="150">
        <f t="shared" si="33"/>
        <v>0</v>
      </c>
      <c r="BH147" s="150">
        <f t="shared" si="33"/>
        <v>0</v>
      </c>
      <c r="BI147" s="150">
        <f t="shared" si="33"/>
        <v>0</v>
      </c>
      <c r="BJ147" s="150">
        <f t="shared" si="33"/>
        <v>603.5</v>
      </c>
    </row>
    <row r="148" spans="1:62" ht="24">
      <c r="A148" s="112" t="s">
        <v>1</v>
      </c>
      <c r="B148" s="14">
        <v>7701</v>
      </c>
      <c r="C148" s="100" t="s">
        <v>238</v>
      </c>
      <c r="D148" s="93" t="s">
        <v>238</v>
      </c>
      <c r="E148" s="93" t="s">
        <v>238</v>
      </c>
      <c r="F148" s="93" t="s">
        <v>238</v>
      </c>
      <c r="G148" s="93" t="s">
        <v>238</v>
      </c>
      <c r="H148" s="93" t="s">
        <v>238</v>
      </c>
      <c r="I148" s="93" t="s">
        <v>238</v>
      </c>
      <c r="J148" s="93" t="s">
        <v>238</v>
      </c>
      <c r="K148" s="93" t="s">
        <v>238</v>
      </c>
      <c r="L148" s="93" t="s">
        <v>238</v>
      </c>
      <c r="M148" s="93" t="s">
        <v>238</v>
      </c>
      <c r="N148" s="93" t="s">
        <v>238</v>
      </c>
      <c r="O148" s="93" t="s">
        <v>238</v>
      </c>
      <c r="P148" s="93" t="s">
        <v>238</v>
      </c>
      <c r="Q148" s="94" t="s">
        <v>238</v>
      </c>
      <c r="R148" s="94" t="s">
        <v>238</v>
      </c>
      <c r="S148" s="94" t="s">
        <v>238</v>
      </c>
      <c r="T148" s="94" t="s">
        <v>238</v>
      </c>
      <c r="U148" s="94" t="s">
        <v>238</v>
      </c>
      <c r="V148" s="94" t="s">
        <v>238</v>
      </c>
      <c r="W148" s="94" t="s">
        <v>238</v>
      </c>
      <c r="X148" s="93" t="s">
        <v>238</v>
      </c>
      <c r="Y148" s="93" t="s">
        <v>238</v>
      </c>
      <c r="Z148" s="93" t="s">
        <v>238</v>
      </c>
      <c r="AA148" s="93" t="s">
        <v>238</v>
      </c>
      <c r="AB148" s="93" t="s">
        <v>238</v>
      </c>
      <c r="AC148" s="8" t="s">
        <v>238</v>
      </c>
      <c r="AD148" s="8" t="s">
        <v>238</v>
      </c>
      <c r="AE148" s="8"/>
      <c r="AF148" s="8"/>
      <c r="AG148" s="153">
        <f t="shared" si="27"/>
        <v>0</v>
      </c>
      <c r="AH148" s="153"/>
      <c r="AI148" s="148"/>
      <c r="AJ148" s="148"/>
      <c r="AK148" s="148"/>
      <c r="AL148" s="148"/>
      <c r="AM148" s="148"/>
      <c r="AN148" s="148"/>
      <c r="AO148" s="148"/>
      <c r="AP148" s="153"/>
      <c r="AQ148" s="154">
        <f t="shared" si="28"/>
        <v>0</v>
      </c>
      <c r="AR148" s="146"/>
      <c r="AS148" s="146"/>
      <c r="AT148" s="146"/>
      <c r="AU148" s="146"/>
      <c r="AV148" s="153">
        <f t="shared" si="29"/>
        <v>0</v>
      </c>
      <c r="AW148" s="148"/>
      <c r="AX148" s="148"/>
      <c r="AY148" s="148"/>
      <c r="AZ148" s="148"/>
      <c r="BA148" s="153">
        <f t="shared" ref="BA148:BA157" si="34">BB148+BC148+BD148+BE148</f>
        <v>0</v>
      </c>
      <c r="BB148" s="148"/>
      <c r="BC148" s="148"/>
      <c r="BD148" s="148"/>
      <c r="BE148" s="148"/>
      <c r="BF148" s="153">
        <f t="shared" ref="BF148:BF157" si="35">BG148+BH148+BI148+BJ148</f>
        <v>0</v>
      </c>
      <c r="BG148" s="148"/>
      <c r="BH148" s="148"/>
      <c r="BI148" s="148"/>
      <c r="BJ148" s="148"/>
    </row>
    <row r="149" spans="1:62" ht="24">
      <c r="A149" s="112" t="s">
        <v>225</v>
      </c>
      <c r="B149" s="14">
        <v>7800</v>
      </c>
      <c r="C149" s="100" t="s">
        <v>238</v>
      </c>
      <c r="D149" s="95" t="s">
        <v>238</v>
      </c>
      <c r="E149" s="93" t="s">
        <v>238</v>
      </c>
      <c r="F149" s="93" t="s">
        <v>238</v>
      </c>
      <c r="G149" s="93" t="s">
        <v>238</v>
      </c>
      <c r="H149" s="93" t="s">
        <v>238</v>
      </c>
      <c r="I149" s="93" t="s">
        <v>238</v>
      </c>
      <c r="J149" s="93" t="s">
        <v>238</v>
      </c>
      <c r="K149" s="93" t="s">
        <v>238</v>
      </c>
      <c r="L149" s="93" t="s">
        <v>238</v>
      </c>
      <c r="M149" s="93" t="s">
        <v>238</v>
      </c>
      <c r="N149" s="93" t="s">
        <v>238</v>
      </c>
      <c r="O149" s="93" t="s">
        <v>238</v>
      </c>
      <c r="P149" s="93" t="s">
        <v>238</v>
      </c>
      <c r="Q149" s="94" t="s">
        <v>238</v>
      </c>
      <c r="R149" s="94" t="s">
        <v>238</v>
      </c>
      <c r="S149" s="94" t="s">
        <v>238</v>
      </c>
      <c r="T149" s="94" t="s">
        <v>238</v>
      </c>
      <c r="U149" s="94" t="s">
        <v>238</v>
      </c>
      <c r="V149" s="94" t="s">
        <v>238</v>
      </c>
      <c r="W149" s="94" t="s">
        <v>238</v>
      </c>
      <c r="X149" s="93" t="s">
        <v>238</v>
      </c>
      <c r="Y149" s="93" t="s">
        <v>238</v>
      </c>
      <c r="Z149" s="93" t="s">
        <v>238</v>
      </c>
      <c r="AA149" s="93" t="s">
        <v>238</v>
      </c>
      <c r="AB149" s="93" t="s">
        <v>238</v>
      </c>
      <c r="AC149" s="8" t="s">
        <v>238</v>
      </c>
      <c r="AD149" s="8" t="s">
        <v>238</v>
      </c>
      <c r="AE149" s="8"/>
      <c r="AF149" s="8"/>
      <c r="AG149" s="153">
        <f t="shared" si="27"/>
        <v>0</v>
      </c>
      <c r="AH149" s="153"/>
      <c r="AI149" s="148">
        <f>AI150+AI154</f>
        <v>0</v>
      </c>
      <c r="AJ149" s="148"/>
      <c r="AK149" s="148">
        <f>AK150+AK154</f>
        <v>0</v>
      </c>
      <c r="AL149" s="148"/>
      <c r="AM149" s="148">
        <f>AM150+AM154</f>
        <v>0</v>
      </c>
      <c r="AN149" s="148"/>
      <c r="AO149" s="148">
        <f>AO150+AO154</f>
        <v>0</v>
      </c>
      <c r="AP149" s="153"/>
      <c r="AQ149" s="154">
        <f t="shared" si="28"/>
        <v>0</v>
      </c>
      <c r="AR149" s="146">
        <f>AR150+AR154</f>
        <v>0</v>
      </c>
      <c r="AS149" s="146">
        <f>AS150+AS154</f>
        <v>0</v>
      </c>
      <c r="AT149" s="146">
        <f>AT150+AT154</f>
        <v>0</v>
      </c>
      <c r="AU149" s="146">
        <f>AU150+AU154</f>
        <v>0</v>
      </c>
      <c r="AV149" s="153">
        <f t="shared" si="29"/>
        <v>0</v>
      </c>
      <c r="AW149" s="148">
        <f>AW150+AW154</f>
        <v>0</v>
      </c>
      <c r="AX149" s="148">
        <f>AX150+AX154</f>
        <v>0</v>
      </c>
      <c r="AY149" s="148">
        <f>AY150+AY154</f>
        <v>0</v>
      </c>
      <c r="AZ149" s="148">
        <f>AZ150+AZ154</f>
        <v>0</v>
      </c>
      <c r="BA149" s="153">
        <f t="shared" si="34"/>
        <v>0</v>
      </c>
      <c r="BB149" s="148">
        <f>BB150+BB154</f>
        <v>0</v>
      </c>
      <c r="BC149" s="148">
        <f>BC150+BC154</f>
        <v>0</v>
      </c>
      <c r="BD149" s="148">
        <f>BD150+BD154</f>
        <v>0</v>
      </c>
      <c r="BE149" s="148">
        <f>BE150+BE154</f>
        <v>0</v>
      </c>
      <c r="BF149" s="153">
        <f t="shared" si="35"/>
        <v>0</v>
      </c>
      <c r="BG149" s="148">
        <f>BG150+BG154</f>
        <v>0</v>
      </c>
      <c r="BH149" s="148">
        <f>BH150+BH154</f>
        <v>0</v>
      </c>
      <c r="BI149" s="148">
        <f>BI150+BI154</f>
        <v>0</v>
      </c>
      <c r="BJ149" s="148">
        <f>BJ150+BJ154</f>
        <v>0</v>
      </c>
    </row>
    <row r="150" spans="1:62" ht="70.5" customHeight="1">
      <c r="A150" s="166" t="s">
        <v>485</v>
      </c>
      <c r="B150" s="14">
        <v>7801</v>
      </c>
      <c r="C150" s="93" t="s">
        <v>238</v>
      </c>
      <c r="D150" s="95" t="s">
        <v>238</v>
      </c>
      <c r="E150" s="93" t="s">
        <v>238</v>
      </c>
      <c r="F150" s="93" t="s">
        <v>238</v>
      </c>
      <c r="G150" s="93" t="s">
        <v>238</v>
      </c>
      <c r="H150" s="93" t="s">
        <v>238</v>
      </c>
      <c r="I150" s="93" t="s">
        <v>238</v>
      </c>
      <c r="J150" s="93" t="s">
        <v>238</v>
      </c>
      <c r="K150" s="93" t="s">
        <v>238</v>
      </c>
      <c r="L150" s="93" t="s">
        <v>238</v>
      </c>
      <c r="M150" s="93" t="s">
        <v>238</v>
      </c>
      <c r="N150" s="93" t="s">
        <v>238</v>
      </c>
      <c r="O150" s="93" t="s">
        <v>238</v>
      </c>
      <c r="P150" s="93" t="s">
        <v>238</v>
      </c>
      <c r="Q150" s="94" t="s">
        <v>238</v>
      </c>
      <c r="R150" s="94" t="s">
        <v>238</v>
      </c>
      <c r="S150" s="94" t="s">
        <v>238</v>
      </c>
      <c r="T150" s="94" t="s">
        <v>238</v>
      </c>
      <c r="U150" s="94" t="s">
        <v>238</v>
      </c>
      <c r="V150" s="94" t="s">
        <v>238</v>
      </c>
      <c r="W150" s="94" t="s">
        <v>238</v>
      </c>
      <c r="X150" s="93" t="s">
        <v>238</v>
      </c>
      <c r="Y150" s="93" t="s">
        <v>238</v>
      </c>
      <c r="Z150" s="93" t="s">
        <v>238</v>
      </c>
      <c r="AA150" s="93" t="s">
        <v>238</v>
      </c>
      <c r="AB150" s="93" t="s">
        <v>238</v>
      </c>
      <c r="AC150" s="8" t="s">
        <v>238</v>
      </c>
      <c r="AD150" s="8" t="s">
        <v>238</v>
      </c>
      <c r="AE150" s="8"/>
      <c r="AF150" s="8"/>
      <c r="AG150" s="153">
        <f t="shared" si="27"/>
        <v>0</v>
      </c>
      <c r="AH150" s="153"/>
      <c r="AI150" s="148">
        <f t="shared" ref="AI150:AZ150" si="36">AI152</f>
        <v>0</v>
      </c>
      <c r="AJ150" s="148"/>
      <c r="AK150" s="148">
        <f t="shared" si="36"/>
        <v>0</v>
      </c>
      <c r="AL150" s="148"/>
      <c r="AM150" s="148">
        <f t="shared" si="36"/>
        <v>0</v>
      </c>
      <c r="AN150" s="148"/>
      <c r="AO150" s="148">
        <f t="shared" si="36"/>
        <v>0</v>
      </c>
      <c r="AP150" s="153"/>
      <c r="AQ150" s="154">
        <f t="shared" si="28"/>
        <v>0</v>
      </c>
      <c r="AR150" s="146">
        <f t="shared" si="36"/>
        <v>0</v>
      </c>
      <c r="AS150" s="146">
        <f t="shared" si="36"/>
        <v>0</v>
      </c>
      <c r="AT150" s="146">
        <f>AT152</f>
        <v>0</v>
      </c>
      <c r="AU150" s="146">
        <f>AU152</f>
        <v>0</v>
      </c>
      <c r="AV150" s="153">
        <f t="shared" si="29"/>
        <v>0</v>
      </c>
      <c r="AW150" s="148">
        <f t="shared" si="36"/>
        <v>0</v>
      </c>
      <c r="AX150" s="148">
        <f t="shared" si="36"/>
        <v>0</v>
      </c>
      <c r="AY150" s="148">
        <f t="shared" si="36"/>
        <v>0</v>
      </c>
      <c r="AZ150" s="148">
        <f t="shared" si="36"/>
        <v>0</v>
      </c>
      <c r="BA150" s="153">
        <f t="shared" si="34"/>
        <v>0</v>
      </c>
      <c r="BB150" s="148">
        <f>BB152</f>
        <v>0</v>
      </c>
      <c r="BC150" s="148">
        <f>BC152</f>
        <v>0</v>
      </c>
      <c r="BD150" s="148">
        <f>BD152</f>
        <v>0</v>
      </c>
      <c r="BE150" s="148">
        <f>BE152</f>
        <v>0</v>
      </c>
      <c r="BF150" s="153">
        <f t="shared" si="35"/>
        <v>0</v>
      </c>
      <c r="BG150" s="148">
        <f>BG152</f>
        <v>0</v>
      </c>
      <c r="BH150" s="148">
        <f>BH152</f>
        <v>0</v>
      </c>
      <c r="BI150" s="148">
        <f>BI152</f>
        <v>0</v>
      </c>
      <c r="BJ150" s="148">
        <f>BJ152</f>
        <v>0</v>
      </c>
    </row>
    <row r="151" spans="1:62" hidden="1">
      <c r="A151" s="113" t="s">
        <v>411</v>
      </c>
      <c r="B151" s="15"/>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16"/>
      <c r="AD151" s="16"/>
      <c r="AE151" s="16"/>
      <c r="AF151" s="16"/>
      <c r="AG151" s="153">
        <f t="shared" si="27"/>
        <v>0</v>
      </c>
      <c r="AH151" s="156"/>
      <c r="AI151" s="151"/>
      <c r="AJ151" s="151"/>
      <c r="AK151" s="151"/>
      <c r="AL151" s="151"/>
      <c r="AM151" s="151"/>
      <c r="AN151" s="151"/>
      <c r="AO151" s="151"/>
      <c r="AP151" s="156"/>
      <c r="AQ151" s="154">
        <f t="shared" si="28"/>
        <v>0</v>
      </c>
      <c r="AR151" s="152"/>
      <c r="AS151" s="152"/>
      <c r="AT151" s="152"/>
      <c r="AU151" s="152"/>
      <c r="AV151" s="153">
        <f t="shared" si="29"/>
        <v>0</v>
      </c>
      <c r="AW151" s="151"/>
      <c r="AX151" s="151"/>
      <c r="AY151" s="151"/>
      <c r="AZ151" s="151"/>
      <c r="BA151" s="153">
        <f t="shared" si="34"/>
        <v>0</v>
      </c>
      <c r="BB151" s="151"/>
      <c r="BC151" s="151"/>
      <c r="BD151" s="151"/>
      <c r="BE151" s="151"/>
      <c r="BF151" s="153">
        <f t="shared" si="35"/>
        <v>0</v>
      </c>
      <c r="BG151" s="151"/>
      <c r="BH151" s="151"/>
      <c r="BI151" s="151"/>
      <c r="BJ151" s="151"/>
    </row>
    <row r="152" spans="1:62" ht="80.25" customHeight="1">
      <c r="A152" s="977" t="s">
        <v>405</v>
      </c>
      <c r="B152" s="893">
        <v>7803</v>
      </c>
      <c r="C152" s="660" t="s">
        <v>447</v>
      </c>
      <c r="D152" s="58" t="s">
        <v>241</v>
      </c>
      <c r="E152" s="58" t="s">
        <v>448</v>
      </c>
      <c r="F152" s="59"/>
      <c r="G152" s="59"/>
      <c r="H152" s="59"/>
      <c r="I152" s="59"/>
      <c r="J152" s="59"/>
      <c r="K152" s="59"/>
      <c r="L152" s="59"/>
      <c r="M152" s="64" t="s">
        <v>446</v>
      </c>
      <c r="N152" s="60" t="s">
        <v>290</v>
      </c>
      <c r="O152" s="67" t="s">
        <v>386</v>
      </c>
      <c r="P152" s="59">
        <v>9</v>
      </c>
      <c r="Q152" s="59"/>
      <c r="R152" s="59"/>
      <c r="S152" s="59"/>
      <c r="T152" s="59"/>
      <c r="U152" s="59"/>
      <c r="V152" s="59"/>
      <c r="W152" s="386" t="s">
        <v>175</v>
      </c>
      <c r="X152" s="289" t="s">
        <v>176</v>
      </c>
      <c r="Y152" s="291" t="s">
        <v>177</v>
      </c>
      <c r="Z152" s="59"/>
      <c r="AA152" s="59"/>
      <c r="AB152" s="59"/>
      <c r="AC152" s="18"/>
      <c r="AD152" s="18" t="s">
        <v>478</v>
      </c>
      <c r="AE152" s="18" t="s">
        <v>270</v>
      </c>
      <c r="AF152" s="18" t="s">
        <v>282</v>
      </c>
      <c r="AG152" s="153">
        <f t="shared" si="27"/>
        <v>0</v>
      </c>
      <c r="AH152" s="153"/>
      <c r="AI152" s="153"/>
      <c r="AJ152" s="153"/>
      <c r="AK152" s="153"/>
      <c r="AL152" s="153"/>
      <c r="AM152" s="153"/>
      <c r="AN152" s="153"/>
      <c r="AO152" s="153">
        <v>0</v>
      </c>
      <c r="AP152" s="153"/>
      <c r="AQ152" s="154">
        <f t="shared" si="28"/>
        <v>0</v>
      </c>
      <c r="AR152" s="154"/>
      <c r="AS152" s="154"/>
      <c r="AT152" s="154"/>
      <c r="AU152" s="154">
        <v>0</v>
      </c>
      <c r="AV152" s="153">
        <f t="shared" si="29"/>
        <v>0</v>
      </c>
      <c r="AW152" s="153"/>
      <c r="AX152" s="153"/>
      <c r="AY152" s="153"/>
      <c r="AZ152" s="153">
        <v>0</v>
      </c>
      <c r="BA152" s="153">
        <f t="shared" si="34"/>
        <v>0</v>
      </c>
      <c r="BB152" s="153"/>
      <c r="BC152" s="153"/>
      <c r="BD152" s="153"/>
      <c r="BE152" s="153">
        <v>0</v>
      </c>
      <c r="BF152" s="153">
        <f t="shared" si="35"/>
        <v>0</v>
      </c>
      <c r="BG152" s="153"/>
      <c r="BH152" s="153"/>
      <c r="BI152" s="153"/>
      <c r="BJ152" s="153">
        <v>0</v>
      </c>
    </row>
    <row r="153" spans="1:62" ht="22.5" customHeight="1">
      <c r="A153" s="978"/>
      <c r="B153" s="893"/>
      <c r="C153" s="661"/>
      <c r="D153" s="12"/>
      <c r="E153" s="12"/>
      <c r="F153" s="12"/>
      <c r="G153" s="12"/>
      <c r="H153" s="12"/>
      <c r="I153" s="12"/>
      <c r="J153" s="12"/>
      <c r="K153" s="12"/>
      <c r="L153" s="12"/>
      <c r="M153" s="12"/>
      <c r="N153" s="12"/>
      <c r="O153" s="12"/>
      <c r="P153" s="12"/>
      <c r="Q153" s="12"/>
      <c r="R153" s="12"/>
      <c r="S153" s="12"/>
      <c r="T153" s="12"/>
      <c r="U153" s="12"/>
      <c r="V153" s="12"/>
      <c r="W153" s="386"/>
      <c r="X153" s="289"/>
      <c r="Y153" s="291"/>
      <c r="Z153" s="12"/>
      <c r="AA153" s="12"/>
      <c r="AB153" s="12"/>
      <c r="AC153" s="12"/>
      <c r="AD153" s="18" t="s">
        <v>478</v>
      </c>
      <c r="AE153" s="18" t="s">
        <v>27</v>
      </c>
      <c r="AF153" s="18" t="s">
        <v>282</v>
      </c>
      <c r="AG153" s="153">
        <f>AI153+AK153+AO153</f>
        <v>575.5</v>
      </c>
      <c r="AH153" s="153">
        <f>AJ153+AL153+AP153</f>
        <v>575.5</v>
      </c>
      <c r="AI153" s="148"/>
      <c r="AJ153" s="148"/>
      <c r="AK153" s="148"/>
      <c r="AL153" s="148"/>
      <c r="AM153" s="148"/>
      <c r="AN153" s="148"/>
      <c r="AO153" s="148">
        <v>575.5</v>
      </c>
      <c r="AP153" s="153">
        <v>575.5</v>
      </c>
      <c r="AQ153" s="154">
        <f t="shared" si="28"/>
        <v>603.5</v>
      </c>
      <c r="AR153" s="146"/>
      <c r="AS153" s="146"/>
      <c r="AT153" s="146"/>
      <c r="AU153" s="146">
        <v>603.5</v>
      </c>
      <c r="AV153" s="153">
        <f t="shared" si="29"/>
        <v>603.5</v>
      </c>
      <c r="AW153" s="148"/>
      <c r="AX153" s="148"/>
      <c r="AY153" s="148"/>
      <c r="AZ153" s="148">
        <v>603.5</v>
      </c>
      <c r="BA153" s="153">
        <f t="shared" si="34"/>
        <v>603.5</v>
      </c>
      <c r="BB153" s="148"/>
      <c r="BC153" s="148"/>
      <c r="BD153" s="148"/>
      <c r="BE153" s="148">
        <v>603.5</v>
      </c>
      <c r="BF153" s="153">
        <f t="shared" si="35"/>
        <v>603.5</v>
      </c>
      <c r="BG153" s="148"/>
      <c r="BH153" s="148"/>
      <c r="BI153" s="148"/>
      <c r="BJ153" s="148">
        <v>603.5</v>
      </c>
    </row>
    <row r="154" spans="1:62" ht="35.25" customHeight="1">
      <c r="A154" s="166" t="s">
        <v>226</v>
      </c>
      <c r="B154" s="14">
        <v>7900</v>
      </c>
      <c r="C154" s="8" t="s">
        <v>238</v>
      </c>
      <c r="D154" s="25" t="s">
        <v>238</v>
      </c>
      <c r="E154" s="8" t="s">
        <v>238</v>
      </c>
      <c r="F154" s="8" t="s">
        <v>238</v>
      </c>
      <c r="G154" s="8" t="s">
        <v>238</v>
      </c>
      <c r="H154" s="8" t="s">
        <v>238</v>
      </c>
      <c r="I154" s="8" t="s">
        <v>238</v>
      </c>
      <c r="J154" s="8" t="s">
        <v>238</v>
      </c>
      <c r="K154" s="8" t="s">
        <v>238</v>
      </c>
      <c r="L154" s="8" t="s">
        <v>238</v>
      </c>
      <c r="M154" s="8" t="s">
        <v>238</v>
      </c>
      <c r="N154" s="8" t="s">
        <v>238</v>
      </c>
      <c r="O154" s="8" t="s">
        <v>238</v>
      </c>
      <c r="P154" s="8" t="s">
        <v>238</v>
      </c>
      <c r="Q154" s="11" t="s">
        <v>238</v>
      </c>
      <c r="R154" s="11" t="s">
        <v>238</v>
      </c>
      <c r="S154" s="11" t="s">
        <v>238</v>
      </c>
      <c r="T154" s="11" t="s">
        <v>238</v>
      </c>
      <c r="U154" s="11" t="s">
        <v>238</v>
      </c>
      <c r="V154" s="11" t="s">
        <v>238</v>
      </c>
      <c r="W154" s="11" t="s">
        <v>238</v>
      </c>
      <c r="X154" s="8" t="s">
        <v>238</v>
      </c>
      <c r="Y154" s="8" t="s">
        <v>238</v>
      </c>
      <c r="Z154" s="8" t="s">
        <v>238</v>
      </c>
      <c r="AA154" s="8" t="s">
        <v>238</v>
      </c>
      <c r="AB154" s="8" t="s">
        <v>238</v>
      </c>
      <c r="AC154" s="8" t="s">
        <v>238</v>
      </c>
      <c r="AD154" s="8" t="s">
        <v>238</v>
      </c>
      <c r="AE154" s="8"/>
      <c r="AF154" s="8"/>
      <c r="AG154" s="153">
        <f t="shared" si="27"/>
        <v>0</v>
      </c>
      <c r="AH154" s="153"/>
      <c r="AI154" s="148"/>
      <c r="AJ154" s="148"/>
      <c r="AK154" s="148"/>
      <c r="AL154" s="148"/>
      <c r="AM154" s="148"/>
      <c r="AN154" s="148"/>
      <c r="AO154" s="148"/>
      <c r="AP154" s="153"/>
      <c r="AQ154" s="154">
        <f t="shared" si="28"/>
        <v>0</v>
      </c>
      <c r="AR154" s="146"/>
      <c r="AS154" s="146"/>
      <c r="AT154" s="146"/>
      <c r="AU154" s="146"/>
      <c r="AV154" s="153">
        <f t="shared" si="29"/>
        <v>0</v>
      </c>
      <c r="AW154" s="148"/>
      <c r="AX154" s="148"/>
      <c r="AY154" s="148"/>
      <c r="AZ154" s="148"/>
      <c r="BA154" s="153">
        <f t="shared" si="34"/>
        <v>0</v>
      </c>
      <c r="BB154" s="148"/>
      <c r="BC154" s="148"/>
      <c r="BD154" s="148"/>
      <c r="BE154" s="148"/>
      <c r="BF154" s="153">
        <f t="shared" si="35"/>
        <v>0</v>
      </c>
      <c r="BG154" s="148"/>
      <c r="BH154" s="148"/>
      <c r="BI154" s="148"/>
      <c r="BJ154" s="148"/>
    </row>
    <row r="155" spans="1:62" ht="0.75" hidden="1" customHeight="1">
      <c r="A155" s="113" t="s">
        <v>411</v>
      </c>
      <c r="B155" s="15">
        <v>7901</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53">
        <f t="shared" si="27"/>
        <v>0</v>
      </c>
      <c r="AH155" s="156"/>
      <c r="AI155" s="151"/>
      <c r="AJ155" s="151"/>
      <c r="AK155" s="151"/>
      <c r="AL155" s="151"/>
      <c r="AM155" s="151"/>
      <c r="AN155" s="151"/>
      <c r="AO155" s="151"/>
      <c r="AP155" s="156"/>
      <c r="AQ155" s="154">
        <f t="shared" si="28"/>
        <v>0</v>
      </c>
      <c r="AR155" s="152"/>
      <c r="AS155" s="152"/>
      <c r="AT155" s="152"/>
      <c r="AU155" s="152"/>
      <c r="AV155" s="153">
        <f t="shared" si="29"/>
        <v>0</v>
      </c>
      <c r="AW155" s="151"/>
      <c r="AX155" s="151"/>
      <c r="AY155" s="151"/>
      <c r="AZ155" s="151"/>
      <c r="BA155" s="153">
        <f t="shared" si="34"/>
        <v>0</v>
      </c>
      <c r="BB155" s="151"/>
      <c r="BC155" s="151"/>
      <c r="BD155" s="151"/>
      <c r="BE155" s="151"/>
      <c r="BF155" s="153">
        <f t="shared" si="35"/>
        <v>0</v>
      </c>
      <c r="BG155" s="151"/>
      <c r="BH155" s="151"/>
      <c r="BI155" s="151"/>
      <c r="BJ155" s="151"/>
    </row>
    <row r="156" spans="1:62" hidden="1">
      <c r="A156" s="114" t="s">
        <v>412</v>
      </c>
      <c r="B156" s="17"/>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53">
        <f t="shared" si="27"/>
        <v>0</v>
      </c>
      <c r="AH156" s="153"/>
      <c r="AI156" s="153"/>
      <c r="AJ156" s="153"/>
      <c r="AK156" s="153"/>
      <c r="AL156" s="153"/>
      <c r="AM156" s="153"/>
      <c r="AN156" s="153"/>
      <c r="AO156" s="153"/>
      <c r="AP156" s="153"/>
      <c r="AQ156" s="154">
        <f t="shared" si="28"/>
        <v>0</v>
      </c>
      <c r="AR156" s="154"/>
      <c r="AS156" s="154"/>
      <c r="AT156" s="154"/>
      <c r="AU156" s="154"/>
      <c r="AV156" s="153">
        <f t="shared" si="29"/>
        <v>0</v>
      </c>
      <c r="AW156" s="153"/>
      <c r="AX156" s="153"/>
      <c r="AY156" s="153"/>
      <c r="AZ156" s="153"/>
      <c r="BA156" s="153">
        <f t="shared" si="34"/>
        <v>0</v>
      </c>
      <c r="BB156" s="153"/>
      <c r="BC156" s="153"/>
      <c r="BD156" s="153"/>
      <c r="BE156" s="153"/>
      <c r="BF156" s="153">
        <f t="shared" si="35"/>
        <v>0</v>
      </c>
      <c r="BG156" s="153"/>
      <c r="BH156" s="153"/>
      <c r="BI156" s="153"/>
      <c r="BJ156" s="153"/>
    </row>
    <row r="157" spans="1:62" ht="37.5" customHeight="1">
      <c r="A157" s="112" t="s">
        <v>329</v>
      </c>
      <c r="B157" s="29">
        <v>8000</v>
      </c>
      <c r="C157" s="16"/>
      <c r="D157" s="16"/>
      <c r="E157" s="16"/>
      <c r="F157" s="16"/>
      <c r="G157" s="16"/>
      <c r="H157" s="16"/>
      <c r="I157" s="16"/>
      <c r="J157" s="16"/>
      <c r="K157" s="16"/>
      <c r="L157" s="16"/>
      <c r="M157" s="16"/>
      <c r="N157" s="16"/>
      <c r="O157" s="16"/>
      <c r="P157" s="16"/>
      <c r="Q157" s="21"/>
      <c r="R157" s="21"/>
      <c r="S157" s="21"/>
      <c r="T157" s="21"/>
      <c r="U157" s="21"/>
      <c r="V157" s="21"/>
      <c r="W157" s="21"/>
      <c r="X157" s="16"/>
      <c r="Y157" s="16"/>
      <c r="Z157" s="16"/>
      <c r="AA157" s="16"/>
      <c r="AB157" s="16"/>
      <c r="AC157" s="16"/>
      <c r="AD157" s="451" t="s">
        <v>180</v>
      </c>
      <c r="AE157" s="451" t="s">
        <v>197</v>
      </c>
      <c r="AF157" s="451" t="s">
        <v>288</v>
      </c>
      <c r="AG157" s="153">
        <f t="shared" si="27"/>
        <v>0</v>
      </c>
      <c r="AH157" s="156"/>
      <c r="AI157" s="151"/>
      <c r="AJ157" s="151"/>
      <c r="AK157" s="151"/>
      <c r="AL157" s="151"/>
      <c r="AM157" s="151"/>
      <c r="AN157" s="151"/>
      <c r="AO157" s="151">
        <v>0</v>
      </c>
      <c r="AP157" s="156"/>
      <c r="AQ157" s="154">
        <f t="shared" si="28"/>
        <v>0</v>
      </c>
      <c r="AR157" s="152"/>
      <c r="AS157" s="152"/>
      <c r="AT157" s="152"/>
      <c r="AU157" s="152">
        <v>0</v>
      </c>
      <c r="AV157" s="153">
        <f t="shared" si="29"/>
        <v>62.6</v>
      </c>
      <c r="AW157" s="151"/>
      <c r="AX157" s="151"/>
      <c r="AY157" s="151"/>
      <c r="AZ157" s="151">
        <v>62.6</v>
      </c>
      <c r="BA157" s="153">
        <f t="shared" si="34"/>
        <v>123.7</v>
      </c>
      <c r="BB157" s="151"/>
      <c r="BC157" s="151"/>
      <c r="BD157" s="151"/>
      <c r="BE157" s="151">
        <v>123.7</v>
      </c>
      <c r="BF157" s="153">
        <f t="shared" si="35"/>
        <v>123.7</v>
      </c>
      <c r="BG157" s="151"/>
      <c r="BH157" s="151"/>
      <c r="BI157" s="151"/>
      <c r="BJ157" s="151">
        <v>123.7</v>
      </c>
    </row>
    <row r="158" spans="1:62" ht="24.75" thickBot="1">
      <c r="A158" s="112" t="s">
        <v>227</v>
      </c>
      <c r="B158" s="184">
        <v>10700</v>
      </c>
      <c r="C158" s="27" t="s">
        <v>238</v>
      </c>
      <c r="D158" s="27" t="s">
        <v>238</v>
      </c>
      <c r="E158" s="27" t="s">
        <v>238</v>
      </c>
      <c r="F158" s="27" t="s">
        <v>238</v>
      </c>
      <c r="G158" s="27" t="s">
        <v>238</v>
      </c>
      <c r="H158" s="27" t="s">
        <v>238</v>
      </c>
      <c r="I158" s="27" t="s">
        <v>238</v>
      </c>
      <c r="J158" s="27" t="s">
        <v>238</v>
      </c>
      <c r="K158" s="27" t="s">
        <v>238</v>
      </c>
      <c r="L158" s="27" t="s">
        <v>238</v>
      </c>
      <c r="M158" s="27" t="s">
        <v>238</v>
      </c>
      <c r="N158" s="27" t="s">
        <v>238</v>
      </c>
      <c r="O158" s="27" t="s">
        <v>238</v>
      </c>
      <c r="P158" s="27" t="s">
        <v>238</v>
      </c>
      <c r="Q158" s="28" t="s">
        <v>238</v>
      </c>
      <c r="R158" s="28" t="s">
        <v>238</v>
      </c>
      <c r="S158" s="28" t="s">
        <v>238</v>
      </c>
      <c r="T158" s="28" t="s">
        <v>238</v>
      </c>
      <c r="U158" s="28" t="s">
        <v>238</v>
      </c>
      <c r="V158" s="28" t="s">
        <v>238</v>
      </c>
      <c r="W158" s="28" t="s">
        <v>238</v>
      </c>
      <c r="X158" s="27" t="s">
        <v>238</v>
      </c>
      <c r="Y158" s="27" t="s">
        <v>238</v>
      </c>
      <c r="Z158" s="27" t="s">
        <v>238</v>
      </c>
      <c r="AA158" s="27" t="s">
        <v>238</v>
      </c>
      <c r="AB158" s="27" t="s">
        <v>238</v>
      </c>
      <c r="AC158" s="27" t="s">
        <v>238</v>
      </c>
      <c r="AD158" s="27" t="s">
        <v>238</v>
      </c>
      <c r="AE158" s="27"/>
      <c r="AF158" s="27"/>
      <c r="AG158" s="163">
        <f>AG20</f>
        <v>5206</v>
      </c>
      <c r="AH158" s="163">
        <f>AH20</f>
        <v>4923.1000000000004</v>
      </c>
      <c r="AI158" s="163">
        <f t="shared" ref="AI158:AZ158" si="37">AI20</f>
        <v>413.29999999999995</v>
      </c>
      <c r="AJ158" s="163">
        <f t="shared" si="37"/>
        <v>413.29999999999995</v>
      </c>
      <c r="AK158" s="163">
        <f t="shared" si="37"/>
        <v>1304</v>
      </c>
      <c r="AL158" s="163">
        <f t="shared" si="37"/>
        <v>1301</v>
      </c>
      <c r="AM158" s="163">
        <f t="shared" si="37"/>
        <v>0</v>
      </c>
      <c r="AN158" s="163"/>
      <c r="AO158" s="163">
        <f t="shared" si="37"/>
        <v>3488.7</v>
      </c>
      <c r="AP158" s="163">
        <f t="shared" si="37"/>
        <v>3208.8</v>
      </c>
      <c r="AQ158" s="163">
        <f t="shared" si="37"/>
        <v>8641.1999999999989</v>
      </c>
      <c r="AR158" s="553">
        <f t="shared" si="37"/>
        <v>90</v>
      </c>
      <c r="AS158" s="163">
        <f t="shared" si="37"/>
        <v>5443.9000000000005</v>
      </c>
      <c r="AT158" s="163">
        <f t="shared" si="37"/>
        <v>0</v>
      </c>
      <c r="AU158" s="163">
        <f t="shared" si="37"/>
        <v>3107.3</v>
      </c>
      <c r="AV158" s="163">
        <f t="shared" si="37"/>
        <v>3153.7</v>
      </c>
      <c r="AW158" s="553">
        <f t="shared" si="37"/>
        <v>90.1</v>
      </c>
      <c r="AX158" s="163">
        <f t="shared" si="37"/>
        <v>560</v>
      </c>
      <c r="AY158" s="163">
        <f t="shared" si="37"/>
        <v>0</v>
      </c>
      <c r="AZ158" s="163">
        <f t="shared" si="37"/>
        <v>2503.6</v>
      </c>
      <c r="BA158" s="163">
        <f t="shared" ref="BA158:BJ158" si="38">BA20</f>
        <v>3388.2</v>
      </c>
      <c r="BB158" s="553">
        <f t="shared" si="38"/>
        <v>93.8</v>
      </c>
      <c r="BC158" s="163">
        <f t="shared" si="38"/>
        <v>819.3</v>
      </c>
      <c r="BD158" s="163">
        <f t="shared" si="38"/>
        <v>0</v>
      </c>
      <c r="BE158" s="163">
        <f t="shared" si="38"/>
        <v>2475.0999999999995</v>
      </c>
      <c r="BF158" s="163">
        <f t="shared" si="38"/>
        <v>3388.2</v>
      </c>
      <c r="BG158" s="553">
        <f t="shared" si="38"/>
        <v>93.8</v>
      </c>
      <c r="BH158" s="163">
        <f t="shared" si="38"/>
        <v>819.3</v>
      </c>
      <c r="BI158" s="163">
        <f t="shared" si="38"/>
        <v>0</v>
      </c>
      <c r="BJ158" s="163">
        <f t="shared" si="38"/>
        <v>2475.0999999999995</v>
      </c>
    </row>
    <row r="159" spans="1:62" ht="25.5" customHeight="1"/>
    <row r="160" spans="1:62" s="46" customFormat="1" ht="17.25" customHeight="1">
      <c r="A160" s="636"/>
      <c r="B160" s="42"/>
      <c r="C160" s="43"/>
      <c r="D160" s="43"/>
      <c r="E160" s="43"/>
      <c r="F160" s="43"/>
      <c r="G160" s="44"/>
      <c r="H160" s="43"/>
      <c r="I160" s="43"/>
      <c r="J160" s="43"/>
      <c r="K160" s="44"/>
      <c r="L160" s="44"/>
      <c r="M160" s="43"/>
      <c r="N160" s="43"/>
      <c r="O160" s="43"/>
      <c r="P160" s="43"/>
      <c r="Q160" s="44"/>
      <c r="R160" s="44"/>
      <c r="S160" s="44"/>
      <c r="T160" s="44"/>
      <c r="U160" s="44"/>
      <c r="V160" s="44"/>
      <c r="W160" s="44"/>
      <c r="X160" s="44"/>
      <c r="Y160" s="44"/>
      <c r="Z160" s="44"/>
      <c r="AA160" s="44"/>
      <c r="AB160" s="44"/>
      <c r="AC160" s="44"/>
      <c r="AD160" s="45"/>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row>
    <row r="161" spans="1:57" s="46" customFormat="1" ht="5.25" customHeight="1">
      <c r="A161" s="53"/>
      <c r="B161" s="47"/>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5"/>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row>
    <row r="162" spans="1:57" s="46" customFormat="1" ht="4.5" customHeight="1">
      <c r="A162" s="44"/>
      <c r="B162" s="47"/>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5"/>
      <c r="AE162" s="2"/>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row>
    <row r="163" spans="1:57" s="35" customFormat="1">
      <c r="AG163" s="173"/>
      <c r="AH163" s="173"/>
    </row>
    <row r="165" spans="1:57" s="34" customFormat="1"/>
  </sheetData>
  <mergeCells count="178">
    <mergeCell ref="C9:AB10"/>
    <mergeCell ref="K13:K18"/>
    <mergeCell ref="S13:S18"/>
    <mergeCell ref="T13:T18"/>
    <mergeCell ref="BA12:BJ12"/>
    <mergeCell ref="BJ14:BJ18"/>
    <mergeCell ref="A3:AZ4"/>
    <mergeCell ref="A5:AS5"/>
    <mergeCell ref="T12:V12"/>
    <mergeCell ref="Q12:S12"/>
    <mergeCell ref="AD9:AF12"/>
    <mergeCell ref="W11:AB11"/>
    <mergeCell ref="AM14:AM18"/>
    <mergeCell ref="AM13:AN13"/>
    <mergeCell ref="A9:A18"/>
    <mergeCell ref="H13:H18"/>
    <mergeCell ref="B9:B18"/>
    <mergeCell ref="C12:E12"/>
    <mergeCell ref="G13:G18"/>
    <mergeCell ref="C11:V11"/>
    <mergeCell ref="N13:N18"/>
    <mergeCell ref="E13:E18"/>
    <mergeCell ref="Q13:Q18"/>
    <mergeCell ref="V13:V18"/>
    <mergeCell ref="I13:I18"/>
    <mergeCell ref="C13:C18"/>
    <mergeCell ref="AQ12:AU12"/>
    <mergeCell ref="AU13:AU18"/>
    <mergeCell ref="AQ13:AQ18"/>
    <mergeCell ref="D13:D18"/>
    <mergeCell ref="F12:I12"/>
    <mergeCell ref="Z12:AB12"/>
    <mergeCell ref="AN14:AN18"/>
    <mergeCell ref="AG14:AG18"/>
    <mergeCell ref="AH14:AH18"/>
    <mergeCell ref="AK13:AL13"/>
    <mergeCell ref="AE13:AE18"/>
    <mergeCell ref="J12:L12"/>
    <mergeCell ref="L13:L18"/>
    <mergeCell ref="W12:Y12"/>
    <mergeCell ref="AG13:AH13"/>
    <mergeCell ref="AL14:AL18"/>
    <mergeCell ref="X13:X18"/>
    <mergeCell ref="AP14:AP18"/>
    <mergeCell ref="AF13:AF18"/>
    <mergeCell ref="AG12:AO12"/>
    <mergeCell ref="M12:P12"/>
    <mergeCell ref="O13:O18"/>
    <mergeCell ref="M13:M18"/>
    <mergeCell ref="R13:R18"/>
    <mergeCell ref="AO13:AP13"/>
    <mergeCell ref="AO14:AO18"/>
    <mergeCell ref="BE14:BE18"/>
    <mergeCell ref="BA14:BA18"/>
    <mergeCell ref="AR13:AR18"/>
    <mergeCell ref="AZ13:AZ18"/>
    <mergeCell ref="P13:P18"/>
    <mergeCell ref="BF13:BJ13"/>
    <mergeCell ref="BI14:BI18"/>
    <mergeCell ref="AS13:AS18"/>
    <mergeCell ref="BB14:BB18"/>
    <mergeCell ref="AY13:AY18"/>
    <mergeCell ref="M48:M57"/>
    <mergeCell ref="W48:W60"/>
    <mergeCell ref="AV12:AZ12"/>
    <mergeCell ref="BG14:BG18"/>
    <mergeCell ref="AT13:AT18"/>
    <mergeCell ref="BH14:BH18"/>
    <mergeCell ref="AV13:AV18"/>
    <mergeCell ref="BA13:BE13"/>
    <mergeCell ref="BC14:BC18"/>
    <mergeCell ref="AW13:AW18"/>
    <mergeCell ref="BD14:BD18"/>
    <mergeCell ref="AJ14:AJ18"/>
    <mergeCell ref="E48:E57"/>
    <mergeCell ref="E30:E32"/>
    <mergeCell ref="Y30:Y32"/>
    <mergeCell ref="W30:W32"/>
    <mergeCell ref="E33:E45"/>
    <mergeCell ref="W33:W45"/>
    <mergeCell ref="M33:M46"/>
    <mergeCell ref="X33:X45"/>
    <mergeCell ref="J13:J18"/>
    <mergeCell ref="M25:M29"/>
    <mergeCell ref="W13:W18"/>
    <mergeCell ref="Z13:Z18"/>
    <mergeCell ref="U13:U18"/>
    <mergeCell ref="AK14:AK18"/>
    <mergeCell ref="AC9:AC18"/>
    <mergeCell ref="AG9:BJ11"/>
    <mergeCell ref="BF14:BF18"/>
    <mergeCell ref="AX13:AX18"/>
    <mergeCell ref="AB33:AB45"/>
    <mergeCell ref="AA13:AA18"/>
    <mergeCell ref="Y25:Y29"/>
    <mergeCell ref="AB13:AB18"/>
    <mergeCell ref="AB25:AB29"/>
    <mergeCell ref="Y13:Y18"/>
    <mergeCell ref="AA33:AA45"/>
    <mergeCell ref="AI14:AI18"/>
    <mergeCell ref="AD13:AD18"/>
    <mergeCell ref="AI13:AJ13"/>
    <mergeCell ref="D25:D29"/>
    <mergeCell ref="AA25:AA29"/>
    <mergeCell ref="Z25:Z29"/>
    <mergeCell ref="E25:E29"/>
    <mergeCell ref="X25:X29"/>
    <mergeCell ref="W25:W29"/>
    <mergeCell ref="F13:F18"/>
    <mergeCell ref="B25:B29"/>
    <mergeCell ref="B33:B46"/>
    <mergeCell ref="B30:B32"/>
    <mergeCell ref="D33:D45"/>
    <mergeCell ref="D48:D57"/>
    <mergeCell ref="C25:C29"/>
    <mergeCell ref="C33:C46"/>
    <mergeCell ref="C48:C60"/>
    <mergeCell ref="A152:A153"/>
    <mergeCell ref="B136:B138"/>
    <mergeCell ref="B106:B109"/>
    <mergeCell ref="B110:B115"/>
    <mergeCell ref="B152:B153"/>
    <mergeCell ref="A25:A29"/>
    <mergeCell ref="A33:A46"/>
    <mergeCell ref="A48:A60"/>
    <mergeCell ref="B49:B60"/>
    <mergeCell ref="A30:A32"/>
    <mergeCell ref="D136:D138"/>
    <mergeCell ref="A136:A138"/>
    <mergeCell ref="A110:A115"/>
    <mergeCell ref="C152:C153"/>
    <mergeCell ref="D72:D86"/>
    <mergeCell ref="E72:E86"/>
    <mergeCell ref="C72:C86"/>
    <mergeCell ref="C136:C138"/>
    <mergeCell ref="C104:C115"/>
    <mergeCell ref="D104:D105"/>
    <mergeCell ref="A106:A109"/>
    <mergeCell ref="E106:E109"/>
    <mergeCell ref="B72:B86"/>
    <mergeCell ref="M104:M115"/>
    <mergeCell ref="M87:M89"/>
    <mergeCell ref="A87:A89"/>
    <mergeCell ref="C64:C66"/>
    <mergeCell ref="M68:M71"/>
    <mergeCell ref="B64:B67"/>
    <mergeCell ref="A64:A71"/>
    <mergeCell ref="A72:A86"/>
    <mergeCell ref="A94:A95"/>
    <mergeCell ref="Z136:Z138"/>
    <mergeCell ref="Z33:Z46"/>
    <mergeCell ref="Y33:Y45"/>
    <mergeCell ref="AA136:AA138"/>
    <mergeCell ref="AA104:AA108"/>
    <mergeCell ref="AA48:AA57"/>
    <mergeCell ref="Y48:Y57"/>
    <mergeCell ref="Y136:Y138"/>
    <mergeCell ref="Z72:Z86"/>
    <mergeCell ref="W64:W66"/>
    <mergeCell ref="W104:W115"/>
    <mergeCell ref="E104:E105"/>
    <mergeCell ref="M76:M86"/>
    <mergeCell ref="X136:X138"/>
    <mergeCell ref="E136:E138"/>
    <mergeCell ref="X104:X106"/>
    <mergeCell ref="F98:F99"/>
    <mergeCell ref="M136:M138"/>
    <mergeCell ref="W136:W138"/>
    <mergeCell ref="X48:X57"/>
    <mergeCell ref="AB48:AB57"/>
    <mergeCell ref="AA72:AA86"/>
    <mergeCell ref="AB136:AB138"/>
    <mergeCell ref="AB72:AB86"/>
    <mergeCell ref="AB104:AB108"/>
    <mergeCell ref="Z87:Z89"/>
    <mergeCell ref="Z48:Z57"/>
    <mergeCell ref="Y104:Y105"/>
    <mergeCell ref="Z104:Z115"/>
  </mergeCells>
  <phoneticPr fontId="0" type="noConversion"/>
  <pageMargins left="0.75" right="0.28000000000000003" top="0.49" bottom="0.51" header="0.5" footer="0.5"/>
  <pageSetup paperSize="9" scale="45" orientation="landscape" r:id="rId1"/>
  <headerFooter alignWithMargins="0"/>
  <rowBreaks count="2" manualBreakCount="2">
    <brk id="63" max="61" man="1"/>
    <brk id="122" max="61" man="1"/>
  </rowBreaks>
</worksheet>
</file>

<file path=xl/worksheets/sheet2.xml><?xml version="1.0" encoding="utf-8"?>
<worksheet xmlns="http://schemas.openxmlformats.org/spreadsheetml/2006/main" xmlns:r="http://schemas.openxmlformats.org/officeDocument/2006/relationships">
  <dimension ref="A1:BJ141"/>
  <sheetViews>
    <sheetView view="pageBreakPreview" topLeftCell="A119" zoomScale="60" workbookViewId="0">
      <selection activeCell="A134" sqref="A134:AE134"/>
    </sheetView>
  </sheetViews>
  <sheetFormatPr defaultRowHeight="12.75"/>
  <cols>
    <col min="1" max="1" width="32.85546875" style="188" customWidth="1"/>
    <col min="2" max="2" width="5.28515625" style="189" customWidth="1"/>
    <col min="3" max="3" width="15.5703125" style="187" customWidth="1"/>
    <col min="4" max="5" width="4.5703125" style="187" customWidth="1"/>
    <col min="6" max="6" width="0.140625" style="187" hidden="1" customWidth="1"/>
    <col min="7" max="7" width="17.42578125" style="187" hidden="1" customWidth="1"/>
    <col min="8" max="8" width="15.42578125" style="187" hidden="1" customWidth="1"/>
    <col min="9" max="9" width="15.7109375" style="187" hidden="1" customWidth="1"/>
    <col min="10" max="10" width="16.140625" style="187" hidden="1" customWidth="1"/>
    <col min="11" max="11" width="13.5703125" style="187" hidden="1" customWidth="1"/>
    <col min="12" max="12" width="16" style="187" hidden="1" customWidth="1"/>
    <col min="13" max="13" width="14.5703125" style="187" hidden="1" customWidth="1"/>
    <col min="14" max="14" width="13.85546875" style="187" hidden="1" customWidth="1"/>
    <col min="15" max="15" width="13.5703125" style="187" hidden="1" customWidth="1"/>
    <col min="16" max="16" width="12.42578125" style="190" hidden="1" customWidth="1"/>
    <col min="17" max="17" width="0.140625" style="187" hidden="1" customWidth="1"/>
    <col min="18" max="18" width="15.42578125" style="187" hidden="1" customWidth="1"/>
    <col min="19" max="19" width="14" style="187" hidden="1" customWidth="1"/>
    <col min="20" max="20" width="13.5703125" style="187" hidden="1" customWidth="1"/>
    <col min="21" max="21" width="14" style="187" hidden="1" customWidth="1"/>
    <col min="22" max="22" width="11.42578125" style="187" hidden="1" customWidth="1"/>
    <col min="23" max="23" width="13.42578125" style="187" customWidth="1"/>
    <col min="24" max="24" width="4" style="187" customWidth="1"/>
    <col min="25" max="25" width="4.5703125" style="187" customWidth="1"/>
    <col min="26" max="26" width="10.5703125" style="187" hidden="1" customWidth="1"/>
    <col min="27" max="27" width="6.42578125" style="187" hidden="1" customWidth="1"/>
    <col min="28" max="28" width="5.7109375" style="187" hidden="1" customWidth="1"/>
    <col min="29" max="29" width="9.7109375" style="187" hidden="1" customWidth="1"/>
    <col min="30" max="30" width="4.85546875" style="191" customWidth="1"/>
    <col min="31" max="31" width="11.85546875" style="191" customWidth="1"/>
    <col min="32" max="32" width="3.85546875" style="191" customWidth="1"/>
    <col min="33" max="34" width="7.5703125" style="187" customWidth="1"/>
    <col min="35" max="36" width="6.5703125" style="187" customWidth="1"/>
    <col min="37" max="38" width="5.85546875" style="187" customWidth="1"/>
    <col min="39" max="39" width="5.140625" style="187" customWidth="1"/>
    <col min="40" max="40" width="4.85546875" style="187" customWidth="1"/>
    <col min="41" max="42" width="7.7109375" style="192" customWidth="1"/>
    <col min="43" max="43" width="7.5703125" style="187" customWidth="1"/>
    <col min="44" max="44" width="5.5703125" style="187" customWidth="1"/>
    <col min="45" max="45" width="7.140625" style="187" customWidth="1"/>
    <col min="46" max="46" width="4.42578125" style="187" customWidth="1"/>
    <col min="47" max="47" width="7.5703125" style="192" customWidth="1"/>
    <col min="48" max="48" width="7.5703125" style="187" customWidth="1"/>
    <col min="49" max="49" width="5.7109375" style="187" customWidth="1"/>
    <col min="50" max="50" width="6" style="187" customWidth="1"/>
    <col min="51" max="51" width="4.42578125" style="187" customWidth="1"/>
    <col min="52" max="52" width="7.7109375" style="192" customWidth="1"/>
    <col min="53" max="53" width="7.5703125" style="192" customWidth="1"/>
    <col min="54" max="54" width="6.28515625" style="192" customWidth="1"/>
    <col min="55" max="55" width="7.140625" style="192" customWidth="1"/>
    <col min="56" max="56" width="4.7109375" style="192" customWidth="1"/>
    <col min="57" max="57" width="9.140625" style="192"/>
    <col min="58" max="58" width="7.5703125" style="187" customWidth="1"/>
    <col min="59" max="59" width="4.7109375" style="187" customWidth="1"/>
    <col min="60" max="60" width="5.85546875" style="187" customWidth="1"/>
    <col min="61" max="61" width="4.5703125" style="187" customWidth="1"/>
    <col min="62" max="62" width="7.85546875" style="187" customWidth="1"/>
    <col min="63" max="16384" width="9.140625" style="187"/>
  </cols>
  <sheetData>
    <row r="1" spans="1:62">
      <c r="A1" s="724" t="s">
        <v>181</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row>
    <row r="2" spans="1:62">
      <c r="A2" s="724" t="s">
        <v>198</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row>
    <row r="3" spans="1:62" ht="12" customHeight="1"/>
    <row r="4" spans="1:62" hidden="1">
      <c r="B4" s="195"/>
      <c r="C4" s="196"/>
      <c r="D4" s="196"/>
      <c r="E4" s="196"/>
      <c r="F4" s="196"/>
      <c r="G4" s="196"/>
      <c r="H4" s="196"/>
      <c r="I4" s="196"/>
      <c r="J4" s="196"/>
      <c r="K4" s="196"/>
      <c r="L4" s="196"/>
      <c r="M4" s="196"/>
      <c r="N4" s="196"/>
      <c r="O4" s="196"/>
      <c r="P4" s="197"/>
      <c r="Q4" s="198"/>
      <c r="R4" s="198"/>
      <c r="S4" s="198"/>
      <c r="T4" s="198"/>
      <c r="U4" s="198"/>
      <c r="V4" s="198"/>
    </row>
    <row r="5" spans="1:62">
      <c r="A5" s="725" t="s">
        <v>410</v>
      </c>
      <c r="B5" s="725"/>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199"/>
      <c r="AS5" s="199"/>
      <c r="AT5" s="199"/>
      <c r="AU5" s="200"/>
      <c r="AV5" s="199"/>
      <c r="AW5" s="199"/>
      <c r="AX5" s="199"/>
      <c r="AY5" s="199"/>
      <c r="AZ5" s="200"/>
      <c r="BA5" s="200"/>
      <c r="BB5" s="200"/>
      <c r="BC5" s="200"/>
      <c r="BD5" s="200"/>
      <c r="BE5" s="200"/>
    </row>
    <row r="6" spans="1:62" ht="0.75" customHeight="1" thickBot="1"/>
    <row r="7" spans="1:62" ht="12.75" customHeight="1">
      <c r="A7" s="726" t="s">
        <v>235</v>
      </c>
      <c r="B7" s="729" t="s">
        <v>236</v>
      </c>
      <c r="C7" s="707" t="s">
        <v>3</v>
      </c>
      <c r="D7" s="708"/>
      <c r="E7" s="708"/>
      <c r="F7" s="708"/>
      <c r="G7" s="708"/>
      <c r="H7" s="708"/>
      <c r="I7" s="708"/>
      <c r="J7" s="708"/>
      <c r="K7" s="708"/>
      <c r="L7" s="708"/>
      <c r="M7" s="708"/>
      <c r="N7" s="708"/>
      <c r="O7" s="708"/>
      <c r="P7" s="708"/>
      <c r="Q7" s="708"/>
      <c r="R7" s="708"/>
      <c r="S7" s="708"/>
      <c r="T7" s="708"/>
      <c r="U7" s="708"/>
      <c r="V7" s="708"/>
      <c r="W7" s="708"/>
      <c r="X7" s="708"/>
      <c r="Y7" s="708"/>
      <c r="Z7" s="708"/>
      <c r="AA7" s="708"/>
      <c r="AB7" s="709"/>
      <c r="AC7" s="706" t="s">
        <v>229</v>
      </c>
      <c r="AD7" s="739" t="s">
        <v>230</v>
      </c>
      <c r="AE7" s="740"/>
      <c r="AF7" s="741"/>
      <c r="AG7" s="735" t="s">
        <v>431</v>
      </c>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row>
    <row r="8" spans="1:62" ht="12.75" customHeight="1">
      <c r="A8" s="727"/>
      <c r="B8" s="730"/>
      <c r="C8" s="696"/>
      <c r="D8" s="710"/>
      <c r="E8" s="710"/>
      <c r="F8" s="710"/>
      <c r="G8" s="710"/>
      <c r="H8" s="710"/>
      <c r="I8" s="710"/>
      <c r="J8" s="710"/>
      <c r="K8" s="710"/>
      <c r="L8" s="710"/>
      <c r="M8" s="710"/>
      <c r="N8" s="710"/>
      <c r="O8" s="710"/>
      <c r="P8" s="710"/>
      <c r="Q8" s="710"/>
      <c r="R8" s="710"/>
      <c r="S8" s="710"/>
      <c r="T8" s="710"/>
      <c r="U8" s="710"/>
      <c r="V8" s="710"/>
      <c r="W8" s="710"/>
      <c r="X8" s="710"/>
      <c r="Y8" s="710"/>
      <c r="Z8" s="710"/>
      <c r="AA8" s="710"/>
      <c r="AB8" s="711"/>
      <c r="AC8" s="698"/>
      <c r="AD8" s="742"/>
      <c r="AE8" s="743"/>
      <c r="AF8" s="744"/>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row>
    <row r="9" spans="1:62" ht="12.75" customHeight="1">
      <c r="A9" s="727"/>
      <c r="B9" s="730"/>
      <c r="C9" s="703" t="s">
        <v>332</v>
      </c>
      <c r="D9" s="704"/>
      <c r="E9" s="704"/>
      <c r="F9" s="704"/>
      <c r="G9" s="704"/>
      <c r="H9" s="704"/>
      <c r="I9" s="704"/>
      <c r="J9" s="704"/>
      <c r="K9" s="704"/>
      <c r="L9" s="704"/>
      <c r="M9" s="704"/>
      <c r="N9" s="704"/>
      <c r="O9" s="704"/>
      <c r="P9" s="704"/>
      <c r="Q9" s="704"/>
      <c r="R9" s="704"/>
      <c r="S9" s="704"/>
      <c r="T9" s="704"/>
      <c r="U9" s="704"/>
      <c r="V9" s="704"/>
      <c r="W9" s="703" t="s">
        <v>333</v>
      </c>
      <c r="X9" s="704"/>
      <c r="Y9" s="704"/>
      <c r="Z9" s="704"/>
      <c r="AA9" s="704"/>
      <c r="AB9" s="704"/>
      <c r="AC9" s="698"/>
      <c r="AD9" s="742"/>
      <c r="AE9" s="743"/>
      <c r="AF9" s="744"/>
      <c r="AG9" s="735"/>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23.25" customHeight="1">
      <c r="A10" s="727"/>
      <c r="B10" s="730"/>
      <c r="C10" s="712" t="s">
        <v>231</v>
      </c>
      <c r="D10" s="713"/>
      <c r="E10" s="714"/>
      <c r="F10" s="703" t="s">
        <v>232</v>
      </c>
      <c r="G10" s="704"/>
      <c r="H10" s="704"/>
      <c r="I10" s="705"/>
      <c r="J10" s="703" t="s">
        <v>233</v>
      </c>
      <c r="K10" s="704"/>
      <c r="L10" s="705"/>
      <c r="M10" s="694" t="s">
        <v>334</v>
      </c>
      <c r="N10" s="701"/>
      <c r="O10" s="701"/>
      <c r="P10" s="702"/>
      <c r="Q10" s="703" t="s">
        <v>234</v>
      </c>
      <c r="R10" s="704"/>
      <c r="S10" s="704"/>
      <c r="T10" s="703" t="s">
        <v>335</v>
      </c>
      <c r="U10" s="704"/>
      <c r="V10" s="705"/>
      <c r="W10" s="703" t="s">
        <v>336</v>
      </c>
      <c r="X10" s="704"/>
      <c r="Y10" s="705"/>
      <c r="Z10" s="703" t="s">
        <v>337</v>
      </c>
      <c r="AA10" s="704"/>
      <c r="AB10" s="705"/>
      <c r="AC10" s="698"/>
      <c r="AD10" s="742"/>
      <c r="AE10" s="743"/>
      <c r="AF10" s="744"/>
      <c r="AG10" s="760" t="s">
        <v>205</v>
      </c>
      <c r="AH10" s="761"/>
      <c r="AI10" s="762"/>
      <c r="AJ10" s="762"/>
      <c r="AK10" s="762"/>
      <c r="AL10" s="762"/>
      <c r="AM10" s="762"/>
      <c r="AN10" s="762"/>
      <c r="AO10" s="763"/>
      <c r="AP10" s="626"/>
      <c r="AQ10" s="789" t="s">
        <v>433</v>
      </c>
      <c r="AR10" s="790"/>
      <c r="AS10" s="790"/>
      <c r="AT10" s="790"/>
      <c r="AU10" s="791"/>
      <c r="AV10" s="789" t="s">
        <v>432</v>
      </c>
      <c r="AW10" s="790"/>
      <c r="AX10" s="790"/>
      <c r="AY10" s="790"/>
      <c r="AZ10" s="791"/>
      <c r="BA10" s="760" t="s">
        <v>435</v>
      </c>
      <c r="BB10" s="761"/>
      <c r="BC10" s="761"/>
      <c r="BD10" s="761"/>
      <c r="BE10" s="761"/>
      <c r="BF10" s="761"/>
      <c r="BG10" s="761"/>
      <c r="BH10" s="761"/>
      <c r="BI10" s="761"/>
      <c r="BJ10" s="764"/>
    </row>
    <row r="11" spans="1:62" ht="40.5" customHeight="1">
      <c r="A11" s="727"/>
      <c r="B11" s="730"/>
      <c r="C11" s="792" t="s">
        <v>338</v>
      </c>
      <c r="D11" s="792" t="s">
        <v>339</v>
      </c>
      <c r="E11" s="792" t="s">
        <v>340</v>
      </c>
      <c r="F11" s="792" t="s">
        <v>338</v>
      </c>
      <c r="G11" s="792" t="s">
        <v>339</v>
      </c>
      <c r="H11" s="792" t="s">
        <v>340</v>
      </c>
      <c r="I11" s="797" t="s">
        <v>341</v>
      </c>
      <c r="J11" s="792" t="s">
        <v>338</v>
      </c>
      <c r="K11" s="793" t="s">
        <v>342</v>
      </c>
      <c r="L11" s="792" t="s">
        <v>340</v>
      </c>
      <c r="M11" s="792" t="s">
        <v>338</v>
      </c>
      <c r="N11" s="793" t="s">
        <v>342</v>
      </c>
      <c r="O11" s="792" t="s">
        <v>340</v>
      </c>
      <c r="P11" s="797" t="s">
        <v>341</v>
      </c>
      <c r="Q11" s="792" t="s">
        <v>338</v>
      </c>
      <c r="R11" s="793" t="s">
        <v>342</v>
      </c>
      <c r="S11" s="797" t="s">
        <v>340</v>
      </c>
      <c r="T11" s="792" t="s">
        <v>338</v>
      </c>
      <c r="U11" s="793" t="s">
        <v>342</v>
      </c>
      <c r="V11" s="797" t="s">
        <v>340</v>
      </c>
      <c r="W11" s="792" t="s">
        <v>338</v>
      </c>
      <c r="X11" s="792" t="s">
        <v>339</v>
      </c>
      <c r="Y11" s="792" t="s">
        <v>340</v>
      </c>
      <c r="Z11" s="792" t="s">
        <v>338</v>
      </c>
      <c r="AA11" s="793" t="s">
        <v>342</v>
      </c>
      <c r="AB11" s="792" t="s">
        <v>340</v>
      </c>
      <c r="AC11" s="698"/>
      <c r="AD11" s="754"/>
      <c r="AE11" s="755"/>
      <c r="AF11" s="756"/>
      <c r="AG11" s="718" t="s">
        <v>35</v>
      </c>
      <c r="AH11" s="720"/>
      <c r="AI11" s="760" t="s">
        <v>36</v>
      </c>
      <c r="AJ11" s="764"/>
      <c r="AK11" s="760" t="s">
        <v>37</v>
      </c>
      <c r="AL11" s="764"/>
      <c r="AM11" s="760" t="s">
        <v>38</v>
      </c>
      <c r="AN11" s="764"/>
      <c r="AO11" s="765" t="s">
        <v>39</v>
      </c>
      <c r="AP11" s="766"/>
      <c r="AQ11" s="518"/>
      <c r="AR11" s="519"/>
      <c r="AS11" s="519"/>
      <c r="AT11" s="519"/>
      <c r="AU11" s="520"/>
      <c r="AV11" s="518"/>
      <c r="AW11" s="519"/>
      <c r="AX11" s="519"/>
      <c r="AY11" s="519"/>
      <c r="AZ11" s="520"/>
      <c r="BA11" s="718" t="s">
        <v>382</v>
      </c>
      <c r="BB11" s="762"/>
      <c r="BC11" s="762"/>
      <c r="BD11" s="762"/>
      <c r="BE11" s="763"/>
      <c r="BF11" s="718" t="s">
        <v>134</v>
      </c>
      <c r="BG11" s="762"/>
      <c r="BH11" s="762"/>
      <c r="BI11" s="762"/>
      <c r="BJ11" s="763"/>
    </row>
    <row r="12" spans="1:62" ht="76.5" customHeight="1">
      <c r="A12" s="727"/>
      <c r="B12" s="730"/>
      <c r="C12" s="792"/>
      <c r="D12" s="792"/>
      <c r="E12" s="792"/>
      <c r="F12" s="792"/>
      <c r="G12" s="792"/>
      <c r="H12" s="792"/>
      <c r="I12" s="798"/>
      <c r="J12" s="792"/>
      <c r="K12" s="794"/>
      <c r="L12" s="792"/>
      <c r="M12" s="792"/>
      <c r="N12" s="794"/>
      <c r="O12" s="792"/>
      <c r="P12" s="798"/>
      <c r="Q12" s="792"/>
      <c r="R12" s="794"/>
      <c r="S12" s="798"/>
      <c r="T12" s="792"/>
      <c r="U12" s="794"/>
      <c r="V12" s="798"/>
      <c r="W12" s="792"/>
      <c r="X12" s="792"/>
      <c r="Y12" s="792"/>
      <c r="Z12" s="792"/>
      <c r="AA12" s="794"/>
      <c r="AB12" s="792"/>
      <c r="AC12" s="698"/>
      <c r="AD12" s="201" t="s">
        <v>343</v>
      </c>
      <c r="AE12" s="202" t="s">
        <v>33</v>
      </c>
      <c r="AF12" s="202" t="s">
        <v>34</v>
      </c>
      <c r="AG12" s="757" t="s">
        <v>328</v>
      </c>
      <c r="AH12" s="757" t="s">
        <v>327</v>
      </c>
      <c r="AI12" s="757" t="s">
        <v>328</v>
      </c>
      <c r="AJ12" s="757" t="s">
        <v>327</v>
      </c>
      <c r="AK12" s="757" t="s">
        <v>328</v>
      </c>
      <c r="AL12" s="757" t="s">
        <v>327</v>
      </c>
      <c r="AM12" s="757" t="s">
        <v>328</v>
      </c>
      <c r="AN12" s="757" t="s">
        <v>327</v>
      </c>
      <c r="AO12" s="751" t="s">
        <v>328</v>
      </c>
      <c r="AP12" s="751" t="s">
        <v>327</v>
      </c>
      <c r="AQ12" s="800" t="s">
        <v>35</v>
      </c>
      <c r="AR12" s="800" t="s">
        <v>40</v>
      </c>
      <c r="AS12" s="800" t="s">
        <v>37</v>
      </c>
      <c r="AT12" s="800" t="s">
        <v>38</v>
      </c>
      <c r="AU12" s="811" t="s">
        <v>39</v>
      </c>
      <c r="AV12" s="800" t="s">
        <v>35</v>
      </c>
      <c r="AW12" s="800" t="s">
        <v>40</v>
      </c>
      <c r="AX12" s="800" t="s">
        <v>37</v>
      </c>
      <c r="AY12" s="800" t="s">
        <v>38</v>
      </c>
      <c r="AZ12" s="811" t="s">
        <v>39</v>
      </c>
      <c r="BA12" s="757" t="s">
        <v>35</v>
      </c>
      <c r="BB12" s="757" t="s">
        <v>41</v>
      </c>
      <c r="BC12" s="757" t="s">
        <v>37</v>
      </c>
      <c r="BD12" s="757" t="s">
        <v>38</v>
      </c>
      <c r="BE12" s="751" t="s">
        <v>39</v>
      </c>
      <c r="BF12" s="757" t="s">
        <v>35</v>
      </c>
      <c r="BG12" s="757" t="s">
        <v>41</v>
      </c>
      <c r="BH12" s="757" t="s">
        <v>37</v>
      </c>
      <c r="BI12" s="757" t="s">
        <v>38</v>
      </c>
      <c r="BJ12" s="751" t="s">
        <v>39</v>
      </c>
    </row>
    <row r="13" spans="1:62" ht="12.75" customHeight="1">
      <c r="A13" s="727"/>
      <c r="B13" s="730"/>
      <c r="C13" s="792"/>
      <c r="D13" s="792"/>
      <c r="E13" s="792"/>
      <c r="F13" s="792"/>
      <c r="G13" s="792"/>
      <c r="H13" s="792"/>
      <c r="I13" s="798"/>
      <c r="J13" s="792"/>
      <c r="K13" s="794"/>
      <c r="L13" s="792"/>
      <c r="M13" s="792"/>
      <c r="N13" s="794"/>
      <c r="O13" s="792"/>
      <c r="P13" s="798"/>
      <c r="Q13" s="792"/>
      <c r="R13" s="794"/>
      <c r="S13" s="798"/>
      <c r="T13" s="792"/>
      <c r="U13" s="794"/>
      <c r="V13" s="798"/>
      <c r="W13" s="792"/>
      <c r="X13" s="792"/>
      <c r="Y13" s="792"/>
      <c r="Z13" s="792"/>
      <c r="AA13" s="794"/>
      <c r="AB13" s="792"/>
      <c r="AC13" s="698"/>
      <c r="AD13" s="203"/>
      <c r="AE13" s="204"/>
      <c r="AF13" s="204"/>
      <c r="AG13" s="758"/>
      <c r="AH13" s="758"/>
      <c r="AI13" s="758"/>
      <c r="AJ13" s="758"/>
      <c r="AK13" s="758"/>
      <c r="AL13" s="758"/>
      <c r="AM13" s="758"/>
      <c r="AN13" s="758"/>
      <c r="AO13" s="752"/>
      <c r="AP13" s="752"/>
      <c r="AQ13" s="801"/>
      <c r="AR13" s="809"/>
      <c r="AS13" s="809"/>
      <c r="AT13" s="809"/>
      <c r="AU13" s="812"/>
      <c r="AV13" s="801"/>
      <c r="AW13" s="809"/>
      <c r="AX13" s="809"/>
      <c r="AY13" s="809"/>
      <c r="AZ13" s="812"/>
      <c r="BA13" s="758"/>
      <c r="BB13" s="758"/>
      <c r="BC13" s="758"/>
      <c r="BD13" s="758"/>
      <c r="BE13" s="752"/>
      <c r="BF13" s="758"/>
      <c r="BG13" s="758"/>
      <c r="BH13" s="758"/>
      <c r="BI13" s="758"/>
      <c r="BJ13" s="752"/>
    </row>
    <row r="14" spans="1:62" ht="12.75" customHeight="1">
      <c r="A14" s="727"/>
      <c r="B14" s="730"/>
      <c r="C14" s="792"/>
      <c r="D14" s="792"/>
      <c r="E14" s="792"/>
      <c r="F14" s="792"/>
      <c r="G14" s="792"/>
      <c r="H14" s="792"/>
      <c r="I14" s="798"/>
      <c r="J14" s="792"/>
      <c r="K14" s="794"/>
      <c r="L14" s="792"/>
      <c r="M14" s="792"/>
      <c r="N14" s="794"/>
      <c r="O14" s="792"/>
      <c r="P14" s="798"/>
      <c r="Q14" s="792"/>
      <c r="R14" s="794"/>
      <c r="S14" s="798"/>
      <c r="T14" s="792"/>
      <c r="U14" s="794"/>
      <c r="V14" s="798"/>
      <c r="W14" s="792"/>
      <c r="X14" s="792"/>
      <c r="Y14" s="792"/>
      <c r="Z14" s="792"/>
      <c r="AA14" s="794"/>
      <c r="AB14" s="792"/>
      <c r="AC14" s="698"/>
      <c r="AD14" s="203"/>
      <c r="AE14" s="204"/>
      <c r="AF14" s="204"/>
      <c r="AG14" s="758"/>
      <c r="AH14" s="758"/>
      <c r="AI14" s="758"/>
      <c r="AJ14" s="758"/>
      <c r="AK14" s="758"/>
      <c r="AL14" s="758"/>
      <c r="AM14" s="758"/>
      <c r="AN14" s="758"/>
      <c r="AO14" s="752"/>
      <c r="AP14" s="752"/>
      <c r="AQ14" s="801"/>
      <c r="AR14" s="809"/>
      <c r="AS14" s="809"/>
      <c r="AT14" s="809"/>
      <c r="AU14" s="812"/>
      <c r="AV14" s="801"/>
      <c r="AW14" s="809"/>
      <c r="AX14" s="809"/>
      <c r="AY14" s="809"/>
      <c r="AZ14" s="812"/>
      <c r="BA14" s="758"/>
      <c r="BB14" s="758"/>
      <c r="BC14" s="758"/>
      <c r="BD14" s="758"/>
      <c r="BE14" s="752"/>
      <c r="BF14" s="758"/>
      <c r="BG14" s="758"/>
      <c r="BH14" s="758"/>
      <c r="BI14" s="758"/>
      <c r="BJ14" s="752"/>
    </row>
    <row r="15" spans="1:62" ht="12.75" customHeight="1">
      <c r="A15" s="727"/>
      <c r="B15" s="730"/>
      <c r="C15" s="792"/>
      <c r="D15" s="792"/>
      <c r="E15" s="792"/>
      <c r="F15" s="792"/>
      <c r="G15" s="792"/>
      <c r="H15" s="792"/>
      <c r="I15" s="798"/>
      <c r="J15" s="792"/>
      <c r="K15" s="794"/>
      <c r="L15" s="792"/>
      <c r="M15" s="792"/>
      <c r="N15" s="794"/>
      <c r="O15" s="792"/>
      <c r="P15" s="798"/>
      <c r="Q15" s="792"/>
      <c r="R15" s="794"/>
      <c r="S15" s="798"/>
      <c r="T15" s="792"/>
      <c r="U15" s="794"/>
      <c r="V15" s="798"/>
      <c r="W15" s="792"/>
      <c r="X15" s="792"/>
      <c r="Y15" s="792"/>
      <c r="Z15" s="792"/>
      <c r="AA15" s="794"/>
      <c r="AB15" s="792"/>
      <c r="AC15" s="698"/>
      <c r="AD15" s="203"/>
      <c r="AE15" s="204"/>
      <c r="AF15" s="204"/>
      <c r="AG15" s="758"/>
      <c r="AH15" s="758"/>
      <c r="AI15" s="758"/>
      <c r="AJ15" s="758"/>
      <c r="AK15" s="758"/>
      <c r="AL15" s="758"/>
      <c r="AM15" s="758"/>
      <c r="AN15" s="758"/>
      <c r="AO15" s="752"/>
      <c r="AP15" s="752"/>
      <c r="AQ15" s="801"/>
      <c r="AR15" s="809"/>
      <c r="AS15" s="809"/>
      <c r="AT15" s="809"/>
      <c r="AU15" s="812"/>
      <c r="AV15" s="801"/>
      <c r="AW15" s="809"/>
      <c r="AX15" s="809"/>
      <c r="AY15" s="809"/>
      <c r="AZ15" s="812"/>
      <c r="BA15" s="758"/>
      <c r="BB15" s="758"/>
      <c r="BC15" s="758"/>
      <c r="BD15" s="758"/>
      <c r="BE15" s="752"/>
      <c r="BF15" s="758"/>
      <c r="BG15" s="758"/>
      <c r="BH15" s="758"/>
      <c r="BI15" s="758"/>
      <c r="BJ15" s="752"/>
    </row>
    <row r="16" spans="1:62" ht="12.75" customHeight="1">
      <c r="A16" s="728"/>
      <c r="B16" s="731"/>
      <c r="C16" s="792"/>
      <c r="D16" s="792"/>
      <c r="E16" s="792"/>
      <c r="F16" s="792"/>
      <c r="G16" s="792"/>
      <c r="H16" s="792"/>
      <c r="I16" s="799"/>
      <c r="J16" s="792"/>
      <c r="K16" s="795"/>
      <c r="L16" s="792"/>
      <c r="M16" s="792"/>
      <c r="N16" s="795"/>
      <c r="O16" s="792"/>
      <c r="P16" s="799"/>
      <c r="Q16" s="792"/>
      <c r="R16" s="795"/>
      <c r="S16" s="799"/>
      <c r="T16" s="792"/>
      <c r="U16" s="795"/>
      <c r="V16" s="799"/>
      <c r="W16" s="792"/>
      <c r="X16" s="792"/>
      <c r="Y16" s="792"/>
      <c r="Z16" s="792"/>
      <c r="AA16" s="795"/>
      <c r="AB16" s="792"/>
      <c r="AC16" s="699"/>
      <c r="AD16" s="205"/>
      <c r="AE16" s="206"/>
      <c r="AF16" s="206"/>
      <c r="AG16" s="759"/>
      <c r="AH16" s="759"/>
      <c r="AI16" s="759"/>
      <c r="AJ16" s="759"/>
      <c r="AK16" s="759"/>
      <c r="AL16" s="759"/>
      <c r="AM16" s="759"/>
      <c r="AN16" s="759"/>
      <c r="AO16" s="753"/>
      <c r="AP16" s="753"/>
      <c r="AQ16" s="802"/>
      <c r="AR16" s="810"/>
      <c r="AS16" s="810"/>
      <c r="AT16" s="810"/>
      <c r="AU16" s="813"/>
      <c r="AV16" s="802"/>
      <c r="AW16" s="810"/>
      <c r="AX16" s="810"/>
      <c r="AY16" s="810"/>
      <c r="AZ16" s="813"/>
      <c r="BA16" s="759"/>
      <c r="BB16" s="759"/>
      <c r="BC16" s="759"/>
      <c r="BD16" s="759"/>
      <c r="BE16" s="753"/>
      <c r="BF16" s="759"/>
      <c r="BG16" s="759"/>
      <c r="BH16" s="759"/>
      <c r="BI16" s="759"/>
      <c r="BJ16" s="753"/>
    </row>
    <row r="17" spans="1:62" s="217" customFormat="1" ht="13.5" thickBot="1">
      <c r="A17" s="207">
        <v>1</v>
      </c>
      <c r="B17" s="208" t="s">
        <v>237</v>
      </c>
      <c r="C17" s="209">
        <v>3</v>
      </c>
      <c r="D17" s="209">
        <v>4</v>
      </c>
      <c r="E17" s="209">
        <v>5</v>
      </c>
      <c r="F17" s="209">
        <v>6</v>
      </c>
      <c r="G17" s="209">
        <v>7</v>
      </c>
      <c r="H17" s="209">
        <v>8</v>
      </c>
      <c r="I17" s="209">
        <v>9</v>
      </c>
      <c r="J17" s="209">
        <v>10</v>
      </c>
      <c r="K17" s="209">
        <v>11</v>
      </c>
      <c r="L17" s="209">
        <v>12</v>
      </c>
      <c r="M17" s="209">
        <v>13</v>
      </c>
      <c r="N17" s="209">
        <v>14</v>
      </c>
      <c r="O17" s="209">
        <v>15</v>
      </c>
      <c r="P17" s="210">
        <v>16</v>
      </c>
      <c r="Q17" s="209">
        <v>17</v>
      </c>
      <c r="R17" s="209">
        <v>18</v>
      </c>
      <c r="S17" s="209">
        <v>19</v>
      </c>
      <c r="T17" s="209">
        <v>20</v>
      </c>
      <c r="U17" s="209">
        <v>21</v>
      </c>
      <c r="V17" s="209">
        <v>22</v>
      </c>
      <c r="W17" s="209">
        <v>23</v>
      </c>
      <c r="X17" s="209">
        <v>24</v>
      </c>
      <c r="Y17" s="209">
        <v>25</v>
      </c>
      <c r="Z17" s="209">
        <v>26</v>
      </c>
      <c r="AA17" s="209">
        <v>27</v>
      </c>
      <c r="AB17" s="209">
        <v>28</v>
      </c>
      <c r="AC17" s="209">
        <v>29</v>
      </c>
      <c r="AD17" s="211">
        <v>30</v>
      </c>
      <c r="AE17" s="212" t="s">
        <v>42</v>
      </c>
      <c r="AF17" s="212" t="s">
        <v>43</v>
      </c>
      <c r="AG17" s="215">
        <v>43</v>
      </c>
      <c r="AH17" s="215"/>
      <c r="AI17" s="215">
        <v>44</v>
      </c>
      <c r="AJ17" s="215"/>
      <c r="AK17" s="215">
        <v>45</v>
      </c>
      <c r="AL17" s="215"/>
      <c r="AM17" s="215">
        <v>46</v>
      </c>
      <c r="AN17" s="215"/>
      <c r="AO17" s="216">
        <v>47</v>
      </c>
      <c r="AP17" s="216"/>
      <c r="AQ17" s="521">
        <v>53</v>
      </c>
      <c r="AR17" s="521">
        <v>54</v>
      </c>
      <c r="AS17" s="521">
        <v>55</v>
      </c>
      <c r="AT17" s="521">
        <v>56</v>
      </c>
      <c r="AU17" s="522">
        <v>57</v>
      </c>
      <c r="AV17" s="213">
        <v>58</v>
      </c>
      <c r="AW17" s="213">
        <v>59</v>
      </c>
      <c r="AX17" s="213">
        <v>60</v>
      </c>
      <c r="AY17" s="213">
        <v>61</v>
      </c>
      <c r="AZ17" s="214">
        <v>62</v>
      </c>
      <c r="BA17" s="214"/>
      <c r="BB17" s="214"/>
      <c r="BC17" s="214"/>
      <c r="BD17" s="214"/>
      <c r="BE17" s="214"/>
      <c r="BF17" s="214"/>
      <c r="BG17" s="214"/>
      <c r="BH17" s="214"/>
      <c r="BI17" s="214"/>
      <c r="BJ17" s="214"/>
    </row>
    <row r="18" spans="1:62" s="227" customFormat="1" ht="38.25" customHeight="1">
      <c r="A18" s="218" t="s">
        <v>395</v>
      </c>
      <c r="B18" s="219">
        <v>6500</v>
      </c>
      <c r="C18" s="220" t="s">
        <v>238</v>
      </c>
      <c r="D18" s="220" t="s">
        <v>238</v>
      </c>
      <c r="E18" s="220" t="s">
        <v>238</v>
      </c>
      <c r="F18" s="220" t="s">
        <v>238</v>
      </c>
      <c r="G18" s="220" t="s">
        <v>238</v>
      </c>
      <c r="H18" s="220" t="s">
        <v>238</v>
      </c>
      <c r="I18" s="220" t="s">
        <v>238</v>
      </c>
      <c r="J18" s="220" t="s">
        <v>238</v>
      </c>
      <c r="K18" s="220" t="s">
        <v>238</v>
      </c>
      <c r="L18" s="220" t="s">
        <v>238</v>
      </c>
      <c r="M18" s="220" t="s">
        <v>238</v>
      </c>
      <c r="N18" s="220" t="s">
        <v>238</v>
      </c>
      <c r="O18" s="220" t="s">
        <v>238</v>
      </c>
      <c r="P18" s="221" t="s">
        <v>238</v>
      </c>
      <c r="Q18" s="220" t="s">
        <v>238</v>
      </c>
      <c r="R18" s="220" t="s">
        <v>238</v>
      </c>
      <c r="S18" s="220" t="s">
        <v>238</v>
      </c>
      <c r="T18" s="220" t="s">
        <v>238</v>
      </c>
      <c r="U18" s="220" t="s">
        <v>238</v>
      </c>
      <c r="V18" s="220" t="s">
        <v>238</v>
      </c>
      <c r="W18" s="220" t="s">
        <v>238</v>
      </c>
      <c r="X18" s="220" t="s">
        <v>238</v>
      </c>
      <c r="Y18" s="220" t="s">
        <v>238</v>
      </c>
      <c r="Z18" s="220" t="s">
        <v>238</v>
      </c>
      <c r="AA18" s="220" t="s">
        <v>238</v>
      </c>
      <c r="AB18" s="220" t="s">
        <v>238</v>
      </c>
      <c r="AC18" s="220" t="s">
        <v>238</v>
      </c>
      <c r="AD18" s="222" t="s">
        <v>238</v>
      </c>
      <c r="AE18" s="222"/>
      <c r="AF18" s="222"/>
      <c r="AG18" s="223">
        <f>AG19+AG71+AG88+AG102+AG119+AG115+AG131</f>
        <v>5185.6000000000004</v>
      </c>
      <c r="AH18" s="223">
        <f>AH19+AH71+AH88+AH102+AH119+AH115+AH131</f>
        <v>4972.8000000000011</v>
      </c>
      <c r="AI18" s="223">
        <f>AI19+AI71+AI88+AI102+AI119+AI115</f>
        <v>91.6</v>
      </c>
      <c r="AJ18" s="223">
        <f>AJ19+AJ71+AJ88+AJ102+AJ119+AJ115</f>
        <v>91.6</v>
      </c>
      <c r="AK18" s="223">
        <f>AK19+AK71+AK88+AK102+AK119+AK115</f>
        <v>759.2</v>
      </c>
      <c r="AL18" s="223">
        <f>AL19+AL71+AL88+AL102+AL119+AL115</f>
        <v>756.2</v>
      </c>
      <c r="AM18" s="223">
        <f>AM19+AM71+AM88+AM102+AM119+AM115</f>
        <v>0</v>
      </c>
      <c r="AN18" s="223"/>
      <c r="AO18" s="224">
        <f t="shared" ref="AO18:BJ18" si="0">AO19+AO71+AO88+AO102+AO119+AO115+AO131</f>
        <v>4334.7999999999993</v>
      </c>
      <c r="AP18" s="224">
        <f t="shared" si="0"/>
        <v>2862.3</v>
      </c>
      <c r="AQ18" s="523">
        <f t="shared" si="0"/>
        <v>6129.4000000000005</v>
      </c>
      <c r="AR18" s="523">
        <f t="shared" si="0"/>
        <v>90</v>
      </c>
      <c r="AS18" s="523">
        <f t="shared" si="0"/>
        <v>2416.3000000000002</v>
      </c>
      <c r="AT18" s="523">
        <f t="shared" si="0"/>
        <v>0</v>
      </c>
      <c r="AU18" s="523">
        <f t="shared" si="0"/>
        <v>3623.1</v>
      </c>
      <c r="AV18" s="224">
        <f t="shared" si="0"/>
        <v>3681.6</v>
      </c>
      <c r="AW18" s="224">
        <f t="shared" si="0"/>
        <v>90.1</v>
      </c>
      <c r="AX18" s="224">
        <f t="shared" si="0"/>
        <v>515.1</v>
      </c>
      <c r="AY18" s="224">
        <f t="shared" si="0"/>
        <v>0</v>
      </c>
      <c r="AZ18" s="224">
        <f t="shared" si="0"/>
        <v>3076.4</v>
      </c>
      <c r="BA18" s="224">
        <f t="shared" si="0"/>
        <v>3888.2</v>
      </c>
      <c r="BB18" s="224">
        <f t="shared" si="0"/>
        <v>93.8</v>
      </c>
      <c r="BC18" s="224">
        <f t="shared" si="0"/>
        <v>753.6</v>
      </c>
      <c r="BD18" s="224">
        <f t="shared" si="0"/>
        <v>0</v>
      </c>
      <c r="BE18" s="224">
        <f t="shared" si="0"/>
        <v>3040.7999999999997</v>
      </c>
      <c r="BF18" s="224">
        <f t="shared" si="0"/>
        <v>3888.2</v>
      </c>
      <c r="BG18" s="224">
        <f t="shared" si="0"/>
        <v>93.8</v>
      </c>
      <c r="BH18" s="224">
        <f t="shared" si="0"/>
        <v>753.6</v>
      </c>
      <c r="BI18" s="224">
        <f t="shared" si="0"/>
        <v>0</v>
      </c>
      <c r="BJ18" s="224">
        <f t="shared" si="0"/>
        <v>3040.7999999999997</v>
      </c>
    </row>
    <row r="19" spans="1:62" s="238" customFormat="1" ht="93.75" customHeight="1">
      <c r="A19" s="228" t="s">
        <v>240</v>
      </c>
      <c r="B19" s="229">
        <v>6501</v>
      </c>
      <c r="C19" s="230" t="s">
        <v>238</v>
      </c>
      <c r="D19" s="230" t="s">
        <v>238</v>
      </c>
      <c r="E19" s="230" t="s">
        <v>238</v>
      </c>
      <c r="F19" s="230" t="s">
        <v>238</v>
      </c>
      <c r="G19" s="230" t="s">
        <v>238</v>
      </c>
      <c r="H19" s="230" t="s">
        <v>238</v>
      </c>
      <c r="I19" s="230" t="s">
        <v>238</v>
      </c>
      <c r="J19" s="230" t="s">
        <v>238</v>
      </c>
      <c r="K19" s="230" t="s">
        <v>238</v>
      </c>
      <c r="L19" s="230" t="s">
        <v>238</v>
      </c>
      <c r="M19" s="230" t="s">
        <v>238</v>
      </c>
      <c r="N19" s="230" t="s">
        <v>238</v>
      </c>
      <c r="O19" s="230" t="s">
        <v>238</v>
      </c>
      <c r="P19" s="231" t="s">
        <v>238</v>
      </c>
      <c r="Q19" s="232" t="s">
        <v>238</v>
      </c>
      <c r="R19" s="232" t="s">
        <v>238</v>
      </c>
      <c r="S19" s="232" t="s">
        <v>238</v>
      </c>
      <c r="T19" s="232" t="s">
        <v>238</v>
      </c>
      <c r="U19" s="232" t="s">
        <v>238</v>
      </c>
      <c r="V19" s="232" t="s">
        <v>238</v>
      </c>
      <c r="W19" s="232" t="s">
        <v>238</v>
      </c>
      <c r="X19" s="230" t="s">
        <v>238</v>
      </c>
      <c r="Y19" s="230" t="s">
        <v>238</v>
      </c>
      <c r="Z19" s="230" t="s">
        <v>238</v>
      </c>
      <c r="AA19" s="230" t="s">
        <v>238</v>
      </c>
      <c r="AB19" s="230" t="s">
        <v>238</v>
      </c>
      <c r="AC19" s="230" t="s">
        <v>238</v>
      </c>
      <c r="AD19" s="233" t="s">
        <v>238</v>
      </c>
      <c r="AE19" s="233"/>
      <c r="AF19" s="233"/>
      <c r="AG19" s="234">
        <f>AG20+AG44+AG67</f>
        <v>3363.3999999999996</v>
      </c>
      <c r="AH19" s="234">
        <f>AH20+AH44+AH67</f>
        <v>3195.3</v>
      </c>
      <c r="AI19" s="234">
        <f>AI20+AI44+AI67</f>
        <v>0</v>
      </c>
      <c r="AJ19" s="234"/>
      <c r="AK19" s="234">
        <f>AK20+AK44+AK67</f>
        <v>756.2</v>
      </c>
      <c r="AL19" s="234">
        <f>AL20+AL44+AL67</f>
        <v>756.2</v>
      </c>
      <c r="AM19" s="234">
        <f>AM20+AM44+AM67</f>
        <v>0</v>
      </c>
      <c r="AN19" s="234"/>
      <c r="AO19" s="235">
        <f t="shared" ref="AO19:BJ19" si="1">AO20+AO44+AO67</f>
        <v>2607.1999999999998</v>
      </c>
      <c r="AP19" s="235">
        <f t="shared" si="1"/>
        <v>1176.4000000000001</v>
      </c>
      <c r="AQ19" s="524">
        <f t="shared" si="1"/>
        <v>4318.7000000000007</v>
      </c>
      <c r="AR19" s="524">
        <f t="shared" si="1"/>
        <v>0</v>
      </c>
      <c r="AS19" s="524">
        <f t="shared" si="1"/>
        <v>2416.3000000000002</v>
      </c>
      <c r="AT19" s="524">
        <f t="shared" si="1"/>
        <v>0</v>
      </c>
      <c r="AU19" s="525">
        <f t="shared" si="1"/>
        <v>1902.4</v>
      </c>
      <c r="AV19" s="234">
        <f t="shared" si="1"/>
        <v>1792.9</v>
      </c>
      <c r="AW19" s="234">
        <f t="shared" si="1"/>
        <v>0</v>
      </c>
      <c r="AX19" s="234">
        <f t="shared" si="1"/>
        <v>515.1</v>
      </c>
      <c r="AY19" s="234">
        <f t="shared" si="1"/>
        <v>0</v>
      </c>
      <c r="AZ19" s="235">
        <f t="shared" si="1"/>
        <v>1277.8</v>
      </c>
      <c r="BA19" s="234">
        <f t="shared" si="1"/>
        <v>1920.7</v>
      </c>
      <c r="BB19" s="234">
        <f t="shared" si="1"/>
        <v>0</v>
      </c>
      <c r="BC19" s="234">
        <f t="shared" si="1"/>
        <v>753.6</v>
      </c>
      <c r="BD19" s="234">
        <f t="shared" si="1"/>
        <v>0</v>
      </c>
      <c r="BE19" s="235">
        <f t="shared" si="1"/>
        <v>1167.0999999999999</v>
      </c>
      <c r="BF19" s="234">
        <f t="shared" si="1"/>
        <v>1920.7</v>
      </c>
      <c r="BG19" s="234">
        <f t="shared" si="1"/>
        <v>0</v>
      </c>
      <c r="BH19" s="234">
        <f t="shared" si="1"/>
        <v>753.6</v>
      </c>
      <c r="BI19" s="234">
        <f t="shared" si="1"/>
        <v>0</v>
      </c>
      <c r="BJ19" s="235">
        <f t="shared" si="1"/>
        <v>1167.0999999999999</v>
      </c>
    </row>
    <row r="20" spans="1:62" s="248" customFormat="1" ht="75.75" customHeight="1">
      <c r="A20" s="239" t="s">
        <v>468</v>
      </c>
      <c r="B20" s="240">
        <v>6502</v>
      </c>
      <c r="C20" s="241" t="s">
        <v>238</v>
      </c>
      <c r="D20" s="241" t="s">
        <v>238</v>
      </c>
      <c r="E20" s="241" t="s">
        <v>238</v>
      </c>
      <c r="F20" s="241" t="s">
        <v>238</v>
      </c>
      <c r="G20" s="241" t="s">
        <v>238</v>
      </c>
      <c r="H20" s="241" t="s">
        <v>238</v>
      </c>
      <c r="I20" s="241" t="s">
        <v>238</v>
      </c>
      <c r="J20" s="241" t="s">
        <v>238</v>
      </c>
      <c r="K20" s="241" t="s">
        <v>238</v>
      </c>
      <c r="L20" s="241" t="s">
        <v>238</v>
      </c>
      <c r="M20" s="241" t="s">
        <v>238</v>
      </c>
      <c r="N20" s="241" t="s">
        <v>238</v>
      </c>
      <c r="O20" s="241" t="s">
        <v>238</v>
      </c>
      <c r="P20" s="242" t="s">
        <v>238</v>
      </c>
      <c r="Q20" s="243" t="s">
        <v>238</v>
      </c>
      <c r="R20" s="243" t="s">
        <v>238</v>
      </c>
      <c r="S20" s="243" t="s">
        <v>238</v>
      </c>
      <c r="T20" s="243" t="s">
        <v>238</v>
      </c>
      <c r="U20" s="243" t="s">
        <v>238</v>
      </c>
      <c r="V20" s="243" t="s">
        <v>238</v>
      </c>
      <c r="W20" s="243" t="s">
        <v>238</v>
      </c>
      <c r="X20" s="241" t="s">
        <v>238</v>
      </c>
      <c r="Y20" s="241" t="s">
        <v>238</v>
      </c>
      <c r="Z20" s="241" t="s">
        <v>238</v>
      </c>
      <c r="AA20" s="241" t="s">
        <v>238</v>
      </c>
      <c r="AB20" s="241" t="s">
        <v>238</v>
      </c>
      <c r="AC20" s="241" t="s">
        <v>238</v>
      </c>
      <c r="AD20" s="244" t="s">
        <v>238</v>
      </c>
      <c r="AE20" s="244"/>
      <c r="AF20" s="244"/>
      <c r="AG20" s="245">
        <f>AG22+AG26+AG28+AG34+AG36+AG37+AG41+AG32+AG29+AG31+AG39+AG29+AG33+AG30+AG38+AG40+AG25+AG42+AG43+AG27+AG35+AG24</f>
        <v>1981.6</v>
      </c>
      <c r="AH20" s="245">
        <f t="shared" ref="AH20:AP20" si="2">AH22+AH26+AH28+AH34+AH36+AH37+AH41+AH32+AH29+AH31+AH39+AH29+AH33+AH30+AH38+AH40+AH25+AH42+AH43+AH27+AH35+AH24</f>
        <v>1848.7</v>
      </c>
      <c r="AI20" s="245">
        <f t="shared" si="2"/>
        <v>0</v>
      </c>
      <c r="AJ20" s="245">
        <f t="shared" si="2"/>
        <v>0</v>
      </c>
      <c r="AK20" s="245">
        <f t="shared" si="2"/>
        <v>47.1</v>
      </c>
      <c r="AL20" s="245">
        <f t="shared" si="2"/>
        <v>47.1</v>
      </c>
      <c r="AM20" s="245">
        <f t="shared" si="2"/>
        <v>0</v>
      </c>
      <c r="AN20" s="245">
        <f t="shared" si="2"/>
        <v>0</v>
      </c>
      <c r="AO20" s="245">
        <f t="shared" si="2"/>
        <v>1934.5</v>
      </c>
      <c r="AP20" s="245">
        <f t="shared" si="2"/>
        <v>538.9</v>
      </c>
      <c r="AQ20" s="526">
        <f>AQ22+AQ26+AQ28+AQ34+AQ36+AQ37+AQ41+AQ32+AQ29+AQ31+AQ39+AQ50+AQ23+AQ29+AQ33+AQ30+AQ38+AQ27</f>
        <v>3254.2000000000003</v>
      </c>
      <c r="AR20" s="526">
        <f>AR22+AR26+AR28+AR34+AR36+AR37+AR41+AR32+AR29+AR31+AR39+AR50+AR23+AR29+AR33+AR30+AR38+AR27</f>
        <v>0</v>
      </c>
      <c r="AS20" s="526">
        <f>AS22+AS26+AS28+AS34+AS36+AS37+AS41+AS32+AS29+AS31+AS39+AS50+AS23+AS29+AS33+AS30+AS38+AS27</f>
        <v>1900</v>
      </c>
      <c r="AT20" s="526">
        <f>AT22+AT26+AT28+AT34+AT36+AT37+AT41+AT32+AT29+AT31+AT39+AT50+AT23+AT29+AT33+AT30+AT38+AT27</f>
        <v>0</v>
      </c>
      <c r="AU20" s="526">
        <f>AU22+AU26+AU28+AU34+AU36+AU37+AU41+AU32+AU29+AU31+AU39+AU50+AU23+AU29+AU33+AU30+AU38+AU27</f>
        <v>1354.2</v>
      </c>
      <c r="AV20" s="245">
        <f t="shared" ref="AV20:BE20" si="3">AV22+AV26+AV28+AV34+AV36+AV37+AV41+AV32+AV29+AV31+AV39+AV50+AV23+AV29+AV33+AV30+AV38</f>
        <v>889.7</v>
      </c>
      <c r="AW20" s="245">
        <f t="shared" si="3"/>
        <v>0</v>
      </c>
      <c r="AX20" s="245">
        <f t="shared" si="3"/>
        <v>0</v>
      </c>
      <c r="AY20" s="245">
        <f t="shared" si="3"/>
        <v>0</v>
      </c>
      <c r="AZ20" s="245">
        <f t="shared" si="3"/>
        <v>889.7</v>
      </c>
      <c r="BA20" s="245">
        <f t="shared" si="3"/>
        <v>779</v>
      </c>
      <c r="BB20" s="245">
        <f t="shared" si="3"/>
        <v>0</v>
      </c>
      <c r="BC20" s="245">
        <f t="shared" si="3"/>
        <v>0</v>
      </c>
      <c r="BD20" s="245">
        <f t="shared" si="3"/>
        <v>0</v>
      </c>
      <c r="BE20" s="245">
        <f t="shared" si="3"/>
        <v>779</v>
      </c>
      <c r="BF20" s="245">
        <f>BF22+BF26+BF28+BF34+BF36+BF37+BF41+BF32+BF29+BF31+BF39+BF50+BF23+BF29+BF33+BF30+BF38</f>
        <v>779</v>
      </c>
      <c r="BG20" s="245">
        <f>BG22+BG26+BG28+BG34+BG36+BG37+BG41+BG32+BG29+BG31+BG39+BG50+BG23+BG29+BG33+BG30+BG38</f>
        <v>0</v>
      </c>
      <c r="BH20" s="245">
        <f>BH22+BH26+BH28+BH34+BH36+BH37+BH41+BH32+BH29+BH31+BH39+BH50+BH23+BH29+BH33+BH30+BH38</f>
        <v>0</v>
      </c>
      <c r="BI20" s="245">
        <f>BI22+BI26+BI28+BI34+BI36+BI37+BI41+BI32+BI29+BI31+BI39+BI50+BI23+BI29+BI33+BI30+BI38</f>
        <v>0</v>
      </c>
      <c r="BJ20" s="245">
        <f>BJ22+BJ26+BJ28+BJ34+BJ36+BJ37+BJ41+BJ32+BJ29+BJ31+BJ39+BJ50+BJ23+BJ29+BJ33+BJ30+BJ38</f>
        <v>779</v>
      </c>
    </row>
    <row r="21" spans="1:62" ht="12.75" hidden="1" customHeight="1">
      <c r="A21" s="249" t="s">
        <v>411</v>
      </c>
      <c r="B21" s="250"/>
      <c r="C21" s="251"/>
      <c r="D21" s="251"/>
      <c r="E21" s="251"/>
      <c r="F21" s="251"/>
      <c r="G21" s="251"/>
      <c r="H21" s="251"/>
      <c r="I21" s="251"/>
      <c r="J21" s="251"/>
      <c r="K21" s="251"/>
      <c r="L21" s="251"/>
      <c r="M21" s="251"/>
      <c r="N21" s="251"/>
      <c r="O21" s="251"/>
      <c r="P21" s="252"/>
      <c r="Q21" s="251"/>
      <c r="R21" s="251"/>
      <c r="S21" s="251"/>
      <c r="T21" s="251"/>
      <c r="U21" s="251"/>
      <c r="V21" s="251"/>
      <c r="W21" s="251"/>
      <c r="X21" s="251"/>
      <c r="Y21" s="251"/>
      <c r="Z21" s="251"/>
      <c r="AA21" s="251"/>
      <c r="AB21" s="253"/>
      <c r="AC21" s="251"/>
      <c r="AD21" s="254"/>
      <c r="AE21" s="254"/>
      <c r="AF21" s="254"/>
      <c r="AG21" s="255"/>
      <c r="AH21" s="255"/>
      <c r="AI21" s="255"/>
      <c r="AJ21" s="255"/>
      <c r="AK21" s="255"/>
      <c r="AL21" s="255"/>
      <c r="AM21" s="255"/>
      <c r="AN21" s="255"/>
      <c r="AO21" s="256"/>
      <c r="AP21" s="256"/>
      <c r="AQ21" s="527"/>
      <c r="AR21" s="527"/>
      <c r="AS21" s="527"/>
      <c r="AT21" s="527"/>
      <c r="AU21" s="528"/>
      <c r="AV21" s="255"/>
      <c r="AW21" s="255"/>
      <c r="AX21" s="255"/>
      <c r="AY21" s="255"/>
      <c r="AZ21" s="256"/>
      <c r="BA21" s="255"/>
      <c r="BB21" s="255"/>
      <c r="BC21" s="255"/>
      <c r="BD21" s="255"/>
      <c r="BE21" s="256"/>
      <c r="BF21" s="255"/>
      <c r="BG21" s="255"/>
      <c r="BH21" s="255"/>
      <c r="BI21" s="255"/>
      <c r="BJ21" s="256"/>
    </row>
    <row r="22" spans="1:62" ht="110.25" hidden="1" customHeight="1">
      <c r="A22" s="773" t="s">
        <v>212</v>
      </c>
      <c r="B22" s="668">
        <v>6505</v>
      </c>
      <c r="C22" s="645" t="s">
        <v>44</v>
      </c>
      <c r="D22" s="645" t="s">
        <v>136</v>
      </c>
      <c r="E22" s="645" t="s">
        <v>144</v>
      </c>
      <c r="F22" s="259"/>
      <c r="G22" s="259"/>
      <c r="H22" s="259"/>
      <c r="I22" s="259"/>
      <c r="J22" s="259"/>
      <c r="K22" s="259"/>
      <c r="L22" s="259"/>
      <c r="M22" s="645" t="s">
        <v>47</v>
      </c>
      <c r="N22" s="259"/>
      <c r="O22" s="259"/>
      <c r="P22" s="260" t="s">
        <v>48</v>
      </c>
      <c r="Q22" s="259"/>
      <c r="R22" s="259"/>
      <c r="S22" s="259"/>
      <c r="T22" s="259"/>
      <c r="U22" s="259"/>
      <c r="V22" s="259"/>
      <c r="W22" s="566" t="s">
        <v>367</v>
      </c>
      <c r="X22" s="103" t="s">
        <v>242</v>
      </c>
      <c r="Y22" s="103" t="s">
        <v>220</v>
      </c>
      <c r="Z22" s="645" t="s">
        <v>2</v>
      </c>
      <c r="AA22" s="259" t="s">
        <v>290</v>
      </c>
      <c r="AB22" s="261" t="s">
        <v>49</v>
      </c>
      <c r="AC22" s="259"/>
      <c r="AD22" s="262" t="s">
        <v>483</v>
      </c>
      <c r="AE22" s="262" t="s">
        <v>266</v>
      </c>
      <c r="AF22" s="263">
        <v>240</v>
      </c>
      <c r="AG22" s="264">
        <v>0</v>
      </c>
      <c r="AH22" s="264"/>
      <c r="AI22" s="264"/>
      <c r="AJ22" s="264"/>
      <c r="AK22" s="264"/>
      <c r="AL22" s="264"/>
      <c r="AM22" s="264"/>
      <c r="AN22" s="264"/>
      <c r="AO22" s="265">
        <f>AG22-AI22-AK22-AM22</f>
        <v>0</v>
      </c>
      <c r="AP22" s="265"/>
      <c r="AQ22" s="529">
        <v>0</v>
      </c>
      <c r="AR22" s="529"/>
      <c r="AS22" s="529"/>
      <c r="AT22" s="529"/>
      <c r="AU22" s="530">
        <f>AQ22-AR22-AS22-AT22</f>
        <v>0</v>
      </c>
      <c r="AV22" s="264">
        <v>0</v>
      </c>
      <c r="AW22" s="264"/>
      <c r="AX22" s="264"/>
      <c r="AY22" s="264"/>
      <c r="AZ22" s="265">
        <f>AV22-AW22-AX22-AY22</f>
        <v>0</v>
      </c>
      <c r="BA22" s="264">
        <v>0</v>
      </c>
      <c r="BB22" s="264"/>
      <c r="BC22" s="264"/>
      <c r="BD22" s="264"/>
      <c r="BE22" s="265">
        <f>BA22-BB22-BC22-BD22</f>
        <v>0</v>
      </c>
      <c r="BF22" s="264">
        <v>0</v>
      </c>
      <c r="BG22" s="264"/>
      <c r="BH22" s="264"/>
      <c r="BI22" s="264"/>
      <c r="BJ22" s="265">
        <f>BF22-BG22-BH22-BI22</f>
        <v>0</v>
      </c>
    </row>
    <row r="23" spans="1:62" ht="0.75" hidden="1" customHeight="1">
      <c r="A23" s="774"/>
      <c r="B23" s="659"/>
      <c r="C23" s="645"/>
      <c r="D23" s="646"/>
      <c r="E23" s="646"/>
      <c r="F23" s="259"/>
      <c r="G23" s="259"/>
      <c r="H23" s="259"/>
      <c r="I23" s="259"/>
      <c r="J23" s="259"/>
      <c r="K23" s="259"/>
      <c r="L23" s="259"/>
      <c r="M23" s="646"/>
      <c r="N23" s="259"/>
      <c r="O23" s="259"/>
      <c r="P23" s="260"/>
      <c r="Q23" s="259"/>
      <c r="R23" s="259"/>
      <c r="S23" s="259"/>
      <c r="T23" s="259"/>
      <c r="U23" s="259"/>
      <c r="V23" s="259"/>
      <c r="W23" s="259"/>
      <c r="X23" s="259"/>
      <c r="Y23" s="259"/>
      <c r="Z23" s="646"/>
      <c r="AA23" s="259"/>
      <c r="AB23" s="261"/>
      <c r="AC23" s="259"/>
      <c r="AQ23" s="529"/>
      <c r="AR23" s="529"/>
      <c r="AS23" s="529"/>
      <c r="AT23" s="529"/>
      <c r="AU23" s="530">
        <f t="shared" ref="AU23:AU41" si="4">AQ23-AR23-AS23-AT23</f>
        <v>0</v>
      </c>
      <c r="AV23" s="264"/>
      <c r="AW23" s="264"/>
      <c r="AX23" s="264"/>
      <c r="AY23" s="264"/>
      <c r="AZ23" s="265">
        <f t="shared" ref="AZ23:AZ41" si="5">AV23-AW23-AX23-AY23</f>
        <v>0</v>
      </c>
      <c r="BA23" s="264"/>
      <c r="BB23" s="264"/>
      <c r="BC23" s="264"/>
      <c r="BD23" s="264"/>
      <c r="BE23" s="265">
        <f t="shared" ref="BE23:BE33" si="6">BA23-BB23-BC23-BD23</f>
        <v>0</v>
      </c>
      <c r="BF23" s="264"/>
      <c r="BG23" s="264"/>
      <c r="BH23" s="264"/>
      <c r="BI23" s="264"/>
      <c r="BJ23" s="265">
        <f>BF23-BG23-BH23-BI23</f>
        <v>0</v>
      </c>
    </row>
    <row r="24" spans="1:62" ht="13.5" hidden="1" customHeight="1">
      <c r="A24" s="563"/>
      <c r="B24" s="268"/>
      <c r="C24" s="645"/>
      <c r="D24" s="561"/>
      <c r="E24" s="561"/>
      <c r="F24" s="259"/>
      <c r="G24" s="259"/>
      <c r="H24" s="259"/>
      <c r="I24" s="259"/>
      <c r="J24" s="259"/>
      <c r="K24" s="259"/>
      <c r="L24" s="259"/>
      <c r="M24" s="561"/>
      <c r="N24" s="259"/>
      <c r="O24" s="259"/>
      <c r="P24" s="260"/>
      <c r="Q24" s="259"/>
      <c r="R24" s="259"/>
      <c r="S24" s="259"/>
      <c r="T24" s="259"/>
      <c r="U24" s="259"/>
      <c r="V24" s="259"/>
      <c r="W24" s="259"/>
      <c r="X24" s="259"/>
      <c r="Y24" s="259"/>
      <c r="Z24" s="561"/>
      <c r="AA24" s="259"/>
      <c r="AB24" s="261"/>
      <c r="AC24" s="259"/>
      <c r="AD24" s="262"/>
      <c r="AE24" s="262"/>
      <c r="AF24" s="269"/>
      <c r="AG24" s="264"/>
      <c r="AH24" s="264"/>
      <c r="AI24" s="264"/>
      <c r="AJ24" s="264"/>
      <c r="AK24" s="264"/>
      <c r="AL24" s="264"/>
      <c r="AM24" s="264"/>
      <c r="AN24" s="264"/>
      <c r="AO24" s="265"/>
      <c r="AP24" s="265"/>
      <c r="AQ24" s="529"/>
      <c r="AR24" s="529"/>
      <c r="AS24" s="529"/>
      <c r="AT24" s="529"/>
      <c r="AU24" s="530"/>
      <c r="AV24" s="264"/>
      <c r="AW24" s="264"/>
      <c r="AX24" s="264"/>
      <c r="AY24" s="264"/>
      <c r="AZ24" s="308"/>
      <c r="BA24" s="264"/>
      <c r="BB24" s="264"/>
      <c r="BC24" s="264"/>
      <c r="BD24" s="264"/>
      <c r="BE24" s="308"/>
      <c r="BF24" s="264"/>
      <c r="BG24" s="264"/>
      <c r="BH24" s="264"/>
      <c r="BI24" s="264"/>
      <c r="BJ24" s="308"/>
    </row>
    <row r="25" spans="1:62" ht="17.25" hidden="1" customHeight="1">
      <c r="A25" s="563"/>
      <c r="B25" s="268"/>
      <c r="C25" s="646"/>
      <c r="D25" s="561"/>
      <c r="E25" s="561"/>
      <c r="F25" s="259"/>
      <c r="G25" s="259"/>
      <c r="H25" s="259"/>
      <c r="I25" s="259"/>
      <c r="J25" s="259"/>
      <c r="K25" s="259"/>
      <c r="L25" s="259"/>
      <c r="M25" s="561"/>
      <c r="N25" s="259"/>
      <c r="O25" s="259"/>
      <c r="P25" s="260"/>
      <c r="Q25" s="259"/>
      <c r="R25" s="259"/>
      <c r="S25" s="259"/>
      <c r="T25" s="259"/>
      <c r="U25" s="259"/>
      <c r="V25" s="259"/>
      <c r="W25" s="259"/>
      <c r="X25" s="259"/>
      <c r="Y25" s="259"/>
      <c r="Z25" s="561"/>
      <c r="AA25" s="259"/>
      <c r="AB25" s="261"/>
      <c r="AC25" s="259"/>
      <c r="AD25" s="277" t="s">
        <v>477</v>
      </c>
      <c r="AE25" s="277" t="s">
        <v>269</v>
      </c>
      <c r="AF25" s="277" t="s">
        <v>278</v>
      </c>
      <c r="AG25" s="278">
        <v>0</v>
      </c>
      <c r="AH25" s="278"/>
      <c r="AI25" s="278"/>
      <c r="AJ25" s="278"/>
      <c r="AK25" s="278"/>
      <c r="AL25" s="278"/>
      <c r="AM25" s="278"/>
      <c r="AN25" s="278"/>
      <c r="AO25" s="312">
        <f t="shared" ref="AO25:AP43" si="7">AG25-AI25-AK25-AM25</f>
        <v>0</v>
      </c>
      <c r="AP25" s="265">
        <f t="shared" si="7"/>
        <v>0</v>
      </c>
      <c r="AQ25" s="531">
        <v>0</v>
      </c>
      <c r="AR25" s="531"/>
      <c r="AS25" s="531"/>
      <c r="AT25" s="531"/>
      <c r="AU25" s="538">
        <f t="shared" si="4"/>
        <v>0</v>
      </c>
      <c r="AV25" s="278">
        <v>0</v>
      </c>
      <c r="AW25" s="264"/>
      <c r="AX25" s="264"/>
      <c r="AY25" s="264"/>
      <c r="AZ25" s="308">
        <f t="shared" si="5"/>
        <v>0</v>
      </c>
      <c r="BA25" s="278">
        <v>0</v>
      </c>
      <c r="BB25" s="264"/>
      <c r="BC25" s="264"/>
      <c r="BD25" s="264"/>
      <c r="BE25" s="308">
        <f>BA25-BB25-BC25-BD25</f>
        <v>0</v>
      </c>
      <c r="BF25" s="278">
        <v>0</v>
      </c>
      <c r="BG25" s="264"/>
      <c r="BH25" s="264"/>
      <c r="BI25" s="264"/>
      <c r="BJ25" s="308">
        <f>BF25-BG25-BH25-BI25</f>
        <v>0</v>
      </c>
    </row>
    <row r="26" spans="1:62" ht="126.75" customHeight="1">
      <c r="A26" s="771" t="s">
        <v>213</v>
      </c>
      <c r="B26" s="271">
        <v>6506</v>
      </c>
      <c r="C26" s="272" t="s">
        <v>44</v>
      </c>
      <c r="D26" s="272" t="s">
        <v>251</v>
      </c>
      <c r="E26" s="272" t="s">
        <v>144</v>
      </c>
      <c r="F26" s="272"/>
      <c r="G26" s="272"/>
      <c r="H26" s="272"/>
      <c r="I26" s="272"/>
      <c r="J26" s="272"/>
      <c r="K26" s="272"/>
      <c r="L26" s="272"/>
      <c r="M26" s="272" t="s">
        <v>55</v>
      </c>
      <c r="N26" s="273"/>
      <c r="O26" s="273"/>
      <c r="P26" s="274" t="s">
        <v>421</v>
      </c>
      <c r="Q26" s="259"/>
      <c r="R26" s="259"/>
      <c r="S26" s="259"/>
      <c r="T26" s="259"/>
      <c r="U26" s="259"/>
      <c r="V26" s="259"/>
      <c r="W26" s="275" t="s">
        <v>59</v>
      </c>
      <c r="X26" s="275" t="s">
        <v>60</v>
      </c>
      <c r="Y26" s="275" t="s">
        <v>61</v>
      </c>
      <c r="Z26" s="272" t="s">
        <v>62</v>
      </c>
      <c r="AA26" s="272" t="s">
        <v>290</v>
      </c>
      <c r="AB26" s="276" t="s">
        <v>49</v>
      </c>
      <c r="AC26" s="272"/>
      <c r="AD26" s="277" t="s">
        <v>291</v>
      </c>
      <c r="AE26" s="277" t="s">
        <v>305</v>
      </c>
      <c r="AF26" s="277" t="s">
        <v>278</v>
      </c>
      <c r="AG26" s="278">
        <v>0</v>
      </c>
      <c r="AH26" s="278"/>
      <c r="AI26" s="278"/>
      <c r="AJ26" s="278"/>
      <c r="AK26" s="278"/>
      <c r="AL26" s="278"/>
      <c r="AM26" s="278"/>
      <c r="AN26" s="264"/>
      <c r="AO26" s="265">
        <f t="shared" si="7"/>
        <v>0</v>
      </c>
      <c r="AP26" s="265"/>
      <c r="AQ26" s="531">
        <v>0</v>
      </c>
      <c r="AR26" s="529"/>
      <c r="AS26" s="529"/>
      <c r="AT26" s="529"/>
      <c r="AU26" s="530">
        <f t="shared" si="4"/>
        <v>0</v>
      </c>
      <c r="AV26" s="264">
        <v>0</v>
      </c>
      <c r="AW26" s="264"/>
      <c r="AX26" s="264"/>
      <c r="AY26" s="264"/>
      <c r="AZ26" s="265">
        <f t="shared" si="5"/>
        <v>0</v>
      </c>
      <c r="BA26" s="264">
        <v>0</v>
      </c>
      <c r="BB26" s="264"/>
      <c r="BC26" s="264"/>
      <c r="BD26" s="264"/>
      <c r="BE26" s="265">
        <f t="shared" si="6"/>
        <v>0</v>
      </c>
      <c r="BF26" s="264">
        <v>0</v>
      </c>
      <c r="BG26" s="264"/>
      <c r="BH26" s="264"/>
      <c r="BI26" s="264"/>
      <c r="BJ26" s="265">
        <f>BF26-BG26-BH26-BI26</f>
        <v>0</v>
      </c>
    </row>
    <row r="27" spans="1:62" ht="17.25" customHeight="1">
      <c r="A27" s="772"/>
      <c r="B27" s="280"/>
      <c r="C27" s="281"/>
      <c r="D27" s="281"/>
      <c r="E27" s="281"/>
      <c r="F27" s="281"/>
      <c r="G27" s="272"/>
      <c r="H27" s="272"/>
      <c r="I27" s="272"/>
      <c r="J27" s="272"/>
      <c r="K27" s="272"/>
      <c r="L27" s="272"/>
      <c r="M27" s="281"/>
      <c r="N27" s="385"/>
      <c r="O27" s="385"/>
      <c r="P27" s="438"/>
      <c r="Q27" s="259"/>
      <c r="R27" s="259"/>
      <c r="S27" s="259"/>
      <c r="T27" s="259"/>
      <c r="U27" s="259"/>
      <c r="V27" s="259"/>
      <c r="W27" s="284"/>
      <c r="X27" s="284"/>
      <c r="Y27" s="284"/>
      <c r="Z27" s="281"/>
      <c r="AA27" s="281"/>
      <c r="AB27" s="285"/>
      <c r="AC27" s="281"/>
      <c r="AD27" s="277" t="s">
        <v>291</v>
      </c>
      <c r="AE27" s="277" t="s">
        <v>364</v>
      </c>
      <c r="AF27" s="277" t="s">
        <v>278</v>
      </c>
      <c r="AG27" s="279">
        <v>80.099999999999994</v>
      </c>
      <c r="AH27" s="279">
        <v>59</v>
      </c>
      <c r="AI27" s="279"/>
      <c r="AJ27" s="279"/>
      <c r="AK27" s="279"/>
      <c r="AL27" s="279"/>
      <c r="AM27" s="279"/>
      <c r="AN27" s="266"/>
      <c r="AO27" s="267">
        <f t="shared" si="7"/>
        <v>80.099999999999994</v>
      </c>
      <c r="AP27" s="267">
        <f t="shared" si="7"/>
        <v>59</v>
      </c>
      <c r="AQ27" s="531">
        <v>0</v>
      </c>
      <c r="AR27" s="529"/>
      <c r="AS27" s="529"/>
      <c r="AT27" s="529"/>
      <c r="AU27" s="530">
        <f t="shared" si="4"/>
        <v>0</v>
      </c>
      <c r="AV27" s="264"/>
      <c r="AW27" s="264"/>
      <c r="AX27" s="264"/>
      <c r="AY27" s="264"/>
      <c r="AZ27" s="265"/>
      <c r="BA27" s="264"/>
      <c r="BB27" s="264"/>
      <c r="BC27" s="264"/>
      <c r="BD27" s="264"/>
      <c r="BE27" s="265"/>
      <c r="BF27" s="264"/>
      <c r="BG27" s="264"/>
      <c r="BH27" s="264"/>
      <c r="BI27" s="264"/>
      <c r="BJ27" s="265"/>
    </row>
    <row r="28" spans="1:62" ht="15" customHeight="1">
      <c r="A28" s="679" t="s">
        <v>252</v>
      </c>
      <c r="B28" s="658">
        <v>6508</v>
      </c>
      <c r="C28" s="644" t="s">
        <v>44</v>
      </c>
      <c r="D28" s="638" t="s">
        <v>253</v>
      </c>
      <c r="E28" s="638" t="s">
        <v>144</v>
      </c>
      <c r="F28" s="638" t="s">
        <v>63</v>
      </c>
      <c r="G28" s="272"/>
      <c r="H28" s="272"/>
      <c r="I28" s="282">
        <v>20</v>
      </c>
      <c r="J28" s="272"/>
      <c r="K28" s="272"/>
      <c r="L28" s="272"/>
      <c r="M28" s="638" t="s">
        <v>174</v>
      </c>
      <c r="N28" s="259"/>
      <c r="O28" s="259"/>
      <c r="P28" s="259">
        <v>10</v>
      </c>
      <c r="Q28" s="283"/>
      <c r="R28" s="283"/>
      <c r="S28" s="283"/>
      <c r="T28" s="283"/>
      <c r="U28" s="283"/>
      <c r="V28" s="283"/>
      <c r="W28" s="647" t="s">
        <v>175</v>
      </c>
      <c r="X28" s="803" t="s">
        <v>176</v>
      </c>
      <c r="Y28" s="806" t="s">
        <v>177</v>
      </c>
      <c r="Z28" s="638" t="s">
        <v>65</v>
      </c>
      <c r="AA28" s="638" t="s">
        <v>290</v>
      </c>
      <c r="AB28" s="767" t="s">
        <v>66</v>
      </c>
      <c r="AC28" s="638"/>
      <c r="AD28" s="277" t="s">
        <v>478</v>
      </c>
      <c r="AE28" s="277" t="s">
        <v>289</v>
      </c>
      <c r="AF28" s="277" t="s">
        <v>278</v>
      </c>
      <c r="AG28" s="278">
        <v>4.0999999999999996</v>
      </c>
      <c r="AH28" s="278">
        <v>4.0999999999999996</v>
      </c>
      <c r="AI28" s="278"/>
      <c r="AJ28" s="278"/>
      <c r="AK28" s="278"/>
      <c r="AL28" s="278"/>
      <c r="AM28" s="278"/>
      <c r="AN28" s="264"/>
      <c r="AO28" s="265">
        <f t="shared" si="7"/>
        <v>4.0999999999999996</v>
      </c>
      <c r="AP28" s="267">
        <f t="shared" si="7"/>
        <v>4.0999999999999996</v>
      </c>
      <c r="AQ28" s="531">
        <v>0</v>
      </c>
      <c r="AR28" s="529"/>
      <c r="AS28" s="529"/>
      <c r="AT28" s="529"/>
      <c r="AU28" s="530">
        <f t="shared" si="4"/>
        <v>0</v>
      </c>
      <c r="AV28" s="264">
        <v>0</v>
      </c>
      <c r="AW28" s="264"/>
      <c r="AX28" s="264"/>
      <c r="AY28" s="264"/>
      <c r="AZ28" s="265">
        <f t="shared" si="5"/>
        <v>0</v>
      </c>
      <c r="BA28" s="264">
        <v>0</v>
      </c>
      <c r="BB28" s="264"/>
      <c r="BC28" s="264"/>
      <c r="BD28" s="264"/>
      <c r="BE28" s="265">
        <f t="shared" si="6"/>
        <v>0</v>
      </c>
      <c r="BF28" s="264">
        <v>0</v>
      </c>
      <c r="BG28" s="264"/>
      <c r="BH28" s="264"/>
      <c r="BI28" s="264"/>
      <c r="BJ28" s="265">
        <f t="shared" ref="BJ28:BJ34" si="8">BF28-BG28-BH28-BI28</f>
        <v>0</v>
      </c>
    </row>
    <row r="29" spans="1:62" ht="14.25" customHeight="1">
      <c r="A29" s="680"/>
      <c r="B29" s="668"/>
      <c r="C29" s="645"/>
      <c r="D29" s="639"/>
      <c r="E29" s="639"/>
      <c r="F29" s="639"/>
      <c r="G29" s="272"/>
      <c r="H29" s="272"/>
      <c r="I29" s="282"/>
      <c r="J29" s="272"/>
      <c r="K29" s="272"/>
      <c r="L29" s="272"/>
      <c r="M29" s="639"/>
      <c r="N29" s="259"/>
      <c r="O29" s="259"/>
      <c r="P29" s="259"/>
      <c r="Q29" s="287"/>
      <c r="R29" s="287"/>
      <c r="S29" s="287"/>
      <c r="T29" s="287"/>
      <c r="U29" s="287"/>
      <c r="V29" s="287"/>
      <c r="W29" s="648"/>
      <c r="X29" s="804"/>
      <c r="Y29" s="807"/>
      <c r="Z29" s="639"/>
      <c r="AA29" s="639"/>
      <c r="AB29" s="778"/>
      <c r="AC29" s="639"/>
      <c r="AD29" s="277" t="s">
        <v>478</v>
      </c>
      <c r="AE29" s="277" t="s">
        <v>270</v>
      </c>
      <c r="AF29" s="277" t="s">
        <v>278</v>
      </c>
      <c r="AG29" s="278"/>
      <c r="AH29" s="278"/>
      <c r="AI29" s="278"/>
      <c r="AJ29" s="278"/>
      <c r="AK29" s="278"/>
      <c r="AL29" s="278"/>
      <c r="AM29" s="278"/>
      <c r="AN29" s="264"/>
      <c r="AO29" s="265">
        <f t="shared" si="7"/>
        <v>0</v>
      </c>
      <c r="AP29" s="267">
        <f t="shared" si="7"/>
        <v>0</v>
      </c>
      <c r="AQ29" s="531"/>
      <c r="AR29" s="529"/>
      <c r="AS29" s="529"/>
      <c r="AT29" s="529"/>
      <c r="AU29" s="530">
        <f t="shared" si="4"/>
        <v>0</v>
      </c>
      <c r="AV29" s="264"/>
      <c r="AW29" s="264"/>
      <c r="AX29" s="264"/>
      <c r="AY29" s="264"/>
      <c r="AZ29" s="265">
        <f t="shared" si="5"/>
        <v>0</v>
      </c>
      <c r="BA29" s="264"/>
      <c r="BB29" s="264"/>
      <c r="BC29" s="264"/>
      <c r="BD29" s="264"/>
      <c r="BE29" s="265">
        <f t="shared" si="6"/>
        <v>0</v>
      </c>
      <c r="BF29" s="264"/>
      <c r="BG29" s="264"/>
      <c r="BH29" s="264"/>
      <c r="BI29" s="264"/>
      <c r="BJ29" s="265">
        <f t="shared" si="8"/>
        <v>0</v>
      </c>
    </row>
    <row r="30" spans="1:62" ht="15" customHeight="1">
      <c r="A30" s="680"/>
      <c r="B30" s="668"/>
      <c r="C30" s="645"/>
      <c r="D30" s="639"/>
      <c r="E30" s="639"/>
      <c r="F30" s="639"/>
      <c r="G30" s="272"/>
      <c r="H30" s="272"/>
      <c r="I30" s="282"/>
      <c r="J30" s="272"/>
      <c r="K30" s="272"/>
      <c r="L30" s="272"/>
      <c r="M30" s="639"/>
      <c r="N30" s="259"/>
      <c r="O30" s="259"/>
      <c r="P30" s="259"/>
      <c r="Q30" s="287"/>
      <c r="R30" s="287"/>
      <c r="S30" s="287"/>
      <c r="T30" s="287"/>
      <c r="U30" s="287"/>
      <c r="V30" s="287"/>
      <c r="W30" s="648"/>
      <c r="X30" s="804"/>
      <c r="Y30" s="807"/>
      <c r="Z30" s="639"/>
      <c r="AA30" s="639"/>
      <c r="AB30" s="778"/>
      <c r="AC30" s="639"/>
      <c r="AD30" s="277" t="s">
        <v>478</v>
      </c>
      <c r="AE30" s="277" t="s">
        <v>27</v>
      </c>
      <c r="AF30" s="277" t="s">
        <v>278</v>
      </c>
      <c r="AG30" s="278">
        <v>530</v>
      </c>
      <c r="AH30" s="278">
        <v>467.9</v>
      </c>
      <c r="AI30" s="278"/>
      <c r="AJ30" s="278"/>
      <c r="AK30" s="278"/>
      <c r="AL30" s="278"/>
      <c r="AM30" s="278"/>
      <c r="AN30" s="264"/>
      <c r="AO30" s="265">
        <f t="shared" si="7"/>
        <v>530</v>
      </c>
      <c r="AP30" s="267">
        <f t="shared" si="7"/>
        <v>467.9</v>
      </c>
      <c r="AQ30" s="531">
        <v>399.8</v>
      </c>
      <c r="AR30" s="529"/>
      <c r="AS30" s="529"/>
      <c r="AT30" s="529"/>
      <c r="AU30" s="530">
        <f t="shared" si="4"/>
        <v>399.8</v>
      </c>
      <c r="AV30" s="264">
        <v>389</v>
      </c>
      <c r="AW30" s="264"/>
      <c r="AX30" s="264"/>
      <c r="AY30" s="264"/>
      <c r="AZ30" s="265">
        <f t="shared" si="5"/>
        <v>389</v>
      </c>
      <c r="BA30" s="264">
        <v>389</v>
      </c>
      <c r="BB30" s="264"/>
      <c r="BC30" s="264"/>
      <c r="BD30" s="264"/>
      <c r="BE30" s="265">
        <f t="shared" si="6"/>
        <v>389</v>
      </c>
      <c r="BF30" s="264">
        <v>389</v>
      </c>
      <c r="BG30" s="264"/>
      <c r="BH30" s="264"/>
      <c r="BI30" s="264"/>
      <c r="BJ30" s="265">
        <f t="shared" si="8"/>
        <v>389</v>
      </c>
    </row>
    <row r="31" spans="1:62" ht="15.75" customHeight="1">
      <c r="A31" s="680"/>
      <c r="B31" s="668"/>
      <c r="C31" s="645"/>
      <c r="D31" s="639"/>
      <c r="E31" s="639"/>
      <c r="F31" s="639"/>
      <c r="G31" s="272"/>
      <c r="H31" s="272"/>
      <c r="I31" s="282"/>
      <c r="J31" s="272"/>
      <c r="K31" s="272"/>
      <c r="L31" s="272"/>
      <c r="M31" s="639"/>
      <c r="N31" s="259"/>
      <c r="O31" s="259"/>
      <c r="P31" s="259"/>
      <c r="Q31" s="287"/>
      <c r="R31" s="287"/>
      <c r="S31" s="287"/>
      <c r="T31" s="287"/>
      <c r="U31" s="287"/>
      <c r="V31" s="287"/>
      <c r="W31" s="648"/>
      <c r="X31" s="804"/>
      <c r="Y31" s="807"/>
      <c r="Z31" s="639"/>
      <c r="AA31" s="639"/>
      <c r="AB31" s="778"/>
      <c r="AC31" s="639"/>
      <c r="AD31" s="277" t="s">
        <v>478</v>
      </c>
      <c r="AE31" s="277" t="s">
        <v>298</v>
      </c>
      <c r="AF31" s="277" t="s">
        <v>278</v>
      </c>
      <c r="AG31" s="278">
        <v>4</v>
      </c>
      <c r="AH31" s="278">
        <v>0</v>
      </c>
      <c r="AI31" s="278"/>
      <c r="AJ31" s="278"/>
      <c r="AK31" s="278"/>
      <c r="AL31" s="278"/>
      <c r="AM31" s="278"/>
      <c r="AN31" s="264"/>
      <c r="AO31" s="265">
        <f t="shared" si="7"/>
        <v>4</v>
      </c>
      <c r="AP31" s="267">
        <f t="shared" si="7"/>
        <v>0</v>
      </c>
      <c r="AQ31" s="531">
        <v>0</v>
      </c>
      <c r="AR31" s="529"/>
      <c r="AS31" s="529"/>
      <c r="AT31" s="529"/>
      <c r="AU31" s="530">
        <f t="shared" si="4"/>
        <v>0</v>
      </c>
      <c r="AV31" s="264">
        <v>0</v>
      </c>
      <c r="AW31" s="264"/>
      <c r="AX31" s="264"/>
      <c r="AY31" s="264"/>
      <c r="AZ31" s="265">
        <f t="shared" si="5"/>
        <v>0</v>
      </c>
      <c r="BA31" s="264">
        <v>0</v>
      </c>
      <c r="BB31" s="264"/>
      <c r="BC31" s="264"/>
      <c r="BD31" s="264"/>
      <c r="BE31" s="265">
        <f t="shared" si="6"/>
        <v>0</v>
      </c>
      <c r="BF31" s="264">
        <v>0</v>
      </c>
      <c r="BG31" s="264"/>
      <c r="BH31" s="264"/>
      <c r="BI31" s="264"/>
      <c r="BJ31" s="265">
        <f t="shared" si="8"/>
        <v>0</v>
      </c>
    </row>
    <row r="32" spans="1:62" ht="24" hidden="1" customHeight="1">
      <c r="A32" s="681"/>
      <c r="B32" s="659"/>
      <c r="C32" s="645"/>
      <c r="D32" s="640"/>
      <c r="E32" s="640"/>
      <c r="F32" s="640"/>
      <c r="G32" s="272"/>
      <c r="H32" s="272"/>
      <c r="I32" s="282"/>
      <c r="J32" s="272"/>
      <c r="K32" s="272"/>
      <c r="L32" s="272"/>
      <c r="M32" s="640"/>
      <c r="N32" s="259"/>
      <c r="O32" s="259"/>
      <c r="P32" s="259"/>
      <c r="Q32" s="287"/>
      <c r="R32" s="287"/>
      <c r="S32" s="287"/>
      <c r="T32" s="287"/>
      <c r="U32" s="287"/>
      <c r="V32" s="287"/>
      <c r="W32" s="648"/>
      <c r="X32" s="805"/>
      <c r="Y32" s="808"/>
      <c r="Z32" s="640"/>
      <c r="AA32" s="640"/>
      <c r="AB32" s="778"/>
      <c r="AC32" s="640"/>
      <c r="AD32" s="277" t="s">
        <v>478</v>
      </c>
      <c r="AE32" s="277" t="s">
        <v>271</v>
      </c>
      <c r="AF32" s="277" t="s">
        <v>278</v>
      </c>
      <c r="AG32" s="278">
        <v>0</v>
      </c>
      <c r="AH32" s="278"/>
      <c r="AI32" s="278"/>
      <c r="AJ32" s="278"/>
      <c r="AK32" s="278"/>
      <c r="AL32" s="278"/>
      <c r="AM32" s="278"/>
      <c r="AN32" s="264"/>
      <c r="AO32" s="265">
        <f t="shared" si="7"/>
        <v>0</v>
      </c>
      <c r="AP32" s="267">
        <f t="shared" si="7"/>
        <v>0</v>
      </c>
      <c r="AQ32" s="531">
        <v>0</v>
      </c>
      <c r="AR32" s="529"/>
      <c r="AS32" s="529"/>
      <c r="AT32" s="529"/>
      <c r="AU32" s="530">
        <f t="shared" si="4"/>
        <v>0</v>
      </c>
      <c r="AV32" s="264">
        <v>0</v>
      </c>
      <c r="AW32" s="264"/>
      <c r="AX32" s="264"/>
      <c r="AY32" s="264"/>
      <c r="AZ32" s="265">
        <f t="shared" si="5"/>
        <v>0</v>
      </c>
      <c r="BA32" s="264">
        <v>0</v>
      </c>
      <c r="BB32" s="264"/>
      <c r="BC32" s="264"/>
      <c r="BD32" s="264"/>
      <c r="BE32" s="265">
        <f t="shared" si="6"/>
        <v>0</v>
      </c>
      <c r="BF32" s="264">
        <v>0</v>
      </c>
      <c r="BG32" s="264"/>
      <c r="BH32" s="264"/>
      <c r="BI32" s="264"/>
      <c r="BJ32" s="265">
        <f t="shared" si="8"/>
        <v>0</v>
      </c>
    </row>
    <row r="33" spans="1:62" ht="53.25" customHeight="1">
      <c r="A33" s="290"/>
      <c r="B33" s="268"/>
      <c r="C33" s="646"/>
      <c r="D33" s="259"/>
      <c r="E33" s="259"/>
      <c r="F33" s="259"/>
      <c r="G33" s="272"/>
      <c r="H33" s="272"/>
      <c r="I33" s="282"/>
      <c r="J33" s="272"/>
      <c r="K33" s="272"/>
      <c r="L33" s="272"/>
      <c r="M33" s="259"/>
      <c r="N33" s="259"/>
      <c r="O33" s="259"/>
      <c r="P33" s="259"/>
      <c r="Q33" s="287"/>
      <c r="R33" s="287"/>
      <c r="S33" s="287"/>
      <c r="T33" s="287"/>
      <c r="U33" s="287"/>
      <c r="V33" s="287"/>
      <c r="W33" s="649"/>
      <c r="X33" s="289"/>
      <c r="Y33" s="291"/>
      <c r="Z33" s="259"/>
      <c r="AA33" s="259"/>
      <c r="AB33" s="292"/>
      <c r="AC33" s="259"/>
      <c r="AD33" s="277" t="s">
        <v>478</v>
      </c>
      <c r="AE33" s="277" t="s">
        <v>182</v>
      </c>
      <c r="AF33" s="277" t="s">
        <v>278</v>
      </c>
      <c r="AG33" s="278">
        <v>7.9</v>
      </c>
      <c r="AH33" s="278">
        <v>7.9</v>
      </c>
      <c r="AI33" s="278"/>
      <c r="AJ33" s="278"/>
      <c r="AK33" s="278"/>
      <c r="AL33" s="278"/>
      <c r="AM33" s="278"/>
      <c r="AN33" s="264"/>
      <c r="AO33" s="265">
        <f t="shared" si="7"/>
        <v>7.9</v>
      </c>
      <c r="AP33" s="267">
        <f t="shared" si="7"/>
        <v>7.9</v>
      </c>
      <c r="AQ33" s="531">
        <v>10</v>
      </c>
      <c r="AR33" s="529"/>
      <c r="AS33" s="529"/>
      <c r="AT33" s="529"/>
      <c r="AU33" s="530">
        <f t="shared" si="4"/>
        <v>10</v>
      </c>
      <c r="AV33" s="264">
        <v>10</v>
      </c>
      <c r="AW33" s="264"/>
      <c r="AX33" s="264"/>
      <c r="AY33" s="264"/>
      <c r="AZ33" s="265">
        <f t="shared" si="5"/>
        <v>10</v>
      </c>
      <c r="BA33" s="264">
        <v>10</v>
      </c>
      <c r="BB33" s="264"/>
      <c r="BC33" s="264"/>
      <c r="BD33" s="264"/>
      <c r="BE33" s="265">
        <f t="shared" si="6"/>
        <v>10</v>
      </c>
      <c r="BF33" s="264">
        <v>10</v>
      </c>
      <c r="BG33" s="264"/>
      <c r="BH33" s="264"/>
      <c r="BI33" s="264"/>
      <c r="BJ33" s="265">
        <f t="shared" si="8"/>
        <v>10</v>
      </c>
    </row>
    <row r="34" spans="1:62" ht="128.25" customHeight="1">
      <c r="A34" s="270" t="s">
        <v>221</v>
      </c>
      <c r="B34" s="658">
        <v>6509</v>
      </c>
      <c r="C34" s="272" t="s">
        <v>44</v>
      </c>
      <c r="D34" s="272" t="s">
        <v>67</v>
      </c>
      <c r="E34" s="272" t="s">
        <v>254</v>
      </c>
      <c r="F34" s="272"/>
      <c r="G34" s="272"/>
      <c r="H34" s="272"/>
      <c r="I34" s="282"/>
      <c r="J34" s="272"/>
      <c r="K34" s="272"/>
      <c r="L34" s="272"/>
      <c r="M34" s="272" t="s">
        <v>69</v>
      </c>
      <c r="N34" s="273"/>
      <c r="O34" s="273"/>
      <c r="P34" s="293">
        <v>12</v>
      </c>
      <c r="Q34" s="259"/>
      <c r="R34" s="259"/>
      <c r="S34" s="259"/>
      <c r="T34" s="259"/>
      <c r="U34" s="259"/>
      <c r="V34" s="259"/>
      <c r="W34" s="275" t="s">
        <v>367</v>
      </c>
      <c r="X34" s="275" t="s">
        <v>70</v>
      </c>
      <c r="Y34" s="294" t="s">
        <v>220</v>
      </c>
      <c r="Z34" s="275" t="s">
        <v>71</v>
      </c>
      <c r="AA34" s="275" t="s">
        <v>290</v>
      </c>
      <c r="AB34" s="295" t="s">
        <v>66</v>
      </c>
      <c r="AC34" s="272"/>
      <c r="AD34" s="277" t="s">
        <v>228</v>
      </c>
      <c r="AE34" s="277" t="s">
        <v>273</v>
      </c>
      <c r="AF34" s="277" t="s">
        <v>278</v>
      </c>
      <c r="AG34" s="278">
        <v>15.5</v>
      </c>
      <c r="AH34" s="278">
        <v>15.5</v>
      </c>
      <c r="AI34" s="278"/>
      <c r="AJ34" s="278"/>
      <c r="AK34" s="278"/>
      <c r="AL34" s="278"/>
      <c r="AM34" s="278"/>
      <c r="AN34" s="264"/>
      <c r="AO34" s="265">
        <f t="shared" si="7"/>
        <v>15.5</v>
      </c>
      <c r="AP34" s="265"/>
      <c r="AQ34" s="531">
        <v>30</v>
      </c>
      <c r="AR34" s="529"/>
      <c r="AS34" s="529"/>
      <c r="AT34" s="529"/>
      <c r="AU34" s="530">
        <f t="shared" si="4"/>
        <v>30</v>
      </c>
      <c r="AV34" s="264">
        <v>30</v>
      </c>
      <c r="AW34" s="264"/>
      <c r="AX34" s="264"/>
      <c r="AY34" s="264"/>
      <c r="AZ34" s="265">
        <f t="shared" si="5"/>
        <v>30</v>
      </c>
      <c r="BA34" s="264">
        <v>30</v>
      </c>
      <c r="BB34" s="264"/>
      <c r="BC34" s="264"/>
      <c r="BD34" s="264"/>
      <c r="BE34" s="265">
        <f t="shared" ref="BE34:BE41" si="9">BA34-BB34-BC34-BD34</f>
        <v>30</v>
      </c>
      <c r="BF34" s="264">
        <v>30</v>
      </c>
      <c r="BG34" s="264"/>
      <c r="BH34" s="264"/>
      <c r="BI34" s="264"/>
      <c r="BJ34" s="265">
        <f t="shared" si="8"/>
        <v>30</v>
      </c>
    </row>
    <row r="35" spans="1:62">
      <c r="A35" s="387"/>
      <c r="B35" s="659"/>
      <c r="C35" s="281"/>
      <c r="D35" s="281"/>
      <c r="E35" s="281"/>
      <c r="F35" s="281"/>
      <c r="G35" s="281"/>
      <c r="H35" s="281"/>
      <c r="I35" s="296"/>
      <c r="J35" s="281"/>
      <c r="K35" s="281"/>
      <c r="L35" s="281"/>
      <c r="M35" s="281"/>
      <c r="N35" s="616"/>
      <c r="O35" s="616"/>
      <c r="P35" s="617"/>
      <c r="Q35" s="259"/>
      <c r="R35" s="259"/>
      <c r="S35" s="259"/>
      <c r="T35" s="259"/>
      <c r="U35" s="259"/>
      <c r="V35" s="259"/>
      <c r="W35" s="284"/>
      <c r="X35" s="284"/>
      <c r="Y35" s="446"/>
      <c r="Z35" s="284"/>
      <c r="AA35" s="284"/>
      <c r="AB35" s="295"/>
      <c r="AC35" s="281"/>
      <c r="AD35" s="277" t="s">
        <v>228</v>
      </c>
      <c r="AE35" s="277" t="s">
        <v>273</v>
      </c>
      <c r="AF35" s="277" t="s">
        <v>53</v>
      </c>
      <c r="AG35" s="531">
        <v>5</v>
      </c>
      <c r="AH35" s="531">
        <v>0</v>
      </c>
      <c r="AI35" s="278"/>
      <c r="AJ35" s="278"/>
      <c r="AK35" s="278"/>
      <c r="AL35" s="278"/>
      <c r="AM35" s="278"/>
      <c r="AN35" s="264"/>
      <c r="AO35" s="265">
        <f t="shared" si="7"/>
        <v>5</v>
      </c>
      <c r="AP35" s="265"/>
      <c r="AQ35" s="531"/>
      <c r="AR35" s="529"/>
      <c r="AS35" s="529"/>
      <c r="AT35" s="529"/>
      <c r="AU35" s="530"/>
      <c r="AV35" s="264"/>
      <c r="AW35" s="264"/>
      <c r="AX35" s="264"/>
      <c r="AY35" s="264"/>
      <c r="AZ35" s="265"/>
      <c r="BA35" s="264"/>
      <c r="BB35" s="264"/>
      <c r="BC35" s="264"/>
      <c r="BD35" s="264"/>
      <c r="BE35" s="265"/>
      <c r="BF35" s="264"/>
      <c r="BG35" s="264"/>
      <c r="BH35" s="264"/>
      <c r="BI35" s="264"/>
      <c r="BJ35" s="265"/>
    </row>
    <row r="36" spans="1:62">
      <c r="A36" s="679" t="s">
        <v>223</v>
      </c>
      <c r="B36" s="658">
        <v>6513</v>
      </c>
      <c r="C36" s="638" t="s">
        <v>44</v>
      </c>
      <c r="D36" s="638" t="s">
        <v>255</v>
      </c>
      <c r="E36" s="638" t="s">
        <v>137</v>
      </c>
      <c r="F36" s="638" t="s">
        <v>63</v>
      </c>
      <c r="G36" s="638"/>
      <c r="H36" s="638"/>
      <c r="I36" s="669">
        <v>20</v>
      </c>
      <c r="J36" s="638"/>
      <c r="K36" s="638"/>
      <c r="L36" s="638"/>
      <c r="M36" s="638" t="s">
        <v>183</v>
      </c>
      <c r="N36" s="638"/>
      <c r="O36" s="638"/>
      <c r="P36" s="669" t="s">
        <v>420</v>
      </c>
      <c r="Q36" s="796"/>
      <c r="R36" s="796"/>
      <c r="S36" s="796"/>
      <c r="T36" s="796"/>
      <c r="U36" s="796"/>
      <c r="V36" s="796"/>
      <c r="W36" s="644" t="s">
        <v>72</v>
      </c>
      <c r="X36" s="638" t="s">
        <v>70</v>
      </c>
      <c r="Y36" s="644" t="s">
        <v>220</v>
      </c>
      <c r="Z36" s="644" t="s">
        <v>413</v>
      </c>
      <c r="AA36" s="638" t="s">
        <v>290</v>
      </c>
      <c r="AB36" s="767" t="s">
        <v>49</v>
      </c>
      <c r="AC36" s="638"/>
      <c r="AD36" s="277" t="s">
        <v>18</v>
      </c>
      <c r="AE36" s="277" t="s">
        <v>311</v>
      </c>
      <c r="AF36" s="277" t="s">
        <v>278</v>
      </c>
      <c r="AG36" s="297"/>
      <c r="AH36" s="297"/>
      <c r="AI36" s="297"/>
      <c r="AJ36" s="297"/>
      <c r="AK36" s="297"/>
      <c r="AL36" s="297"/>
      <c r="AM36" s="297"/>
      <c r="AN36" s="299"/>
      <c r="AO36" s="265">
        <f t="shared" si="7"/>
        <v>0</v>
      </c>
      <c r="AP36" s="265"/>
      <c r="AQ36" s="516"/>
      <c r="AR36" s="532"/>
      <c r="AS36" s="532"/>
      <c r="AT36" s="532"/>
      <c r="AU36" s="530">
        <f t="shared" si="4"/>
        <v>0</v>
      </c>
      <c r="AV36" s="299"/>
      <c r="AW36" s="299"/>
      <c r="AX36" s="299"/>
      <c r="AY36" s="299"/>
      <c r="AZ36" s="265">
        <f t="shared" si="5"/>
        <v>0</v>
      </c>
      <c r="BA36" s="299"/>
      <c r="BB36" s="299"/>
      <c r="BC36" s="299"/>
      <c r="BD36" s="299"/>
      <c r="BE36" s="265">
        <f t="shared" si="9"/>
        <v>0</v>
      </c>
      <c r="BF36" s="299"/>
      <c r="BG36" s="299"/>
      <c r="BH36" s="299"/>
      <c r="BI36" s="299"/>
      <c r="BJ36" s="265">
        <f>BF36-BG36-BH36-BI36</f>
        <v>0</v>
      </c>
    </row>
    <row r="37" spans="1:62">
      <c r="A37" s="680"/>
      <c r="B37" s="668"/>
      <c r="C37" s="639"/>
      <c r="D37" s="639"/>
      <c r="E37" s="639"/>
      <c r="F37" s="639"/>
      <c r="G37" s="639"/>
      <c r="H37" s="639"/>
      <c r="I37" s="670"/>
      <c r="J37" s="640"/>
      <c r="K37" s="640"/>
      <c r="L37" s="640"/>
      <c r="M37" s="640"/>
      <c r="N37" s="640"/>
      <c r="O37" s="640"/>
      <c r="P37" s="671"/>
      <c r="Q37" s="796"/>
      <c r="R37" s="796"/>
      <c r="S37" s="796"/>
      <c r="T37" s="796"/>
      <c r="U37" s="796"/>
      <c r="V37" s="796"/>
      <c r="W37" s="645"/>
      <c r="X37" s="640"/>
      <c r="Y37" s="645"/>
      <c r="Z37" s="645"/>
      <c r="AA37" s="640"/>
      <c r="AB37" s="768"/>
      <c r="AC37" s="640"/>
      <c r="AD37" s="277" t="s">
        <v>18</v>
      </c>
      <c r="AE37" s="277" t="s">
        <v>308</v>
      </c>
      <c r="AF37" s="277" t="s">
        <v>278</v>
      </c>
      <c r="AG37" s="297">
        <v>0</v>
      </c>
      <c r="AH37" s="297"/>
      <c r="AI37" s="297"/>
      <c r="AJ37" s="297"/>
      <c r="AK37" s="297"/>
      <c r="AL37" s="297"/>
      <c r="AM37" s="297"/>
      <c r="AN37" s="299"/>
      <c r="AO37" s="265">
        <f t="shared" si="7"/>
        <v>0</v>
      </c>
      <c r="AP37" s="265"/>
      <c r="AQ37" s="516"/>
      <c r="AR37" s="532"/>
      <c r="AS37" s="532"/>
      <c r="AT37" s="532"/>
      <c r="AU37" s="530">
        <f t="shared" si="4"/>
        <v>0</v>
      </c>
      <c r="AV37" s="299">
        <v>0</v>
      </c>
      <c r="AW37" s="299"/>
      <c r="AX37" s="299"/>
      <c r="AY37" s="299"/>
      <c r="AZ37" s="265">
        <f t="shared" si="5"/>
        <v>0</v>
      </c>
      <c r="BA37" s="299">
        <v>0</v>
      </c>
      <c r="BB37" s="299"/>
      <c r="BC37" s="299"/>
      <c r="BD37" s="299"/>
      <c r="BE37" s="265">
        <f t="shared" si="9"/>
        <v>0</v>
      </c>
      <c r="BF37" s="299">
        <v>0</v>
      </c>
      <c r="BG37" s="299"/>
      <c r="BH37" s="299"/>
      <c r="BI37" s="299"/>
      <c r="BJ37" s="265">
        <f>BF37-BG37-BH37-BI37</f>
        <v>0</v>
      </c>
    </row>
    <row r="38" spans="1:62">
      <c r="A38" s="680"/>
      <c r="B38" s="668"/>
      <c r="C38" s="639"/>
      <c r="D38" s="639"/>
      <c r="E38" s="639"/>
      <c r="F38" s="639"/>
      <c r="G38" s="639"/>
      <c r="H38" s="639"/>
      <c r="I38" s="670"/>
      <c r="J38" s="259"/>
      <c r="K38" s="259"/>
      <c r="L38" s="259"/>
      <c r="M38" s="259"/>
      <c r="N38" s="259"/>
      <c r="O38" s="259"/>
      <c r="P38" s="260"/>
      <c r="Q38" s="796"/>
      <c r="R38" s="796"/>
      <c r="S38" s="796"/>
      <c r="T38" s="796"/>
      <c r="U38" s="796"/>
      <c r="V38" s="796"/>
      <c r="W38" s="645"/>
      <c r="X38" s="259"/>
      <c r="Y38" s="645"/>
      <c r="Z38" s="645"/>
      <c r="AA38" s="286"/>
      <c r="AB38" s="292"/>
      <c r="AC38" s="259"/>
      <c r="AD38" s="277" t="s">
        <v>476</v>
      </c>
      <c r="AE38" s="277" t="s">
        <v>24</v>
      </c>
      <c r="AF38" s="277" t="s">
        <v>278</v>
      </c>
      <c r="AG38" s="297">
        <v>530.9</v>
      </c>
      <c r="AH38" s="297">
        <v>495.7</v>
      </c>
      <c r="AI38" s="297"/>
      <c r="AJ38" s="297"/>
      <c r="AK38" s="297"/>
      <c r="AL38" s="297"/>
      <c r="AM38" s="297"/>
      <c r="AN38" s="299"/>
      <c r="AO38" s="265">
        <f t="shared" si="7"/>
        <v>530.9</v>
      </c>
      <c r="AP38" s="265"/>
      <c r="AQ38" s="516">
        <v>400</v>
      </c>
      <c r="AR38" s="532"/>
      <c r="AS38" s="532"/>
      <c r="AT38" s="532"/>
      <c r="AU38" s="530">
        <f t="shared" si="4"/>
        <v>400</v>
      </c>
      <c r="AV38" s="299">
        <v>367.8</v>
      </c>
      <c r="AW38" s="299"/>
      <c r="AX38" s="299"/>
      <c r="AY38" s="299"/>
      <c r="AZ38" s="265">
        <f t="shared" si="5"/>
        <v>367.8</v>
      </c>
      <c r="BA38" s="299">
        <v>257</v>
      </c>
      <c r="BB38" s="299"/>
      <c r="BC38" s="299"/>
      <c r="BD38" s="299"/>
      <c r="BE38" s="265">
        <f t="shared" si="9"/>
        <v>257</v>
      </c>
      <c r="BF38" s="299">
        <v>257</v>
      </c>
      <c r="BG38" s="299"/>
      <c r="BH38" s="299"/>
      <c r="BI38" s="299"/>
      <c r="BJ38" s="265">
        <f>BF38-BG38-BH38-BI38</f>
        <v>257</v>
      </c>
    </row>
    <row r="39" spans="1:62">
      <c r="A39" s="680"/>
      <c r="B39" s="668"/>
      <c r="C39" s="639"/>
      <c r="D39" s="639"/>
      <c r="E39" s="639"/>
      <c r="F39" s="639"/>
      <c r="G39" s="639"/>
      <c r="H39" s="639"/>
      <c r="I39" s="670"/>
      <c r="J39" s="259"/>
      <c r="K39" s="259"/>
      <c r="L39" s="259"/>
      <c r="M39" s="259"/>
      <c r="N39" s="259"/>
      <c r="O39" s="259"/>
      <c r="P39" s="260"/>
      <c r="Q39" s="796"/>
      <c r="R39" s="796"/>
      <c r="S39" s="796"/>
      <c r="T39" s="796"/>
      <c r="U39" s="796"/>
      <c r="V39" s="796"/>
      <c r="W39" s="645"/>
      <c r="X39" s="259"/>
      <c r="Y39" s="645"/>
      <c r="Z39" s="646"/>
      <c r="AA39" s="286"/>
      <c r="AB39" s="292"/>
      <c r="AC39" s="259"/>
      <c r="AD39" s="277" t="s">
        <v>476</v>
      </c>
      <c r="AE39" s="277" t="s">
        <v>30</v>
      </c>
      <c r="AF39" s="277" t="s">
        <v>278</v>
      </c>
      <c r="AG39" s="297">
        <v>725.5</v>
      </c>
      <c r="AH39" s="297">
        <v>720</v>
      </c>
      <c r="AI39" s="297"/>
      <c r="AJ39" s="297"/>
      <c r="AK39" s="297"/>
      <c r="AL39" s="297"/>
      <c r="AM39" s="297"/>
      <c r="AN39" s="299"/>
      <c r="AO39" s="265">
        <f t="shared" si="7"/>
        <v>725.5</v>
      </c>
      <c r="AP39" s="265"/>
      <c r="AQ39" s="516">
        <v>514.4</v>
      </c>
      <c r="AR39" s="532"/>
      <c r="AS39" s="532"/>
      <c r="AT39" s="532"/>
      <c r="AU39" s="530">
        <f t="shared" si="4"/>
        <v>514.4</v>
      </c>
      <c r="AV39" s="299">
        <v>92.9</v>
      </c>
      <c r="AW39" s="299"/>
      <c r="AX39" s="299"/>
      <c r="AY39" s="299"/>
      <c r="AZ39" s="265">
        <f t="shared" si="5"/>
        <v>92.9</v>
      </c>
      <c r="BA39" s="299">
        <v>93</v>
      </c>
      <c r="BB39" s="299"/>
      <c r="BC39" s="299"/>
      <c r="BD39" s="299"/>
      <c r="BE39" s="265">
        <f t="shared" si="9"/>
        <v>93</v>
      </c>
      <c r="BF39" s="299">
        <v>93</v>
      </c>
      <c r="BG39" s="299"/>
      <c r="BH39" s="299"/>
      <c r="BI39" s="299"/>
      <c r="BJ39" s="265">
        <f>BF39-BG39-BH39-BI39</f>
        <v>93</v>
      </c>
    </row>
    <row r="40" spans="1:62">
      <c r="A40" s="680"/>
      <c r="B40" s="668"/>
      <c r="C40" s="639"/>
      <c r="D40" s="639"/>
      <c r="E40" s="639"/>
      <c r="F40" s="639"/>
      <c r="G40" s="639"/>
      <c r="H40" s="639"/>
      <c r="I40" s="670"/>
      <c r="J40" s="259"/>
      <c r="K40" s="259"/>
      <c r="L40" s="259"/>
      <c r="M40" s="259"/>
      <c r="N40" s="259"/>
      <c r="O40" s="259"/>
      <c r="P40" s="260"/>
      <c r="Q40" s="796"/>
      <c r="R40" s="796"/>
      <c r="S40" s="796"/>
      <c r="T40" s="796"/>
      <c r="U40" s="796"/>
      <c r="V40" s="796"/>
      <c r="W40" s="645"/>
      <c r="X40" s="259"/>
      <c r="Y40" s="645"/>
      <c r="Z40" s="517"/>
      <c r="AA40" s="286"/>
      <c r="AB40" s="292"/>
      <c r="AC40" s="259"/>
      <c r="AD40" s="277" t="s">
        <v>476</v>
      </c>
      <c r="AE40" s="277" t="s">
        <v>484</v>
      </c>
      <c r="AF40" s="277" t="s">
        <v>278</v>
      </c>
      <c r="AG40" s="297">
        <v>78.599999999999994</v>
      </c>
      <c r="AH40" s="297">
        <v>78.599999999999994</v>
      </c>
      <c r="AI40" s="297"/>
      <c r="AJ40" s="297"/>
      <c r="AK40" s="297">
        <v>47.1</v>
      </c>
      <c r="AL40" s="297">
        <v>47.1</v>
      </c>
      <c r="AM40" s="297"/>
      <c r="AN40" s="299"/>
      <c r="AO40" s="265">
        <f t="shared" si="7"/>
        <v>31.499999999999993</v>
      </c>
      <c r="AP40" s="265"/>
      <c r="AQ40" s="516"/>
      <c r="AR40" s="532"/>
      <c r="AS40" s="532"/>
      <c r="AT40" s="532"/>
      <c r="AU40" s="530"/>
      <c r="AV40" s="299"/>
      <c r="AW40" s="299"/>
      <c r="AX40" s="299"/>
      <c r="AY40" s="299"/>
      <c r="AZ40" s="265"/>
      <c r="BA40" s="299"/>
      <c r="BB40" s="299"/>
      <c r="BC40" s="299"/>
      <c r="BD40" s="299"/>
      <c r="BE40" s="265"/>
      <c r="BF40" s="299"/>
      <c r="BG40" s="299"/>
      <c r="BH40" s="299"/>
      <c r="BI40" s="299"/>
      <c r="BJ40" s="265"/>
    </row>
    <row r="41" spans="1:62" ht="65.25" customHeight="1">
      <c r="A41" s="681"/>
      <c r="B41" s="659"/>
      <c r="C41" s="640"/>
      <c r="D41" s="640"/>
      <c r="E41" s="640"/>
      <c r="F41" s="640"/>
      <c r="G41" s="640"/>
      <c r="H41" s="640"/>
      <c r="I41" s="671"/>
      <c r="J41" s="259"/>
      <c r="K41" s="259"/>
      <c r="L41" s="259"/>
      <c r="M41" s="272" t="s">
        <v>47</v>
      </c>
      <c r="N41" s="273"/>
      <c r="O41" s="273"/>
      <c r="P41" s="293">
        <v>30</v>
      </c>
      <c r="Q41" s="796"/>
      <c r="R41" s="796"/>
      <c r="S41" s="796"/>
      <c r="T41" s="796"/>
      <c r="U41" s="796"/>
      <c r="V41" s="796"/>
      <c r="W41" s="646"/>
      <c r="X41" s="259"/>
      <c r="Y41" s="646"/>
      <c r="Z41" s="301" t="s">
        <v>74</v>
      </c>
      <c r="AA41" s="284" t="s">
        <v>414</v>
      </c>
      <c r="AB41" s="302" t="s">
        <v>49</v>
      </c>
      <c r="AC41" s="259"/>
      <c r="AD41" s="277" t="s">
        <v>476</v>
      </c>
      <c r="AE41" s="277" t="s">
        <v>100</v>
      </c>
      <c r="AF41" s="277" t="s">
        <v>278</v>
      </c>
      <c r="AG41" s="297">
        <v>0</v>
      </c>
      <c r="AH41" s="297"/>
      <c r="AI41" s="297"/>
      <c r="AJ41" s="297"/>
      <c r="AK41" s="297"/>
      <c r="AL41" s="297"/>
      <c r="AM41" s="297"/>
      <c r="AN41" s="299"/>
      <c r="AO41" s="265">
        <f t="shared" si="7"/>
        <v>0</v>
      </c>
      <c r="AP41" s="265"/>
      <c r="AQ41" s="516">
        <v>1900</v>
      </c>
      <c r="AR41" s="532"/>
      <c r="AS41" s="532">
        <v>1900</v>
      </c>
      <c r="AT41" s="532"/>
      <c r="AU41" s="530">
        <f t="shared" si="4"/>
        <v>0</v>
      </c>
      <c r="AV41" s="299">
        <v>0</v>
      </c>
      <c r="AW41" s="299"/>
      <c r="AX41" s="299"/>
      <c r="AY41" s="299"/>
      <c r="AZ41" s="265">
        <f t="shared" si="5"/>
        <v>0</v>
      </c>
      <c r="BA41" s="299">
        <v>0</v>
      </c>
      <c r="BB41" s="299"/>
      <c r="BC41" s="299"/>
      <c r="BD41" s="299"/>
      <c r="BE41" s="265">
        <f t="shared" si="9"/>
        <v>0</v>
      </c>
      <c r="BF41" s="299">
        <v>0</v>
      </c>
      <c r="BG41" s="299"/>
      <c r="BH41" s="299"/>
      <c r="BI41" s="299"/>
      <c r="BJ41" s="265">
        <f>BF41-BG41-BH41-BI41</f>
        <v>0</v>
      </c>
    </row>
    <row r="42" spans="1:62" hidden="1">
      <c r="A42" s="290"/>
      <c r="B42" s="268"/>
      <c r="C42" s="259"/>
      <c r="D42" s="259"/>
      <c r="E42" s="259"/>
      <c r="F42" s="259"/>
      <c r="G42" s="259"/>
      <c r="H42" s="259"/>
      <c r="I42" s="260"/>
      <c r="J42" s="259"/>
      <c r="K42" s="259"/>
      <c r="L42" s="259"/>
      <c r="M42" s="272"/>
      <c r="N42" s="273"/>
      <c r="O42" s="273"/>
      <c r="P42" s="293"/>
      <c r="Q42" s="796"/>
      <c r="R42" s="796"/>
      <c r="S42" s="796"/>
      <c r="T42" s="796"/>
      <c r="U42" s="796"/>
      <c r="V42" s="796"/>
      <c r="W42" s="561"/>
      <c r="X42" s="259"/>
      <c r="Y42" s="561"/>
      <c r="Z42" s="301"/>
      <c r="AA42" s="284"/>
      <c r="AB42" s="302"/>
      <c r="AC42" s="259"/>
      <c r="AD42" s="277" t="s">
        <v>18</v>
      </c>
      <c r="AE42" s="277" t="s">
        <v>311</v>
      </c>
      <c r="AF42" s="277" t="s">
        <v>278</v>
      </c>
      <c r="AG42" s="298">
        <v>0</v>
      </c>
      <c r="AH42" s="298"/>
      <c r="AI42" s="298"/>
      <c r="AJ42" s="298"/>
      <c r="AK42" s="298"/>
      <c r="AL42" s="298"/>
      <c r="AM42" s="298"/>
      <c r="AN42" s="338"/>
      <c r="AO42" s="267">
        <f t="shared" si="7"/>
        <v>0</v>
      </c>
      <c r="AP42" s="267"/>
      <c r="AQ42" s="516"/>
      <c r="AR42" s="532"/>
      <c r="AS42" s="532"/>
      <c r="AT42" s="532"/>
      <c r="AU42" s="530"/>
      <c r="AV42" s="299"/>
      <c r="AW42" s="299"/>
      <c r="AX42" s="299"/>
      <c r="AY42" s="299"/>
      <c r="AZ42" s="265"/>
      <c r="BA42" s="299"/>
      <c r="BB42" s="299"/>
      <c r="BC42" s="299"/>
      <c r="BD42" s="299"/>
      <c r="BE42" s="265"/>
      <c r="BF42" s="299"/>
      <c r="BG42" s="299"/>
      <c r="BH42" s="299"/>
      <c r="BI42" s="299"/>
      <c r="BJ42" s="265"/>
    </row>
    <row r="43" spans="1:62" hidden="1">
      <c r="A43" s="290"/>
      <c r="B43" s="268"/>
      <c r="C43" s="259"/>
      <c r="D43" s="259"/>
      <c r="E43" s="259"/>
      <c r="F43" s="259"/>
      <c r="G43" s="259"/>
      <c r="H43" s="259"/>
      <c r="I43" s="260"/>
      <c r="J43" s="259"/>
      <c r="K43" s="259"/>
      <c r="L43" s="259"/>
      <c r="M43" s="272"/>
      <c r="N43" s="273"/>
      <c r="O43" s="273"/>
      <c r="P43" s="293"/>
      <c r="Q43" s="796"/>
      <c r="R43" s="796"/>
      <c r="S43" s="796"/>
      <c r="T43" s="796"/>
      <c r="U43" s="796"/>
      <c r="V43" s="796"/>
      <c r="W43" s="561"/>
      <c r="X43" s="259"/>
      <c r="Y43" s="561"/>
      <c r="Z43" s="301"/>
      <c r="AA43" s="284"/>
      <c r="AB43" s="302"/>
      <c r="AC43" s="259"/>
      <c r="AD43" s="277" t="s">
        <v>18</v>
      </c>
      <c r="AE43" s="277" t="s">
        <v>308</v>
      </c>
      <c r="AF43" s="277" t="s">
        <v>278</v>
      </c>
      <c r="AG43" s="298">
        <v>0</v>
      </c>
      <c r="AH43" s="298"/>
      <c r="AI43" s="298"/>
      <c r="AJ43" s="298"/>
      <c r="AK43" s="298"/>
      <c r="AL43" s="298"/>
      <c r="AM43" s="298"/>
      <c r="AN43" s="338"/>
      <c r="AO43" s="267">
        <f t="shared" si="7"/>
        <v>0</v>
      </c>
      <c r="AP43" s="267"/>
      <c r="AQ43" s="516"/>
      <c r="AR43" s="532"/>
      <c r="AS43" s="532"/>
      <c r="AT43" s="532"/>
      <c r="AU43" s="530"/>
      <c r="AV43" s="299"/>
      <c r="AW43" s="299"/>
      <c r="AX43" s="299"/>
      <c r="AY43" s="299"/>
      <c r="AZ43" s="265"/>
      <c r="BA43" s="299"/>
      <c r="BB43" s="299"/>
      <c r="BC43" s="299"/>
      <c r="BD43" s="299"/>
      <c r="BE43" s="265"/>
      <c r="BF43" s="299"/>
      <c r="BG43" s="299"/>
      <c r="BH43" s="299"/>
      <c r="BI43" s="299"/>
      <c r="BJ43" s="265"/>
    </row>
    <row r="44" spans="1:62" s="248" customFormat="1" ht="50.25" customHeight="1">
      <c r="A44" s="239" t="s">
        <v>0</v>
      </c>
      <c r="B44" s="240">
        <v>6600</v>
      </c>
      <c r="C44" s="272"/>
      <c r="D44" s="272"/>
      <c r="E44" s="272"/>
      <c r="F44" s="272"/>
      <c r="G44" s="272"/>
      <c r="H44" s="272"/>
      <c r="I44" s="282"/>
      <c r="J44" s="272"/>
      <c r="K44" s="272"/>
      <c r="L44" s="272"/>
      <c r="M44" s="272"/>
      <c r="N44" s="272"/>
      <c r="O44" s="272"/>
      <c r="P44" s="282"/>
      <c r="Q44" s="796"/>
      <c r="R44" s="796"/>
      <c r="S44" s="796"/>
      <c r="T44" s="796"/>
      <c r="U44" s="796"/>
      <c r="V44" s="796"/>
      <c r="W44" s="272"/>
      <c r="X44" s="272"/>
      <c r="Y44" s="272"/>
      <c r="Z44" s="272"/>
      <c r="AA44" s="272"/>
      <c r="AB44" s="276"/>
      <c r="AC44" s="241" t="s">
        <v>238</v>
      </c>
      <c r="AD44" s="244" t="s">
        <v>238</v>
      </c>
      <c r="AE44" s="244"/>
      <c r="AF44" s="244"/>
      <c r="AG44" s="245">
        <f>AG46+AG47+AG48+AG49+AG51+AG58+AG61+AG62+AG63+AG59+AG52+AG55+AG65+AG66</f>
        <v>1381.8</v>
      </c>
      <c r="AH44" s="245">
        <f t="shared" ref="AH44:AP44" si="10">AH46+AH47+AH48+AH49+AH51+AH58+AH61+AH62+AH63+AH59+AH52+AH55+AH65+AH66</f>
        <v>1346.6</v>
      </c>
      <c r="AI44" s="245">
        <f t="shared" si="10"/>
        <v>0</v>
      </c>
      <c r="AJ44" s="245">
        <f t="shared" si="10"/>
        <v>0</v>
      </c>
      <c r="AK44" s="245">
        <f t="shared" si="10"/>
        <v>709.1</v>
      </c>
      <c r="AL44" s="245">
        <f t="shared" si="10"/>
        <v>709.1</v>
      </c>
      <c r="AM44" s="245">
        <f t="shared" si="10"/>
        <v>0</v>
      </c>
      <c r="AN44" s="245">
        <f t="shared" si="10"/>
        <v>0</v>
      </c>
      <c r="AO44" s="245">
        <f t="shared" si="10"/>
        <v>672.69999999999993</v>
      </c>
      <c r="AP44" s="245">
        <f t="shared" si="10"/>
        <v>637.5</v>
      </c>
      <c r="AQ44" s="526">
        <f>AQ46+AQ47+AQ48+AQ49+AQ51+AQ58+AQ61+AQ62+AQ63+AQ59+AQ52+AQ55+AQ53+AQ54+AQ56+AQ57+AQ64</f>
        <v>1064.5</v>
      </c>
      <c r="AR44" s="526">
        <f>AR46+AR47+AR48+AR49+AR51+AR58+AR61+AR62+AR63+AR59+AR52+AR55+AR53+AR54+AR56+AR57+AR64</f>
        <v>0</v>
      </c>
      <c r="AS44" s="526">
        <f>AS46+AS47+AS48+AS49+AS51+AS58+AS61+AS62+AS63+AS59+AS52+AS55+AS53+AS54+AS56+AS57+AS64</f>
        <v>516.29999999999995</v>
      </c>
      <c r="AT44" s="526">
        <f>AT46+AT47+AT48+AT49+AT51+AT58+AT61+AT62+AT63+AT59+AT52+AT55+AT53+AT54+AT56+AT57+AT64</f>
        <v>0</v>
      </c>
      <c r="AU44" s="526">
        <f>AU46+AU47+AU48+AU49+AU51+AU58+AU61+AU62+AU63+AU59+AU52+AU55+AU53+AU54+AU56+AU57+AU64</f>
        <v>548.20000000000005</v>
      </c>
      <c r="AV44" s="245">
        <f>AV46+AV47+AV48+AV49+AV51+AV58+AV61+AV62+AV63+AV59+AV52+AV55+AV53+AV54+AV56+AV57</f>
        <v>903.19999999999993</v>
      </c>
      <c r="AW44" s="245">
        <f t="shared" ref="AW44:BD44" si="11">AW46+AW47+AW48+AW49+AW51+AW58+AW61+AW62+AW63+AW59+AW52+AW55+AW53+AW54+AW56+AW57</f>
        <v>0</v>
      </c>
      <c r="AX44" s="245">
        <f t="shared" si="11"/>
        <v>515.1</v>
      </c>
      <c r="AY44" s="245">
        <f t="shared" si="11"/>
        <v>0</v>
      </c>
      <c r="AZ44" s="245">
        <f t="shared" si="11"/>
        <v>388.09999999999997</v>
      </c>
      <c r="BA44" s="245">
        <f t="shared" si="11"/>
        <v>1141.7</v>
      </c>
      <c r="BB44" s="245">
        <f t="shared" si="11"/>
        <v>0</v>
      </c>
      <c r="BC44" s="245">
        <f t="shared" si="11"/>
        <v>753.6</v>
      </c>
      <c r="BD44" s="245">
        <f t="shared" si="11"/>
        <v>0</v>
      </c>
      <c r="BE44" s="245">
        <f t="shared" ref="BE44:BJ44" si="12">BE46+BE47+BE48+BE49+BE51+BE58+BE61+BE62+BE63+BE59+BE52+BE55+BE53+BE54+BE56+BE57</f>
        <v>388.1</v>
      </c>
      <c r="BF44" s="245">
        <f t="shared" si="12"/>
        <v>1141.7</v>
      </c>
      <c r="BG44" s="245">
        <f t="shared" si="12"/>
        <v>0</v>
      </c>
      <c r="BH44" s="245">
        <f t="shared" si="12"/>
        <v>753.6</v>
      </c>
      <c r="BI44" s="245">
        <f t="shared" si="12"/>
        <v>0</v>
      </c>
      <c r="BJ44" s="245">
        <f t="shared" si="12"/>
        <v>388.1</v>
      </c>
    </row>
    <row r="45" spans="1:62" hidden="1">
      <c r="A45" s="249" t="s">
        <v>411</v>
      </c>
      <c r="B45" s="250"/>
      <c r="C45" s="251"/>
      <c r="D45" s="251"/>
      <c r="E45" s="251"/>
      <c r="F45" s="251"/>
      <c r="G45" s="251"/>
      <c r="H45" s="251"/>
      <c r="I45" s="251"/>
      <c r="J45" s="251"/>
      <c r="K45" s="251"/>
      <c r="L45" s="251"/>
      <c r="M45" s="251"/>
      <c r="N45" s="251"/>
      <c r="O45" s="251"/>
      <c r="P45" s="252"/>
      <c r="Q45" s="251"/>
      <c r="R45" s="251"/>
      <c r="S45" s="251"/>
      <c r="T45" s="251"/>
      <c r="U45" s="251"/>
      <c r="V45" s="251"/>
      <c r="W45" s="251"/>
      <c r="X45" s="251"/>
      <c r="Y45" s="251"/>
      <c r="Z45" s="251"/>
      <c r="AA45" s="251"/>
      <c r="AB45" s="303"/>
      <c r="AC45" s="251"/>
      <c r="AD45" s="254"/>
      <c r="AE45" s="254"/>
      <c r="AF45" s="254"/>
      <c r="AG45" s="255"/>
      <c r="AH45" s="255"/>
      <c r="AI45" s="255"/>
      <c r="AJ45" s="255"/>
      <c r="AK45" s="255"/>
      <c r="AL45" s="255"/>
      <c r="AM45" s="255"/>
      <c r="AN45" s="255"/>
      <c r="AO45" s="256"/>
      <c r="AP45" s="256"/>
      <c r="AQ45" s="527"/>
      <c r="AR45" s="534"/>
      <c r="AS45" s="534"/>
      <c r="AT45" s="534"/>
      <c r="AU45" s="535"/>
      <c r="AV45" s="304"/>
      <c r="AW45" s="304"/>
      <c r="AX45" s="304"/>
      <c r="AY45" s="304"/>
      <c r="AZ45" s="305"/>
      <c r="BA45" s="304"/>
      <c r="BB45" s="304"/>
      <c r="BC45" s="304"/>
      <c r="BD45" s="304"/>
      <c r="BE45" s="305"/>
      <c r="BF45" s="304"/>
      <c r="BG45" s="304"/>
      <c r="BH45" s="304"/>
      <c r="BI45" s="304"/>
      <c r="BJ45" s="305"/>
    </row>
    <row r="46" spans="1:62" ht="151.5" hidden="1" customHeight="1">
      <c r="A46" s="290" t="s">
        <v>292</v>
      </c>
      <c r="B46" s="268">
        <v>5001</v>
      </c>
      <c r="C46" s="259" t="s">
        <v>44</v>
      </c>
      <c r="D46" s="259" t="s">
        <v>45</v>
      </c>
      <c r="E46" s="259" t="s">
        <v>46</v>
      </c>
      <c r="F46" s="259"/>
      <c r="G46" s="259"/>
      <c r="H46" s="259"/>
      <c r="I46" s="259"/>
      <c r="J46" s="259"/>
      <c r="K46" s="259"/>
      <c r="L46" s="259"/>
      <c r="M46" s="259" t="s">
        <v>47</v>
      </c>
      <c r="N46" s="259"/>
      <c r="O46" s="259"/>
      <c r="P46" s="260" t="s">
        <v>48</v>
      </c>
      <c r="Q46" s="259"/>
      <c r="R46" s="259"/>
      <c r="S46" s="259"/>
      <c r="T46" s="259"/>
      <c r="U46" s="259"/>
      <c r="V46" s="259"/>
      <c r="W46" s="259"/>
      <c r="X46" s="259"/>
      <c r="Y46" s="259"/>
      <c r="Z46" s="259" t="s">
        <v>2</v>
      </c>
      <c r="AA46" s="259" t="s">
        <v>290</v>
      </c>
      <c r="AB46" s="261" t="s">
        <v>49</v>
      </c>
      <c r="AC46" s="259"/>
      <c r="AD46" s="262" t="s">
        <v>483</v>
      </c>
      <c r="AE46" s="262"/>
      <c r="AF46" s="262"/>
      <c r="AG46" s="264"/>
      <c r="AH46" s="264"/>
      <c r="AI46" s="264"/>
      <c r="AJ46" s="264"/>
      <c r="AK46" s="264"/>
      <c r="AL46" s="264"/>
      <c r="AM46" s="264"/>
      <c r="AN46" s="264"/>
      <c r="AO46" s="265"/>
      <c r="AP46" s="265"/>
      <c r="AQ46" s="529"/>
      <c r="AR46" s="536"/>
      <c r="AS46" s="536"/>
      <c r="AT46" s="536"/>
      <c r="AU46" s="537"/>
      <c r="AV46" s="307"/>
      <c r="AW46" s="307"/>
      <c r="AX46" s="307"/>
      <c r="AY46" s="307"/>
      <c r="AZ46" s="308"/>
      <c r="BA46" s="307"/>
      <c r="BB46" s="307"/>
      <c r="BC46" s="307"/>
      <c r="BD46" s="307"/>
      <c r="BE46" s="308"/>
      <c r="BF46" s="307"/>
      <c r="BG46" s="307"/>
      <c r="BH46" s="307"/>
      <c r="BI46" s="307"/>
      <c r="BJ46" s="308"/>
    </row>
    <row r="47" spans="1:62" ht="128.25" customHeight="1">
      <c r="A47" s="679" t="s">
        <v>135</v>
      </c>
      <c r="B47" s="658">
        <v>6601</v>
      </c>
      <c r="C47" s="272" t="s">
        <v>44</v>
      </c>
      <c r="D47" s="272" t="s">
        <v>136</v>
      </c>
      <c r="E47" s="272" t="s">
        <v>137</v>
      </c>
      <c r="F47" s="272" t="s">
        <v>77</v>
      </c>
      <c r="G47" s="272"/>
      <c r="H47" s="272"/>
      <c r="I47" s="282">
        <v>20</v>
      </c>
      <c r="J47" s="272"/>
      <c r="K47" s="272"/>
      <c r="L47" s="272"/>
      <c r="M47" s="272" t="s">
        <v>64</v>
      </c>
      <c r="N47" s="272"/>
      <c r="O47" s="272"/>
      <c r="P47" s="274" t="s">
        <v>420</v>
      </c>
      <c r="Q47" s="272"/>
      <c r="R47" s="272"/>
      <c r="S47" s="272"/>
      <c r="T47" s="272"/>
      <c r="U47" s="272"/>
      <c r="V47" s="272"/>
      <c r="W47" s="275" t="s">
        <v>72</v>
      </c>
      <c r="X47" s="275" t="s">
        <v>70</v>
      </c>
      <c r="Y47" s="275" t="s">
        <v>220</v>
      </c>
      <c r="Z47" s="275" t="s">
        <v>184</v>
      </c>
      <c r="AA47" s="310" t="s">
        <v>290</v>
      </c>
      <c r="AB47" s="311" t="s">
        <v>49</v>
      </c>
      <c r="AC47" s="641"/>
      <c r="AD47" s="277" t="s">
        <v>480</v>
      </c>
      <c r="AE47" s="277" t="s">
        <v>295</v>
      </c>
      <c r="AF47" s="277" t="s">
        <v>78</v>
      </c>
      <c r="AG47" s="278">
        <v>0</v>
      </c>
      <c r="AH47" s="278"/>
      <c r="AI47" s="278"/>
      <c r="AJ47" s="278"/>
      <c r="AK47" s="278"/>
      <c r="AL47" s="278"/>
      <c r="AM47" s="278"/>
      <c r="AN47" s="278"/>
      <c r="AO47" s="312">
        <f>AG47-AI47-AK47-AM47</f>
        <v>0</v>
      </c>
      <c r="AP47" s="312"/>
      <c r="AQ47" s="531">
        <v>0</v>
      </c>
      <c r="AR47" s="531"/>
      <c r="AS47" s="531"/>
      <c r="AT47" s="531"/>
      <c r="AU47" s="538">
        <f>AQ47-AR47-AS47-AT47</f>
        <v>0</v>
      </c>
      <c r="AV47" s="278">
        <v>0</v>
      </c>
      <c r="AW47" s="307"/>
      <c r="AX47" s="307"/>
      <c r="AY47" s="307"/>
      <c r="AZ47" s="308">
        <f>AV47-AW47-AX47-AY47</f>
        <v>0</v>
      </c>
      <c r="BA47" s="278">
        <v>0</v>
      </c>
      <c r="BB47" s="307"/>
      <c r="BC47" s="307"/>
      <c r="BD47" s="307"/>
      <c r="BE47" s="308">
        <f>BA47-BB47-BC47-BD47</f>
        <v>0</v>
      </c>
      <c r="BF47" s="278">
        <v>0</v>
      </c>
      <c r="BG47" s="307"/>
      <c r="BH47" s="307"/>
      <c r="BI47" s="307"/>
      <c r="BJ47" s="308">
        <f>BF47-BG47-BH47-BI47</f>
        <v>0</v>
      </c>
    </row>
    <row r="48" spans="1:62" ht="13.5" customHeight="1">
      <c r="A48" s="681"/>
      <c r="B48" s="659"/>
      <c r="C48" s="272"/>
      <c r="D48" s="272"/>
      <c r="E48" s="272"/>
      <c r="F48" s="272"/>
      <c r="G48" s="272"/>
      <c r="H48" s="272"/>
      <c r="I48" s="272"/>
      <c r="J48" s="272"/>
      <c r="K48" s="272"/>
      <c r="L48" s="272"/>
      <c r="M48" s="272" t="s">
        <v>79</v>
      </c>
      <c r="N48" s="272"/>
      <c r="O48" s="272"/>
      <c r="P48" s="274" t="s">
        <v>80</v>
      </c>
      <c r="Q48" s="259"/>
      <c r="R48" s="259"/>
      <c r="S48" s="259"/>
      <c r="T48" s="259"/>
      <c r="U48" s="259"/>
      <c r="V48" s="259"/>
      <c r="W48" s="259"/>
      <c r="X48" s="272"/>
      <c r="Y48" s="272"/>
      <c r="Z48" s="259"/>
      <c r="AA48" s="272"/>
      <c r="AB48" s="276"/>
      <c r="AC48" s="642"/>
      <c r="AD48" s="277" t="s">
        <v>441</v>
      </c>
      <c r="AE48" s="277" t="s">
        <v>54</v>
      </c>
      <c r="AF48" s="277" t="s">
        <v>278</v>
      </c>
      <c r="AG48" s="278">
        <v>74.5</v>
      </c>
      <c r="AH48" s="278">
        <v>74.5</v>
      </c>
      <c r="AI48" s="278"/>
      <c r="AJ48" s="278"/>
      <c r="AK48" s="278"/>
      <c r="AL48" s="278"/>
      <c r="AM48" s="278"/>
      <c r="AN48" s="278"/>
      <c r="AO48" s="312">
        <f t="shared" ref="AO48:AP63" si="13">AG48-AI48-AK48-AM48</f>
        <v>74.5</v>
      </c>
      <c r="AP48" s="312">
        <f t="shared" si="13"/>
        <v>74.5</v>
      </c>
      <c r="AQ48" s="531">
        <v>0</v>
      </c>
      <c r="AR48" s="531"/>
      <c r="AS48" s="531"/>
      <c r="AT48" s="531"/>
      <c r="AU48" s="538">
        <f t="shared" ref="AU48:AU64" si="14">AQ48-AR48-AS48-AT48</f>
        <v>0</v>
      </c>
      <c r="AV48" s="278">
        <v>0</v>
      </c>
      <c r="AW48" s="307"/>
      <c r="AX48" s="307"/>
      <c r="AY48" s="307"/>
      <c r="AZ48" s="308">
        <f t="shared" ref="AZ48:AZ62" si="15">AV48-AW48-AX48-AY48</f>
        <v>0</v>
      </c>
      <c r="BA48" s="278">
        <v>0</v>
      </c>
      <c r="BB48" s="307"/>
      <c r="BC48" s="307"/>
      <c r="BD48" s="307"/>
      <c r="BE48" s="308">
        <f t="shared" ref="BE48:BE59" si="16">BA48-BB48-BC48-BD48</f>
        <v>0</v>
      </c>
      <c r="BF48" s="278">
        <v>0</v>
      </c>
      <c r="BG48" s="307"/>
      <c r="BH48" s="307"/>
      <c r="BI48" s="307"/>
      <c r="BJ48" s="308">
        <f t="shared" ref="BJ48:BJ59" si="17">BF48-BG48-BH48-BI48</f>
        <v>0</v>
      </c>
    </row>
    <row r="49" spans="1:62" ht="101.25" customHeight="1">
      <c r="A49" s="782" t="s">
        <v>138</v>
      </c>
      <c r="B49" s="658">
        <v>6603</v>
      </c>
      <c r="C49" s="638" t="s">
        <v>44</v>
      </c>
      <c r="D49" s="638" t="s">
        <v>256</v>
      </c>
      <c r="E49" s="638" t="s">
        <v>137</v>
      </c>
      <c r="F49" s="638"/>
      <c r="G49" s="638"/>
      <c r="H49" s="638"/>
      <c r="I49" s="638"/>
      <c r="J49" s="638"/>
      <c r="K49" s="638"/>
      <c r="L49" s="638"/>
      <c r="M49" s="638" t="s">
        <v>87</v>
      </c>
      <c r="N49" s="638"/>
      <c r="O49" s="638"/>
      <c r="P49" s="638">
        <v>36</v>
      </c>
      <c r="Q49" s="638"/>
      <c r="R49" s="638"/>
      <c r="S49" s="638"/>
      <c r="T49" s="638"/>
      <c r="U49" s="638"/>
      <c r="V49" s="638"/>
      <c r="W49" s="138" t="s">
        <v>367</v>
      </c>
      <c r="X49" s="138" t="s">
        <v>242</v>
      </c>
      <c r="Y49" s="138" t="s">
        <v>220</v>
      </c>
      <c r="Z49" s="644" t="s">
        <v>90</v>
      </c>
      <c r="AA49" s="638" t="s">
        <v>290</v>
      </c>
      <c r="AB49" s="767" t="s">
        <v>91</v>
      </c>
      <c r="AC49" s="641"/>
      <c r="AD49" s="277" t="s">
        <v>473</v>
      </c>
      <c r="AE49" s="277" t="s">
        <v>99</v>
      </c>
      <c r="AF49" s="277" t="s">
        <v>278</v>
      </c>
      <c r="AG49" s="297"/>
      <c r="AH49" s="297"/>
      <c r="AI49" s="297"/>
      <c r="AJ49" s="297"/>
      <c r="AK49" s="297"/>
      <c r="AL49" s="297"/>
      <c r="AM49" s="297"/>
      <c r="AN49" s="297"/>
      <c r="AO49" s="312">
        <f t="shared" si="13"/>
        <v>0</v>
      </c>
      <c r="AP49" s="312"/>
      <c r="AQ49" s="516"/>
      <c r="AR49" s="516"/>
      <c r="AS49" s="516"/>
      <c r="AT49" s="516"/>
      <c r="AU49" s="538">
        <f t="shared" si="14"/>
        <v>0</v>
      </c>
      <c r="AV49" s="297"/>
      <c r="AW49" s="299"/>
      <c r="AX49" s="299"/>
      <c r="AY49" s="299"/>
      <c r="AZ49" s="308">
        <f t="shared" si="15"/>
        <v>0</v>
      </c>
      <c r="BA49" s="297"/>
      <c r="BB49" s="299"/>
      <c r="BC49" s="299"/>
      <c r="BD49" s="299"/>
      <c r="BE49" s="308">
        <f t="shared" si="16"/>
        <v>0</v>
      </c>
      <c r="BF49" s="297"/>
      <c r="BG49" s="299"/>
      <c r="BH49" s="299"/>
      <c r="BI49" s="299"/>
      <c r="BJ49" s="308">
        <f t="shared" si="17"/>
        <v>0</v>
      </c>
    </row>
    <row r="50" spans="1:62" ht="12.75" hidden="1" customHeight="1">
      <c r="A50" s="783"/>
      <c r="B50" s="668"/>
      <c r="C50" s="639"/>
      <c r="D50" s="639"/>
      <c r="E50" s="639"/>
      <c r="F50" s="639"/>
      <c r="G50" s="639"/>
      <c r="H50" s="639"/>
      <c r="I50" s="639"/>
      <c r="J50" s="639"/>
      <c r="K50" s="639"/>
      <c r="L50" s="639"/>
      <c r="M50" s="639"/>
      <c r="N50" s="639"/>
      <c r="O50" s="639"/>
      <c r="P50" s="639"/>
      <c r="Q50" s="639"/>
      <c r="R50" s="639"/>
      <c r="S50" s="639"/>
      <c r="T50" s="639"/>
      <c r="U50" s="639"/>
      <c r="V50" s="639"/>
      <c r="W50" s="567"/>
      <c r="X50" s="567"/>
      <c r="Y50" s="567"/>
      <c r="Z50" s="645"/>
      <c r="AA50" s="639"/>
      <c r="AB50" s="778"/>
      <c r="AC50" s="643"/>
      <c r="AD50" s="277" t="s">
        <v>473</v>
      </c>
      <c r="AE50" s="277" t="s">
        <v>314</v>
      </c>
      <c r="AF50" s="277" t="s">
        <v>278</v>
      </c>
      <c r="AG50" s="297"/>
      <c r="AH50" s="297"/>
      <c r="AI50" s="297"/>
      <c r="AJ50" s="297"/>
      <c r="AK50" s="297"/>
      <c r="AL50" s="297"/>
      <c r="AM50" s="297"/>
      <c r="AN50" s="297"/>
      <c r="AO50" s="312">
        <f t="shared" si="13"/>
        <v>0</v>
      </c>
      <c r="AP50" s="312"/>
      <c r="AQ50" s="516"/>
      <c r="AR50" s="516"/>
      <c r="AS50" s="516"/>
      <c r="AT50" s="516"/>
      <c r="AU50" s="538">
        <f t="shared" si="14"/>
        <v>0</v>
      </c>
      <c r="AV50" s="297"/>
      <c r="AW50" s="299"/>
      <c r="AX50" s="299"/>
      <c r="AY50" s="299"/>
      <c r="AZ50" s="308">
        <f t="shared" si="15"/>
        <v>0</v>
      </c>
      <c r="BA50" s="297"/>
      <c r="BB50" s="299"/>
      <c r="BC50" s="299"/>
      <c r="BD50" s="299"/>
      <c r="BE50" s="308">
        <f t="shared" si="16"/>
        <v>0</v>
      </c>
      <c r="BF50" s="297"/>
      <c r="BG50" s="299"/>
      <c r="BH50" s="299"/>
      <c r="BI50" s="299"/>
      <c r="BJ50" s="308">
        <f t="shared" si="17"/>
        <v>0</v>
      </c>
    </row>
    <row r="51" spans="1:62" ht="12.75" hidden="1" customHeight="1">
      <c r="A51" s="783"/>
      <c r="B51" s="668"/>
      <c r="C51" s="639"/>
      <c r="D51" s="639"/>
      <c r="E51" s="639"/>
      <c r="F51" s="639"/>
      <c r="G51" s="639"/>
      <c r="H51" s="639"/>
      <c r="I51" s="639"/>
      <c r="J51" s="639"/>
      <c r="K51" s="639"/>
      <c r="L51" s="639"/>
      <c r="M51" s="639"/>
      <c r="N51" s="639"/>
      <c r="O51" s="639"/>
      <c r="P51" s="639"/>
      <c r="Q51" s="639"/>
      <c r="R51" s="639"/>
      <c r="S51" s="639"/>
      <c r="T51" s="639"/>
      <c r="U51" s="639"/>
      <c r="V51" s="639"/>
      <c r="W51" s="567"/>
      <c r="X51" s="567"/>
      <c r="Y51" s="567"/>
      <c r="Z51" s="645"/>
      <c r="AA51" s="639"/>
      <c r="AB51" s="778"/>
      <c r="AC51" s="643"/>
      <c r="AD51" s="277" t="s">
        <v>473</v>
      </c>
      <c r="AE51" s="277" t="s">
        <v>284</v>
      </c>
      <c r="AF51" s="277" t="s">
        <v>278</v>
      </c>
      <c r="AG51" s="297"/>
      <c r="AH51" s="297"/>
      <c r="AI51" s="297"/>
      <c r="AJ51" s="297"/>
      <c r="AK51" s="297"/>
      <c r="AL51" s="297"/>
      <c r="AM51" s="297"/>
      <c r="AN51" s="297"/>
      <c r="AO51" s="312">
        <f t="shared" si="13"/>
        <v>0</v>
      </c>
      <c r="AP51" s="312"/>
      <c r="AQ51" s="516"/>
      <c r="AR51" s="516"/>
      <c r="AS51" s="516"/>
      <c r="AT51" s="516"/>
      <c r="AU51" s="538">
        <f t="shared" si="14"/>
        <v>0</v>
      </c>
      <c r="AV51" s="297"/>
      <c r="AW51" s="299"/>
      <c r="AX51" s="299"/>
      <c r="AY51" s="299"/>
      <c r="AZ51" s="308">
        <f t="shared" si="15"/>
        <v>0</v>
      </c>
      <c r="BA51" s="297"/>
      <c r="BB51" s="299"/>
      <c r="BC51" s="299"/>
      <c r="BD51" s="299"/>
      <c r="BE51" s="308">
        <f t="shared" si="16"/>
        <v>0</v>
      </c>
      <c r="BF51" s="297"/>
      <c r="BG51" s="299"/>
      <c r="BH51" s="299"/>
      <c r="BI51" s="299"/>
      <c r="BJ51" s="308">
        <f t="shared" si="17"/>
        <v>0</v>
      </c>
    </row>
    <row r="52" spans="1:62">
      <c r="A52" s="783"/>
      <c r="B52" s="668"/>
      <c r="C52" s="639"/>
      <c r="D52" s="639"/>
      <c r="E52" s="639"/>
      <c r="F52" s="639"/>
      <c r="G52" s="639"/>
      <c r="H52" s="639"/>
      <c r="I52" s="639"/>
      <c r="J52" s="639"/>
      <c r="K52" s="639"/>
      <c r="L52" s="639"/>
      <c r="M52" s="286"/>
      <c r="N52" s="286"/>
      <c r="O52" s="286"/>
      <c r="P52" s="286"/>
      <c r="Q52" s="639"/>
      <c r="R52" s="639"/>
      <c r="S52" s="639"/>
      <c r="T52" s="639"/>
      <c r="U52" s="639"/>
      <c r="V52" s="639"/>
      <c r="W52" s="567"/>
      <c r="X52" s="567"/>
      <c r="Y52" s="567"/>
      <c r="Z52" s="645"/>
      <c r="AA52" s="286"/>
      <c r="AB52" s="292"/>
      <c r="AC52" s="643"/>
      <c r="AD52" s="277" t="s">
        <v>473</v>
      </c>
      <c r="AE52" s="277" t="s">
        <v>25</v>
      </c>
      <c r="AF52" s="277" t="s">
        <v>278</v>
      </c>
      <c r="AG52" s="297">
        <v>266.10000000000002</v>
      </c>
      <c r="AH52" s="297">
        <v>240.9</v>
      </c>
      <c r="AI52" s="297"/>
      <c r="AJ52" s="297"/>
      <c r="AK52" s="297"/>
      <c r="AL52" s="297"/>
      <c r="AM52" s="297"/>
      <c r="AN52" s="297"/>
      <c r="AO52" s="312">
        <f t="shared" si="13"/>
        <v>266.10000000000002</v>
      </c>
      <c r="AP52" s="312">
        <f t="shared" si="13"/>
        <v>240.9</v>
      </c>
      <c r="AQ52" s="516">
        <v>0</v>
      </c>
      <c r="AR52" s="516"/>
      <c r="AS52" s="516"/>
      <c r="AT52" s="516"/>
      <c r="AU52" s="538">
        <f t="shared" si="14"/>
        <v>0</v>
      </c>
      <c r="AV52" s="297">
        <v>0</v>
      </c>
      <c r="AW52" s="299"/>
      <c r="AX52" s="299"/>
      <c r="AY52" s="299"/>
      <c r="AZ52" s="308">
        <f t="shared" si="15"/>
        <v>0</v>
      </c>
      <c r="BA52" s="297">
        <v>0</v>
      </c>
      <c r="BB52" s="299"/>
      <c r="BC52" s="299"/>
      <c r="BD52" s="299"/>
      <c r="BE52" s="308">
        <f t="shared" si="16"/>
        <v>0</v>
      </c>
      <c r="BF52" s="297">
        <v>0</v>
      </c>
      <c r="BG52" s="299"/>
      <c r="BH52" s="299"/>
      <c r="BI52" s="299"/>
      <c r="BJ52" s="308">
        <f t="shared" si="17"/>
        <v>0</v>
      </c>
    </row>
    <row r="53" spans="1:62">
      <c r="A53" s="783"/>
      <c r="B53" s="668"/>
      <c r="C53" s="639"/>
      <c r="D53" s="639"/>
      <c r="E53" s="639"/>
      <c r="F53" s="639"/>
      <c r="G53" s="639"/>
      <c r="H53" s="639"/>
      <c r="I53" s="639"/>
      <c r="J53" s="639"/>
      <c r="K53" s="639"/>
      <c r="L53" s="639"/>
      <c r="M53" s="286"/>
      <c r="N53" s="286"/>
      <c r="O53" s="286"/>
      <c r="P53" s="286"/>
      <c r="Q53" s="639"/>
      <c r="R53" s="639"/>
      <c r="S53" s="639"/>
      <c r="T53" s="639"/>
      <c r="U53" s="639"/>
      <c r="V53" s="639"/>
      <c r="W53" s="567"/>
      <c r="X53" s="567"/>
      <c r="Y53" s="567"/>
      <c r="Z53" s="645"/>
      <c r="AA53" s="286"/>
      <c r="AB53" s="292"/>
      <c r="AC53" s="643"/>
      <c r="AD53" s="277" t="s">
        <v>473</v>
      </c>
      <c r="AE53" s="277" t="s">
        <v>392</v>
      </c>
      <c r="AF53" s="277" t="s">
        <v>278</v>
      </c>
      <c r="AG53" s="297"/>
      <c r="AH53" s="297"/>
      <c r="AI53" s="297"/>
      <c r="AJ53" s="297"/>
      <c r="AK53" s="297"/>
      <c r="AL53" s="297"/>
      <c r="AM53" s="297"/>
      <c r="AN53" s="297"/>
      <c r="AO53" s="312"/>
      <c r="AP53" s="312">
        <f t="shared" si="13"/>
        <v>0</v>
      </c>
      <c r="AQ53" s="516">
        <v>172.4</v>
      </c>
      <c r="AR53" s="516"/>
      <c r="AS53" s="516"/>
      <c r="AT53" s="516"/>
      <c r="AU53" s="538">
        <f t="shared" si="14"/>
        <v>172.4</v>
      </c>
      <c r="AV53" s="297">
        <v>172</v>
      </c>
      <c r="AW53" s="299"/>
      <c r="AX53" s="299"/>
      <c r="AY53" s="299"/>
      <c r="AZ53" s="308">
        <f t="shared" si="15"/>
        <v>172</v>
      </c>
      <c r="BA53" s="297">
        <v>194.1</v>
      </c>
      <c r="BB53" s="299"/>
      <c r="BC53" s="299"/>
      <c r="BD53" s="299"/>
      <c r="BE53" s="308">
        <f t="shared" si="16"/>
        <v>194.1</v>
      </c>
      <c r="BF53" s="297">
        <v>194.1</v>
      </c>
      <c r="BG53" s="299"/>
      <c r="BH53" s="299"/>
      <c r="BI53" s="299"/>
      <c r="BJ53" s="308">
        <f t="shared" si="17"/>
        <v>194.1</v>
      </c>
    </row>
    <row r="54" spans="1:62">
      <c r="A54" s="783"/>
      <c r="B54" s="668"/>
      <c r="C54" s="639"/>
      <c r="D54" s="639"/>
      <c r="E54" s="639"/>
      <c r="F54" s="639"/>
      <c r="G54" s="639"/>
      <c r="H54" s="639"/>
      <c r="I54" s="639"/>
      <c r="J54" s="639"/>
      <c r="K54" s="639"/>
      <c r="L54" s="639"/>
      <c r="M54" s="286"/>
      <c r="N54" s="286"/>
      <c r="O54" s="286"/>
      <c r="P54" s="286"/>
      <c r="Q54" s="639"/>
      <c r="R54" s="639"/>
      <c r="S54" s="639"/>
      <c r="T54" s="639"/>
      <c r="U54" s="639"/>
      <c r="V54" s="639"/>
      <c r="W54" s="567"/>
      <c r="X54" s="567"/>
      <c r="Y54" s="567"/>
      <c r="Z54" s="645"/>
      <c r="AA54" s="286"/>
      <c r="AB54" s="292"/>
      <c r="AC54" s="643"/>
      <c r="AD54" s="277" t="s">
        <v>473</v>
      </c>
      <c r="AE54" s="277" t="s">
        <v>393</v>
      </c>
      <c r="AF54" s="277" t="s">
        <v>278</v>
      </c>
      <c r="AG54" s="297"/>
      <c r="AH54" s="297"/>
      <c r="AI54" s="297"/>
      <c r="AJ54" s="297"/>
      <c r="AK54" s="297"/>
      <c r="AL54" s="297"/>
      <c r="AM54" s="297"/>
      <c r="AN54" s="297"/>
      <c r="AO54" s="312"/>
      <c r="AP54" s="312">
        <f t="shared" si="13"/>
        <v>0</v>
      </c>
      <c r="AQ54" s="516">
        <v>128.4</v>
      </c>
      <c r="AR54" s="516"/>
      <c r="AS54" s="516"/>
      <c r="AT54" s="516"/>
      <c r="AU54" s="538">
        <f t="shared" si="14"/>
        <v>128.4</v>
      </c>
      <c r="AV54" s="297">
        <v>128.9</v>
      </c>
      <c r="AW54" s="299"/>
      <c r="AX54" s="299"/>
      <c r="AY54" s="299"/>
      <c r="AZ54" s="308">
        <f t="shared" si="15"/>
        <v>128.9</v>
      </c>
      <c r="BA54" s="297">
        <v>80.3</v>
      </c>
      <c r="BB54" s="299"/>
      <c r="BC54" s="299"/>
      <c r="BD54" s="299"/>
      <c r="BE54" s="308">
        <f t="shared" si="16"/>
        <v>80.3</v>
      </c>
      <c r="BF54" s="297">
        <v>80.3</v>
      </c>
      <c r="BG54" s="299"/>
      <c r="BH54" s="299"/>
      <c r="BI54" s="299"/>
      <c r="BJ54" s="308">
        <f t="shared" si="17"/>
        <v>80.3</v>
      </c>
    </row>
    <row r="55" spans="1:62">
      <c r="A55" s="783"/>
      <c r="B55" s="668"/>
      <c r="C55" s="639"/>
      <c r="D55" s="639"/>
      <c r="E55" s="639"/>
      <c r="F55" s="639"/>
      <c r="G55" s="639"/>
      <c r="H55" s="639"/>
      <c r="I55" s="639"/>
      <c r="J55" s="639"/>
      <c r="K55" s="639"/>
      <c r="L55" s="639"/>
      <c r="M55" s="286"/>
      <c r="N55" s="286"/>
      <c r="O55" s="286"/>
      <c r="P55" s="286"/>
      <c r="Q55" s="639"/>
      <c r="R55" s="639"/>
      <c r="S55" s="639"/>
      <c r="T55" s="639"/>
      <c r="U55" s="639"/>
      <c r="V55" s="639"/>
      <c r="W55" s="567"/>
      <c r="X55" s="567"/>
      <c r="Y55" s="567"/>
      <c r="Z55" s="646"/>
      <c r="AA55" s="286"/>
      <c r="AB55" s="292"/>
      <c r="AC55" s="643"/>
      <c r="AD55" s="277" t="s">
        <v>473</v>
      </c>
      <c r="AE55" s="277" t="s">
        <v>26</v>
      </c>
      <c r="AF55" s="277" t="s">
        <v>278</v>
      </c>
      <c r="AG55" s="297">
        <v>787.9</v>
      </c>
      <c r="AH55" s="297">
        <v>787.9</v>
      </c>
      <c r="AI55" s="297"/>
      <c r="AJ55" s="297"/>
      <c r="AK55" s="297">
        <v>709.1</v>
      </c>
      <c r="AL55" s="297">
        <v>709.1</v>
      </c>
      <c r="AM55" s="297"/>
      <c r="AN55" s="297"/>
      <c r="AO55" s="312">
        <f t="shared" si="13"/>
        <v>78.799999999999955</v>
      </c>
      <c r="AP55" s="312">
        <f t="shared" si="13"/>
        <v>78.799999999999955</v>
      </c>
      <c r="AQ55" s="516">
        <v>0</v>
      </c>
      <c r="AR55" s="516"/>
      <c r="AS55" s="516">
        <v>0</v>
      </c>
      <c r="AT55" s="516"/>
      <c r="AU55" s="538">
        <f t="shared" si="14"/>
        <v>0</v>
      </c>
      <c r="AV55" s="297">
        <v>0</v>
      </c>
      <c r="AW55" s="299"/>
      <c r="AX55" s="299">
        <v>0</v>
      </c>
      <c r="AY55" s="299"/>
      <c r="AZ55" s="308">
        <f t="shared" si="15"/>
        <v>0</v>
      </c>
      <c r="BA55" s="297">
        <v>0</v>
      </c>
      <c r="BB55" s="299"/>
      <c r="BC55" s="299">
        <v>0</v>
      </c>
      <c r="BD55" s="299"/>
      <c r="BE55" s="308">
        <f t="shared" si="16"/>
        <v>0</v>
      </c>
      <c r="BF55" s="297">
        <v>0</v>
      </c>
      <c r="BG55" s="299"/>
      <c r="BH55" s="299">
        <v>0</v>
      </c>
      <c r="BI55" s="299"/>
      <c r="BJ55" s="308">
        <f t="shared" si="17"/>
        <v>0</v>
      </c>
    </row>
    <row r="56" spans="1:62">
      <c r="A56" s="783"/>
      <c r="B56" s="668"/>
      <c r="C56" s="639"/>
      <c r="D56" s="639"/>
      <c r="E56" s="639"/>
      <c r="F56" s="639"/>
      <c r="G56" s="639"/>
      <c r="H56" s="639"/>
      <c r="I56" s="639"/>
      <c r="J56" s="639"/>
      <c r="K56" s="639"/>
      <c r="L56" s="639"/>
      <c r="M56" s="286"/>
      <c r="N56" s="286"/>
      <c r="O56" s="286"/>
      <c r="P56" s="286"/>
      <c r="Q56" s="639"/>
      <c r="R56" s="639"/>
      <c r="S56" s="639"/>
      <c r="T56" s="639"/>
      <c r="U56" s="639"/>
      <c r="V56" s="639"/>
      <c r="W56" s="567"/>
      <c r="X56" s="567"/>
      <c r="Y56" s="567"/>
      <c r="Z56" s="517"/>
      <c r="AA56" s="286"/>
      <c r="AB56" s="292"/>
      <c r="AC56" s="643"/>
      <c r="AD56" s="277" t="s">
        <v>473</v>
      </c>
      <c r="AE56" s="277" t="s">
        <v>388</v>
      </c>
      <c r="AF56" s="277" t="s">
        <v>278</v>
      </c>
      <c r="AG56" s="297"/>
      <c r="AH56" s="297"/>
      <c r="AI56" s="297"/>
      <c r="AJ56" s="297"/>
      <c r="AK56" s="297"/>
      <c r="AL56" s="297"/>
      <c r="AM56" s="297"/>
      <c r="AN56" s="297"/>
      <c r="AO56" s="312"/>
      <c r="AP56" s="312"/>
      <c r="AQ56" s="516">
        <v>328.6</v>
      </c>
      <c r="AR56" s="516"/>
      <c r="AS56" s="516">
        <v>295.7</v>
      </c>
      <c r="AT56" s="516"/>
      <c r="AU56" s="538">
        <f t="shared" si="14"/>
        <v>32.900000000000034</v>
      </c>
      <c r="AV56" s="297">
        <v>327.2</v>
      </c>
      <c r="AW56" s="299"/>
      <c r="AX56" s="299">
        <v>294.5</v>
      </c>
      <c r="AY56" s="299"/>
      <c r="AZ56" s="308">
        <f t="shared" si="15"/>
        <v>32.699999999999989</v>
      </c>
      <c r="BA56" s="297">
        <v>592.20000000000005</v>
      </c>
      <c r="BB56" s="299"/>
      <c r="BC56" s="299">
        <v>533</v>
      </c>
      <c r="BD56" s="299"/>
      <c r="BE56" s="308">
        <f t="shared" si="16"/>
        <v>59.200000000000045</v>
      </c>
      <c r="BF56" s="297">
        <v>592.20000000000005</v>
      </c>
      <c r="BG56" s="299"/>
      <c r="BH56" s="299">
        <v>533</v>
      </c>
      <c r="BI56" s="299"/>
      <c r="BJ56" s="308">
        <f t="shared" si="17"/>
        <v>59.200000000000045</v>
      </c>
    </row>
    <row r="57" spans="1:62">
      <c r="A57" s="783"/>
      <c r="B57" s="668"/>
      <c r="C57" s="639"/>
      <c r="D57" s="639"/>
      <c r="E57" s="639"/>
      <c r="F57" s="639"/>
      <c r="G57" s="639"/>
      <c r="H57" s="639"/>
      <c r="I57" s="639"/>
      <c r="J57" s="639"/>
      <c r="K57" s="639"/>
      <c r="L57" s="639"/>
      <c r="M57" s="286"/>
      <c r="N57" s="286"/>
      <c r="O57" s="286"/>
      <c r="P57" s="286"/>
      <c r="Q57" s="639"/>
      <c r="R57" s="639"/>
      <c r="S57" s="639"/>
      <c r="T57" s="639"/>
      <c r="U57" s="639"/>
      <c r="V57" s="639"/>
      <c r="W57" s="567"/>
      <c r="X57" s="567"/>
      <c r="Y57" s="567"/>
      <c r="Z57" s="517"/>
      <c r="AA57" s="286"/>
      <c r="AB57" s="292"/>
      <c r="AC57" s="643"/>
      <c r="AD57" s="277" t="s">
        <v>473</v>
      </c>
      <c r="AE57" s="277" t="s">
        <v>389</v>
      </c>
      <c r="AF57" s="277" t="s">
        <v>278</v>
      </c>
      <c r="AG57" s="297"/>
      <c r="AH57" s="297"/>
      <c r="AI57" s="297"/>
      <c r="AJ57" s="297"/>
      <c r="AK57" s="297"/>
      <c r="AL57" s="297"/>
      <c r="AM57" s="297"/>
      <c r="AN57" s="297"/>
      <c r="AO57" s="312"/>
      <c r="AP57" s="312"/>
      <c r="AQ57" s="516">
        <v>245.1</v>
      </c>
      <c r="AR57" s="516"/>
      <c r="AS57" s="516">
        <v>220.6</v>
      </c>
      <c r="AT57" s="516"/>
      <c r="AU57" s="538">
        <f t="shared" si="14"/>
        <v>24.5</v>
      </c>
      <c r="AV57" s="297">
        <v>245.1</v>
      </c>
      <c r="AW57" s="299"/>
      <c r="AX57" s="299">
        <v>220.6</v>
      </c>
      <c r="AY57" s="299"/>
      <c r="AZ57" s="308">
        <f t="shared" si="15"/>
        <v>24.5</v>
      </c>
      <c r="BA57" s="297">
        <v>245.1</v>
      </c>
      <c r="BB57" s="299"/>
      <c r="BC57" s="299">
        <v>220.6</v>
      </c>
      <c r="BD57" s="299"/>
      <c r="BE57" s="308">
        <f t="shared" si="16"/>
        <v>24.5</v>
      </c>
      <c r="BF57" s="297">
        <v>245.1</v>
      </c>
      <c r="BG57" s="299"/>
      <c r="BH57" s="299">
        <v>220.6</v>
      </c>
      <c r="BI57" s="299"/>
      <c r="BJ57" s="308">
        <f t="shared" si="17"/>
        <v>24.5</v>
      </c>
    </row>
    <row r="58" spans="1:62" ht="31.5" customHeight="1">
      <c r="A58" s="784"/>
      <c r="B58" s="659"/>
      <c r="C58" s="640"/>
      <c r="D58" s="640"/>
      <c r="E58" s="640"/>
      <c r="F58" s="640"/>
      <c r="G58" s="640"/>
      <c r="H58" s="640"/>
      <c r="I58" s="640"/>
      <c r="J58" s="640"/>
      <c r="K58" s="640"/>
      <c r="L58" s="640"/>
      <c r="M58" s="272" t="s">
        <v>47</v>
      </c>
      <c r="N58" s="273"/>
      <c r="O58" s="273"/>
      <c r="P58" s="293">
        <v>30</v>
      </c>
      <c r="Q58" s="640"/>
      <c r="R58" s="640"/>
      <c r="S58" s="640"/>
      <c r="T58" s="640"/>
      <c r="U58" s="640"/>
      <c r="V58" s="640"/>
      <c r="W58" s="475"/>
      <c r="X58" s="475"/>
      <c r="Y58" s="475"/>
      <c r="Z58" s="301" t="s">
        <v>74</v>
      </c>
      <c r="AA58" s="284" t="s">
        <v>414</v>
      </c>
      <c r="AB58" s="302" t="s">
        <v>49</v>
      </c>
      <c r="AC58" s="642"/>
      <c r="AD58" s="277" t="s">
        <v>473</v>
      </c>
      <c r="AE58" s="277" t="s">
        <v>303</v>
      </c>
      <c r="AF58" s="277" t="s">
        <v>278</v>
      </c>
      <c r="AG58" s="297">
        <v>0</v>
      </c>
      <c r="AH58" s="297"/>
      <c r="AI58" s="297"/>
      <c r="AJ58" s="297"/>
      <c r="AK58" s="297"/>
      <c r="AL58" s="297"/>
      <c r="AM58" s="297"/>
      <c r="AN58" s="297"/>
      <c r="AO58" s="312">
        <f t="shared" si="13"/>
        <v>0</v>
      </c>
      <c r="AP58" s="312"/>
      <c r="AQ58" s="516">
        <v>0</v>
      </c>
      <c r="AR58" s="516"/>
      <c r="AS58" s="516"/>
      <c r="AT58" s="516"/>
      <c r="AU58" s="538">
        <f t="shared" si="14"/>
        <v>0</v>
      </c>
      <c r="AV58" s="297">
        <v>0</v>
      </c>
      <c r="AW58" s="299"/>
      <c r="AX58" s="299"/>
      <c r="AY58" s="299"/>
      <c r="AZ58" s="308">
        <f t="shared" si="15"/>
        <v>0</v>
      </c>
      <c r="BA58" s="297">
        <v>0</v>
      </c>
      <c r="BB58" s="299"/>
      <c r="BC58" s="299"/>
      <c r="BD58" s="299"/>
      <c r="BE58" s="308">
        <f t="shared" si="16"/>
        <v>0</v>
      </c>
      <c r="BF58" s="297">
        <v>0</v>
      </c>
      <c r="BG58" s="299"/>
      <c r="BH58" s="299"/>
      <c r="BI58" s="299"/>
      <c r="BJ58" s="308">
        <f t="shared" si="17"/>
        <v>0</v>
      </c>
    </row>
    <row r="59" spans="1:62" ht="111.75" hidden="1" customHeight="1">
      <c r="A59" s="771" t="s">
        <v>259</v>
      </c>
      <c r="B59" s="271">
        <v>6610</v>
      </c>
      <c r="C59" s="644" t="s">
        <v>44</v>
      </c>
      <c r="D59" s="315" t="s">
        <v>257</v>
      </c>
      <c r="E59" s="315" t="s">
        <v>137</v>
      </c>
      <c r="F59" s="315"/>
      <c r="G59" s="315"/>
      <c r="H59" s="315"/>
      <c r="I59" s="315"/>
      <c r="J59" s="315"/>
      <c r="K59" s="315"/>
      <c r="L59" s="315"/>
      <c r="M59" s="315" t="s">
        <v>55</v>
      </c>
      <c r="N59" s="315"/>
      <c r="O59" s="315"/>
      <c r="P59" s="316"/>
      <c r="Q59" s="317"/>
      <c r="R59" s="317"/>
      <c r="S59" s="317"/>
      <c r="T59" s="317"/>
      <c r="U59" s="317"/>
      <c r="V59" s="317"/>
      <c r="W59" s="644" t="s">
        <v>103</v>
      </c>
      <c r="X59" s="315" t="s">
        <v>185</v>
      </c>
      <c r="Y59" s="315" t="s">
        <v>258</v>
      </c>
      <c r="Z59" s="645" t="s">
        <v>186</v>
      </c>
      <c r="AA59" s="281" t="s">
        <v>290</v>
      </c>
      <c r="AB59" s="285" t="s">
        <v>187</v>
      </c>
      <c r="AC59" s="318"/>
      <c r="AD59" s="277" t="s">
        <v>479</v>
      </c>
      <c r="AE59" s="277" t="s">
        <v>319</v>
      </c>
      <c r="AF59" s="277" t="s">
        <v>278</v>
      </c>
      <c r="AG59" s="278">
        <v>0</v>
      </c>
      <c r="AH59" s="278"/>
      <c r="AI59" s="278"/>
      <c r="AJ59" s="278"/>
      <c r="AK59" s="278"/>
      <c r="AL59" s="278"/>
      <c r="AM59" s="278"/>
      <c r="AN59" s="278"/>
      <c r="AO59" s="312">
        <f t="shared" si="13"/>
        <v>0</v>
      </c>
      <c r="AP59" s="312"/>
      <c r="AQ59" s="531">
        <v>0</v>
      </c>
      <c r="AR59" s="531"/>
      <c r="AS59" s="531"/>
      <c r="AT59" s="531"/>
      <c r="AU59" s="538">
        <f t="shared" si="14"/>
        <v>0</v>
      </c>
      <c r="AV59" s="278">
        <v>0</v>
      </c>
      <c r="AW59" s="307"/>
      <c r="AX59" s="307"/>
      <c r="AY59" s="307"/>
      <c r="AZ59" s="308">
        <f t="shared" si="15"/>
        <v>0</v>
      </c>
      <c r="BA59" s="278">
        <v>0</v>
      </c>
      <c r="BB59" s="307"/>
      <c r="BC59" s="307"/>
      <c r="BD59" s="307"/>
      <c r="BE59" s="308">
        <f t="shared" si="16"/>
        <v>0</v>
      </c>
      <c r="BF59" s="278">
        <v>0</v>
      </c>
      <c r="BG59" s="307"/>
      <c r="BH59" s="307"/>
      <c r="BI59" s="307"/>
      <c r="BJ59" s="308">
        <f t="shared" si="17"/>
        <v>0</v>
      </c>
    </row>
    <row r="60" spans="1:62" hidden="1">
      <c r="A60" s="772"/>
      <c r="B60" s="268"/>
      <c r="C60" s="646"/>
      <c r="D60" s="315"/>
      <c r="E60" s="315"/>
      <c r="F60" s="315"/>
      <c r="G60" s="315"/>
      <c r="H60" s="315"/>
      <c r="I60" s="315"/>
      <c r="J60" s="315"/>
      <c r="K60" s="315"/>
      <c r="L60" s="315"/>
      <c r="M60" s="315"/>
      <c r="N60" s="315"/>
      <c r="O60" s="315"/>
      <c r="P60" s="316"/>
      <c r="Q60" s="317"/>
      <c r="R60" s="317"/>
      <c r="S60" s="317"/>
      <c r="T60" s="317"/>
      <c r="U60" s="317"/>
      <c r="V60" s="317"/>
      <c r="W60" s="646"/>
      <c r="X60" s="315"/>
      <c r="Y60" s="315"/>
      <c r="Z60" s="646"/>
      <c r="AA60" s="281"/>
      <c r="AB60" s="319"/>
      <c r="AC60" s="314"/>
      <c r="AD60" s="277" t="s">
        <v>479</v>
      </c>
      <c r="AE60" s="277" t="s">
        <v>182</v>
      </c>
      <c r="AF60" s="277" t="s">
        <v>278</v>
      </c>
      <c r="AG60" s="278"/>
      <c r="AH60" s="278"/>
      <c r="AI60" s="278"/>
      <c r="AJ60" s="278"/>
      <c r="AK60" s="278"/>
      <c r="AL60" s="278"/>
      <c r="AM60" s="278"/>
      <c r="AN60" s="278"/>
      <c r="AO60" s="312"/>
      <c r="AP60" s="312"/>
      <c r="AQ60" s="531"/>
      <c r="AR60" s="531"/>
      <c r="AS60" s="531"/>
      <c r="AT60" s="531"/>
      <c r="AU60" s="538"/>
      <c r="AV60" s="278"/>
      <c r="AW60" s="307"/>
      <c r="AX60" s="307"/>
      <c r="AY60" s="307"/>
      <c r="AZ60" s="308"/>
      <c r="BA60" s="278"/>
      <c r="BB60" s="307"/>
      <c r="BC60" s="307"/>
      <c r="BD60" s="307"/>
      <c r="BE60" s="308"/>
      <c r="BF60" s="278"/>
      <c r="BG60" s="307"/>
      <c r="BH60" s="307"/>
      <c r="BI60" s="307"/>
      <c r="BJ60" s="308"/>
    </row>
    <row r="61" spans="1:62" ht="141" customHeight="1">
      <c r="A61" s="290" t="s">
        <v>93</v>
      </c>
      <c r="B61" s="268">
        <v>6612</v>
      </c>
      <c r="C61" s="272" t="s">
        <v>94</v>
      </c>
      <c r="D61" s="272" t="s">
        <v>95</v>
      </c>
      <c r="E61" s="272" t="s">
        <v>397</v>
      </c>
      <c r="F61" s="272"/>
      <c r="G61" s="272"/>
      <c r="H61" s="272"/>
      <c r="I61" s="282"/>
      <c r="J61" s="272"/>
      <c r="K61" s="272"/>
      <c r="L61" s="272"/>
      <c r="M61" s="272" t="s">
        <v>47</v>
      </c>
      <c r="N61" s="272"/>
      <c r="O61" s="272"/>
      <c r="P61" s="274">
        <v>30</v>
      </c>
      <c r="Q61" s="259"/>
      <c r="R61" s="259"/>
      <c r="S61" s="259"/>
      <c r="T61" s="259"/>
      <c r="U61" s="259"/>
      <c r="V61" s="259"/>
      <c r="W61" s="259"/>
      <c r="X61" s="272"/>
      <c r="Y61" s="272"/>
      <c r="Z61" s="275" t="s">
        <v>96</v>
      </c>
      <c r="AA61" s="284" t="s">
        <v>97</v>
      </c>
      <c r="AB61" s="302" t="s">
        <v>98</v>
      </c>
      <c r="AC61" s="314"/>
      <c r="AD61" s="277" t="s">
        <v>474</v>
      </c>
      <c r="AE61" s="277" t="s">
        <v>287</v>
      </c>
      <c r="AF61" s="277" t="s">
        <v>288</v>
      </c>
      <c r="AG61" s="278">
        <v>10</v>
      </c>
      <c r="AH61" s="278"/>
      <c r="AI61" s="278"/>
      <c r="AJ61" s="278"/>
      <c r="AK61" s="278"/>
      <c r="AL61" s="278"/>
      <c r="AM61" s="278"/>
      <c r="AN61" s="278"/>
      <c r="AO61" s="312">
        <f t="shared" si="13"/>
        <v>10</v>
      </c>
      <c r="AP61" s="312"/>
      <c r="AQ61" s="531">
        <v>30</v>
      </c>
      <c r="AR61" s="531"/>
      <c r="AS61" s="531"/>
      <c r="AT61" s="531"/>
      <c r="AU61" s="538">
        <f t="shared" si="14"/>
        <v>30</v>
      </c>
      <c r="AV61" s="278">
        <v>30</v>
      </c>
      <c r="AW61" s="264"/>
      <c r="AX61" s="264"/>
      <c r="AY61" s="264"/>
      <c r="AZ61" s="308">
        <f t="shared" si="15"/>
        <v>30</v>
      </c>
      <c r="BA61" s="278">
        <v>30</v>
      </c>
      <c r="BB61" s="264"/>
      <c r="BC61" s="264"/>
      <c r="BD61" s="264"/>
      <c r="BE61" s="308">
        <f>BA61-BB61-BC61-BD61</f>
        <v>30</v>
      </c>
      <c r="BF61" s="278">
        <v>30</v>
      </c>
      <c r="BG61" s="264"/>
      <c r="BH61" s="264"/>
      <c r="BI61" s="264"/>
      <c r="BJ61" s="308">
        <f>BF61-BG61-BH61-BI61</f>
        <v>30</v>
      </c>
    </row>
    <row r="62" spans="1:62" ht="129" hidden="1" customHeight="1">
      <c r="A62" s="290" t="s">
        <v>260</v>
      </c>
      <c r="B62" s="268">
        <v>6617</v>
      </c>
      <c r="C62" s="272" t="s">
        <v>44</v>
      </c>
      <c r="D62" s="272" t="s">
        <v>256</v>
      </c>
      <c r="E62" s="272" t="s">
        <v>144</v>
      </c>
      <c r="F62" s="272" t="s">
        <v>63</v>
      </c>
      <c r="G62" s="272"/>
      <c r="H62" s="272"/>
      <c r="I62" s="282">
        <v>20</v>
      </c>
      <c r="J62" s="272"/>
      <c r="K62" s="272"/>
      <c r="L62" s="272"/>
      <c r="M62" s="272" t="s">
        <v>64</v>
      </c>
      <c r="N62" s="272"/>
      <c r="O62" s="272"/>
      <c r="P62" s="274" t="s">
        <v>420</v>
      </c>
      <c r="Q62" s="259"/>
      <c r="R62" s="259"/>
      <c r="S62" s="259"/>
      <c r="T62" s="259"/>
      <c r="U62" s="259"/>
      <c r="V62" s="259"/>
      <c r="W62" s="320" t="s">
        <v>72</v>
      </c>
      <c r="X62" s="320" t="s">
        <v>70</v>
      </c>
      <c r="Y62" s="320" t="s">
        <v>220</v>
      </c>
      <c r="Z62" s="259" t="s">
        <v>413</v>
      </c>
      <c r="AA62" s="259" t="s">
        <v>290</v>
      </c>
      <c r="AB62" s="276" t="s">
        <v>49</v>
      </c>
      <c r="AC62" s="314"/>
      <c r="AD62" s="277" t="s">
        <v>476</v>
      </c>
      <c r="AE62" s="277" t="s">
        <v>310</v>
      </c>
      <c r="AF62" s="277" t="s">
        <v>278</v>
      </c>
      <c r="AG62" s="278">
        <v>0</v>
      </c>
      <c r="AH62" s="278"/>
      <c r="AI62" s="278"/>
      <c r="AJ62" s="278"/>
      <c r="AK62" s="278"/>
      <c r="AL62" s="278"/>
      <c r="AM62" s="278"/>
      <c r="AN62" s="278"/>
      <c r="AO62" s="312">
        <f t="shared" si="13"/>
        <v>0</v>
      </c>
      <c r="AP62" s="312"/>
      <c r="AQ62" s="531">
        <v>0</v>
      </c>
      <c r="AR62" s="531"/>
      <c r="AS62" s="531"/>
      <c r="AT62" s="531"/>
      <c r="AU62" s="538">
        <f t="shared" si="14"/>
        <v>0</v>
      </c>
      <c r="AV62" s="278">
        <v>0</v>
      </c>
      <c r="AW62" s="264"/>
      <c r="AX62" s="264"/>
      <c r="AY62" s="264"/>
      <c r="AZ62" s="308">
        <f t="shared" si="15"/>
        <v>0</v>
      </c>
      <c r="BA62" s="278">
        <v>0</v>
      </c>
      <c r="BB62" s="264"/>
      <c r="BC62" s="264"/>
      <c r="BD62" s="264"/>
      <c r="BE62" s="308">
        <f>BA62-BB62-BC62-BD62</f>
        <v>0</v>
      </c>
      <c r="BF62" s="278">
        <v>0</v>
      </c>
      <c r="BG62" s="264"/>
      <c r="BH62" s="264"/>
      <c r="BI62" s="264"/>
      <c r="BJ62" s="308">
        <f>BF62-BG62-BH62-BI62</f>
        <v>0</v>
      </c>
    </row>
    <row r="63" spans="1:62" ht="216.75" customHeight="1">
      <c r="A63" s="785" t="s">
        <v>101</v>
      </c>
      <c r="B63" s="268">
        <v>6618</v>
      </c>
      <c r="C63" s="321"/>
      <c r="D63" s="321"/>
      <c r="E63" s="321"/>
      <c r="F63" s="321"/>
      <c r="G63" s="321"/>
      <c r="H63" s="321"/>
      <c r="I63" s="321"/>
      <c r="J63" s="321"/>
      <c r="K63" s="321"/>
      <c r="L63" s="321"/>
      <c r="M63" s="272" t="s">
        <v>47</v>
      </c>
      <c r="N63" s="273"/>
      <c r="O63" s="273"/>
      <c r="P63" s="293">
        <v>30</v>
      </c>
      <c r="Q63" s="272"/>
      <c r="R63" s="272"/>
      <c r="S63" s="272"/>
      <c r="T63" s="272"/>
      <c r="U63" s="272"/>
      <c r="V63" s="272"/>
      <c r="W63" s="272"/>
      <c r="X63" s="272"/>
      <c r="Y63" s="272"/>
      <c r="Z63" s="301"/>
      <c r="AA63" s="284"/>
      <c r="AB63" s="302"/>
      <c r="AC63" s="272"/>
      <c r="AD63" s="277" t="s">
        <v>477</v>
      </c>
      <c r="AE63" s="277" t="s">
        <v>84</v>
      </c>
      <c r="AF63" s="277" t="s">
        <v>250</v>
      </c>
      <c r="AG63" s="279">
        <v>98</v>
      </c>
      <c r="AH63" s="279">
        <v>98</v>
      </c>
      <c r="AI63" s="279"/>
      <c r="AJ63" s="279"/>
      <c r="AK63" s="279"/>
      <c r="AL63" s="279"/>
      <c r="AM63" s="279"/>
      <c r="AN63" s="279"/>
      <c r="AO63" s="313">
        <f t="shared" si="13"/>
        <v>98</v>
      </c>
      <c r="AP63" s="313">
        <f t="shared" si="13"/>
        <v>98</v>
      </c>
      <c r="AQ63" s="531"/>
      <c r="AR63" s="531"/>
      <c r="AS63" s="531"/>
      <c r="AT63" s="531"/>
      <c r="AU63" s="538">
        <f t="shared" si="14"/>
        <v>0</v>
      </c>
      <c r="AV63" s="278"/>
      <c r="AW63" s="264"/>
      <c r="AX63" s="264"/>
      <c r="AY63" s="264"/>
      <c r="AZ63" s="308"/>
      <c r="BA63" s="278"/>
      <c r="BB63" s="264"/>
      <c r="BC63" s="264"/>
      <c r="BD63" s="264"/>
      <c r="BE63" s="308"/>
      <c r="BF63" s="278"/>
      <c r="BG63" s="264"/>
      <c r="BH63" s="264"/>
      <c r="BI63" s="264"/>
      <c r="BJ63" s="308"/>
    </row>
    <row r="64" spans="1:62" ht="17.25" customHeight="1">
      <c r="A64" s="786"/>
      <c r="B64" s="268"/>
      <c r="C64" s="321"/>
      <c r="D64" s="321"/>
      <c r="E64" s="321"/>
      <c r="F64" s="321"/>
      <c r="G64" s="321"/>
      <c r="H64" s="321"/>
      <c r="I64" s="321"/>
      <c r="J64" s="321"/>
      <c r="K64" s="321"/>
      <c r="L64" s="321"/>
      <c r="M64" s="272"/>
      <c r="N64" s="273"/>
      <c r="O64" s="273"/>
      <c r="P64" s="293"/>
      <c r="Q64" s="259"/>
      <c r="R64" s="259"/>
      <c r="S64" s="259"/>
      <c r="T64" s="259"/>
      <c r="U64" s="259"/>
      <c r="V64" s="259"/>
      <c r="W64" s="259"/>
      <c r="X64" s="272"/>
      <c r="Y64" s="272"/>
      <c r="Z64" s="301"/>
      <c r="AA64" s="284"/>
      <c r="AB64" s="302"/>
      <c r="AC64" s="272"/>
      <c r="AD64" s="277" t="s">
        <v>477</v>
      </c>
      <c r="AE64" s="277" t="s">
        <v>424</v>
      </c>
      <c r="AF64" s="277" t="s">
        <v>278</v>
      </c>
      <c r="AG64" s="278"/>
      <c r="AH64" s="278"/>
      <c r="AI64" s="278"/>
      <c r="AJ64" s="278"/>
      <c r="AK64" s="278"/>
      <c r="AL64" s="278"/>
      <c r="AM64" s="278"/>
      <c r="AN64" s="278"/>
      <c r="AO64" s="312"/>
      <c r="AP64" s="312"/>
      <c r="AQ64" s="531">
        <v>160</v>
      </c>
      <c r="AR64" s="531"/>
      <c r="AS64" s="531"/>
      <c r="AT64" s="531"/>
      <c r="AU64" s="538">
        <f t="shared" si="14"/>
        <v>160</v>
      </c>
      <c r="AV64" s="278"/>
      <c r="AW64" s="264"/>
      <c r="AX64" s="264"/>
      <c r="AY64" s="264"/>
      <c r="AZ64" s="308"/>
      <c r="BA64" s="278"/>
      <c r="BB64" s="264"/>
      <c r="BC64" s="264"/>
      <c r="BD64" s="264"/>
      <c r="BE64" s="308"/>
      <c r="BF64" s="278"/>
      <c r="BG64" s="264"/>
      <c r="BH64" s="264"/>
      <c r="BI64" s="264"/>
      <c r="BJ64" s="308"/>
    </row>
    <row r="65" spans="1:62" ht="17.25" customHeight="1">
      <c r="A65" s="786"/>
      <c r="B65" s="268"/>
      <c r="C65" s="321"/>
      <c r="D65" s="321"/>
      <c r="E65" s="321"/>
      <c r="F65" s="321"/>
      <c r="G65" s="321"/>
      <c r="H65" s="321"/>
      <c r="I65" s="321"/>
      <c r="J65" s="321"/>
      <c r="K65" s="321"/>
      <c r="L65" s="321"/>
      <c r="M65" s="272"/>
      <c r="N65" s="273"/>
      <c r="O65" s="273"/>
      <c r="P65" s="293"/>
      <c r="Q65" s="259"/>
      <c r="R65" s="259"/>
      <c r="S65" s="259"/>
      <c r="T65" s="259"/>
      <c r="U65" s="259"/>
      <c r="V65" s="259"/>
      <c r="W65" s="259"/>
      <c r="X65" s="272"/>
      <c r="Y65" s="272"/>
      <c r="Z65" s="301"/>
      <c r="AA65" s="284"/>
      <c r="AB65" s="302"/>
      <c r="AC65" s="272"/>
      <c r="AD65" s="262" t="s">
        <v>483</v>
      </c>
      <c r="AE65" s="262" t="s">
        <v>73</v>
      </c>
      <c r="AF65" s="269">
        <v>240</v>
      </c>
      <c r="AG65" s="264">
        <v>8.8000000000000007</v>
      </c>
      <c r="AH65" s="264">
        <v>8.8000000000000007</v>
      </c>
      <c r="AI65" s="264"/>
      <c r="AJ65" s="264"/>
      <c r="AK65" s="264"/>
      <c r="AL65" s="264"/>
      <c r="AM65" s="264"/>
      <c r="AN65" s="264"/>
      <c r="AO65" s="265">
        <f>AG65-AI65-AK65-AM65</f>
        <v>8.8000000000000007</v>
      </c>
      <c r="AP65" s="265">
        <f>AH65-AJ65-AL65-AN65</f>
        <v>8.8000000000000007</v>
      </c>
      <c r="AQ65" s="531"/>
      <c r="AR65" s="531"/>
      <c r="AS65" s="531"/>
      <c r="AT65" s="531"/>
      <c r="AU65" s="538"/>
      <c r="AV65" s="278"/>
      <c r="AW65" s="264"/>
      <c r="AX65" s="264"/>
      <c r="AY65" s="264"/>
      <c r="AZ65" s="308"/>
      <c r="BA65" s="278"/>
      <c r="BB65" s="264"/>
      <c r="BC65" s="264"/>
      <c r="BD65" s="264"/>
      <c r="BE65" s="308"/>
      <c r="BF65" s="278"/>
      <c r="BG65" s="264"/>
      <c r="BH65" s="264"/>
      <c r="BI65" s="264"/>
      <c r="BJ65" s="308"/>
    </row>
    <row r="66" spans="1:62" ht="16.5" customHeight="1">
      <c r="A66" s="787"/>
      <c r="B66" s="268"/>
      <c r="C66" s="321"/>
      <c r="D66" s="321"/>
      <c r="E66" s="321"/>
      <c r="F66" s="321"/>
      <c r="G66" s="321"/>
      <c r="H66" s="321"/>
      <c r="I66" s="321"/>
      <c r="J66" s="321"/>
      <c r="K66" s="321"/>
      <c r="L66" s="321"/>
      <c r="M66" s="272"/>
      <c r="N66" s="273"/>
      <c r="O66" s="273"/>
      <c r="P66" s="293"/>
      <c r="Q66" s="259"/>
      <c r="R66" s="259"/>
      <c r="S66" s="259"/>
      <c r="T66" s="259"/>
      <c r="U66" s="259"/>
      <c r="V66" s="259"/>
      <c r="W66" s="259"/>
      <c r="X66" s="272"/>
      <c r="Y66" s="272"/>
      <c r="Z66" s="301"/>
      <c r="AA66" s="284"/>
      <c r="AB66" s="302"/>
      <c r="AC66" s="272"/>
      <c r="AD66" s="262" t="s">
        <v>477</v>
      </c>
      <c r="AE66" s="262" t="s">
        <v>424</v>
      </c>
      <c r="AF66" s="269">
        <v>240</v>
      </c>
      <c r="AG66" s="264">
        <v>136.5</v>
      </c>
      <c r="AH66" s="264">
        <v>136.5</v>
      </c>
      <c r="AI66" s="264"/>
      <c r="AJ66" s="264"/>
      <c r="AK66" s="264"/>
      <c r="AL66" s="264"/>
      <c r="AM66" s="264"/>
      <c r="AN66" s="264"/>
      <c r="AO66" s="265">
        <f>AG66-AI66-AK66-AM66</f>
        <v>136.5</v>
      </c>
      <c r="AP66" s="265">
        <f>AH66-AJ66-AL66-AN66</f>
        <v>136.5</v>
      </c>
      <c r="AQ66" s="531"/>
      <c r="AR66" s="531"/>
      <c r="AS66" s="531"/>
      <c r="AT66" s="531"/>
      <c r="AU66" s="538"/>
      <c r="AV66" s="278"/>
      <c r="AW66" s="264"/>
      <c r="AX66" s="264"/>
      <c r="AY66" s="264"/>
      <c r="AZ66" s="308"/>
      <c r="BA66" s="278"/>
      <c r="BB66" s="264"/>
      <c r="BC66" s="264"/>
      <c r="BD66" s="264"/>
      <c r="BE66" s="308"/>
      <c r="BF66" s="278"/>
      <c r="BG66" s="264"/>
      <c r="BH66" s="264"/>
      <c r="BI66" s="264"/>
      <c r="BJ66" s="308"/>
    </row>
    <row r="67" spans="1:62" s="248" customFormat="1" ht="37.5" hidden="1" customHeight="1">
      <c r="A67" s="239" t="s">
        <v>467</v>
      </c>
      <c r="B67" s="240">
        <v>6700</v>
      </c>
      <c r="C67" s="241" t="s">
        <v>238</v>
      </c>
      <c r="D67" s="241" t="s">
        <v>238</v>
      </c>
      <c r="E67" s="241" t="s">
        <v>238</v>
      </c>
      <c r="F67" s="241" t="s">
        <v>238</v>
      </c>
      <c r="G67" s="241" t="s">
        <v>238</v>
      </c>
      <c r="H67" s="241" t="s">
        <v>238</v>
      </c>
      <c r="I67" s="241" t="s">
        <v>238</v>
      </c>
      <c r="J67" s="241" t="s">
        <v>238</v>
      </c>
      <c r="K67" s="241" t="s">
        <v>238</v>
      </c>
      <c r="L67" s="241" t="s">
        <v>238</v>
      </c>
      <c r="M67" s="241" t="s">
        <v>238</v>
      </c>
      <c r="N67" s="241" t="s">
        <v>238</v>
      </c>
      <c r="O67" s="241" t="s">
        <v>238</v>
      </c>
      <c r="P67" s="242" t="s">
        <v>238</v>
      </c>
      <c r="Q67" s="243" t="s">
        <v>238</v>
      </c>
      <c r="R67" s="243" t="s">
        <v>238</v>
      </c>
      <c r="S67" s="243" t="s">
        <v>238</v>
      </c>
      <c r="T67" s="243" t="s">
        <v>238</v>
      </c>
      <c r="U67" s="243" t="s">
        <v>238</v>
      </c>
      <c r="V67" s="243" t="s">
        <v>238</v>
      </c>
      <c r="W67" s="243" t="s">
        <v>238</v>
      </c>
      <c r="X67" s="241" t="s">
        <v>238</v>
      </c>
      <c r="Y67" s="241" t="s">
        <v>238</v>
      </c>
      <c r="Z67" s="241" t="s">
        <v>238</v>
      </c>
      <c r="AA67" s="241" t="s">
        <v>238</v>
      </c>
      <c r="AB67" s="322" t="s">
        <v>238</v>
      </c>
      <c r="AC67" s="241" t="s">
        <v>238</v>
      </c>
      <c r="AD67" s="244" t="s">
        <v>238</v>
      </c>
      <c r="AE67" s="244"/>
      <c r="AF67" s="244"/>
      <c r="AG67" s="245">
        <f t="shared" ref="AG67:AY67" si="18">AG69+AG70</f>
        <v>0</v>
      </c>
      <c r="AH67" s="245"/>
      <c r="AI67" s="245">
        <f t="shared" si="18"/>
        <v>0</v>
      </c>
      <c r="AJ67" s="245"/>
      <c r="AK67" s="245">
        <f t="shared" si="18"/>
        <v>0</v>
      </c>
      <c r="AL67" s="245"/>
      <c r="AM67" s="245">
        <f t="shared" si="18"/>
        <v>0</v>
      </c>
      <c r="AN67" s="245"/>
      <c r="AO67" s="246">
        <f>AO69+AO70</f>
        <v>0</v>
      </c>
      <c r="AP67" s="246"/>
      <c r="AQ67" s="526">
        <f t="shared" si="18"/>
        <v>0</v>
      </c>
      <c r="AR67" s="526">
        <f t="shared" si="18"/>
        <v>0</v>
      </c>
      <c r="AS67" s="526">
        <f t="shared" si="18"/>
        <v>0</v>
      </c>
      <c r="AT67" s="526">
        <f t="shared" si="18"/>
        <v>0</v>
      </c>
      <c r="AU67" s="533">
        <f>AU69+AU70</f>
        <v>0</v>
      </c>
      <c r="AV67" s="245">
        <f t="shared" si="18"/>
        <v>0</v>
      </c>
      <c r="AW67" s="245">
        <f t="shared" si="18"/>
        <v>0</v>
      </c>
      <c r="AX67" s="245">
        <f t="shared" si="18"/>
        <v>0</v>
      </c>
      <c r="AY67" s="245">
        <f t="shared" si="18"/>
        <v>0</v>
      </c>
      <c r="AZ67" s="246">
        <f t="shared" ref="AZ67:BE67" si="19">AZ69+AZ70</f>
        <v>0</v>
      </c>
      <c r="BA67" s="245">
        <f t="shared" si="19"/>
        <v>0</v>
      </c>
      <c r="BB67" s="245">
        <f t="shared" si="19"/>
        <v>0</v>
      </c>
      <c r="BC67" s="245">
        <f t="shared" si="19"/>
        <v>0</v>
      </c>
      <c r="BD67" s="245">
        <f t="shared" si="19"/>
        <v>0</v>
      </c>
      <c r="BE67" s="246">
        <f t="shared" si="19"/>
        <v>0</v>
      </c>
      <c r="BF67" s="245">
        <f>BF69+BF70</f>
        <v>0</v>
      </c>
      <c r="BG67" s="245">
        <f>BG69+BG70</f>
        <v>0</v>
      </c>
      <c r="BH67" s="245">
        <f>BH69+BH70</f>
        <v>0</v>
      </c>
      <c r="BI67" s="245">
        <f>BI69+BI70</f>
        <v>0</v>
      </c>
      <c r="BJ67" s="246">
        <f>BJ69+BJ70</f>
        <v>0</v>
      </c>
    </row>
    <row r="68" spans="1:62" hidden="1">
      <c r="A68" s="249" t="s">
        <v>411</v>
      </c>
      <c r="B68" s="250"/>
      <c r="C68" s="251"/>
      <c r="D68" s="251"/>
      <c r="E68" s="251"/>
      <c r="F68" s="684"/>
      <c r="G68" s="251"/>
      <c r="H68" s="251"/>
      <c r="I68" s="251"/>
      <c r="J68" s="251"/>
      <c r="K68" s="251"/>
      <c r="L68" s="251"/>
      <c r="M68" s="251"/>
      <c r="N68" s="251"/>
      <c r="O68" s="251"/>
      <c r="P68" s="252"/>
      <c r="Q68" s="251"/>
      <c r="R68" s="251"/>
      <c r="S68" s="251"/>
      <c r="T68" s="251"/>
      <c r="U68" s="251"/>
      <c r="V68" s="251"/>
      <c r="W68" s="251"/>
      <c r="X68" s="251"/>
      <c r="Y68" s="251"/>
      <c r="Z68" s="251"/>
      <c r="AA68" s="251"/>
      <c r="AB68" s="303"/>
      <c r="AC68" s="251"/>
      <c r="AD68" s="254"/>
      <c r="AE68" s="254"/>
      <c r="AF68" s="254"/>
      <c r="AG68" s="255"/>
      <c r="AH68" s="255"/>
      <c r="AI68" s="255"/>
      <c r="AJ68" s="255"/>
      <c r="AK68" s="255"/>
      <c r="AL68" s="255"/>
      <c r="AM68" s="255"/>
      <c r="AN68" s="255"/>
      <c r="AO68" s="256"/>
      <c r="AP68" s="256"/>
      <c r="AQ68" s="527"/>
      <c r="AR68" s="534"/>
      <c r="AS68" s="534"/>
      <c r="AT68" s="534"/>
      <c r="AU68" s="535"/>
      <c r="AV68" s="304"/>
      <c r="AW68" s="304"/>
      <c r="AX68" s="304"/>
      <c r="AY68" s="304"/>
      <c r="AZ68" s="305"/>
      <c r="BA68" s="304"/>
      <c r="BB68" s="304"/>
      <c r="BC68" s="304"/>
      <c r="BD68" s="304"/>
      <c r="BE68" s="305"/>
      <c r="BF68" s="304"/>
      <c r="BG68" s="304"/>
      <c r="BH68" s="304"/>
      <c r="BI68" s="304"/>
      <c r="BJ68" s="305"/>
    </row>
    <row r="69" spans="1:62" ht="1.5" hidden="1" customHeight="1">
      <c r="A69" s="290" t="s">
        <v>412</v>
      </c>
      <c r="B69" s="268">
        <v>6701</v>
      </c>
      <c r="C69" s="324"/>
      <c r="D69" s="324"/>
      <c r="E69" s="324"/>
      <c r="F69" s="685"/>
      <c r="G69" s="324"/>
      <c r="H69" s="324"/>
      <c r="I69" s="324"/>
      <c r="J69" s="324"/>
      <c r="K69" s="324"/>
      <c r="L69" s="324"/>
      <c r="M69" s="324"/>
      <c r="N69" s="324"/>
      <c r="O69" s="324"/>
      <c r="P69" s="325"/>
      <c r="Q69" s="324"/>
      <c r="R69" s="324"/>
      <c r="S69" s="324"/>
      <c r="T69" s="324"/>
      <c r="U69" s="324"/>
      <c r="V69" s="324"/>
      <c r="W69" s="324"/>
      <c r="X69" s="324"/>
      <c r="Y69" s="324"/>
      <c r="Z69" s="324"/>
      <c r="AA69" s="324"/>
      <c r="AB69" s="326"/>
      <c r="AC69" s="324"/>
      <c r="AD69" s="262"/>
      <c r="AE69" s="262"/>
      <c r="AF69" s="262"/>
      <c r="AG69" s="264"/>
      <c r="AH69" s="264"/>
      <c r="AI69" s="264"/>
      <c r="AJ69" s="264"/>
      <c r="AK69" s="264"/>
      <c r="AL69" s="264"/>
      <c r="AM69" s="264"/>
      <c r="AN69" s="264"/>
      <c r="AO69" s="265"/>
      <c r="AP69" s="265"/>
      <c r="AQ69" s="529"/>
      <c r="AR69" s="536"/>
      <c r="AS69" s="536"/>
      <c r="AT69" s="536"/>
      <c r="AU69" s="537"/>
      <c r="AV69" s="307"/>
      <c r="AW69" s="307"/>
      <c r="AX69" s="307"/>
      <c r="AY69" s="307"/>
      <c r="AZ69" s="308"/>
      <c r="BA69" s="307"/>
      <c r="BB69" s="307"/>
      <c r="BC69" s="307"/>
      <c r="BD69" s="307"/>
      <c r="BE69" s="308"/>
      <c r="BF69" s="307"/>
      <c r="BG69" s="307"/>
      <c r="BH69" s="307"/>
      <c r="BI69" s="307"/>
      <c r="BJ69" s="308"/>
    </row>
    <row r="70" spans="1:62" hidden="1">
      <c r="A70" s="270" t="s">
        <v>412</v>
      </c>
      <c r="B70" s="271">
        <v>6702</v>
      </c>
      <c r="C70" s="321"/>
      <c r="D70" s="321"/>
      <c r="E70" s="321"/>
      <c r="F70" s="321"/>
      <c r="G70" s="321"/>
      <c r="H70" s="321"/>
      <c r="I70" s="321"/>
      <c r="J70" s="321"/>
      <c r="K70" s="321"/>
      <c r="L70" s="321"/>
      <c r="M70" s="321"/>
      <c r="N70" s="321"/>
      <c r="O70" s="321"/>
      <c r="P70" s="327"/>
      <c r="Q70" s="321"/>
      <c r="R70" s="321"/>
      <c r="S70" s="321"/>
      <c r="T70" s="321"/>
      <c r="U70" s="321"/>
      <c r="V70" s="321"/>
      <c r="W70" s="321"/>
      <c r="X70" s="321"/>
      <c r="Y70" s="321"/>
      <c r="Z70" s="321"/>
      <c r="AA70" s="321"/>
      <c r="AB70" s="328"/>
      <c r="AC70" s="321"/>
      <c r="AD70" s="277"/>
      <c r="AE70" s="277"/>
      <c r="AF70" s="277"/>
      <c r="AG70" s="278"/>
      <c r="AH70" s="278"/>
      <c r="AI70" s="278"/>
      <c r="AJ70" s="278"/>
      <c r="AK70" s="278"/>
      <c r="AL70" s="278"/>
      <c r="AM70" s="278"/>
      <c r="AN70" s="278"/>
      <c r="AO70" s="312"/>
      <c r="AP70" s="312"/>
      <c r="AQ70" s="531"/>
      <c r="AR70" s="531"/>
      <c r="AS70" s="531"/>
      <c r="AT70" s="531"/>
      <c r="AU70" s="538"/>
      <c r="AV70" s="278"/>
      <c r="AW70" s="264"/>
      <c r="AX70" s="264"/>
      <c r="AY70" s="264"/>
      <c r="AZ70" s="265"/>
      <c r="BA70" s="278"/>
      <c r="BB70" s="264"/>
      <c r="BC70" s="264"/>
      <c r="BD70" s="264"/>
      <c r="BE70" s="265"/>
      <c r="BF70" s="278"/>
      <c r="BG70" s="264"/>
      <c r="BH70" s="264"/>
      <c r="BI70" s="264"/>
      <c r="BJ70" s="265"/>
    </row>
    <row r="71" spans="1:62" s="238" customFormat="1" ht="30" customHeight="1">
      <c r="A71" s="228" t="s">
        <v>331</v>
      </c>
      <c r="B71" s="229">
        <v>6800</v>
      </c>
      <c r="C71" s="230" t="s">
        <v>238</v>
      </c>
      <c r="D71" s="230" t="s">
        <v>238</v>
      </c>
      <c r="E71" s="230" t="s">
        <v>238</v>
      </c>
      <c r="F71" s="230" t="s">
        <v>238</v>
      </c>
      <c r="G71" s="230" t="s">
        <v>238</v>
      </c>
      <c r="H71" s="230" t="s">
        <v>238</v>
      </c>
      <c r="I71" s="230" t="s">
        <v>238</v>
      </c>
      <c r="J71" s="230" t="s">
        <v>238</v>
      </c>
      <c r="K71" s="230" t="s">
        <v>238</v>
      </c>
      <c r="L71" s="230" t="s">
        <v>238</v>
      </c>
      <c r="M71" s="230" t="s">
        <v>238</v>
      </c>
      <c r="N71" s="230" t="s">
        <v>238</v>
      </c>
      <c r="O71" s="230" t="s">
        <v>238</v>
      </c>
      <c r="P71" s="231" t="s">
        <v>238</v>
      </c>
      <c r="Q71" s="232" t="s">
        <v>238</v>
      </c>
      <c r="R71" s="232" t="s">
        <v>238</v>
      </c>
      <c r="S71" s="232" t="s">
        <v>238</v>
      </c>
      <c r="T71" s="232" t="s">
        <v>238</v>
      </c>
      <c r="U71" s="232" t="s">
        <v>238</v>
      </c>
      <c r="V71" s="232" t="s">
        <v>238</v>
      </c>
      <c r="W71" s="232" t="s">
        <v>238</v>
      </c>
      <c r="X71" s="230" t="s">
        <v>238</v>
      </c>
      <c r="Y71" s="230" t="s">
        <v>238</v>
      </c>
      <c r="Z71" s="230" t="s">
        <v>238</v>
      </c>
      <c r="AA71" s="230" t="s">
        <v>238</v>
      </c>
      <c r="AB71" s="329" t="s">
        <v>238</v>
      </c>
      <c r="AC71" s="230" t="s">
        <v>238</v>
      </c>
      <c r="AD71" s="233" t="s">
        <v>238</v>
      </c>
      <c r="AE71" s="330"/>
      <c r="AF71" s="330"/>
      <c r="AG71" s="331">
        <f>AG73+AG74+AG79+AG87+AG78+AG80+AG81+AG75+AG76+AG77+AG82+AG86+AG84+AG85+AG83</f>
        <v>1296.0999999999999</v>
      </c>
      <c r="AH71" s="331">
        <f>AH73+AH74+AH79+AH87+AH78+AH80+AH81+AH75+AH76+AH77+AH82+AH86+AH84+AH85+AH83</f>
        <v>1254.4000000000001</v>
      </c>
      <c r="AI71" s="331">
        <f>AI73+AI74+AI79+AI87+AI78+AI80+AI81+AI75+AI76+AI77+AI82+AI86+AI84+AI85+AI83</f>
        <v>0</v>
      </c>
      <c r="AJ71" s="331"/>
      <c r="AK71" s="331">
        <f>AK73+AK74+AK79+AK87+AK78+AK80+AK81+AK75+AK76+AK77+AK82+AK86+AK84+AK85+AK83</f>
        <v>0</v>
      </c>
      <c r="AL71" s="331"/>
      <c r="AM71" s="331">
        <f>AM73+AM74+AM79+AM87+AM78+AM80+AM81+AM75+AM76+AM77+AM82+AM86+AM84+AM85+AM83</f>
        <v>0</v>
      </c>
      <c r="AN71" s="331"/>
      <c r="AO71" s="331">
        <f t="shared" ref="AO71:AU71" si="20">AO73+AO74+AO79+AO87+AO78+AO80+AO81+AO75+AO76+AO77+AO82+AO86+AO84+AO85+AO83</f>
        <v>1296.0999999999999</v>
      </c>
      <c r="AP71" s="331">
        <f t="shared" si="20"/>
        <v>1254.4000000000001</v>
      </c>
      <c r="AQ71" s="539">
        <f t="shared" si="20"/>
        <v>1267</v>
      </c>
      <c r="AR71" s="539">
        <f t="shared" si="20"/>
        <v>0</v>
      </c>
      <c r="AS71" s="539">
        <f t="shared" si="20"/>
        <v>0</v>
      </c>
      <c r="AT71" s="539">
        <f t="shared" si="20"/>
        <v>0</v>
      </c>
      <c r="AU71" s="539">
        <f t="shared" si="20"/>
        <v>1267</v>
      </c>
      <c r="AV71" s="331">
        <f t="shared" ref="AV71:BE71" si="21">AV73+AV74+AV79+AV87+AV78+AV80+AV81+AV75+AV76+AV77+AV82+AV86+AV84+AV85</f>
        <v>1268</v>
      </c>
      <c r="AW71" s="331">
        <f t="shared" si="21"/>
        <v>0</v>
      </c>
      <c r="AX71" s="331">
        <f t="shared" si="21"/>
        <v>0</v>
      </c>
      <c r="AY71" s="331">
        <f t="shared" si="21"/>
        <v>0</v>
      </c>
      <c r="AZ71" s="331">
        <f t="shared" si="21"/>
        <v>1268</v>
      </c>
      <c r="BA71" s="331">
        <f t="shared" si="21"/>
        <v>1268</v>
      </c>
      <c r="BB71" s="331">
        <f t="shared" si="21"/>
        <v>0</v>
      </c>
      <c r="BC71" s="331">
        <f t="shared" si="21"/>
        <v>0</v>
      </c>
      <c r="BD71" s="331">
        <f t="shared" si="21"/>
        <v>0</v>
      </c>
      <c r="BE71" s="331">
        <f t="shared" si="21"/>
        <v>1268</v>
      </c>
      <c r="BF71" s="331">
        <f>BF73+BF74+BF79+BF87+BF78+BF80+BF81+BF75+BF76+BF77+BF82+BF86+BF84+BF85</f>
        <v>1268</v>
      </c>
      <c r="BG71" s="331">
        <f>BG73+BG74+BG79+BG87+BG78+BG80+BG81+BG75+BG76+BG77+BG82+BG86+BG84+BG85</f>
        <v>0</v>
      </c>
      <c r="BH71" s="331">
        <f>BH73+BH74+BH79+BH87+BH78+BH80+BH81+BH75+BH76+BH77+BH82+BH86+BH84+BH85</f>
        <v>0</v>
      </c>
      <c r="BI71" s="331">
        <f>BI73+BI74+BI79+BI87+BI78+BI80+BI81+BI75+BI76+BI77+BI82+BI86+BI84+BI85</f>
        <v>0</v>
      </c>
      <c r="BJ71" s="331">
        <f>BJ73+BJ74+BJ79+BJ87+BJ78+BJ80+BJ81+BJ75+BJ76+BJ77+BJ82+BJ86+BJ84+BJ85</f>
        <v>1268</v>
      </c>
    </row>
    <row r="72" spans="1:62" ht="51" customHeight="1">
      <c r="A72" s="249" t="s">
        <v>411</v>
      </c>
      <c r="B72" s="250"/>
      <c r="C72" s="638" t="s">
        <v>44</v>
      </c>
      <c r="D72" s="638" t="s">
        <v>261</v>
      </c>
      <c r="E72" s="638" t="s">
        <v>137</v>
      </c>
      <c r="F72" s="638"/>
      <c r="G72" s="638"/>
      <c r="H72" s="638"/>
      <c r="I72" s="638"/>
      <c r="J72" s="638"/>
      <c r="K72" s="638"/>
      <c r="L72" s="638"/>
      <c r="M72" s="638" t="s">
        <v>102</v>
      </c>
      <c r="N72" s="638"/>
      <c r="O72" s="638"/>
      <c r="P72" s="669">
        <v>39</v>
      </c>
      <c r="Q72" s="281"/>
      <c r="R72" s="281"/>
      <c r="S72" s="281"/>
      <c r="T72" s="281"/>
      <c r="U72" s="281"/>
      <c r="V72" s="281"/>
      <c r="W72" s="638" t="s">
        <v>103</v>
      </c>
      <c r="X72" s="638" t="s">
        <v>104</v>
      </c>
      <c r="Y72" s="281" t="s">
        <v>262</v>
      </c>
      <c r="Z72" s="666" t="s">
        <v>106</v>
      </c>
      <c r="AA72" s="638" t="s">
        <v>290</v>
      </c>
      <c r="AB72" s="767" t="s">
        <v>49</v>
      </c>
      <c r="AC72" s="251"/>
      <c r="AD72" s="333"/>
      <c r="AE72" s="333"/>
      <c r="AF72" s="333"/>
      <c r="AG72" s="278"/>
      <c r="AH72" s="278"/>
      <c r="AI72" s="278"/>
      <c r="AJ72" s="278"/>
      <c r="AK72" s="278"/>
      <c r="AL72" s="278"/>
      <c r="AM72" s="278"/>
      <c r="AN72" s="278"/>
      <c r="AO72" s="256"/>
      <c r="AP72" s="256"/>
      <c r="AQ72" s="527"/>
      <c r="AR72" s="540"/>
      <c r="AS72" s="527"/>
      <c r="AT72" s="540"/>
      <c r="AU72" s="528"/>
      <c r="AV72" s="255"/>
      <c r="AW72" s="306"/>
      <c r="AX72" s="255"/>
      <c r="AY72" s="306"/>
      <c r="AZ72" s="256"/>
      <c r="BA72" s="255"/>
      <c r="BB72" s="306"/>
      <c r="BC72" s="255"/>
      <c r="BD72" s="306"/>
      <c r="BE72" s="256"/>
      <c r="BF72" s="255"/>
      <c r="BG72" s="306"/>
      <c r="BH72" s="255"/>
      <c r="BI72" s="306"/>
      <c r="BJ72" s="256"/>
    </row>
    <row r="73" spans="1:62" ht="12.75" customHeight="1">
      <c r="A73" s="680" t="s">
        <v>145</v>
      </c>
      <c r="B73" s="668">
        <v>6801</v>
      </c>
      <c r="C73" s="769"/>
      <c r="D73" s="769"/>
      <c r="E73" s="769"/>
      <c r="F73" s="769"/>
      <c r="G73" s="769"/>
      <c r="H73" s="769"/>
      <c r="I73" s="769"/>
      <c r="J73" s="769"/>
      <c r="K73" s="769"/>
      <c r="L73" s="769"/>
      <c r="M73" s="769"/>
      <c r="N73" s="769"/>
      <c r="O73" s="769"/>
      <c r="P73" s="769"/>
      <c r="Q73" s="259"/>
      <c r="R73" s="259"/>
      <c r="S73" s="259"/>
      <c r="T73" s="259"/>
      <c r="U73" s="259"/>
      <c r="V73" s="259"/>
      <c r="W73" s="769"/>
      <c r="X73" s="769"/>
      <c r="Y73" s="286"/>
      <c r="Z73" s="667"/>
      <c r="AA73" s="639"/>
      <c r="AB73" s="778"/>
      <c r="AC73" s="643"/>
      <c r="AD73" s="335" t="s">
        <v>482</v>
      </c>
      <c r="AE73" s="335" t="s">
        <v>274</v>
      </c>
      <c r="AF73" s="335" t="s">
        <v>278</v>
      </c>
      <c r="AG73" s="299">
        <v>97.8</v>
      </c>
      <c r="AH73" s="297">
        <v>86.6</v>
      </c>
      <c r="AI73" s="297"/>
      <c r="AJ73" s="297"/>
      <c r="AK73" s="297"/>
      <c r="AL73" s="297"/>
      <c r="AM73" s="297"/>
      <c r="AN73" s="297"/>
      <c r="AO73" s="337">
        <f t="shared" ref="AO73:AP76" si="22">AG73-AI73-AK73-AM73</f>
        <v>97.8</v>
      </c>
      <c r="AP73" s="337">
        <f t="shared" si="22"/>
        <v>86.6</v>
      </c>
      <c r="AQ73" s="532">
        <v>75</v>
      </c>
      <c r="AR73" s="541"/>
      <c r="AS73" s="532"/>
      <c r="AT73" s="541"/>
      <c r="AU73" s="542">
        <f>AQ73-AR73-AS73-AT73</f>
        <v>75</v>
      </c>
      <c r="AV73" s="299">
        <v>45</v>
      </c>
      <c r="AW73" s="341"/>
      <c r="AX73" s="299"/>
      <c r="AY73" s="341"/>
      <c r="AZ73" s="337">
        <f>AV73-AW73-AX73-AY73</f>
        <v>45</v>
      </c>
      <c r="BA73" s="299">
        <v>45</v>
      </c>
      <c r="BB73" s="341"/>
      <c r="BC73" s="299"/>
      <c r="BD73" s="341"/>
      <c r="BE73" s="337">
        <f>BA73-BB73-BC73-BD73</f>
        <v>45</v>
      </c>
      <c r="BF73" s="299">
        <v>45</v>
      </c>
      <c r="BG73" s="341"/>
      <c r="BH73" s="299"/>
      <c r="BI73" s="341"/>
      <c r="BJ73" s="337">
        <f>BF73-BG73-BH73-BI73</f>
        <v>45</v>
      </c>
    </row>
    <row r="74" spans="1:62" ht="12.75" customHeight="1">
      <c r="A74" s="680"/>
      <c r="B74" s="668"/>
      <c r="C74" s="769"/>
      <c r="D74" s="769"/>
      <c r="E74" s="769"/>
      <c r="F74" s="769"/>
      <c r="G74" s="769"/>
      <c r="H74" s="769"/>
      <c r="I74" s="769"/>
      <c r="J74" s="769"/>
      <c r="K74" s="769"/>
      <c r="L74" s="769"/>
      <c r="M74" s="769"/>
      <c r="N74" s="769"/>
      <c r="O74" s="769"/>
      <c r="P74" s="769"/>
      <c r="Q74" s="259"/>
      <c r="R74" s="259"/>
      <c r="S74" s="259"/>
      <c r="T74" s="259"/>
      <c r="U74" s="259"/>
      <c r="V74" s="259"/>
      <c r="W74" s="769"/>
      <c r="X74" s="769"/>
      <c r="Y74" s="286"/>
      <c r="Z74" s="667"/>
      <c r="AA74" s="639"/>
      <c r="AB74" s="778"/>
      <c r="AC74" s="643"/>
      <c r="AD74" s="335" t="s">
        <v>482</v>
      </c>
      <c r="AE74" s="335" t="s">
        <v>274</v>
      </c>
      <c r="AF74" s="335" t="s">
        <v>275</v>
      </c>
      <c r="AG74" s="299">
        <v>6.9</v>
      </c>
      <c r="AH74" s="297">
        <v>1</v>
      </c>
      <c r="AI74" s="297"/>
      <c r="AJ74" s="297"/>
      <c r="AK74" s="297"/>
      <c r="AL74" s="297"/>
      <c r="AM74" s="297"/>
      <c r="AN74" s="297"/>
      <c r="AO74" s="337">
        <f t="shared" si="22"/>
        <v>6.9</v>
      </c>
      <c r="AP74" s="337">
        <f t="shared" si="22"/>
        <v>1</v>
      </c>
      <c r="AQ74" s="532">
        <v>13.5</v>
      </c>
      <c r="AR74" s="541"/>
      <c r="AS74" s="532"/>
      <c r="AT74" s="541"/>
      <c r="AU74" s="542">
        <f>AQ74-AR74-AS74-AT74</f>
        <v>13.5</v>
      </c>
      <c r="AV74" s="299">
        <v>13.5</v>
      </c>
      <c r="AW74" s="341"/>
      <c r="AX74" s="299"/>
      <c r="AY74" s="341"/>
      <c r="AZ74" s="337">
        <f>AV74-AW74-AX74-AY74</f>
        <v>13.5</v>
      </c>
      <c r="BA74" s="299">
        <v>13.5</v>
      </c>
      <c r="BB74" s="341"/>
      <c r="BC74" s="299"/>
      <c r="BD74" s="341"/>
      <c r="BE74" s="337">
        <f>BA74-BB74-BC74-BD74</f>
        <v>13.5</v>
      </c>
      <c r="BF74" s="299">
        <v>13.5</v>
      </c>
      <c r="BG74" s="341"/>
      <c r="BH74" s="299"/>
      <c r="BI74" s="341"/>
      <c r="BJ74" s="337">
        <f>BF74-BG74-BH74-BI74</f>
        <v>13.5</v>
      </c>
    </row>
    <row r="75" spans="1:62" ht="12.75" customHeight="1">
      <c r="A75" s="680"/>
      <c r="B75" s="668"/>
      <c r="C75" s="769"/>
      <c r="D75" s="769"/>
      <c r="E75" s="769"/>
      <c r="F75" s="769"/>
      <c r="G75" s="769"/>
      <c r="H75" s="769"/>
      <c r="I75" s="769"/>
      <c r="J75" s="769"/>
      <c r="K75" s="769"/>
      <c r="L75" s="769"/>
      <c r="M75" s="769"/>
      <c r="N75" s="769"/>
      <c r="O75" s="769"/>
      <c r="P75" s="769"/>
      <c r="Q75" s="259"/>
      <c r="R75" s="259"/>
      <c r="S75" s="259"/>
      <c r="T75" s="259"/>
      <c r="U75" s="259"/>
      <c r="V75" s="259"/>
      <c r="W75" s="769"/>
      <c r="X75" s="769"/>
      <c r="Y75" s="286"/>
      <c r="Z75" s="667"/>
      <c r="AA75" s="639"/>
      <c r="AB75" s="778"/>
      <c r="AC75" s="643"/>
      <c r="AD75" s="335" t="s">
        <v>482</v>
      </c>
      <c r="AE75" s="335" t="s">
        <v>274</v>
      </c>
      <c r="AF75" s="335" t="s">
        <v>272</v>
      </c>
      <c r="AG75" s="299"/>
      <c r="AH75" s="297"/>
      <c r="AI75" s="297"/>
      <c r="AJ75" s="297"/>
      <c r="AK75" s="297"/>
      <c r="AL75" s="297"/>
      <c r="AM75" s="297"/>
      <c r="AN75" s="297"/>
      <c r="AO75" s="337">
        <f t="shared" si="22"/>
        <v>0</v>
      </c>
      <c r="AP75" s="337">
        <f t="shared" si="22"/>
        <v>0</v>
      </c>
      <c r="AQ75" s="532"/>
      <c r="AR75" s="516"/>
      <c r="AS75" s="516"/>
      <c r="AT75" s="543"/>
      <c r="AU75" s="542">
        <f>AQ75-AR75-AS75-AT75</f>
        <v>0</v>
      </c>
      <c r="AV75" s="297"/>
      <c r="AW75" s="341"/>
      <c r="AX75" s="297"/>
      <c r="AY75" s="341"/>
      <c r="AZ75" s="337">
        <f>AV75-AW75-AX75-AY75</f>
        <v>0</v>
      </c>
      <c r="BA75" s="297"/>
      <c r="BB75" s="341"/>
      <c r="BC75" s="297"/>
      <c r="BD75" s="341"/>
      <c r="BE75" s="337">
        <f>BA75-BB75-BC75-BD75</f>
        <v>0</v>
      </c>
      <c r="BF75" s="297"/>
      <c r="BG75" s="341"/>
      <c r="BH75" s="297"/>
      <c r="BI75" s="341"/>
      <c r="BJ75" s="337">
        <f>BF75-BG75-BH75-BI75</f>
        <v>0</v>
      </c>
    </row>
    <row r="76" spans="1:62" ht="12.75" customHeight="1">
      <c r="A76" s="680"/>
      <c r="B76" s="668"/>
      <c r="C76" s="769"/>
      <c r="D76" s="769"/>
      <c r="E76" s="769"/>
      <c r="F76" s="769"/>
      <c r="G76" s="769"/>
      <c r="H76" s="769"/>
      <c r="I76" s="769"/>
      <c r="J76" s="769"/>
      <c r="K76" s="769"/>
      <c r="L76" s="769"/>
      <c r="M76" s="769"/>
      <c r="N76" s="769"/>
      <c r="O76" s="769"/>
      <c r="P76" s="769"/>
      <c r="Q76" s="259"/>
      <c r="R76" s="259"/>
      <c r="S76" s="259"/>
      <c r="T76" s="259"/>
      <c r="U76" s="259"/>
      <c r="V76" s="259"/>
      <c r="W76" s="769"/>
      <c r="X76" s="769"/>
      <c r="Y76" s="286"/>
      <c r="Z76" s="667"/>
      <c r="AA76" s="639"/>
      <c r="AB76" s="778"/>
      <c r="AC76" s="643"/>
      <c r="AD76" s="335" t="s">
        <v>482</v>
      </c>
      <c r="AE76" s="335" t="s">
        <v>274</v>
      </c>
      <c r="AF76" s="335" t="s">
        <v>272</v>
      </c>
      <c r="AG76" s="299">
        <v>282.3</v>
      </c>
      <c r="AH76" s="297">
        <v>277.60000000000002</v>
      </c>
      <c r="AI76" s="297"/>
      <c r="AJ76" s="297"/>
      <c r="AK76" s="297"/>
      <c r="AL76" s="297"/>
      <c r="AM76" s="297"/>
      <c r="AN76" s="297"/>
      <c r="AO76" s="337">
        <f t="shared" si="22"/>
        <v>282.3</v>
      </c>
      <c r="AP76" s="337">
        <f t="shared" si="22"/>
        <v>277.60000000000002</v>
      </c>
      <c r="AQ76" s="532">
        <v>289.89999999999998</v>
      </c>
      <c r="AR76" s="516"/>
      <c r="AS76" s="516"/>
      <c r="AT76" s="543"/>
      <c r="AU76" s="542">
        <f>AQ76-AR76-AS76-AT76</f>
        <v>289.89999999999998</v>
      </c>
      <c r="AV76" s="297">
        <v>295.8</v>
      </c>
      <c r="AW76" s="341"/>
      <c r="AX76" s="297"/>
      <c r="AY76" s="341"/>
      <c r="AZ76" s="337">
        <f>AV76-AW76-AX76-AY76</f>
        <v>295.8</v>
      </c>
      <c r="BA76" s="297">
        <v>295.8</v>
      </c>
      <c r="BB76" s="341"/>
      <c r="BC76" s="297"/>
      <c r="BD76" s="341"/>
      <c r="BE76" s="337">
        <f>BA76-BB76-BC76-BD76</f>
        <v>295.8</v>
      </c>
      <c r="BF76" s="297">
        <v>295.8</v>
      </c>
      <c r="BG76" s="341"/>
      <c r="BH76" s="297"/>
      <c r="BI76" s="341"/>
      <c r="BJ76" s="337">
        <f>BF76-BG76-BH76-BI76</f>
        <v>295.8</v>
      </c>
    </row>
    <row r="77" spans="1:62" ht="1.5" hidden="1" customHeight="1">
      <c r="A77" s="680"/>
      <c r="B77" s="668"/>
      <c r="C77" s="769"/>
      <c r="D77" s="769"/>
      <c r="E77" s="769"/>
      <c r="F77" s="769"/>
      <c r="G77" s="769"/>
      <c r="H77" s="769"/>
      <c r="I77" s="769"/>
      <c r="J77" s="769"/>
      <c r="K77" s="769"/>
      <c r="L77" s="769"/>
      <c r="M77" s="769"/>
      <c r="N77" s="769"/>
      <c r="O77" s="769"/>
      <c r="P77" s="769"/>
      <c r="Q77" s="259"/>
      <c r="R77" s="259"/>
      <c r="S77" s="259"/>
      <c r="T77" s="259"/>
      <c r="U77" s="259"/>
      <c r="V77" s="259"/>
      <c r="W77" s="769"/>
      <c r="X77" s="769"/>
      <c r="Y77" s="286"/>
      <c r="Z77" s="667"/>
      <c r="AA77" s="639"/>
      <c r="AB77" s="778"/>
      <c r="AC77" s="643"/>
      <c r="AD77" s="335"/>
      <c r="AE77" s="335"/>
      <c r="AF77" s="335"/>
      <c r="AG77" s="299"/>
      <c r="AH77" s="297"/>
      <c r="AI77" s="297"/>
      <c r="AJ77" s="297"/>
      <c r="AK77" s="297"/>
      <c r="AL77" s="297"/>
      <c r="AM77" s="297"/>
      <c r="AN77" s="297"/>
      <c r="AO77" s="337"/>
      <c r="AP77" s="337"/>
      <c r="AQ77" s="532"/>
      <c r="AR77" s="516"/>
      <c r="AS77" s="516"/>
      <c r="AT77" s="543"/>
      <c r="AU77" s="542"/>
      <c r="AV77" s="297"/>
      <c r="AW77" s="341"/>
      <c r="AX77" s="297"/>
      <c r="AY77" s="341"/>
      <c r="AZ77" s="337"/>
      <c r="BA77" s="297"/>
      <c r="BB77" s="341"/>
      <c r="BC77" s="297"/>
      <c r="BD77" s="341"/>
      <c r="BE77" s="337"/>
      <c r="BF77" s="297"/>
      <c r="BG77" s="341"/>
      <c r="BH77" s="297"/>
      <c r="BI77" s="341"/>
      <c r="BJ77" s="337"/>
    </row>
    <row r="78" spans="1:62" ht="12.75" hidden="1" customHeight="1">
      <c r="A78" s="680"/>
      <c r="B78" s="668"/>
      <c r="C78" s="769"/>
      <c r="D78" s="769"/>
      <c r="E78" s="769"/>
      <c r="F78" s="769"/>
      <c r="G78" s="769"/>
      <c r="H78" s="769"/>
      <c r="I78" s="769"/>
      <c r="J78" s="769"/>
      <c r="K78" s="769"/>
      <c r="L78" s="769"/>
      <c r="M78" s="769"/>
      <c r="N78" s="769"/>
      <c r="O78" s="769"/>
      <c r="P78" s="769"/>
      <c r="Q78" s="259"/>
      <c r="R78" s="259"/>
      <c r="S78" s="259"/>
      <c r="T78" s="259"/>
      <c r="U78" s="259"/>
      <c r="V78" s="259"/>
      <c r="W78" s="769"/>
      <c r="X78" s="769"/>
      <c r="Y78" s="286"/>
      <c r="Z78" s="667"/>
      <c r="AA78" s="639"/>
      <c r="AB78" s="778"/>
      <c r="AC78" s="643"/>
      <c r="AD78" s="262"/>
      <c r="AE78" s="262"/>
      <c r="AF78" s="262"/>
      <c r="AG78" s="299"/>
      <c r="AH78" s="297"/>
      <c r="AI78" s="297"/>
      <c r="AJ78" s="297"/>
      <c r="AK78" s="297"/>
      <c r="AL78" s="297"/>
      <c r="AM78" s="297"/>
      <c r="AN78" s="297"/>
      <c r="AO78" s="337"/>
      <c r="AP78" s="337"/>
      <c r="AQ78" s="532"/>
      <c r="AR78" s="544"/>
      <c r="AS78" s="544"/>
      <c r="AT78" s="541"/>
      <c r="AU78" s="542"/>
      <c r="AV78" s="343"/>
      <c r="AW78" s="343"/>
      <c r="AX78" s="343"/>
      <c r="AY78" s="341"/>
      <c r="AZ78" s="337"/>
      <c r="BA78" s="343"/>
      <c r="BB78" s="343"/>
      <c r="BC78" s="343"/>
      <c r="BD78" s="341"/>
      <c r="BE78" s="337"/>
      <c r="BF78" s="343"/>
      <c r="BG78" s="343"/>
      <c r="BH78" s="343"/>
      <c r="BI78" s="341"/>
      <c r="BJ78" s="337"/>
    </row>
    <row r="79" spans="1:62" ht="12.75" hidden="1" customHeight="1">
      <c r="A79" s="681"/>
      <c r="B79" s="659"/>
      <c r="C79" s="770"/>
      <c r="D79" s="770"/>
      <c r="E79" s="770"/>
      <c r="F79" s="770"/>
      <c r="G79" s="770"/>
      <c r="H79" s="770"/>
      <c r="I79" s="770"/>
      <c r="J79" s="770"/>
      <c r="K79" s="770"/>
      <c r="L79" s="770"/>
      <c r="M79" s="770"/>
      <c r="N79" s="770"/>
      <c r="O79" s="770"/>
      <c r="P79" s="770"/>
      <c r="Q79" s="286"/>
      <c r="R79" s="286"/>
      <c r="S79" s="286"/>
      <c r="T79" s="286"/>
      <c r="U79" s="286"/>
      <c r="V79" s="286"/>
      <c r="W79" s="770"/>
      <c r="X79" s="770"/>
      <c r="Y79" s="286"/>
      <c r="Z79" s="667"/>
      <c r="AA79" s="639"/>
      <c r="AB79" s="778"/>
      <c r="AC79" s="642"/>
      <c r="AD79" s="262"/>
      <c r="AE79" s="262"/>
      <c r="AF79" s="262"/>
      <c r="AG79" s="297"/>
      <c r="AH79" s="297"/>
      <c r="AI79" s="297"/>
      <c r="AJ79" s="297"/>
      <c r="AK79" s="297"/>
      <c r="AL79" s="342"/>
      <c r="AM79" s="342"/>
      <c r="AN79" s="336"/>
      <c r="AO79" s="337"/>
      <c r="AP79" s="337"/>
      <c r="AQ79" s="516"/>
      <c r="AR79" s="544"/>
      <c r="AS79" s="544"/>
      <c r="AT79" s="541"/>
      <c r="AU79" s="542"/>
      <c r="AV79" s="343"/>
      <c r="AW79" s="343"/>
      <c r="AX79" s="343"/>
      <c r="AY79" s="341"/>
      <c r="AZ79" s="337"/>
      <c r="BA79" s="343"/>
      <c r="BB79" s="343"/>
      <c r="BC79" s="343"/>
      <c r="BD79" s="341"/>
      <c r="BE79" s="337"/>
      <c r="BF79" s="343"/>
      <c r="BG79" s="343"/>
      <c r="BH79" s="343"/>
      <c r="BI79" s="341"/>
      <c r="BJ79" s="337"/>
    </row>
    <row r="80" spans="1:62" ht="113.25" customHeight="1">
      <c r="A80" s="679" t="s">
        <v>148</v>
      </c>
      <c r="B80" s="658">
        <v>6802</v>
      </c>
      <c r="C80" s="644" t="s">
        <v>149</v>
      </c>
      <c r="D80" s="581" t="s">
        <v>150</v>
      </c>
      <c r="E80" s="576" t="s">
        <v>151</v>
      </c>
      <c r="F80" s="638"/>
      <c r="G80" s="259"/>
      <c r="H80" s="259"/>
      <c r="I80" s="259"/>
      <c r="J80" s="259"/>
      <c r="K80" s="259"/>
      <c r="L80" s="259"/>
      <c r="M80" s="638"/>
      <c r="N80" s="281"/>
      <c r="O80" s="281"/>
      <c r="P80" s="296"/>
      <c r="Q80" s="272"/>
      <c r="R80" s="272"/>
      <c r="S80" s="272"/>
      <c r="T80" s="272"/>
      <c r="U80" s="272"/>
      <c r="V80" s="272"/>
      <c r="W80" s="644" t="s">
        <v>152</v>
      </c>
      <c r="X80" s="576" t="s">
        <v>153</v>
      </c>
      <c r="Y80" s="576" t="s">
        <v>154</v>
      </c>
      <c r="Z80" s="666" t="s">
        <v>116</v>
      </c>
      <c r="AA80" s="638" t="s">
        <v>290</v>
      </c>
      <c r="AB80" s="767" t="s">
        <v>49</v>
      </c>
      <c r="AC80" s="776"/>
      <c r="AD80" s="335" t="s">
        <v>482</v>
      </c>
      <c r="AE80" s="335" t="s">
        <v>274</v>
      </c>
      <c r="AF80" s="335" t="s">
        <v>272</v>
      </c>
      <c r="AG80" s="299">
        <v>676.5</v>
      </c>
      <c r="AH80" s="297">
        <v>676.5</v>
      </c>
      <c r="AI80" s="297"/>
      <c r="AJ80" s="297"/>
      <c r="AK80" s="297"/>
      <c r="AL80" s="297"/>
      <c r="AM80" s="297"/>
      <c r="AN80" s="297"/>
      <c r="AO80" s="337">
        <f>AG80-AI80-AK80-AM80</f>
        <v>676.5</v>
      </c>
      <c r="AP80" s="337">
        <f>AH80-AJ80-AL80-AN80</f>
        <v>676.5</v>
      </c>
      <c r="AQ80" s="532">
        <v>695</v>
      </c>
      <c r="AR80" s="541"/>
      <c r="AS80" s="532"/>
      <c r="AT80" s="541"/>
      <c r="AU80" s="542">
        <f>AQ80-AR80-AS80-AT80</f>
        <v>695</v>
      </c>
      <c r="AV80" s="299">
        <v>714.7</v>
      </c>
      <c r="AW80" s="341"/>
      <c r="AX80" s="299"/>
      <c r="AY80" s="341"/>
      <c r="AZ80" s="337">
        <f>AV80-AW80-AX80-AY80</f>
        <v>714.7</v>
      </c>
      <c r="BA80" s="299">
        <v>714.7</v>
      </c>
      <c r="BB80" s="341"/>
      <c r="BC80" s="299"/>
      <c r="BD80" s="341"/>
      <c r="BE80" s="337">
        <f>BA80-BB80-BC80-BD80</f>
        <v>714.7</v>
      </c>
      <c r="BF80" s="299">
        <v>714.7</v>
      </c>
      <c r="BG80" s="341"/>
      <c r="BH80" s="299"/>
      <c r="BI80" s="341"/>
      <c r="BJ80" s="337">
        <f>BF80-BG80-BH80-BI80</f>
        <v>714.7</v>
      </c>
    </row>
    <row r="81" spans="1:62" ht="0.75" hidden="1" customHeight="1">
      <c r="A81" s="681"/>
      <c r="B81" s="659"/>
      <c r="C81" s="646"/>
      <c r="D81" s="581"/>
      <c r="E81" s="576"/>
      <c r="F81" s="640"/>
      <c r="G81" s="259"/>
      <c r="H81" s="259"/>
      <c r="I81" s="259"/>
      <c r="J81" s="259"/>
      <c r="K81" s="259"/>
      <c r="L81" s="259"/>
      <c r="M81" s="640"/>
      <c r="N81" s="259"/>
      <c r="O81" s="259"/>
      <c r="P81" s="260"/>
      <c r="Q81" s="259"/>
      <c r="R81" s="259"/>
      <c r="S81" s="259"/>
      <c r="T81" s="259"/>
      <c r="U81" s="259"/>
      <c r="V81" s="259"/>
      <c r="W81" s="646"/>
      <c r="X81" s="576"/>
      <c r="Y81" s="576"/>
      <c r="Z81" s="781"/>
      <c r="AA81" s="640"/>
      <c r="AB81" s="768"/>
      <c r="AC81" s="777"/>
      <c r="AD81" s="262"/>
      <c r="AE81" s="262"/>
      <c r="AF81" s="262"/>
      <c r="AG81" s="299"/>
      <c r="AH81" s="299"/>
      <c r="AI81" s="299"/>
      <c r="AJ81" s="299"/>
      <c r="AK81" s="299"/>
      <c r="AL81" s="336"/>
      <c r="AM81" s="336"/>
      <c r="AN81" s="336"/>
      <c r="AO81" s="337"/>
      <c r="AP81" s="337"/>
      <c r="AQ81" s="532"/>
      <c r="AR81" s="544"/>
      <c r="AS81" s="544"/>
      <c r="AT81" s="541"/>
      <c r="AU81" s="542"/>
      <c r="AV81" s="343"/>
      <c r="AW81" s="343"/>
      <c r="AX81" s="343"/>
      <c r="AY81" s="341"/>
      <c r="AZ81" s="337"/>
      <c r="BA81" s="343"/>
      <c r="BB81" s="343"/>
      <c r="BC81" s="343"/>
      <c r="BD81" s="341"/>
      <c r="BE81" s="337"/>
      <c r="BF81" s="343"/>
      <c r="BG81" s="343"/>
      <c r="BH81" s="343"/>
      <c r="BI81" s="341"/>
      <c r="BJ81" s="337"/>
    </row>
    <row r="82" spans="1:62" ht="84">
      <c r="A82" s="679" t="s">
        <v>155</v>
      </c>
      <c r="B82" s="658">
        <v>6808</v>
      </c>
      <c r="C82" s="644" t="s">
        <v>44</v>
      </c>
      <c r="D82" s="576" t="s">
        <v>263</v>
      </c>
      <c r="E82" s="644" t="s">
        <v>137</v>
      </c>
      <c r="F82" s="272"/>
      <c r="G82" s="272"/>
      <c r="H82" s="272"/>
      <c r="I82" s="272"/>
      <c r="J82" s="272"/>
      <c r="K82" s="272"/>
      <c r="L82" s="272"/>
      <c r="M82" s="272"/>
      <c r="N82" s="272"/>
      <c r="O82" s="272"/>
      <c r="P82" s="282"/>
      <c r="Q82" s="272"/>
      <c r="R82" s="272"/>
      <c r="S82" s="272"/>
      <c r="T82" s="272"/>
      <c r="U82" s="272"/>
      <c r="V82" s="272"/>
      <c r="W82" s="644" t="s">
        <v>428</v>
      </c>
      <c r="X82" s="644" t="s">
        <v>147</v>
      </c>
      <c r="Y82" s="573" t="s">
        <v>220</v>
      </c>
      <c r="Z82" s="346"/>
      <c r="AA82" s="272"/>
      <c r="AB82" s="276"/>
      <c r="AC82" s="283"/>
      <c r="AD82" s="262" t="s">
        <v>483</v>
      </c>
      <c r="AE82" s="262" t="s">
        <v>277</v>
      </c>
      <c r="AF82" s="262" t="s">
        <v>272</v>
      </c>
      <c r="AG82" s="299">
        <v>167.5</v>
      </c>
      <c r="AH82" s="299">
        <v>160.5</v>
      </c>
      <c r="AI82" s="299"/>
      <c r="AJ82" s="299"/>
      <c r="AK82" s="299"/>
      <c r="AL82" s="336"/>
      <c r="AM82" s="336"/>
      <c r="AN82" s="336"/>
      <c r="AO82" s="337">
        <f t="shared" ref="AO82:AP87" si="23">AG82-AI82-AK82-AM82</f>
        <v>167.5</v>
      </c>
      <c r="AP82" s="337">
        <f t="shared" si="23"/>
        <v>160.5</v>
      </c>
      <c r="AQ82" s="532">
        <v>146</v>
      </c>
      <c r="AR82" s="544"/>
      <c r="AS82" s="544"/>
      <c r="AT82" s="541"/>
      <c r="AU82" s="542">
        <f t="shared" ref="AU82:AU87" si="24">AQ82-AR82-AS82-AT82</f>
        <v>146</v>
      </c>
      <c r="AV82" s="343">
        <v>150.19999999999999</v>
      </c>
      <c r="AW82" s="343"/>
      <c r="AX82" s="343"/>
      <c r="AY82" s="341"/>
      <c r="AZ82" s="337">
        <f>AV82-AW82-AX82-AY82</f>
        <v>150.19999999999999</v>
      </c>
      <c r="BA82" s="343">
        <v>150.19999999999999</v>
      </c>
      <c r="BB82" s="343"/>
      <c r="BC82" s="343"/>
      <c r="BD82" s="341"/>
      <c r="BE82" s="337">
        <f>BA82-BB82-BC82-BD82</f>
        <v>150.19999999999999</v>
      </c>
      <c r="BF82" s="343">
        <v>150.19999999999999</v>
      </c>
      <c r="BG82" s="343"/>
      <c r="BH82" s="343"/>
      <c r="BI82" s="341"/>
      <c r="BJ82" s="337">
        <f>BF82-BG82-BH82-BI82</f>
        <v>150.19999999999999</v>
      </c>
    </row>
    <row r="83" spans="1:62">
      <c r="A83" s="680"/>
      <c r="B83" s="668"/>
      <c r="C83" s="645"/>
      <c r="D83" s="259"/>
      <c r="E83" s="645"/>
      <c r="F83" s="259"/>
      <c r="G83" s="259"/>
      <c r="H83" s="259"/>
      <c r="I83" s="259"/>
      <c r="J83" s="259"/>
      <c r="K83" s="259"/>
      <c r="L83" s="259"/>
      <c r="M83" s="259"/>
      <c r="N83" s="259"/>
      <c r="O83" s="259"/>
      <c r="P83" s="260"/>
      <c r="Q83" s="259"/>
      <c r="R83" s="259"/>
      <c r="S83" s="259"/>
      <c r="T83" s="259"/>
      <c r="U83" s="259"/>
      <c r="V83" s="259"/>
      <c r="W83" s="645"/>
      <c r="X83" s="645"/>
      <c r="Y83" s="286"/>
      <c r="Z83" s="345"/>
      <c r="AA83" s="259"/>
      <c r="AB83" s="261"/>
      <c r="AC83" s="287"/>
      <c r="AD83" s="262" t="s">
        <v>483</v>
      </c>
      <c r="AE83" s="262" t="s">
        <v>277</v>
      </c>
      <c r="AF83" s="262" t="s">
        <v>278</v>
      </c>
      <c r="AG83" s="299">
        <v>11.3</v>
      </c>
      <c r="AH83" s="299">
        <v>0</v>
      </c>
      <c r="AI83" s="299"/>
      <c r="AJ83" s="299"/>
      <c r="AK83" s="299"/>
      <c r="AL83" s="336"/>
      <c r="AM83" s="336"/>
      <c r="AN83" s="336"/>
      <c r="AO83" s="337">
        <f t="shared" si="23"/>
        <v>11.3</v>
      </c>
      <c r="AP83" s="337">
        <f t="shared" si="23"/>
        <v>0</v>
      </c>
      <c r="AQ83" s="532">
        <v>0</v>
      </c>
      <c r="AR83" s="544"/>
      <c r="AS83" s="603"/>
      <c r="AT83" s="541"/>
      <c r="AU83" s="542">
        <f t="shared" si="24"/>
        <v>0</v>
      </c>
      <c r="AV83" s="343"/>
      <c r="AW83" s="343"/>
      <c r="AX83" s="343"/>
      <c r="AY83" s="341"/>
      <c r="AZ83" s="337"/>
      <c r="BA83" s="343"/>
      <c r="BB83" s="343"/>
      <c r="BC83" s="343"/>
      <c r="BD83" s="341"/>
      <c r="BE83" s="337"/>
      <c r="BF83" s="343"/>
      <c r="BG83" s="343"/>
      <c r="BH83" s="343"/>
      <c r="BI83" s="341"/>
      <c r="BJ83" s="337"/>
    </row>
    <row r="84" spans="1:62" ht="14.25" customHeight="1">
      <c r="A84" s="680"/>
      <c r="B84" s="668"/>
      <c r="C84" s="645"/>
      <c r="D84" s="259"/>
      <c r="E84" s="645"/>
      <c r="F84" s="259"/>
      <c r="G84" s="259"/>
      <c r="H84" s="259"/>
      <c r="I84" s="259"/>
      <c r="J84" s="259"/>
      <c r="K84" s="259"/>
      <c r="L84" s="259"/>
      <c r="M84" s="259"/>
      <c r="N84" s="259"/>
      <c r="O84" s="259"/>
      <c r="P84" s="260"/>
      <c r="Q84" s="259"/>
      <c r="R84" s="259"/>
      <c r="S84" s="259"/>
      <c r="T84" s="259"/>
      <c r="U84" s="259"/>
      <c r="V84" s="259"/>
      <c r="W84" s="645"/>
      <c r="X84" s="645"/>
      <c r="Y84" s="286"/>
      <c r="Z84" s="345"/>
      <c r="AA84" s="259"/>
      <c r="AB84" s="261"/>
      <c r="AC84" s="287"/>
      <c r="AD84" s="262" t="s">
        <v>483</v>
      </c>
      <c r="AE84" s="262" t="s">
        <v>276</v>
      </c>
      <c r="AF84" s="262" t="s">
        <v>275</v>
      </c>
      <c r="AG84" s="299">
        <v>3.3</v>
      </c>
      <c r="AH84" s="299">
        <v>3.3</v>
      </c>
      <c r="AI84" s="299"/>
      <c r="AJ84" s="299"/>
      <c r="AK84" s="299"/>
      <c r="AL84" s="336"/>
      <c r="AM84" s="336"/>
      <c r="AN84" s="336"/>
      <c r="AO84" s="337">
        <f t="shared" si="23"/>
        <v>3.3</v>
      </c>
      <c r="AP84" s="337">
        <f t="shared" si="23"/>
        <v>3.3</v>
      </c>
      <c r="AQ84" s="532">
        <v>3.5</v>
      </c>
      <c r="AR84" s="544"/>
      <c r="AS84" s="544"/>
      <c r="AT84" s="541"/>
      <c r="AU84" s="542">
        <f t="shared" si="24"/>
        <v>3.5</v>
      </c>
      <c r="AV84" s="343">
        <v>3.5</v>
      </c>
      <c r="AW84" s="343"/>
      <c r="AX84" s="343"/>
      <c r="AY84" s="341"/>
      <c r="AZ84" s="337">
        <f>AV84-AW84-AX84-AY84</f>
        <v>3.5</v>
      </c>
      <c r="BA84" s="343">
        <v>3.5</v>
      </c>
      <c r="BB84" s="343"/>
      <c r="BC84" s="343"/>
      <c r="BD84" s="341"/>
      <c r="BE84" s="337">
        <f>BA84-BB84-BC84-BD84</f>
        <v>3.5</v>
      </c>
      <c r="BF84" s="343">
        <v>3.5</v>
      </c>
      <c r="BG84" s="343"/>
      <c r="BH84" s="343"/>
      <c r="BI84" s="341"/>
      <c r="BJ84" s="337">
        <f>BF84-BG84-BH84-BI84</f>
        <v>3.5</v>
      </c>
    </row>
    <row r="85" spans="1:62" ht="16.5" customHeight="1">
      <c r="A85" s="680"/>
      <c r="B85" s="668"/>
      <c r="C85" s="645"/>
      <c r="D85" s="259"/>
      <c r="E85" s="646"/>
      <c r="F85" s="259"/>
      <c r="G85" s="259"/>
      <c r="H85" s="259"/>
      <c r="I85" s="259"/>
      <c r="J85" s="259"/>
      <c r="K85" s="259"/>
      <c r="L85" s="259"/>
      <c r="M85" s="259"/>
      <c r="N85" s="259"/>
      <c r="O85" s="259"/>
      <c r="P85" s="260"/>
      <c r="Q85" s="286"/>
      <c r="R85" s="286"/>
      <c r="S85" s="286"/>
      <c r="T85" s="286"/>
      <c r="U85" s="286"/>
      <c r="V85" s="286"/>
      <c r="W85" s="645"/>
      <c r="X85" s="646"/>
      <c r="Y85" s="259"/>
      <c r="Z85" s="345"/>
      <c r="AA85" s="259"/>
      <c r="AB85" s="261"/>
      <c r="AC85" s="287"/>
      <c r="AD85" s="262" t="s">
        <v>483</v>
      </c>
      <c r="AE85" s="262" t="s">
        <v>276</v>
      </c>
      <c r="AF85" s="262" t="s">
        <v>278</v>
      </c>
      <c r="AG85" s="297">
        <v>0</v>
      </c>
      <c r="AH85" s="297"/>
      <c r="AI85" s="297"/>
      <c r="AJ85" s="297"/>
      <c r="AK85" s="297"/>
      <c r="AL85" s="342"/>
      <c r="AM85" s="342"/>
      <c r="AN85" s="336"/>
      <c r="AO85" s="337">
        <f t="shared" si="23"/>
        <v>0</v>
      </c>
      <c r="AP85" s="337">
        <f t="shared" si="23"/>
        <v>0</v>
      </c>
      <c r="AQ85" s="516">
        <v>0</v>
      </c>
      <c r="AR85" s="544"/>
      <c r="AS85" s="544"/>
      <c r="AT85" s="541"/>
      <c r="AU85" s="542">
        <f t="shared" si="24"/>
        <v>0</v>
      </c>
      <c r="AV85" s="343">
        <v>0</v>
      </c>
      <c r="AW85" s="343"/>
      <c r="AX85" s="343"/>
      <c r="AY85" s="341"/>
      <c r="AZ85" s="337">
        <f>AV85-AW85-AX85-AY85</f>
        <v>0</v>
      </c>
      <c r="BA85" s="343">
        <v>0</v>
      </c>
      <c r="BB85" s="343"/>
      <c r="BC85" s="343"/>
      <c r="BD85" s="341"/>
      <c r="BE85" s="337">
        <f>BA85-BB85-BC85-BD85</f>
        <v>0</v>
      </c>
      <c r="BF85" s="343">
        <v>0</v>
      </c>
      <c r="BG85" s="343"/>
      <c r="BH85" s="343"/>
      <c r="BI85" s="341"/>
      <c r="BJ85" s="337">
        <f>BF85-BG85-BH85-BI85</f>
        <v>0</v>
      </c>
    </row>
    <row r="86" spans="1:62" ht="16.5" customHeight="1">
      <c r="A86" s="681"/>
      <c r="B86" s="659"/>
      <c r="C86" s="646"/>
      <c r="D86" s="259"/>
      <c r="E86" s="259"/>
      <c r="F86" s="259"/>
      <c r="G86" s="259"/>
      <c r="H86" s="259"/>
      <c r="I86" s="259"/>
      <c r="J86" s="259"/>
      <c r="K86" s="259"/>
      <c r="L86" s="259"/>
      <c r="M86" s="259"/>
      <c r="N86" s="259"/>
      <c r="O86" s="259"/>
      <c r="P86" s="260"/>
      <c r="Q86" s="259"/>
      <c r="R86" s="259"/>
      <c r="S86" s="259"/>
      <c r="T86" s="259"/>
      <c r="U86" s="259"/>
      <c r="V86" s="259"/>
      <c r="W86" s="646"/>
      <c r="X86" s="259"/>
      <c r="Y86" s="259"/>
      <c r="Z86" s="345"/>
      <c r="AA86" s="259"/>
      <c r="AB86" s="261"/>
      <c r="AC86" s="287"/>
      <c r="AD86" s="335" t="s">
        <v>483</v>
      </c>
      <c r="AE86" s="335" t="s">
        <v>277</v>
      </c>
      <c r="AF86" s="335" t="s">
        <v>272</v>
      </c>
      <c r="AG86" s="299">
        <v>50.5</v>
      </c>
      <c r="AH86" s="297">
        <v>48.9</v>
      </c>
      <c r="AI86" s="297"/>
      <c r="AJ86" s="297"/>
      <c r="AK86" s="297"/>
      <c r="AL86" s="297"/>
      <c r="AM86" s="297"/>
      <c r="AN86" s="297"/>
      <c r="AO86" s="337">
        <f t="shared" si="23"/>
        <v>50.5</v>
      </c>
      <c r="AP86" s="337">
        <f t="shared" si="23"/>
        <v>48.9</v>
      </c>
      <c r="AQ86" s="532">
        <v>44.1</v>
      </c>
      <c r="AR86" s="516"/>
      <c r="AS86" s="516"/>
      <c r="AT86" s="543"/>
      <c r="AU86" s="542">
        <f t="shared" si="24"/>
        <v>44.1</v>
      </c>
      <c r="AV86" s="297">
        <v>45.3</v>
      </c>
      <c r="AW86" s="341"/>
      <c r="AX86" s="297"/>
      <c r="AY86" s="341"/>
      <c r="AZ86" s="337">
        <f>AV86-AW86-AX86-AY86</f>
        <v>45.3</v>
      </c>
      <c r="BA86" s="297">
        <v>45.3</v>
      </c>
      <c r="BB86" s="341"/>
      <c r="BC86" s="297"/>
      <c r="BD86" s="341"/>
      <c r="BE86" s="337">
        <f>BA86-BB86-BC86-BD86</f>
        <v>45.3</v>
      </c>
      <c r="BF86" s="297">
        <v>45.3</v>
      </c>
      <c r="BG86" s="341"/>
      <c r="BH86" s="297"/>
      <c r="BI86" s="341"/>
      <c r="BJ86" s="337">
        <f>BF86-BG86-BH86-BI86</f>
        <v>45.3</v>
      </c>
    </row>
    <row r="87" spans="1:62" ht="16.5" hidden="1" customHeight="1">
      <c r="A87" s="270" t="s">
        <v>442</v>
      </c>
      <c r="B87" s="271">
        <v>6813</v>
      </c>
      <c r="C87" s="272" t="s">
        <v>44</v>
      </c>
      <c r="D87" s="272" t="s">
        <v>52</v>
      </c>
      <c r="E87" s="272" t="s">
        <v>111</v>
      </c>
      <c r="F87" s="324"/>
      <c r="G87" s="324"/>
      <c r="H87" s="324"/>
      <c r="I87" s="347"/>
      <c r="J87" s="321"/>
      <c r="K87" s="321"/>
      <c r="L87" s="321"/>
      <c r="M87" s="272" t="s">
        <v>102</v>
      </c>
      <c r="N87" s="272"/>
      <c r="O87" s="272"/>
      <c r="P87" s="282" t="s">
        <v>112</v>
      </c>
      <c r="Q87" s="321"/>
      <c r="R87" s="321"/>
      <c r="S87" s="321"/>
      <c r="T87" s="321"/>
      <c r="U87" s="321"/>
      <c r="V87" s="321"/>
      <c r="W87" s="272" t="s">
        <v>113</v>
      </c>
      <c r="X87" s="272" t="s">
        <v>114</v>
      </c>
      <c r="Y87" s="272" t="s">
        <v>115</v>
      </c>
      <c r="Z87" s="272" t="s">
        <v>116</v>
      </c>
      <c r="AA87" s="272" t="s">
        <v>290</v>
      </c>
      <c r="AB87" s="276" t="s">
        <v>49</v>
      </c>
      <c r="AC87" s="321"/>
      <c r="AD87" s="277" t="s">
        <v>406</v>
      </c>
      <c r="AE87" s="277"/>
      <c r="AF87" s="277"/>
      <c r="AG87" s="278">
        <v>0</v>
      </c>
      <c r="AH87" s="278"/>
      <c r="AI87" s="278"/>
      <c r="AJ87" s="278"/>
      <c r="AK87" s="278"/>
      <c r="AL87" s="278"/>
      <c r="AM87" s="278"/>
      <c r="AN87" s="264"/>
      <c r="AO87" s="337">
        <f t="shared" si="23"/>
        <v>0</v>
      </c>
      <c r="AP87" s="337"/>
      <c r="AQ87" s="531">
        <v>0</v>
      </c>
      <c r="AR87" s="531"/>
      <c r="AS87" s="531"/>
      <c r="AT87" s="531"/>
      <c r="AU87" s="542">
        <f t="shared" si="24"/>
        <v>0</v>
      </c>
      <c r="AV87" s="278"/>
      <c r="AW87" s="264"/>
      <c r="AX87" s="264"/>
      <c r="AY87" s="264"/>
      <c r="AZ87" s="337">
        <f>AV87-AW87-AX87-AY87</f>
        <v>0</v>
      </c>
      <c r="BA87" s="278"/>
      <c r="BB87" s="264"/>
      <c r="BC87" s="264"/>
      <c r="BD87" s="264"/>
      <c r="BE87" s="337">
        <f>BA87-BB87-BC87-BD87</f>
        <v>0</v>
      </c>
      <c r="BF87" s="278"/>
      <c r="BG87" s="264"/>
      <c r="BH87" s="264"/>
      <c r="BI87" s="264"/>
      <c r="BJ87" s="337">
        <f>BF87-BG87-BH87-BI87</f>
        <v>0</v>
      </c>
    </row>
    <row r="88" spans="1:62" s="238" customFormat="1" ht="134.25" hidden="1" customHeight="1">
      <c r="A88" s="228" t="s">
        <v>465</v>
      </c>
      <c r="B88" s="229">
        <v>6900</v>
      </c>
      <c r="C88" s="230" t="s">
        <v>238</v>
      </c>
      <c r="D88" s="230" t="s">
        <v>238</v>
      </c>
      <c r="E88" s="230" t="s">
        <v>238</v>
      </c>
      <c r="F88" s="230" t="s">
        <v>238</v>
      </c>
      <c r="G88" s="230" t="s">
        <v>238</v>
      </c>
      <c r="H88" s="230" t="s">
        <v>238</v>
      </c>
      <c r="I88" s="230" t="s">
        <v>238</v>
      </c>
      <c r="J88" s="230" t="s">
        <v>238</v>
      </c>
      <c r="K88" s="230" t="s">
        <v>238</v>
      </c>
      <c r="L88" s="230" t="s">
        <v>238</v>
      </c>
      <c r="M88" s="230" t="s">
        <v>238</v>
      </c>
      <c r="N88" s="230" t="s">
        <v>238</v>
      </c>
      <c r="O88" s="230" t="s">
        <v>238</v>
      </c>
      <c r="P88" s="231" t="s">
        <v>238</v>
      </c>
      <c r="Q88" s="232" t="s">
        <v>238</v>
      </c>
      <c r="R88" s="232" t="s">
        <v>238</v>
      </c>
      <c r="S88" s="232" t="s">
        <v>238</v>
      </c>
      <c r="T88" s="232" t="s">
        <v>238</v>
      </c>
      <c r="U88" s="232" t="s">
        <v>238</v>
      </c>
      <c r="V88" s="232" t="s">
        <v>238</v>
      </c>
      <c r="W88" s="232" t="s">
        <v>238</v>
      </c>
      <c r="X88" s="230" t="s">
        <v>238</v>
      </c>
      <c r="Y88" s="230" t="s">
        <v>238</v>
      </c>
      <c r="Z88" s="230" t="s">
        <v>238</v>
      </c>
      <c r="AA88" s="230" t="s">
        <v>238</v>
      </c>
      <c r="AB88" s="329" t="s">
        <v>238</v>
      </c>
      <c r="AC88" s="230" t="s">
        <v>238</v>
      </c>
      <c r="AD88" s="233" t="s">
        <v>238</v>
      </c>
      <c r="AE88" s="233"/>
      <c r="AF88" s="233"/>
      <c r="AG88" s="234">
        <f t="shared" ref="AG88:AY88" si="25">AG89+AG93</f>
        <v>0</v>
      </c>
      <c r="AH88" s="234"/>
      <c r="AI88" s="234">
        <f t="shared" si="25"/>
        <v>0</v>
      </c>
      <c r="AJ88" s="234"/>
      <c r="AK88" s="234">
        <f t="shared" si="25"/>
        <v>0</v>
      </c>
      <c r="AL88" s="234"/>
      <c r="AM88" s="234">
        <f t="shared" si="25"/>
        <v>0</v>
      </c>
      <c r="AN88" s="234"/>
      <c r="AO88" s="235">
        <f>AO89+AO93</f>
        <v>0</v>
      </c>
      <c r="AP88" s="235"/>
      <c r="AQ88" s="524">
        <f t="shared" si="25"/>
        <v>0</v>
      </c>
      <c r="AR88" s="524">
        <f t="shared" si="25"/>
        <v>0</v>
      </c>
      <c r="AS88" s="524">
        <f t="shared" si="25"/>
        <v>0</v>
      </c>
      <c r="AT88" s="524">
        <f t="shared" si="25"/>
        <v>0</v>
      </c>
      <c r="AU88" s="525">
        <f>AU89+AU93</f>
        <v>0</v>
      </c>
      <c r="AV88" s="234">
        <f t="shared" si="25"/>
        <v>0</v>
      </c>
      <c r="AW88" s="234">
        <f t="shared" si="25"/>
        <v>0</v>
      </c>
      <c r="AX88" s="234">
        <f t="shared" si="25"/>
        <v>0</v>
      </c>
      <c r="AY88" s="234">
        <f t="shared" si="25"/>
        <v>0</v>
      </c>
      <c r="AZ88" s="235">
        <f t="shared" ref="AZ88:BE88" si="26">AZ89+AZ93</f>
        <v>0</v>
      </c>
      <c r="BA88" s="234">
        <f t="shared" si="26"/>
        <v>0</v>
      </c>
      <c r="BB88" s="234">
        <f t="shared" si="26"/>
        <v>0</v>
      </c>
      <c r="BC88" s="234">
        <f t="shared" si="26"/>
        <v>0</v>
      </c>
      <c r="BD88" s="234">
        <f t="shared" si="26"/>
        <v>0</v>
      </c>
      <c r="BE88" s="235">
        <f t="shared" si="26"/>
        <v>0</v>
      </c>
      <c r="BF88" s="234">
        <f>BF89+BF93</f>
        <v>0</v>
      </c>
      <c r="BG88" s="234">
        <f>BG89+BG93</f>
        <v>0</v>
      </c>
      <c r="BH88" s="234">
        <f>BH89+BH93</f>
        <v>0</v>
      </c>
      <c r="BI88" s="234">
        <f>BI89+BI93</f>
        <v>0</v>
      </c>
      <c r="BJ88" s="235">
        <f>BJ89+BJ93</f>
        <v>0</v>
      </c>
    </row>
    <row r="89" spans="1:62" s="248" customFormat="1" ht="77.25" hidden="1" customHeight="1">
      <c r="A89" s="239" t="s">
        <v>466</v>
      </c>
      <c r="B89" s="240">
        <v>6901</v>
      </c>
      <c r="C89" s="241" t="s">
        <v>238</v>
      </c>
      <c r="D89" s="241" t="s">
        <v>238</v>
      </c>
      <c r="E89" s="241" t="s">
        <v>238</v>
      </c>
      <c r="F89" s="241" t="s">
        <v>238</v>
      </c>
      <c r="G89" s="241" t="s">
        <v>238</v>
      </c>
      <c r="H89" s="241" t="s">
        <v>238</v>
      </c>
      <c r="I89" s="241" t="s">
        <v>238</v>
      </c>
      <c r="J89" s="241" t="s">
        <v>238</v>
      </c>
      <c r="K89" s="241" t="s">
        <v>238</v>
      </c>
      <c r="L89" s="241" t="s">
        <v>238</v>
      </c>
      <c r="M89" s="241" t="s">
        <v>238</v>
      </c>
      <c r="N89" s="241" t="s">
        <v>238</v>
      </c>
      <c r="O89" s="241" t="s">
        <v>238</v>
      </c>
      <c r="P89" s="242" t="s">
        <v>238</v>
      </c>
      <c r="Q89" s="243" t="s">
        <v>238</v>
      </c>
      <c r="R89" s="243" t="s">
        <v>238</v>
      </c>
      <c r="S89" s="243" t="s">
        <v>238</v>
      </c>
      <c r="T89" s="243" t="s">
        <v>238</v>
      </c>
      <c r="U89" s="243" t="s">
        <v>238</v>
      </c>
      <c r="V89" s="243" t="s">
        <v>238</v>
      </c>
      <c r="W89" s="243" t="s">
        <v>238</v>
      </c>
      <c r="X89" s="241" t="s">
        <v>238</v>
      </c>
      <c r="Y89" s="241" t="s">
        <v>238</v>
      </c>
      <c r="Z89" s="241" t="s">
        <v>238</v>
      </c>
      <c r="AA89" s="241" t="s">
        <v>238</v>
      </c>
      <c r="AB89" s="322" t="s">
        <v>238</v>
      </c>
      <c r="AC89" s="241" t="s">
        <v>238</v>
      </c>
      <c r="AD89" s="244" t="s">
        <v>238</v>
      </c>
      <c r="AE89" s="244"/>
      <c r="AF89" s="244"/>
      <c r="AG89" s="245">
        <f t="shared" ref="AG89:AY89" si="27">AG91+AG92</f>
        <v>0</v>
      </c>
      <c r="AH89" s="245"/>
      <c r="AI89" s="245">
        <f t="shared" si="27"/>
        <v>0</v>
      </c>
      <c r="AJ89" s="245"/>
      <c r="AK89" s="245">
        <f t="shared" si="27"/>
        <v>0</v>
      </c>
      <c r="AL89" s="245"/>
      <c r="AM89" s="245">
        <f t="shared" si="27"/>
        <v>0</v>
      </c>
      <c r="AN89" s="245"/>
      <c r="AO89" s="246">
        <f>AO91+AO92</f>
        <v>0</v>
      </c>
      <c r="AP89" s="246"/>
      <c r="AQ89" s="526">
        <f t="shared" si="27"/>
        <v>0</v>
      </c>
      <c r="AR89" s="526">
        <f t="shared" si="27"/>
        <v>0</v>
      </c>
      <c r="AS89" s="526">
        <f t="shared" si="27"/>
        <v>0</v>
      </c>
      <c r="AT89" s="526">
        <f t="shared" si="27"/>
        <v>0</v>
      </c>
      <c r="AU89" s="533">
        <f>AU91+AU92</f>
        <v>0</v>
      </c>
      <c r="AV89" s="245">
        <f t="shared" si="27"/>
        <v>0</v>
      </c>
      <c r="AW89" s="245">
        <f t="shared" si="27"/>
        <v>0</v>
      </c>
      <c r="AX89" s="245">
        <f t="shared" si="27"/>
        <v>0</v>
      </c>
      <c r="AY89" s="245">
        <f t="shared" si="27"/>
        <v>0</v>
      </c>
      <c r="AZ89" s="246">
        <f t="shared" ref="AZ89:BE89" si="28">AZ91+AZ92</f>
        <v>0</v>
      </c>
      <c r="BA89" s="245">
        <f t="shared" si="28"/>
        <v>0</v>
      </c>
      <c r="BB89" s="245">
        <f t="shared" si="28"/>
        <v>0</v>
      </c>
      <c r="BC89" s="245">
        <f t="shared" si="28"/>
        <v>0</v>
      </c>
      <c r="BD89" s="245">
        <f t="shared" si="28"/>
        <v>0</v>
      </c>
      <c r="BE89" s="246">
        <f t="shared" si="28"/>
        <v>0</v>
      </c>
      <c r="BF89" s="245">
        <f>BF91+BF92</f>
        <v>0</v>
      </c>
      <c r="BG89" s="245">
        <f>BG91+BG92</f>
        <v>0</v>
      </c>
      <c r="BH89" s="245">
        <f>BH91+BH92</f>
        <v>0</v>
      </c>
      <c r="BI89" s="245">
        <f>BI91+BI92</f>
        <v>0</v>
      </c>
      <c r="BJ89" s="246">
        <f>BJ91+BJ92</f>
        <v>0</v>
      </c>
    </row>
    <row r="90" spans="1:62" hidden="1">
      <c r="A90" s="249" t="s">
        <v>411</v>
      </c>
      <c r="B90" s="250"/>
      <c r="C90" s="251"/>
      <c r="D90" s="251"/>
      <c r="E90" s="251"/>
      <c r="F90" s="251"/>
      <c r="G90" s="251"/>
      <c r="H90" s="251"/>
      <c r="I90" s="251"/>
      <c r="J90" s="251"/>
      <c r="K90" s="251"/>
      <c r="L90" s="251"/>
      <c r="M90" s="251"/>
      <c r="N90" s="251"/>
      <c r="O90" s="251"/>
      <c r="P90" s="252"/>
      <c r="Q90" s="251"/>
      <c r="R90" s="251"/>
      <c r="S90" s="251"/>
      <c r="T90" s="251"/>
      <c r="U90" s="251"/>
      <c r="V90" s="251"/>
      <c r="W90" s="251"/>
      <c r="X90" s="251"/>
      <c r="Y90" s="251"/>
      <c r="Z90" s="251"/>
      <c r="AA90" s="251"/>
      <c r="AB90" s="303"/>
      <c r="AC90" s="251"/>
      <c r="AD90" s="254"/>
      <c r="AE90" s="254"/>
      <c r="AF90" s="254"/>
      <c r="AG90" s="255"/>
      <c r="AH90" s="255"/>
      <c r="AI90" s="255"/>
      <c r="AJ90" s="255"/>
      <c r="AK90" s="255"/>
      <c r="AL90" s="255"/>
      <c r="AM90" s="255"/>
      <c r="AN90" s="255"/>
      <c r="AO90" s="256"/>
      <c r="AP90" s="256"/>
      <c r="AQ90" s="527"/>
      <c r="AR90" s="534"/>
      <c r="AS90" s="534"/>
      <c r="AT90" s="534"/>
      <c r="AU90" s="535"/>
      <c r="AV90" s="304"/>
      <c r="AW90" s="304"/>
      <c r="AX90" s="304"/>
      <c r="AY90" s="304"/>
      <c r="AZ90" s="305"/>
      <c r="BA90" s="304"/>
      <c r="BB90" s="304"/>
      <c r="BC90" s="304"/>
      <c r="BD90" s="304"/>
      <c r="BE90" s="305"/>
      <c r="BF90" s="304"/>
      <c r="BG90" s="304"/>
      <c r="BH90" s="304"/>
      <c r="BI90" s="304"/>
      <c r="BJ90" s="305"/>
    </row>
    <row r="91" spans="1:62" ht="0.75" hidden="1" customHeight="1">
      <c r="A91" s="290" t="s">
        <v>412</v>
      </c>
      <c r="B91" s="268">
        <v>6902</v>
      </c>
      <c r="C91" s="324"/>
      <c r="D91" s="324"/>
      <c r="E91" s="324"/>
      <c r="F91" s="324"/>
      <c r="G91" s="324"/>
      <c r="H91" s="324"/>
      <c r="I91" s="324"/>
      <c r="J91" s="324"/>
      <c r="K91" s="324"/>
      <c r="L91" s="324"/>
      <c r="M91" s="324"/>
      <c r="N91" s="324"/>
      <c r="O91" s="324"/>
      <c r="P91" s="325"/>
      <c r="Q91" s="324"/>
      <c r="R91" s="324"/>
      <c r="S91" s="324"/>
      <c r="T91" s="324"/>
      <c r="U91" s="324"/>
      <c r="V91" s="324"/>
      <c r="W91" s="324"/>
      <c r="X91" s="324"/>
      <c r="Y91" s="324"/>
      <c r="Z91" s="324"/>
      <c r="AA91" s="324"/>
      <c r="AB91" s="326"/>
      <c r="AC91" s="324"/>
      <c r="AD91" s="262"/>
      <c r="AE91" s="262"/>
      <c r="AF91" s="262"/>
      <c r="AG91" s="264"/>
      <c r="AH91" s="264"/>
      <c r="AI91" s="264"/>
      <c r="AJ91" s="264"/>
      <c r="AK91" s="264"/>
      <c r="AL91" s="264"/>
      <c r="AM91" s="264"/>
      <c r="AN91" s="264"/>
      <c r="AO91" s="265"/>
      <c r="AP91" s="265"/>
      <c r="AQ91" s="529"/>
      <c r="AR91" s="536"/>
      <c r="AS91" s="536"/>
      <c r="AT91" s="536"/>
      <c r="AU91" s="537"/>
      <c r="AV91" s="307"/>
      <c r="AW91" s="307"/>
      <c r="AX91" s="307"/>
      <c r="AY91" s="307"/>
      <c r="AZ91" s="308"/>
      <c r="BA91" s="307"/>
      <c r="BB91" s="307"/>
      <c r="BC91" s="307"/>
      <c r="BD91" s="307"/>
      <c r="BE91" s="308"/>
      <c r="BF91" s="307"/>
      <c r="BG91" s="307"/>
      <c r="BH91" s="307"/>
      <c r="BI91" s="307"/>
      <c r="BJ91" s="308"/>
    </row>
    <row r="92" spans="1:62" hidden="1">
      <c r="A92" s="270" t="s">
        <v>412</v>
      </c>
      <c r="B92" s="271">
        <v>6903</v>
      </c>
      <c r="C92" s="321"/>
      <c r="D92" s="321"/>
      <c r="E92" s="321"/>
      <c r="F92" s="321"/>
      <c r="G92" s="321"/>
      <c r="H92" s="321"/>
      <c r="I92" s="321"/>
      <c r="J92" s="321"/>
      <c r="K92" s="321"/>
      <c r="L92" s="321"/>
      <c r="M92" s="321"/>
      <c r="N92" s="321"/>
      <c r="O92" s="321"/>
      <c r="P92" s="327"/>
      <c r="Q92" s="321"/>
      <c r="R92" s="321"/>
      <c r="S92" s="321"/>
      <c r="T92" s="321"/>
      <c r="U92" s="321"/>
      <c r="V92" s="321"/>
      <c r="W92" s="321"/>
      <c r="X92" s="321"/>
      <c r="Y92" s="321"/>
      <c r="Z92" s="321"/>
      <c r="AA92" s="321"/>
      <c r="AB92" s="328"/>
      <c r="AC92" s="321"/>
      <c r="AD92" s="277"/>
      <c r="AE92" s="277"/>
      <c r="AF92" s="277"/>
      <c r="AG92" s="278"/>
      <c r="AH92" s="278"/>
      <c r="AI92" s="278"/>
      <c r="AJ92" s="278"/>
      <c r="AK92" s="278"/>
      <c r="AL92" s="278"/>
      <c r="AM92" s="278"/>
      <c r="AN92" s="278"/>
      <c r="AO92" s="312"/>
      <c r="AP92" s="312"/>
      <c r="AQ92" s="531"/>
      <c r="AR92" s="531"/>
      <c r="AS92" s="531"/>
      <c r="AT92" s="531"/>
      <c r="AU92" s="538"/>
      <c r="AV92" s="278"/>
      <c r="AW92" s="264"/>
      <c r="AX92" s="264"/>
      <c r="AY92" s="264"/>
      <c r="AZ92" s="265"/>
      <c r="BA92" s="278"/>
      <c r="BB92" s="264"/>
      <c r="BC92" s="264"/>
      <c r="BD92" s="264"/>
      <c r="BE92" s="265"/>
      <c r="BF92" s="278"/>
      <c r="BG92" s="264"/>
      <c r="BH92" s="264"/>
      <c r="BI92" s="264"/>
      <c r="BJ92" s="265"/>
    </row>
    <row r="93" spans="1:62" s="248" customFormat="1" ht="103.5" hidden="1" customHeight="1">
      <c r="A93" s="239" t="s">
        <v>204</v>
      </c>
      <c r="B93" s="240">
        <v>7000</v>
      </c>
      <c r="C93" s="241" t="s">
        <v>238</v>
      </c>
      <c r="D93" s="241" t="s">
        <v>238</v>
      </c>
      <c r="E93" s="241" t="s">
        <v>238</v>
      </c>
      <c r="F93" s="241" t="s">
        <v>238</v>
      </c>
      <c r="G93" s="241" t="s">
        <v>238</v>
      </c>
      <c r="H93" s="241" t="s">
        <v>238</v>
      </c>
      <c r="I93" s="241" t="s">
        <v>238</v>
      </c>
      <c r="J93" s="241" t="s">
        <v>238</v>
      </c>
      <c r="K93" s="241" t="s">
        <v>238</v>
      </c>
      <c r="L93" s="241" t="s">
        <v>238</v>
      </c>
      <c r="M93" s="241" t="s">
        <v>238</v>
      </c>
      <c r="N93" s="241" t="s">
        <v>238</v>
      </c>
      <c r="O93" s="241" t="s">
        <v>238</v>
      </c>
      <c r="P93" s="242" t="s">
        <v>238</v>
      </c>
      <c r="Q93" s="243" t="s">
        <v>238</v>
      </c>
      <c r="R93" s="243" t="s">
        <v>238</v>
      </c>
      <c r="S93" s="243" t="s">
        <v>238</v>
      </c>
      <c r="T93" s="243" t="s">
        <v>238</v>
      </c>
      <c r="U93" s="243" t="s">
        <v>238</v>
      </c>
      <c r="V93" s="243" t="s">
        <v>238</v>
      </c>
      <c r="W93" s="243" t="s">
        <v>238</v>
      </c>
      <c r="X93" s="241" t="s">
        <v>238</v>
      </c>
      <c r="Y93" s="241" t="s">
        <v>238</v>
      </c>
      <c r="Z93" s="241" t="s">
        <v>238</v>
      </c>
      <c r="AA93" s="241" t="s">
        <v>238</v>
      </c>
      <c r="AB93" s="322" t="s">
        <v>238</v>
      </c>
      <c r="AC93" s="241" t="s">
        <v>238</v>
      </c>
      <c r="AD93" s="244" t="s">
        <v>238</v>
      </c>
      <c r="AE93" s="244"/>
      <c r="AF93" s="244"/>
      <c r="AG93" s="245">
        <f t="shared" ref="AG93:AY93" si="29">AG94+AG98</f>
        <v>0</v>
      </c>
      <c r="AH93" s="245"/>
      <c r="AI93" s="245">
        <f t="shared" si="29"/>
        <v>0</v>
      </c>
      <c r="AJ93" s="245"/>
      <c r="AK93" s="245">
        <f t="shared" si="29"/>
        <v>0</v>
      </c>
      <c r="AL93" s="245"/>
      <c r="AM93" s="245">
        <f t="shared" si="29"/>
        <v>0</v>
      </c>
      <c r="AN93" s="245"/>
      <c r="AO93" s="246">
        <f>AO94+AO98</f>
        <v>0</v>
      </c>
      <c r="AP93" s="246"/>
      <c r="AQ93" s="526">
        <f t="shared" si="29"/>
        <v>0</v>
      </c>
      <c r="AR93" s="526">
        <f t="shared" si="29"/>
        <v>0</v>
      </c>
      <c r="AS93" s="526">
        <f t="shared" si="29"/>
        <v>0</v>
      </c>
      <c r="AT93" s="526">
        <f t="shared" si="29"/>
        <v>0</v>
      </c>
      <c r="AU93" s="533">
        <f>AU94+AU98</f>
        <v>0</v>
      </c>
      <c r="AV93" s="245">
        <f t="shared" si="29"/>
        <v>0</v>
      </c>
      <c r="AW93" s="245">
        <f t="shared" si="29"/>
        <v>0</v>
      </c>
      <c r="AX93" s="245">
        <f t="shared" si="29"/>
        <v>0</v>
      </c>
      <c r="AY93" s="245">
        <f t="shared" si="29"/>
        <v>0</v>
      </c>
      <c r="AZ93" s="246">
        <f t="shared" ref="AZ93:BE93" si="30">AZ94+AZ98</f>
        <v>0</v>
      </c>
      <c r="BA93" s="245">
        <f t="shared" si="30"/>
        <v>0</v>
      </c>
      <c r="BB93" s="245">
        <f t="shared" si="30"/>
        <v>0</v>
      </c>
      <c r="BC93" s="245">
        <f t="shared" si="30"/>
        <v>0</v>
      </c>
      <c r="BD93" s="245">
        <f t="shared" si="30"/>
        <v>0</v>
      </c>
      <c r="BE93" s="246">
        <f t="shared" si="30"/>
        <v>0</v>
      </c>
      <c r="BF93" s="245">
        <f>BF94+BF98</f>
        <v>0</v>
      </c>
      <c r="BG93" s="245">
        <f>BG94+BG98</f>
        <v>0</v>
      </c>
      <c r="BH93" s="245">
        <f>BH94+BH98</f>
        <v>0</v>
      </c>
      <c r="BI93" s="245">
        <f>BI94+BI98</f>
        <v>0</v>
      </c>
      <c r="BJ93" s="246">
        <f>BJ94+BJ98</f>
        <v>0</v>
      </c>
    </row>
    <row r="94" spans="1:62" s="248" customFormat="1" ht="113.25" hidden="1" customHeight="1">
      <c r="A94" s="348" t="s">
        <v>188</v>
      </c>
      <c r="B94" s="240">
        <v>7100</v>
      </c>
      <c r="C94" s="349"/>
      <c r="D94" s="349"/>
      <c r="E94" s="349"/>
      <c r="F94" s="349"/>
      <c r="G94" s="349"/>
      <c r="H94" s="349"/>
      <c r="I94" s="349"/>
      <c r="J94" s="349"/>
      <c r="K94" s="349"/>
      <c r="L94" s="349"/>
      <c r="M94" s="349"/>
      <c r="N94" s="349"/>
      <c r="O94" s="349"/>
      <c r="P94" s="350"/>
      <c r="Q94" s="351"/>
      <c r="R94" s="351"/>
      <c r="S94" s="351"/>
      <c r="T94" s="351"/>
      <c r="U94" s="351"/>
      <c r="V94" s="351"/>
      <c r="W94" s="351"/>
      <c r="X94" s="349"/>
      <c r="Y94" s="349"/>
      <c r="Z94" s="349"/>
      <c r="AA94" s="349"/>
      <c r="AB94" s="352"/>
      <c r="AC94" s="349"/>
      <c r="AD94" s="353"/>
      <c r="AE94" s="353"/>
      <c r="AF94" s="353"/>
      <c r="AG94" s="354">
        <f t="shared" ref="AG94:AY94" si="31">AG96+AG97</f>
        <v>0</v>
      </c>
      <c r="AH94" s="354"/>
      <c r="AI94" s="354">
        <f t="shared" si="31"/>
        <v>0</v>
      </c>
      <c r="AJ94" s="354"/>
      <c r="AK94" s="354">
        <f t="shared" si="31"/>
        <v>0</v>
      </c>
      <c r="AL94" s="354"/>
      <c r="AM94" s="354">
        <f t="shared" si="31"/>
        <v>0</v>
      </c>
      <c r="AN94" s="354"/>
      <c r="AO94" s="355">
        <f>AO96+AO97</f>
        <v>0</v>
      </c>
      <c r="AP94" s="355"/>
      <c r="AQ94" s="545">
        <f t="shared" si="31"/>
        <v>0</v>
      </c>
      <c r="AR94" s="545">
        <f t="shared" si="31"/>
        <v>0</v>
      </c>
      <c r="AS94" s="545">
        <f t="shared" si="31"/>
        <v>0</v>
      </c>
      <c r="AT94" s="545">
        <f t="shared" si="31"/>
        <v>0</v>
      </c>
      <c r="AU94" s="546">
        <f>AU96+AU97</f>
        <v>0</v>
      </c>
      <c r="AV94" s="354">
        <f t="shared" si="31"/>
        <v>0</v>
      </c>
      <c r="AW94" s="354">
        <f t="shared" si="31"/>
        <v>0</v>
      </c>
      <c r="AX94" s="354">
        <f t="shared" si="31"/>
        <v>0</v>
      </c>
      <c r="AY94" s="354">
        <f t="shared" si="31"/>
        <v>0</v>
      </c>
      <c r="AZ94" s="355">
        <f t="shared" ref="AZ94:BE94" si="32">AZ96+AZ97</f>
        <v>0</v>
      </c>
      <c r="BA94" s="354">
        <f t="shared" si="32"/>
        <v>0</v>
      </c>
      <c r="BB94" s="354">
        <f t="shared" si="32"/>
        <v>0</v>
      </c>
      <c r="BC94" s="354">
        <f t="shared" si="32"/>
        <v>0</v>
      </c>
      <c r="BD94" s="354">
        <f t="shared" si="32"/>
        <v>0</v>
      </c>
      <c r="BE94" s="355">
        <f t="shared" si="32"/>
        <v>0</v>
      </c>
      <c r="BF94" s="354">
        <f>BF96+BF97</f>
        <v>0</v>
      </c>
      <c r="BG94" s="354">
        <f>BG96+BG97</f>
        <v>0</v>
      </c>
      <c r="BH94" s="354">
        <f>BH96+BH97</f>
        <v>0</v>
      </c>
      <c r="BI94" s="354">
        <f>BI96+BI97</f>
        <v>0</v>
      </c>
      <c r="BJ94" s="355">
        <f>BJ96+BJ97</f>
        <v>0</v>
      </c>
    </row>
    <row r="95" spans="1:62" hidden="1">
      <c r="A95" s="249" t="s">
        <v>411</v>
      </c>
      <c r="B95" s="250"/>
      <c r="C95" s="251"/>
      <c r="D95" s="251"/>
      <c r="E95" s="251"/>
      <c r="F95" s="251"/>
      <c r="G95" s="251"/>
      <c r="H95" s="251"/>
      <c r="I95" s="251"/>
      <c r="J95" s="251"/>
      <c r="K95" s="251"/>
      <c r="L95" s="251"/>
      <c r="M95" s="251"/>
      <c r="N95" s="251"/>
      <c r="O95" s="251"/>
      <c r="P95" s="252"/>
      <c r="Q95" s="251"/>
      <c r="R95" s="251"/>
      <c r="S95" s="251"/>
      <c r="T95" s="251"/>
      <c r="U95" s="251"/>
      <c r="V95" s="251"/>
      <c r="W95" s="251"/>
      <c r="X95" s="251"/>
      <c r="Y95" s="251"/>
      <c r="Z95" s="251"/>
      <c r="AA95" s="251"/>
      <c r="AB95" s="303"/>
      <c r="AC95" s="251"/>
      <c r="AD95" s="254"/>
      <c r="AE95" s="254"/>
      <c r="AF95" s="254"/>
      <c r="AG95" s="255"/>
      <c r="AH95" s="255"/>
      <c r="AI95" s="255"/>
      <c r="AJ95" s="255"/>
      <c r="AK95" s="255"/>
      <c r="AL95" s="255"/>
      <c r="AM95" s="255"/>
      <c r="AN95" s="255"/>
      <c r="AO95" s="256"/>
      <c r="AP95" s="256"/>
      <c r="AQ95" s="527"/>
      <c r="AR95" s="534"/>
      <c r="AS95" s="534"/>
      <c r="AT95" s="534"/>
      <c r="AU95" s="535"/>
      <c r="AV95" s="304"/>
      <c r="AW95" s="304"/>
      <c r="AX95" s="304"/>
      <c r="AY95" s="304"/>
      <c r="AZ95" s="305"/>
      <c r="BA95" s="304"/>
      <c r="BB95" s="304"/>
      <c r="BC95" s="304"/>
      <c r="BD95" s="304"/>
      <c r="BE95" s="305"/>
      <c r="BF95" s="304"/>
      <c r="BG95" s="304"/>
      <c r="BH95" s="304"/>
      <c r="BI95" s="304"/>
      <c r="BJ95" s="305"/>
    </row>
    <row r="96" spans="1:62" ht="11.25" hidden="1" customHeight="1">
      <c r="A96" s="290" t="s">
        <v>412</v>
      </c>
      <c r="B96" s="268">
        <v>7101</v>
      </c>
      <c r="C96" s="324"/>
      <c r="D96" s="324"/>
      <c r="E96" s="324"/>
      <c r="F96" s="324"/>
      <c r="G96" s="324"/>
      <c r="H96" s="324"/>
      <c r="I96" s="324"/>
      <c r="J96" s="324"/>
      <c r="K96" s="324"/>
      <c r="L96" s="324"/>
      <c r="M96" s="324"/>
      <c r="N96" s="324"/>
      <c r="O96" s="324"/>
      <c r="P96" s="325"/>
      <c r="Q96" s="324"/>
      <c r="R96" s="324"/>
      <c r="S96" s="324"/>
      <c r="T96" s="324"/>
      <c r="U96" s="324"/>
      <c r="V96" s="324"/>
      <c r="W96" s="324"/>
      <c r="X96" s="324"/>
      <c r="Y96" s="324"/>
      <c r="Z96" s="324"/>
      <c r="AA96" s="324"/>
      <c r="AB96" s="326"/>
      <c r="AC96" s="324"/>
      <c r="AD96" s="262"/>
      <c r="AE96" s="262"/>
      <c r="AF96" s="262"/>
      <c r="AG96" s="264"/>
      <c r="AH96" s="264"/>
      <c r="AI96" s="264"/>
      <c r="AJ96" s="264"/>
      <c r="AK96" s="264"/>
      <c r="AL96" s="264"/>
      <c r="AM96" s="264"/>
      <c r="AN96" s="264"/>
      <c r="AO96" s="265"/>
      <c r="AP96" s="265"/>
      <c r="AQ96" s="529"/>
      <c r="AR96" s="536"/>
      <c r="AS96" s="536"/>
      <c r="AT96" s="536"/>
      <c r="AU96" s="537"/>
      <c r="AV96" s="307"/>
      <c r="AW96" s="307"/>
      <c r="AX96" s="307"/>
      <c r="AY96" s="307"/>
      <c r="AZ96" s="308"/>
      <c r="BA96" s="307"/>
      <c r="BB96" s="307"/>
      <c r="BC96" s="307"/>
      <c r="BD96" s="307"/>
      <c r="BE96" s="308"/>
      <c r="BF96" s="307"/>
      <c r="BG96" s="307"/>
      <c r="BH96" s="307"/>
      <c r="BI96" s="307"/>
      <c r="BJ96" s="308"/>
    </row>
    <row r="97" spans="1:62" ht="12.75" hidden="1" customHeight="1">
      <c r="A97" s="270" t="s">
        <v>412</v>
      </c>
      <c r="B97" s="271"/>
      <c r="C97" s="321"/>
      <c r="D97" s="321"/>
      <c r="E97" s="321"/>
      <c r="F97" s="321"/>
      <c r="G97" s="321"/>
      <c r="H97" s="321"/>
      <c r="I97" s="321"/>
      <c r="J97" s="321"/>
      <c r="K97" s="321"/>
      <c r="L97" s="321"/>
      <c r="M97" s="321"/>
      <c r="N97" s="321"/>
      <c r="O97" s="321"/>
      <c r="P97" s="327"/>
      <c r="Q97" s="321"/>
      <c r="R97" s="321"/>
      <c r="S97" s="321"/>
      <c r="T97" s="321"/>
      <c r="U97" s="321"/>
      <c r="V97" s="321"/>
      <c r="W97" s="321"/>
      <c r="X97" s="321"/>
      <c r="Y97" s="321"/>
      <c r="Z97" s="321"/>
      <c r="AA97" s="321"/>
      <c r="AB97" s="328"/>
      <c r="AC97" s="321"/>
      <c r="AD97" s="277"/>
      <c r="AE97" s="277"/>
      <c r="AF97" s="277"/>
      <c r="AG97" s="278"/>
      <c r="AH97" s="278"/>
      <c r="AI97" s="278"/>
      <c r="AJ97" s="278"/>
      <c r="AK97" s="278"/>
      <c r="AL97" s="278"/>
      <c r="AM97" s="278"/>
      <c r="AN97" s="278"/>
      <c r="AO97" s="312"/>
      <c r="AP97" s="312"/>
      <c r="AQ97" s="531"/>
      <c r="AR97" s="531"/>
      <c r="AS97" s="531"/>
      <c r="AT97" s="531"/>
      <c r="AU97" s="538"/>
      <c r="AV97" s="278"/>
      <c r="AW97" s="264"/>
      <c r="AX97" s="264"/>
      <c r="AY97" s="264"/>
      <c r="AZ97" s="265"/>
      <c r="BA97" s="278"/>
      <c r="BB97" s="264"/>
      <c r="BC97" s="264"/>
      <c r="BD97" s="264"/>
      <c r="BE97" s="265"/>
      <c r="BF97" s="278"/>
      <c r="BG97" s="264"/>
      <c r="BH97" s="264"/>
      <c r="BI97" s="264"/>
      <c r="BJ97" s="265"/>
    </row>
    <row r="98" spans="1:62" s="248" customFormat="1" ht="51" hidden="1" customHeight="1">
      <c r="A98" s="239" t="s">
        <v>189</v>
      </c>
      <c r="B98" s="240">
        <v>7200</v>
      </c>
      <c r="C98" s="241" t="s">
        <v>238</v>
      </c>
      <c r="D98" s="241" t="s">
        <v>238</v>
      </c>
      <c r="E98" s="241" t="s">
        <v>238</v>
      </c>
      <c r="F98" s="241" t="s">
        <v>238</v>
      </c>
      <c r="G98" s="241" t="s">
        <v>238</v>
      </c>
      <c r="H98" s="241" t="s">
        <v>238</v>
      </c>
      <c r="I98" s="241" t="s">
        <v>238</v>
      </c>
      <c r="J98" s="241" t="s">
        <v>238</v>
      </c>
      <c r="K98" s="241" t="s">
        <v>238</v>
      </c>
      <c r="L98" s="241" t="s">
        <v>238</v>
      </c>
      <c r="M98" s="241" t="s">
        <v>238</v>
      </c>
      <c r="N98" s="241" t="s">
        <v>238</v>
      </c>
      <c r="O98" s="241" t="s">
        <v>238</v>
      </c>
      <c r="P98" s="242" t="s">
        <v>238</v>
      </c>
      <c r="Q98" s="243" t="s">
        <v>238</v>
      </c>
      <c r="R98" s="243" t="s">
        <v>238</v>
      </c>
      <c r="S98" s="243" t="s">
        <v>238</v>
      </c>
      <c r="T98" s="243" t="s">
        <v>238</v>
      </c>
      <c r="U98" s="243" t="s">
        <v>238</v>
      </c>
      <c r="V98" s="243" t="s">
        <v>238</v>
      </c>
      <c r="W98" s="243" t="s">
        <v>238</v>
      </c>
      <c r="X98" s="241" t="s">
        <v>238</v>
      </c>
      <c r="Y98" s="241" t="s">
        <v>238</v>
      </c>
      <c r="Z98" s="241" t="s">
        <v>238</v>
      </c>
      <c r="AA98" s="241" t="s">
        <v>238</v>
      </c>
      <c r="AB98" s="322" t="s">
        <v>238</v>
      </c>
      <c r="AC98" s="241" t="s">
        <v>238</v>
      </c>
      <c r="AD98" s="244" t="s">
        <v>238</v>
      </c>
      <c r="AE98" s="244"/>
      <c r="AF98" s="244"/>
      <c r="AG98" s="245">
        <f t="shared" ref="AG98:AY98" si="33">AG100+AG101</f>
        <v>0</v>
      </c>
      <c r="AH98" s="245"/>
      <c r="AI98" s="245">
        <f t="shared" si="33"/>
        <v>0</v>
      </c>
      <c r="AJ98" s="245"/>
      <c r="AK98" s="245">
        <f t="shared" si="33"/>
        <v>0</v>
      </c>
      <c r="AL98" s="245"/>
      <c r="AM98" s="245">
        <f t="shared" si="33"/>
        <v>0</v>
      </c>
      <c r="AN98" s="245"/>
      <c r="AO98" s="246">
        <f>AO100+AO101</f>
        <v>0</v>
      </c>
      <c r="AP98" s="246"/>
      <c r="AQ98" s="526">
        <f t="shared" si="33"/>
        <v>0</v>
      </c>
      <c r="AR98" s="526">
        <f t="shared" si="33"/>
        <v>0</v>
      </c>
      <c r="AS98" s="526">
        <f t="shared" si="33"/>
        <v>0</v>
      </c>
      <c r="AT98" s="526">
        <f t="shared" si="33"/>
        <v>0</v>
      </c>
      <c r="AU98" s="533">
        <f>AU100+AU101</f>
        <v>0</v>
      </c>
      <c r="AV98" s="245">
        <f t="shared" si="33"/>
        <v>0</v>
      </c>
      <c r="AW98" s="245">
        <f t="shared" si="33"/>
        <v>0</v>
      </c>
      <c r="AX98" s="245">
        <f t="shared" si="33"/>
        <v>0</v>
      </c>
      <c r="AY98" s="245">
        <f t="shared" si="33"/>
        <v>0</v>
      </c>
      <c r="AZ98" s="246">
        <f t="shared" ref="AZ98:BE98" si="34">AZ100+AZ101</f>
        <v>0</v>
      </c>
      <c r="BA98" s="245">
        <f t="shared" si="34"/>
        <v>0</v>
      </c>
      <c r="BB98" s="245">
        <f t="shared" si="34"/>
        <v>0</v>
      </c>
      <c r="BC98" s="245">
        <f t="shared" si="34"/>
        <v>0</v>
      </c>
      <c r="BD98" s="245">
        <f t="shared" si="34"/>
        <v>0</v>
      </c>
      <c r="BE98" s="246">
        <f t="shared" si="34"/>
        <v>0</v>
      </c>
      <c r="BF98" s="245">
        <f>BF100+BF101</f>
        <v>0</v>
      </c>
      <c r="BG98" s="245">
        <f>BG100+BG101</f>
        <v>0</v>
      </c>
      <c r="BH98" s="245">
        <f>BH100+BH101</f>
        <v>0</v>
      </c>
      <c r="BI98" s="245">
        <f>BI100+BI101</f>
        <v>0</v>
      </c>
      <c r="BJ98" s="246">
        <f>BJ100+BJ101</f>
        <v>0</v>
      </c>
    </row>
    <row r="99" spans="1:62" hidden="1">
      <c r="A99" s="249" t="s">
        <v>411</v>
      </c>
      <c r="B99" s="250"/>
      <c r="C99" s="251"/>
      <c r="D99" s="251"/>
      <c r="E99" s="251"/>
      <c r="F99" s="251"/>
      <c r="G99" s="251"/>
      <c r="H99" s="251"/>
      <c r="I99" s="251"/>
      <c r="J99" s="251"/>
      <c r="K99" s="251"/>
      <c r="L99" s="251"/>
      <c r="M99" s="251"/>
      <c r="N99" s="251"/>
      <c r="O99" s="251"/>
      <c r="P99" s="252"/>
      <c r="Q99" s="251"/>
      <c r="R99" s="251"/>
      <c r="S99" s="251"/>
      <c r="T99" s="251"/>
      <c r="U99" s="251"/>
      <c r="V99" s="251"/>
      <c r="W99" s="251"/>
      <c r="X99" s="251"/>
      <c r="Y99" s="251"/>
      <c r="Z99" s="251"/>
      <c r="AA99" s="251"/>
      <c r="AB99" s="303"/>
      <c r="AC99" s="251"/>
      <c r="AD99" s="254"/>
      <c r="AE99" s="254"/>
      <c r="AF99" s="254"/>
      <c r="AG99" s="255"/>
      <c r="AH99" s="255"/>
      <c r="AI99" s="255"/>
      <c r="AJ99" s="255"/>
      <c r="AK99" s="255"/>
      <c r="AL99" s="255"/>
      <c r="AM99" s="255"/>
      <c r="AN99" s="255"/>
      <c r="AO99" s="256"/>
      <c r="AP99" s="256"/>
      <c r="AQ99" s="527"/>
      <c r="AR99" s="534"/>
      <c r="AS99" s="534"/>
      <c r="AT99" s="534"/>
      <c r="AU99" s="535"/>
      <c r="AV99" s="304"/>
      <c r="AW99" s="304"/>
      <c r="AX99" s="304"/>
      <c r="AY99" s="304"/>
      <c r="AZ99" s="305"/>
      <c r="BA99" s="304"/>
      <c r="BB99" s="304"/>
      <c r="BC99" s="304"/>
      <c r="BD99" s="304"/>
      <c r="BE99" s="305"/>
      <c r="BF99" s="304"/>
      <c r="BG99" s="304"/>
      <c r="BH99" s="304"/>
      <c r="BI99" s="304"/>
      <c r="BJ99" s="305"/>
    </row>
    <row r="100" spans="1:62" ht="12.75" hidden="1" customHeight="1">
      <c r="A100" s="290" t="s">
        <v>412</v>
      </c>
      <c r="B100" s="268"/>
      <c r="C100" s="324"/>
      <c r="D100" s="324"/>
      <c r="E100" s="324"/>
      <c r="F100" s="324"/>
      <c r="G100" s="324"/>
      <c r="H100" s="324"/>
      <c r="I100" s="324"/>
      <c r="J100" s="324"/>
      <c r="K100" s="324"/>
      <c r="L100" s="324"/>
      <c r="M100" s="324"/>
      <c r="N100" s="324"/>
      <c r="O100" s="324"/>
      <c r="P100" s="325"/>
      <c r="Q100" s="324"/>
      <c r="R100" s="324"/>
      <c r="S100" s="324"/>
      <c r="T100" s="324"/>
      <c r="U100" s="324"/>
      <c r="V100" s="324"/>
      <c r="W100" s="324"/>
      <c r="X100" s="324"/>
      <c r="Y100" s="324"/>
      <c r="Z100" s="324"/>
      <c r="AA100" s="324"/>
      <c r="AB100" s="326"/>
      <c r="AC100" s="324"/>
      <c r="AD100" s="262"/>
      <c r="AE100" s="262"/>
      <c r="AF100" s="262"/>
      <c r="AG100" s="264"/>
      <c r="AH100" s="264"/>
      <c r="AI100" s="264"/>
      <c r="AJ100" s="264"/>
      <c r="AK100" s="264"/>
      <c r="AL100" s="264"/>
      <c r="AM100" s="264"/>
      <c r="AN100" s="264"/>
      <c r="AO100" s="265"/>
      <c r="AP100" s="265"/>
      <c r="AQ100" s="529"/>
      <c r="AR100" s="536"/>
      <c r="AS100" s="536"/>
      <c r="AT100" s="536"/>
      <c r="AU100" s="537"/>
      <c r="AV100" s="307"/>
      <c r="AW100" s="307"/>
      <c r="AX100" s="307"/>
      <c r="AY100" s="307"/>
      <c r="AZ100" s="308"/>
      <c r="BA100" s="307"/>
      <c r="BB100" s="307"/>
      <c r="BC100" s="307"/>
      <c r="BD100" s="307"/>
      <c r="BE100" s="308"/>
      <c r="BF100" s="307"/>
      <c r="BG100" s="307"/>
      <c r="BH100" s="307"/>
      <c r="BI100" s="307"/>
      <c r="BJ100" s="308"/>
    </row>
    <row r="101" spans="1:62" ht="12.75" hidden="1" customHeight="1">
      <c r="A101" s="270" t="s">
        <v>412</v>
      </c>
      <c r="B101" s="271"/>
      <c r="C101" s="321"/>
      <c r="D101" s="321"/>
      <c r="E101" s="321"/>
      <c r="F101" s="321"/>
      <c r="G101" s="321"/>
      <c r="H101" s="321"/>
      <c r="I101" s="321"/>
      <c r="J101" s="321"/>
      <c r="K101" s="321"/>
      <c r="L101" s="321"/>
      <c r="M101" s="321"/>
      <c r="N101" s="321"/>
      <c r="O101" s="321"/>
      <c r="P101" s="327"/>
      <c r="Q101" s="321"/>
      <c r="R101" s="321"/>
      <c r="S101" s="321"/>
      <c r="T101" s="321"/>
      <c r="U101" s="321"/>
      <c r="V101" s="321"/>
      <c r="W101" s="321"/>
      <c r="X101" s="321"/>
      <c r="Y101" s="321"/>
      <c r="Z101" s="321"/>
      <c r="AA101" s="321"/>
      <c r="AB101" s="328"/>
      <c r="AC101" s="321"/>
      <c r="AD101" s="277"/>
      <c r="AE101" s="277"/>
      <c r="AF101" s="277"/>
      <c r="AG101" s="278"/>
      <c r="AH101" s="278"/>
      <c r="AI101" s="278"/>
      <c r="AJ101" s="278"/>
      <c r="AK101" s="278"/>
      <c r="AL101" s="278"/>
      <c r="AM101" s="278"/>
      <c r="AN101" s="278"/>
      <c r="AO101" s="312"/>
      <c r="AP101" s="312"/>
      <c r="AQ101" s="531"/>
      <c r="AR101" s="531"/>
      <c r="AS101" s="531"/>
      <c r="AT101" s="531"/>
      <c r="AU101" s="538"/>
      <c r="AV101" s="278"/>
      <c r="AW101" s="264"/>
      <c r="AX101" s="264"/>
      <c r="AY101" s="264"/>
      <c r="AZ101" s="265"/>
      <c r="BA101" s="278"/>
      <c r="BB101" s="264"/>
      <c r="BC101" s="264"/>
      <c r="BD101" s="264"/>
      <c r="BE101" s="265"/>
      <c r="BF101" s="278"/>
      <c r="BG101" s="264"/>
      <c r="BH101" s="264"/>
      <c r="BI101" s="264"/>
      <c r="BJ101" s="265"/>
    </row>
    <row r="102" spans="1:62" s="238" customFormat="1" ht="81" customHeight="1">
      <c r="A102" s="228" t="s">
        <v>209</v>
      </c>
      <c r="B102" s="229">
        <v>7300</v>
      </c>
      <c r="C102" s="230" t="s">
        <v>238</v>
      </c>
      <c r="D102" s="230" t="s">
        <v>238</v>
      </c>
      <c r="E102" s="230" t="s">
        <v>238</v>
      </c>
      <c r="F102" s="230" t="s">
        <v>238</v>
      </c>
      <c r="G102" s="230" t="s">
        <v>238</v>
      </c>
      <c r="H102" s="230" t="s">
        <v>238</v>
      </c>
      <c r="I102" s="230" t="s">
        <v>238</v>
      </c>
      <c r="J102" s="230" t="s">
        <v>238</v>
      </c>
      <c r="K102" s="230" t="s">
        <v>238</v>
      </c>
      <c r="L102" s="230" t="s">
        <v>238</v>
      </c>
      <c r="M102" s="230" t="s">
        <v>238</v>
      </c>
      <c r="N102" s="230" t="s">
        <v>238</v>
      </c>
      <c r="O102" s="230" t="s">
        <v>238</v>
      </c>
      <c r="P102" s="231" t="s">
        <v>238</v>
      </c>
      <c r="Q102" s="232" t="s">
        <v>238</v>
      </c>
      <c r="R102" s="232" t="s">
        <v>238</v>
      </c>
      <c r="S102" s="232" t="s">
        <v>238</v>
      </c>
      <c r="T102" s="232" t="s">
        <v>238</v>
      </c>
      <c r="U102" s="232" t="s">
        <v>238</v>
      </c>
      <c r="V102" s="232" t="s">
        <v>238</v>
      </c>
      <c r="W102" s="232" t="s">
        <v>238</v>
      </c>
      <c r="X102" s="230" t="s">
        <v>238</v>
      </c>
      <c r="Y102" s="230" t="s">
        <v>238</v>
      </c>
      <c r="Z102" s="230" t="s">
        <v>238</v>
      </c>
      <c r="AA102" s="230" t="s">
        <v>238</v>
      </c>
      <c r="AB102" s="329" t="s">
        <v>238</v>
      </c>
      <c r="AC102" s="230" t="s">
        <v>238</v>
      </c>
      <c r="AD102" s="233" t="s">
        <v>238</v>
      </c>
      <c r="AE102" s="233"/>
      <c r="AF102" s="233"/>
      <c r="AG102" s="234">
        <f t="shared" ref="AG102:AY102" si="35">AG103+AG112+AG108</f>
        <v>94.6</v>
      </c>
      <c r="AH102" s="234">
        <f t="shared" si="35"/>
        <v>91.6</v>
      </c>
      <c r="AI102" s="234">
        <f t="shared" si="35"/>
        <v>91.6</v>
      </c>
      <c r="AJ102" s="234">
        <f t="shared" si="35"/>
        <v>91.6</v>
      </c>
      <c r="AK102" s="234">
        <f t="shared" si="35"/>
        <v>3</v>
      </c>
      <c r="AL102" s="234">
        <f t="shared" si="35"/>
        <v>0</v>
      </c>
      <c r="AM102" s="234">
        <f t="shared" si="35"/>
        <v>0</v>
      </c>
      <c r="AN102" s="234"/>
      <c r="AO102" s="235">
        <f>AO103+AO112+AO108</f>
        <v>0</v>
      </c>
      <c r="AP102" s="235"/>
      <c r="AQ102" s="524">
        <f t="shared" si="35"/>
        <v>90</v>
      </c>
      <c r="AR102" s="524">
        <f t="shared" si="35"/>
        <v>90</v>
      </c>
      <c r="AS102" s="524">
        <f t="shared" si="35"/>
        <v>0</v>
      </c>
      <c r="AT102" s="524">
        <f t="shared" si="35"/>
        <v>0</v>
      </c>
      <c r="AU102" s="525">
        <f>AU103+AU112+AU108</f>
        <v>0</v>
      </c>
      <c r="AV102" s="234">
        <f t="shared" si="35"/>
        <v>90.1</v>
      </c>
      <c r="AW102" s="234">
        <f t="shared" si="35"/>
        <v>90.1</v>
      </c>
      <c r="AX102" s="234">
        <f t="shared" si="35"/>
        <v>0</v>
      </c>
      <c r="AY102" s="234">
        <f t="shared" si="35"/>
        <v>0</v>
      </c>
      <c r="AZ102" s="235">
        <f t="shared" ref="AZ102:BE102" si="36">AZ103+AZ112+AZ108</f>
        <v>0</v>
      </c>
      <c r="BA102" s="234">
        <f t="shared" si="36"/>
        <v>93.8</v>
      </c>
      <c r="BB102" s="234">
        <f t="shared" si="36"/>
        <v>93.8</v>
      </c>
      <c r="BC102" s="234">
        <f t="shared" si="36"/>
        <v>0</v>
      </c>
      <c r="BD102" s="234">
        <f t="shared" si="36"/>
        <v>0</v>
      </c>
      <c r="BE102" s="235">
        <f t="shared" si="36"/>
        <v>0</v>
      </c>
      <c r="BF102" s="234">
        <f>BF103+BF112+BF108</f>
        <v>93.8</v>
      </c>
      <c r="BG102" s="234">
        <f>BG103+BG112+BG108</f>
        <v>93.8</v>
      </c>
      <c r="BH102" s="234">
        <f>BH103+BH112+BH108</f>
        <v>0</v>
      </c>
      <c r="BI102" s="234">
        <f>BI103+BI112+BI108</f>
        <v>0</v>
      </c>
      <c r="BJ102" s="235">
        <f>BJ103+BJ112+BJ108</f>
        <v>0</v>
      </c>
    </row>
    <row r="103" spans="1:62" s="248" customFormat="1" ht="12.75" customHeight="1">
      <c r="A103" s="239" t="s">
        <v>190</v>
      </c>
      <c r="B103" s="240">
        <v>7301</v>
      </c>
      <c r="C103" s="241" t="s">
        <v>238</v>
      </c>
      <c r="D103" s="241" t="s">
        <v>238</v>
      </c>
      <c r="E103" s="241" t="s">
        <v>238</v>
      </c>
      <c r="F103" s="241" t="s">
        <v>238</v>
      </c>
      <c r="G103" s="241" t="s">
        <v>238</v>
      </c>
      <c r="H103" s="241" t="s">
        <v>238</v>
      </c>
      <c r="I103" s="241" t="s">
        <v>238</v>
      </c>
      <c r="J103" s="241" t="s">
        <v>238</v>
      </c>
      <c r="K103" s="241" t="s">
        <v>238</v>
      </c>
      <c r="L103" s="241" t="s">
        <v>238</v>
      </c>
      <c r="M103" s="241" t="s">
        <v>238</v>
      </c>
      <c r="N103" s="241" t="s">
        <v>238</v>
      </c>
      <c r="O103" s="241" t="s">
        <v>238</v>
      </c>
      <c r="P103" s="242" t="s">
        <v>238</v>
      </c>
      <c r="Q103" s="243" t="s">
        <v>238</v>
      </c>
      <c r="R103" s="243" t="s">
        <v>238</v>
      </c>
      <c r="S103" s="243" t="s">
        <v>238</v>
      </c>
      <c r="T103" s="243" t="s">
        <v>238</v>
      </c>
      <c r="U103" s="243" t="s">
        <v>238</v>
      </c>
      <c r="V103" s="243" t="s">
        <v>238</v>
      </c>
      <c r="W103" s="243" t="s">
        <v>238</v>
      </c>
      <c r="X103" s="241" t="s">
        <v>238</v>
      </c>
      <c r="Y103" s="241" t="s">
        <v>238</v>
      </c>
      <c r="Z103" s="241" t="s">
        <v>238</v>
      </c>
      <c r="AA103" s="241" t="s">
        <v>238</v>
      </c>
      <c r="AB103" s="322" t="s">
        <v>238</v>
      </c>
      <c r="AC103" s="241" t="s">
        <v>238</v>
      </c>
      <c r="AD103" s="244" t="s">
        <v>238</v>
      </c>
      <c r="AE103" s="244"/>
      <c r="AF103" s="244"/>
      <c r="AG103" s="245">
        <f t="shared" ref="AG103:AY103" si="37">AG105+AG106+AG107</f>
        <v>91.6</v>
      </c>
      <c r="AH103" s="245">
        <f t="shared" si="37"/>
        <v>91.6</v>
      </c>
      <c r="AI103" s="245">
        <f t="shared" si="37"/>
        <v>91.6</v>
      </c>
      <c r="AJ103" s="245">
        <f t="shared" si="37"/>
        <v>91.6</v>
      </c>
      <c r="AK103" s="245">
        <f t="shared" si="37"/>
        <v>0</v>
      </c>
      <c r="AL103" s="245"/>
      <c r="AM103" s="245">
        <f t="shared" si="37"/>
        <v>0</v>
      </c>
      <c r="AN103" s="245"/>
      <c r="AO103" s="246">
        <f>AO105+AO106+AO107</f>
        <v>0</v>
      </c>
      <c r="AP103" s="246"/>
      <c r="AQ103" s="526">
        <f t="shared" si="37"/>
        <v>90</v>
      </c>
      <c r="AR103" s="526">
        <f t="shared" si="37"/>
        <v>90</v>
      </c>
      <c r="AS103" s="526">
        <f t="shared" si="37"/>
        <v>0</v>
      </c>
      <c r="AT103" s="526">
        <f t="shared" si="37"/>
        <v>0</v>
      </c>
      <c r="AU103" s="533">
        <f>AU105+AU106+AU107</f>
        <v>0</v>
      </c>
      <c r="AV103" s="245">
        <f t="shared" si="37"/>
        <v>90.1</v>
      </c>
      <c r="AW103" s="245">
        <f t="shared" si="37"/>
        <v>90.1</v>
      </c>
      <c r="AX103" s="245">
        <f t="shared" si="37"/>
        <v>0</v>
      </c>
      <c r="AY103" s="245">
        <f t="shared" si="37"/>
        <v>0</v>
      </c>
      <c r="AZ103" s="246">
        <f t="shared" ref="AZ103:BE103" si="38">AZ105+AZ106+AZ107</f>
        <v>0</v>
      </c>
      <c r="BA103" s="245">
        <f t="shared" si="38"/>
        <v>93.8</v>
      </c>
      <c r="BB103" s="245">
        <f t="shared" si="38"/>
        <v>93.8</v>
      </c>
      <c r="BC103" s="245">
        <f t="shared" si="38"/>
        <v>0</v>
      </c>
      <c r="BD103" s="245">
        <f t="shared" si="38"/>
        <v>0</v>
      </c>
      <c r="BE103" s="246">
        <f t="shared" si="38"/>
        <v>0</v>
      </c>
      <c r="BF103" s="245">
        <f>BF105+BF106+BF107</f>
        <v>93.8</v>
      </c>
      <c r="BG103" s="245">
        <f>BG105+BG106+BG107</f>
        <v>93.8</v>
      </c>
      <c r="BH103" s="245">
        <f>BH105+BH106+BH107</f>
        <v>0</v>
      </c>
      <c r="BI103" s="245">
        <f>BI105+BI106+BI107</f>
        <v>0</v>
      </c>
      <c r="BJ103" s="246">
        <f>BJ105+BJ106+BJ107</f>
        <v>0</v>
      </c>
    </row>
    <row r="104" spans="1:62" ht="11.25" customHeight="1">
      <c r="A104" s="249" t="s">
        <v>411</v>
      </c>
      <c r="B104" s="250"/>
      <c r="C104" s="251"/>
      <c r="D104" s="251"/>
      <c r="E104" s="251"/>
      <c r="F104" s="251"/>
      <c r="G104" s="251"/>
      <c r="H104" s="251"/>
      <c r="I104" s="251"/>
      <c r="J104" s="251"/>
      <c r="K104" s="251"/>
      <c r="L104" s="251"/>
      <c r="M104" s="251"/>
      <c r="N104" s="251"/>
      <c r="O104" s="251"/>
      <c r="P104" s="252"/>
      <c r="Q104" s="251"/>
      <c r="R104" s="251"/>
      <c r="S104" s="251"/>
      <c r="T104" s="251"/>
      <c r="U104" s="251"/>
      <c r="V104" s="251"/>
      <c r="W104" s="251"/>
      <c r="X104" s="251"/>
      <c r="Y104" s="251"/>
      <c r="Z104" s="251"/>
      <c r="AA104" s="251"/>
      <c r="AB104" s="303"/>
      <c r="AC104" s="251"/>
      <c r="AD104" s="254"/>
      <c r="AE104" s="254"/>
      <c r="AF104" s="254"/>
      <c r="AG104" s="255"/>
      <c r="AH104" s="255"/>
      <c r="AI104" s="255"/>
      <c r="AJ104" s="255"/>
      <c r="AK104" s="255"/>
      <c r="AL104" s="255"/>
      <c r="AM104" s="255"/>
      <c r="AN104" s="255"/>
      <c r="AO104" s="256"/>
      <c r="AP104" s="256"/>
      <c r="AQ104" s="527"/>
      <c r="AR104" s="534"/>
      <c r="AS104" s="534"/>
      <c r="AT104" s="534"/>
      <c r="AU104" s="535"/>
      <c r="AV104" s="304"/>
      <c r="AW104" s="304"/>
      <c r="AX104" s="304"/>
      <c r="AY104" s="304"/>
      <c r="AZ104" s="305"/>
      <c r="BA104" s="304"/>
      <c r="BB104" s="304"/>
      <c r="BC104" s="304"/>
      <c r="BD104" s="304"/>
      <c r="BE104" s="305"/>
      <c r="BF104" s="304"/>
      <c r="BG104" s="304"/>
      <c r="BH104" s="304"/>
      <c r="BI104" s="304"/>
      <c r="BJ104" s="305"/>
    </row>
    <row r="105" spans="1:62" hidden="1">
      <c r="A105" s="290" t="s">
        <v>412</v>
      </c>
      <c r="B105" s="268">
        <v>7302</v>
      </c>
      <c r="C105" s="324"/>
      <c r="D105" s="324"/>
      <c r="E105" s="324"/>
      <c r="F105" s="324"/>
      <c r="G105" s="324"/>
      <c r="H105" s="324"/>
      <c r="I105" s="324"/>
      <c r="J105" s="324"/>
      <c r="K105" s="324"/>
      <c r="L105" s="324"/>
      <c r="M105" s="324"/>
      <c r="N105" s="324"/>
      <c r="O105" s="324"/>
      <c r="P105" s="325"/>
      <c r="Q105" s="324"/>
      <c r="R105" s="324"/>
      <c r="S105" s="324"/>
      <c r="T105" s="324"/>
      <c r="U105" s="324"/>
      <c r="V105" s="324"/>
      <c r="W105" s="324"/>
      <c r="X105" s="324"/>
      <c r="Y105" s="324"/>
      <c r="Z105" s="324"/>
      <c r="AA105" s="324"/>
      <c r="AB105" s="326"/>
      <c r="AC105" s="324"/>
      <c r="AD105" s="262"/>
      <c r="AE105" s="262"/>
      <c r="AF105" s="262"/>
      <c r="AG105" s="264"/>
      <c r="AH105" s="264"/>
      <c r="AI105" s="264"/>
      <c r="AJ105" s="264"/>
      <c r="AK105" s="264"/>
      <c r="AL105" s="264"/>
      <c r="AM105" s="264"/>
      <c r="AN105" s="264"/>
      <c r="AO105" s="265"/>
      <c r="AP105" s="265"/>
      <c r="AQ105" s="529"/>
      <c r="AR105" s="536"/>
      <c r="AS105" s="536"/>
      <c r="AT105" s="536"/>
      <c r="AU105" s="537"/>
      <c r="AV105" s="307"/>
      <c r="AW105" s="307"/>
      <c r="AX105" s="307"/>
      <c r="AY105" s="307"/>
      <c r="AZ105" s="308"/>
      <c r="BA105" s="307"/>
      <c r="BB105" s="307"/>
      <c r="BC105" s="307"/>
      <c r="BD105" s="307"/>
      <c r="BE105" s="308"/>
      <c r="BF105" s="307"/>
      <c r="BG105" s="307"/>
      <c r="BH105" s="307"/>
      <c r="BI105" s="307"/>
      <c r="BJ105" s="308"/>
    </row>
    <row r="106" spans="1:62" ht="184.5" customHeight="1">
      <c r="A106" s="788" t="s">
        <v>156</v>
      </c>
      <c r="B106" s="658">
        <v>7304</v>
      </c>
      <c r="C106" s="566" t="s">
        <v>158</v>
      </c>
      <c r="D106" s="103" t="s">
        <v>159</v>
      </c>
      <c r="E106" s="102" t="s">
        <v>160</v>
      </c>
      <c r="F106" s="644" t="s">
        <v>119</v>
      </c>
      <c r="G106" s="346"/>
      <c r="H106" s="346"/>
      <c r="I106" s="356" t="s">
        <v>421</v>
      </c>
      <c r="J106" s="346"/>
      <c r="K106" s="346"/>
      <c r="L106" s="346"/>
      <c r="M106" s="644" t="s">
        <v>47</v>
      </c>
      <c r="N106" s="357"/>
      <c r="O106" s="357"/>
      <c r="P106" s="358">
        <v>30</v>
      </c>
      <c r="Q106" s="346"/>
      <c r="R106" s="346"/>
      <c r="S106" s="346"/>
      <c r="T106" s="346"/>
      <c r="U106" s="346"/>
      <c r="V106" s="346"/>
      <c r="W106" s="576" t="s">
        <v>161</v>
      </c>
      <c r="X106" s="272" t="s">
        <v>162</v>
      </c>
      <c r="Y106" s="272" t="s">
        <v>163</v>
      </c>
      <c r="Z106" s="647" t="s">
        <v>74</v>
      </c>
      <c r="AA106" s="284" t="s">
        <v>414</v>
      </c>
      <c r="AB106" s="302" t="s">
        <v>49</v>
      </c>
      <c r="AC106" s="272"/>
      <c r="AD106" s="277" t="s">
        <v>407</v>
      </c>
      <c r="AE106" s="277" t="s">
        <v>280</v>
      </c>
      <c r="AF106" s="277" t="s">
        <v>272</v>
      </c>
      <c r="AG106" s="278">
        <f>AI106</f>
        <v>90.6</v>
      </c>
      <c r="AH106" s="278">
        <v>90.6</v>
      </c>
      <c r="AI106" s="278">
        <v>90.6</v>
      </c>
      <c r="AJ106" s="278">
        <v>90.6</v>
      </c>
      <c r="AK106" s="278"/>
      <c r="AL106" s="278"/>
      <c r="AM106" s="278"/>
      <c r="AN106" s="278"/>
      <c r="AO106" s="312"/>
      <c r="AP106" s="312"/>
      <c r="AQ106" s="531">
        <f>AR106</f>
        <v>90</v>
      </c>
      <c r="AR106" s="531">
        <v>90</v>
      </c>
      <c r="AS106" s="531"/>
      <c r="AT106" s="531"/>
      <c r="AU106" s="538"/>
      <c r="AV106" s="278">
        <v>90.1</v>
      </c>
      <c r="AW106" s="264">
        <v>90.1</v>
      </c>
      <c r="AX106" s="264"/>
      <c r="AY106" s="264"/>
      <c r="AZ106" s="265"/>
      <c r="BA106" s="278">
        <v>93.8</v>
      </c>
      <c r="BB106" s="264">
        <v>93.8</v>
      </c>
      <c r="BC106" s="264"/>
      <c r="BD106" s="264"/>
      <c r="BE106" s="265"/>
      <c r="BF106" s="278">
        <v>93.8</v>
      </c>
      <c r="BG106" s="264">
        <v>93.8</v>
      </c>
      <c r="BH106" s="264"/>
      <c r="BI106" s="264"/>
      <c r="BJ106" s="265"/>
    </row>
    <row r="107" spans="1:62">
      <c r="A107" s="774"/>
      <c r="B107" s="659"/>
      <c r="C107" s="272"/>
      <c r="D107" s="272"/>
      <c r="E107" s="272"/>
      <c r="F107" s="646"/>
      <c r="G107" s="346"/>
      <c r="H107" s="346"/>
      <c r="I107" s="356"/>
      <c r="J107" s="346"/>
      <c r="K107" s="346"/>
      <c r="L107" s="346"/>
      <c r="M107" s="646"/>
      <c r="N107" s="357"/>
      <c r="O107" s="357"/>
      <c r="P107" s="358"/>
      <c r="Q107" s="345"/>
      <c r="R107" s="345"/>
      <c r="S107" s="345"/>
      <c r="T107" s="345"/>
      <c r="U107" s="345"/>
      <c r="V107" s="345"/>
      <c r="W107" s="345"/>
      <c r="X107" s="346"/>
      <c r="Y107" s="346"/>
      <c r="Z107" s="649"/>
      <c r="AA107" s="284"/>
      <c r="AB107" s="302"/>
      <c r="AC107" s="272"/>
      <c r="AD107" s="277" t="s">
        <v>407</v>
      </c>
      <c r="AE107" s="277" t="s">
        <v>280</v>
      </c>
      <c r="AF107" s="277" t="s">
        <v>278</v>
      </c>
      <c r="AG107" s="278">
        <f>AI107</f>
        <v>1</v>
      </c>
      <c r="AH107" s="278">
        <v>1</v>
      </c>
      <c r="AI107" s="278">
        <v>1</v>
      </c>
      <c r="AJ107" s="278">
        <v>1</v>
      </c>
      <c r="AK107" s="278"/>
      <c r="AL107" s="278"/>
      <c r="AM107" s="278"/>
      <c r="AN107" s="278"/>
      <c r="AO107" s="312"/>
      <c r="AP107" s="312"/>
      <c r="AQ107" s="531">
        <v>0</v>
      </c>
      <c r="AR107" s="531">
        <v>0</v>
      </c>
      <c r="AS107" s="531"/>
      <c r="AT107" s="531"/>
      <c r="AU107" s="538"/>
      <c r="AV107" s="278">
        <v>0</v>
      </c>
      <c r="AW107" s="264">
        <v>0</v>
      </c>
      <c r="AX107" s="264"/>
      <c r="AY107" s="264"/>
      <c r="AZ107" s="265"/>
      <c r="BA107" s="278">
        <v>0</v>
      </c>
      <c r="BB107" s="264">
        <v>0</v>
      </c>
      <c r="BC107" s="264"/>
      <c r="BD107" s="264"/>
      <c r="BE107" s="265"/>
      <c r="BF107" s="278">
        <v>0</v>
      </c>
      <c r="BG107" s="264">
        <v>0</v>
      </c>
      <c r="BH107" s="264"/>
      <c r="BI107" s="264"/>
      <c r="BJ107" s="265"/>
    </row>
    <row r="108" spans="1:62" s="248" customFormat="1" ht="50.25" customHeight="1">
      <c r="A108" s="359" t="s">
        <v>124</v>
      </c>
      <c r="B108" s="360">
        <v>7400</v>
      </c>
      <c r="C108" s="361"/>
      <c r="D108" s="361"/>
      <c r="E108" s="361"/>
      <c r="F108" s="361"/>
      <c r="G108" s="361"/>
      <c r="H108" s="361"/>
      <c r="I108" s="362"/>
      <c r="J108" s="361"/>
      <c r="K108" s="361"/>
      <c r="L108" s="361"/>
      <c r="M108" s="361"/>
      <c r="N108" s="363"/>
      <c r="O108" s="363"/>
      <c r="P108" s="364"/>
      <c r="Q108" s="365"/>
      <c r="R108" s="365"/>
      <c r="S108" s="365"/>
      <c r="T108" s="365"/>
      <c r="U108" s="365"/>
      <c r="V108" s="365"/>
      <c r="W108" s="365"/>
      <c r="X108" s="361"/>
      <c r="Y108" s="361"/>
      <c r="Z108" s="366"/>
      <c r="AA108" s="367"/>
      <c r="AB108" s="368"/>
      <c r="AC108" s="361"/>
      <c r="AD108" s="369"/>
      <c r="AE108" s="369"/>
      <c r="AF108" s="369"/>
      <c r="AG108" s="245">
        <f t="shared" ref="AG108:AY108" si="39">AG110+AG111</f>
        <v>3</v>
      </c>
      <c r="AH108" s="245">
        <f t="shared" si="39"/>
        <v>0</v>
      </c>
      <c r="AI108" s="245">
        <f t="shared" si="39"/>
        <v>0</v>
      </c>
      <c r="AJ108" s="245"/>
      <c r="AK108" s="245">
        <f t="shared" si="39"/>
        <v>3</v>
      </c>
      <c r="AL108" s="245">
        <f t="shared" si="39"/>
        <v>0</v>
      </c>
      <c r="AM108" s="245">
        <f t="shared" si="39"/>
        <v>0</v>
      </c>
      <c r="AN108" s="245"/>
      <c r="AO108" s="246">
        <f>AO110+AO111</f>
        <v>0</v>
      </c>
      <c r="AP108" s="246"/>
      <c r="AQ108" s="526">
        <f t="shared" si="39"/>
        <v>0</v>
      </c>
      <c r="AR108" s="526">
        <f t="shared" si="39"/>
        <v>0</v>
      </c>
      <c r="AS108" s="526">
        <f t="shared" si="39"/>
        <v>0</v>
      </c>
      <c r="AT108" s="526">
        <f t="shared" si="39"/>
        <v>0</v>
      </c>
      <c r="AU108" s="533">
        <f>AU110+AU111</f>
        <v>0</v>
      </c>
      <c r="AV108" s="245">
        <f t="shared" si="39"/>
        <v>0</v>
      </c>
      <c r="AW108" s="245">
        <f t="shared" si="39"/>
        <v>0</v>
      </c>
      <c r="AX108" s="245">
        <f t="shared" si="39"/>
        <v>0</v>
      </c>
      <c r="AY108" s="245">
        <f t="shared" si="39"/>
        <v>0</v>
      </c>
      <c r="AZ108" s="246">
        <f t="shared" ref="AZ108:BE108" si="40">AZ110+AZ111</f>
        <v>0</v>
      </c>
      <c r="BA108" s="245">
        <f t="shared" si="40"/>
        <v>0</v>
      </c>
      <c r="BB108" s="245">
        <f t="shared" si="40"/>
        <v>0</v>
      </c>
      <c r="BC108" s="245">
        <f t="shared" si="40"/>
        <v>0</v>
      </c>
      <c r="BD108" s="245">
        <f t="shared" si="40"/>
        <v>0</v>
      </c>
      <c r="BE108" s="246">
        <f t="shared" si="40"/>
        <v>0</v>
      </c>
      <c r="BF108" s="245">
        <f>BF110+BF111</f>
        <v>0</v>
      </c>
      <c r="BG108" s="245">
        <f>BG110+BG111</f>
        <v>0</v>
      </c>
      <c r="BH108" s="245">
        <f>BH110+BH111</f>
        <v>0</v>
      </c>
      <c r="BI108" s="245">
        <f>BI110+BI111</f>
        <v>0</v>
      </c>
      <c r="BJ108" s="246">
        <f>BJ110+BJ111</f>
        <v>0</v>
      </c>
    </row>
    <row r="109" spans="1:62" hidden="1">
      <c r="A109" s="249" t="s">
        <v>411</v>
      </c>
      <c r="B109" s="250"/>
      <c r="C109" s="251"/>
      <c r="D109" s="251"/>
      <c r="E109" s="251"/>
      <c r="F109" s="251"/>
      <c r="G109" s="251"/>
      <c r="H109" s="251"/>
      <c r="I109" s="251"/>
      <c r="J109" s="251"/>
      <c r="K109" s="251"/>
      <c r="L109" s="251"/>
      <c r="M109" s="251"/>
      <c r="N109" s="251"/>
      <c r="O109" s="251"/>
      <c r="P109" s="252"/>
      <c r="Q109" s="251"/>
      <c r="R109" s="251"/>
      <c r="S109" s="251"/>
      <c r="T109" s="251"/>
      <c r="U109" s="251"/>
      <c r="V109" s="251"/>
      <c r="W109" s="251"/>
      <c r="X109" s="251"/>
      <c r="Y109" s="251"/>
      <c r="Z109" s="251"/>
      <c r="AA109" s="251"/>
      <c r="AB109" s="303"/>
      <c r="AC109" s="251"/>
      <c r="AD109" s="254"/>
      <c r="AE109" s="254"/>
      <c r="AF109" s="254"/>
      <c r="AG109" s="255"/>
      <c r="AH109" s="255"/>
      <c r="AI109" s="255"/>
      <c r="AJ109" s="255"/>
      <c r="AK109" s="255"/>
      <c r="AL109" s="255"/>
      <c r="AM109" s="255"/>
      <c r="AN109" s="255"/>
      <c r="AO109" s="256"/>
      <c r="AP109" s="256"/>
      <c r="AQ109" s="527"/>
      <c r="AR109" s="534"/>
      <c r="AS109" s="534"/>
      <c r="AT109" s="534"/>
      <c r="AU109" s="535"/>
      <c r="AV109" s="304"/>
      <c r="AW109" s="304"/>
      <c r="AX109" s="304"/>
      <c r="AY109" s="304"/>
      <c r="AZ109" s="305"/>
      <c r="BA109" s="304"/>
      <c r="BB109" s="304"/>
      <c r="BC109" s="304"/>
      <c r="BD109" s="304"/>
      <c r="BE109" s="305"/>
      <c r="BF109" s="304"/>
      <c r="BG109" s="304"/>
      <c r="BH109" s="304"/>
      <c r="BI109" s="304"/>
      <c r="BJ109" s="305"/>
    </row>
    <row r="110" spans="1:62" hidden="1">
      <c r="A110" s="290" t="s">
        <v>412</v>
      </c>
      <c r="B110" s="268">
        <v>7401</v>
      </c>
      <c r="C110" s="324"/>
      <c r="D110" s="324"/>
      <c r="E110" s="324"/>
      <c r="F110" s="324"/>
      <c r="G110" s="324"/>
      <c r="H110" s="324"/>
      <c r="I110" s="324"/>
      <c r="J110" s="324"/>
      <c r="K110" s="324"/>
      <c r="L110" s="324"/>
      <c r="M110" s="324"/>
      <c r="N110" s="324"/>
      <c r="O110" s="324"/>
      <c r="P110" s="325"/>
      <c r="Q110" s="324"/>
      <c r="R110" s="324"/>
      <c r="S110" s="324"/>
      <c r="T110" s="324"/>
      <c r="U110" s="324"/>
      <c r="V110" s="324"/>
      <c r="W110" s="324"/>
      <c r="X110" s="324"/>
      <c r="Y110" s="324"/>
      <c r="Z110" s="324"/>
      <c r="AA110" s="324"/>
      <c r="AB110" s="326"/>
      <c r="AC110" s="324"/>
      <c r="AD110" s="262"/>
      <c r="AE110" s="262"/>
      <c r="AF110" s="262"/>
      <c r="AG110" s="264"/>
      <c r="AH110" s="264"/>
      <c r="AI110" s="264"/>
      <c r="AJ110" s="264"/>
      <c r="AK110" s="264"/>
      <c r="AL110" s="264"/>
      <c r="AM110" s="264"/>
      <c r="AN110" s="264"/>
      <c r="AO110" s="265"/>
      <c r="AP110" s="265"/>
      <c r="AQ110" s="529"/>
      <c r="AR110" s="536"/>
      <c r="AS110" s="536"/>
      <c r="AT110" s="536"/>
      <c r="AU110" s="537"/>
      <c r="AV110" s="307"/>
      <c r="AW110" s="307"/>
      <c r="AX110" s="307"/>
      <c r="AY110" s="307"/>
      <c r="AZ110" s="308"/>
      <c r="BA110" s="307"/>
      <c r="BB110" s="307"/>
      <c r="BC110" s="307"/>
      <c r="BD110" s="307"/>
      <c r="BE110" s="308"/>
      <c r="BF110" s="307"/>
      <c r="BG110" s="307"/>
      <c r="BH110" s="307"/>
      <c r="BI110" s="307"/>
      <c r="BJ110" s="308"/>
    </row>
    <row r="111" spans="1:62" ht="139.5" customHeight="1">
      <c r="A111" s="290" t="s">
        <v>371</v>
      </c>
      <c r="B111" s="268">
        <v>7454</v>
      </c>
      <c r="C111" s="58" t="s">
        <v>164</v>
      </c>
      <c r="D111" s="58" t="s">
        <v>165</v>
      </c>
      <c r="E111" s="58" t="s">
        <v>166</v>
      </c>
      <c r="F111" s="59"/>
      <c r="G111" s="59"/>
      <c r="H111" s="59"/>
      <c r="I111" s="59"/>
      <c r="J111" s="59"/>
      <c r="K111" s="59"/>
      <c r="L111" s="59"/>
      <c r="M111" s="64" t="s">
        <v>352</v>
      </c>
      <c r="N111" s="66" t="s">
        <v>290</v>
      </c>
      <c r="O111" s="60" t="s">
        <v>353</v>
      </c>
      <c r="P111" s="59">
        <v>17</v>
      </c>
      <c r="Q111" s="59"/>
      <c r="R111" s="59"/>
      <c r="S111" s="59"/>
      <c r="T111" s="59"/>
      <c r="U111" s="59"/>
      <c r="V111" s="59"/>
      <c r="W111" s="58" t="s">
        <v>354</v>
      </c>
      <c r="X111" s="58" t="s">
        <v>239</v>
      </c>
      <c r="Y111" s="58" t="s">
        <v>464</v>
      </c>
      <c r="Z111" s="301"/>
      <c r="AA111" s="284"/>
      <c r="AB111" s="302"/>
      <c r="AC111" s="272"/>
      <c r="AD111" s="277" t="s">
        <v>475</v>
      </c>
      <c r="AE111" s="277" t="s">
        <v>125</v>
      </c>
      <c r="AF111" s="277" t="s">
        <v>278</v>
      </c>
      <c r="AG111" s="278">
        <f>AK111</f>
        <v>3</v>
      </c>
      <c r="AH111" s="278">
        <v>0</v>
      </c>
      <c r="AI111" s="278"/>
      <c r="AJ111" s="278"/>
      <c r="AK111" s="278">
        <v>3</v>
      </c>
      <c r="AL111" s="278">
        <v>0</v>
      </c>
      <c r="AM111" s="278"/>
      <c r="AN111" s="278"/>
      <c r="AO111" s="312"/>
      <c r="AP111" s="312"/>
      <c r="AQ111" s="531">
        <f>AS111</f>
        <v>0</v>
      </c>
      <c r="AR111" s="531"/>
      <c r="AS111" s="531">
        <v>0</v>
      </c>
      <c r="AT111" s="531"/>
      <c r="AU111" s="538"/>
      <c r="AV111" s="278">
        <f>AX111</f>
        <v>0</v>
      </c>
      <c r="AW111" s="264"/>
      <c r="AX111" s="264">
        <v>0</v>
      </c>
      <c r="AY111" s="264"/>
      <c r="AZ111" s="265"/>
      <c r="BA111" s="278">
        <f>BC111</f>
        <v>0</v>
      </c>
      <c r="BB111" s="264"/>
      <c r="BC111" s="264">
        <v>0</v>
      </c>
      <c r="BD111" s="264"/>
      <c r="BE111" s="265"/>
      <c r="BF111" s="278">
        <f>BH111</f>
        <v>0</v>
      </c>
      <c r="BG111" s="264"/>
      <c r="BH111" s="264">
        <v>0</v>
      </c>
      <c r="BI111" s="264"/>
      <c r="BJ111" s="265"/>
    </row>
    <row r="112" spans="1:62" s="248" customFormat="1" ht="25.5" hidden="1" customHeight="1">
      <c r="A112" s="239" t="s">
        <v>126</v>
      </c>
      <c r="B112" s="240">
        <v>7500</v>
      </c>
      <c r="C112" s="241" t="s">
        <v>238</v>
      </c>
      <c r="D112" s="241" t="s">
        <v>238</v>
      </c>
      <c r="E112" s="241" t="s">
        <v>238</v>
      </c>
      <c r="F112" s="241" t="s">
        <v>238</v>
      </c>
      <c r="G112" s="241" t="s">
        <v>238</v>
      </c>
      <c r="H112" s="241" t="s">
        <v>238</v>
      </c>
      <c r="I112" s="241" t="s">
        <v>238</v>
      </c>
      <c r="J112" s="241" t="s">
        <v>238</v>
      </c>
      <c r="K112" s="241" t="s">
        <v>238</v>
      </c>
      <c r="L112" s="241" t="s">
        <v>238</v>
      </c>
      <c r="M112" s="241" t="s">
        <v>238</v>
      </c>
      <c r="N112" s="241" t="s">
        <v>238</v>
      </c>
      <c r="O112" s="241" t="s">
        <v>238</v>
      </c>
      <c r="P112" s="242" t="s">
        <v>238</v>
      </c>
      <c r="Q112" s="243" t="s">
        <v>238</v>
      </c>
      <c r="R112" s="243" t="s">
        <v>238</v>
      </c>
      <c r="S112" s="243" t="s">
        <v>238</v>
      </c>
      <c r="T112" s="243" t="s">
        <v>238</v>
      </c>
      <c r="U112" s="243" t="s">
        <v>238</v>
      </c>
      <c r="V112" s="243" t="s">
        <v>238</v>
      </c>
      <c r="W112" s="243" t="s">
        <v>238</v>
      </c>
      <c r="X112" s="241" t="s">
        <v>238</v>
      </c>
      <c r="Y112" s="241" t="s">
        <v>238</v>
      </c>
      <c r="Z112" s="241" t="s">
        <v>238</v>
      </c>
      <c r="AA112" s="241" t="s">
        <v>238</v>
      </c>
      <c r="AB112" s="322" t="s">
        <v>238</v>
      </c>
      <c r="AC112" s="241" t="s">
        <v>238</v>
      </c>
      <c r="AD112" s="244" t="s">
        <v>238</v>
      </c>
      <c r="AE112" s="244"/>
      <c r="AF112" s="244"/>
      <c r="AG112" s="245">
        <f t="shared" ref="AG112:AY112" si="41">AG114+AG118</f>
        <v>0</v>
      </c>
      <c r="AH112" s="245"/>
      <c r="AI112" s="245">
        <f t="shared" si="41"/>
        <v>0</v>
      </c>
      <c r="AJ112" s="245"/>
      <c r="AK112" s="245">
        <f t="shared" si="41"/>
        <v>0</v>
      </c>
      <c r="AL112" s="245"/>
      <c r="AM112" s="245">
        <f t="shared" si="41"/>
        <v>0</v>
      </c>
      <c r="AN112" s="245"/>
      <c r="AO112" s="246">
        <f>AO114+AO118</f>
        <v>0</v>
      </c>
      <c r="AP112" s="246"/>
      <c r="AQ112" s="526">
        <f t="shared" si="41"/>
        <v>0</v>
      </c>
      <c r="AR112" s="526">
        <f t="shared" si="41"/>
        <v>0</v>
      </c>
      <c r="AS112" s="526">
        <f t="shared" si="41"/>
        <v>0</v>
      </c>
      <c r="AT112" s="526">
        <f t="shared" si="41"/>
        <v>0</v>
      </c>
      <c r="AU112" s="533">
        <f>AU114+AU118</f>
        <v>0</v>
      </c>
      <c r="AV112" s="245">
        <f t="shared" si="41"/>
        <v>0</v>
      </c>
      <c r="AW112" s="245">
        <f t="shared" si="41"/>
        <v>0</v>
      </c>
      <c r="AX112" s="245">
        <f t="shared" si="41"/>
        <v>0</v>
      </c>
      <c r="AY112" s="245">
        <f t="shared" si="41"/>
        <v>0</v>
      </c>
      <c r="AZ112" s="246">
        <f t="shared" ref="AZ112:BE112" si="42">AZ114+AZ118</f>
        <v>0</v>
      </c>
      <c r="BA112" s="245">
        <f t="shared" si="42"/>
        <v>0</v>
      </c>
      <c r="BB112" s="245">
        <f t="shared" si="42"/>
        <v>0</v>
      </c>
      <c r="BC112" s="245">
        <f t="shared" si="42"/>
        <v>0</v>
      </c>
      <c r="BD112" s="245">
        <f t="shared" si="42"/>
        <v>0</v>
      </c>
      <c r="BE112" s="246">
        <f t="shared" si="42"/>
        <v>0</v>
      </c>
      <c r="BF112" s="245">
        <f>BF114+BF118</f>
        <v>0</v>
      </c>
      <c r="BG112" s="245">
        <f>BG114+BG118</f>
        <v>0</v>
      </c>
      <c r="BH112" s="245">
        <f>BH114+BH118</f>
        <v>0</v>
      </c>
      <c r="BI112" s="245">
        <f>BI114+BI118</f>
        <v>0</v>
      </c>
      <c r="BJ112" s="246">
        <f>BJ114+BJ118</f>
        <v>0</v>
      </c>
    </row>
    <row r="113" spans="1:62" ht="11.25" customHeight="1">
      <c r="A113" s="249" t="s">
        <v>411</v>
      </c>
      <c r="B113" s="250"/>
      <c r="C113" s="251"/>
      <c r="D113" s="251"/>
      <c r="E113" s="251"/>
      <c r="F113" s="251"/>
      <c r="G113" s="251"/>
      <c r="H113" s="251"/>
      <c r="I113" s="251"/>
      <c r="J113" s="251"/>
      <c r="K113" s="251"/>
      <c r="L113" s="251"/>
      <c r="M113" s="251"/>
      <c r="N113" s="251"/>
      <c r="O113" s="251"/>
      <c r="P113" s="252"/>
      <c r="Q113" s="251"/>
      <c r="R113" s="251"/>
      <c r="S113" s="251"/>
      <c r="T113" s="251"/>
      <c r="U113" s="251"/>
      <c r="V113" s="251"/>
      <c r="W113" s="251"/>
      <c r="X113" s="251"/>
      <c r="Y113" s="251"/>
      <c r="Z113" s="251"/>
      <c r="AA113" s="251"/>
      <c r="AB113" s="303"/>
      <c r="AC113" s="251"/>
      <c r="AD113" s="254"/>
      <c r="AE113" s="254"/>
      <c r="AF113" s="254"/>
      <c r="AG113" s="255"/>
      <c r="AH113" s="255"/>
      <c r="AI113" s="255"/>
      <c r="AJ113" s="255"/>
      <c r="AK113" s="255"/>
      <c r="AL113" s="255"/>
      <c r="AM113" s="255"/>
      <c r="AN113" s="255"/>
      <c r="AO113" s="256"/>
      <c r="AP113" s="256"/>
      <c r="AQ113" s="527"/>
      <c r="AR113" s="534"/>
      <c r="AS113" s="534"/>
      <c r="AT113" s="534"/>
      <c r="AU113" s="535"/>
      <c r="AV113" s="304"/>
      <c r="AW113" s="304"/>
      <c r="AX113" s="304"/>
      <c r="AY113" s="304"/>
      <c r="AZ113" s="305"/>
      <c r="BA113" s="304"/>
      <c r="BB113" s="304"/>
      <c r="BC113" s="304"/>
      <c r="BD113" s="304"/>
      <c r="BE113" s="305"/>
      <c r="BF113" s="304"/>
      <c r="BG113" s="304"/>
      <c r="BH113" s="304"/>
      <c r="BI113" s="304"/>
      <c r="BJ113" s="305"/>
    </row>
    <row r="114" spans="1:62" hidden="1">
      <c r="A114" s="290" t="s">
        <v>412</v>
      </c>
      <c r="B114" s="268"/>
      <c r="C114" s="324"/>
      <c r="D114" s="324"/>
      <c r="E114" s="324"/>
      <c r="F114" s="324"/>
      <c r="G114" s="324"/>
      <c r="H114" s="324"/>
      <c r="I114" s="324"/>
      <c r="J114" s="324"/>
      <c r="K114" s="324"/>
      <c r="L114" s="324"/>
      <c r="M114" s="324"/>
      <c r="N114" s="324"/>
      <c r="O114" s="324"/>
      <c r="P114" s="325"/>
      <c r="Q114" s="324"/>
      <c r="R114" s="324"/>
      <c r="S114" s="324"/>
      <c r="T114" s="324"/>
      <c r="U114" s="324"/>
      <c r="V114" s="324"/>
      <c r="W114" s="324"/>
      <c r="X114" s="324"/>
      <c r="Y114" s="324"/>
      <c r="Z114" s="324"/>
      <c r="AA114" s="324"/>
      <c r="AB114" s="326"/>
      <c r="AC114" s="324"/>
      <c r="AD114" s="262"/>
      <c r="AE114" s="262"/>
      <c r="AF114" s="262"/>
      <c r="AG114" s="264"/>
      <c r="AH114" s="264"/>
      <c r="AI114" s="264"/>
      <c r="AJ114" s="264"/>
      <c r="AK114" s="264"/>
      <c r="AL114" s="264"/>
      <c r="AM114" s="264"/>
      <c r="AN114" s="264"/>
      <c r="AO114" s="265"/>
      <c r="AP114" s="265"/>
      <c r="AQ114" s="529"/>
      <c r="AR114" s="536"/>
      <c r="AS114" s="536"/>
      <c r="AT114" s="536"/>
      <c r="AU114" s="537"/>
      <c r="AV114" s="307"/>
      <c r="AW114" s="307"/>
      <c r="AX114" s="307"/>
      <c r="AY114" s="307"/>
      <c r="AZ114" s="308"/>
      <c r="BA114" s="307"/>
      <c r="BB114" s="307"/>
      <c r="BC114" s="307"/>
      <c r="BD114" s="307"/>
      <c r="BE114" s="308"/>
      <c r="BF114" s="307"/>
      <c r="BG114" s="307"/>
      <c r="BH114" s="307"/>
      <c r="BI114" s="307"/>
      <c r="BJ114" s="308"/>
    </row>
    <row r="115" spans="1:62" s="238" customFormat="1" ht="40.5" customHeight="1">
      <c r="A115" s="370" t="s">
        <v>127</v>
      </c>
      <c r="B115" s="371">
        <v>7600</v>
      </c>
      <c r="C115" s="230" t="s">
        <v>238</v>
      </c>
      <c r="D115" s="230" t="s">
        <v>238</v>
      </c>
      <c r="E115" s="230" t="s">
        <v>238</v>
      </c>
      <c r="F115" s="230" t="s">
        <v>238</v>
      </c>
      <c r="G115" s="230" t="s">
        <v>238</v>
      </c>
      <c r="H115" s="230" t="s">
        <v>238</v>
      </c>
      <c r="I115" s="230" t="s">
        <v>238</v>
      </c>
      <c r="J115" s="230" t="s">
        <v>238</v>
      </c>
      <c r="K115" s="230" t="s">
        <v>238</v>
      </c>
      <c r="L115" s="230" t="s">
        <v>238</v>
      </c>
      <c r="M115" s="230" t="s">
        <v>238</v>
      </c>
      <c r="N115" s="230" t="s">
        <v>238</v>
      </c>
      <c r="O115" s="230" t="s">
        <v>238</v>
      </c>
      <c r="P115" s="231" t="s">
        <v>238</v>
      </c>
      <c r="Q115" s="232" t="s">
        <v>238</v>
      </c>
      <c r="R115" s="232" t="s">
        <v>238</v>
      </c>
      <c r="S115" s="232" t="s">
        <v>238</v>
      </c>
      <c r="T115" s="232" t="s">
        <v>238</v>
      </c>
      <c r="U115" s="232" t="s">
        <v>238</v>
      </c>
      <c r="V115" s="232" t="s">
        <v>238</v>
      </c>
      <c r="W115" s="232" t="s">
        <v>238</v>
      </c>
      <c r="X115" s="230" t="s">
        <v>238</v>
      </c>
      <c r="Y115" s="230" t="s">
        <v>238</v>
      </c>
      <c r="Z115" s="230" t="s">
        <v>238</v>
      </c>
      <c r="AA115" s="230" t="s">
        <v>238</v>
      </c>
      <c r="AB115" s="329" t="s">
        <v>238</v>
      </c>
      <c r="AC115" s="230" t="s">
        <v>238</v>
      </c>
      <c r="AD115" s="233" t="s">
        <v>238</v>
      </c>
      <c r="AE115" s="372"/>
      <c r="AF115" s="372"/>
      <c r="AG115" s="373">
        <f t="shared" ref="AG115:AY115" si="43">AG117+AG118</f>
        <v>0</v>
      </c>
      <c r="AH115" s="373"/>
      <c r="AI115" s="373">
        <f t="shared" si="43"/>
        <v>0</v>
      </c>
      <c r="AJ115" s="373"/>
      <c r="AK115" s="373">
        <f t="shared" si="43"/>
        <v>0</v>
      </c>
      <c r="AL115" s="373"/>
      <c r="AM115" s="373">
        <f t="shared" si="43"/>
        <v>0</v>
      </c>
      <c r="AN115" s="373"/>
      <c r="AO115" s="374">
        <f>AO117+AO118</f>
        <v>0</v>
      </c>
      <c r="AP115" s="374"/>
      <c r="AQ115" s="547">
        <f t="shared" si="43"/>
        <v>0</v>
      </c>
      <c r="AR115" s="547">
        <f t="shared" si="43"/>
        <v>0</v>
      </c>
      <c r="AS115" s="547">
        <f t="shared" si="43"/>
        <v>0</v>
      </c>
      <c r="AT115" s="547">
        <f t="shared" si="43"/>
        <v>0</v>
      </c>
      <c r="AU115" s="548">
        <f>AU117+AU118</f>
        <v>0</v>
      </c>
      <c r="AV115" s="373">
        <f t="shared" si="43"/>
        <v>0</v>
      </c>
      <c r="AW115" s="373">
        <f t="shared" si="43"/>
        <v>0</v>
      </c>
      <c r="AX115" s="373">
        <f t="shared" si="43"/>
        <v>0</v>
      </c>
      <c r="AY115" s="373">
        <f t="shared" si="43"/>
        <v>0</v>
      </c>
      <c r="AZ115" s="374">
        <f t="shared" ref="AZ115:BE115" si="44">AZ117+AZ118</f>
        <v>0</v>
      </c>
      <c r="BA115" s="373">
        <f t="shared" si="44"/>
        <v>0</v>
      </c>
      <c r="BB115" s="373">
        <f t="shared" si="44"/>
        <v>0</v>
      </c>
      <c r="BC115" s="373">
        <f t="shared" si="44"/>
        <v>0</v>
      </c>
      <c r="BD115" s="373">
        <f t="shared" si="44"/>
        <v>0</v>
      </c>
      <c r="BE115" s="374">
        <f t="shared" si="44"/>
        <v>0</v>
      </c>
      <c r="BF115" s="373">
        <f>BF117+BF118</f>
        <v>0</v>
      </c>
      <c r="BG115" s="373">
        <f>BG117+BG118</f>
        <v>0</v>
      </c>
      <c r="BH115" s="373">
        <f>BH117+BH118</f>
        <v>0</v>
      </c>
      <c r="BI115" s="373">
        <f>BI117+BI118</f>
        <v>0</v>
      </c>
      <c r="BJ115" s="374">
        <f>BJ117+BJ118</f>
        <v>0</v>
      </c>
    </row>
    <row r="116" spans="1:62">
      <c r="A116" s="249" t="s">
        <v>411</v>
      </c>
      <c r="B116" s="250"/>
      <c r="C116" s="251"/>
      <c r="D116" s="251"/>
      <c r="E116" s="251"/>
      <c r="F116" s="251"/>
      <c r="G116" s="251"/>
      <c r="H116" s="251"/>
      <c r="I116" s="251"/>
      <c r="J116" s="251"/>
      <c r="K116" s="251"/>
      <c r="L116" s="251"/>
      <c r="M116" s="251"/>
      <c r="N116" s="251"/>
      <c r="O116" s="251"/>
      <c r="P116" s="252"/>
      <c r="Q116" s="251"/>
      <c r="R116" s="251"/>
      <c r="S116" s="251"/>
      <c r="T116" s="251"/>
      <c r="U116" s="251"/>
      <c r="V116" s="251"/>
      <c r="W116" s="251"/>
      <c r="X116" s="251"/>
      <c r="Y116" s="251"/>
      <c r="Z116" s="251"/>
      <c r="AA116" s="251"/>
      <c r="AB116" s="303"/>
      <c r="AC116" s="251"/>
      <c r="AD116" s="254"/>
      <c r="AE116" s="254"/>
      <c r="AF116" s="254"/>
      <c r="AG116" s="255"/>
      <c r="AH116" s="255"/>
      <c r="AI116" s="255"/>
      <c r="AJ116" s="255"/>
      <c r="AK116" s="255"/>
      <c r="AL116" s="255"/>
      <c r="AM116" s="255"/>
      <c r="AN116" s="255"/>
      <c r="AO116" s="256"/>
      <c r="AP116" s="256"/>
      <c r="AQ116" s="527"/>
      <c r="AR116" s="534"/>
      <c r="AS116" s="534"/>
      <c r="AT116" s="534"/>
      <c r="AU116" s="535"/>
      <c r="AV116" s="304"/>
      <c r="AW116" s="304"/>
      <c r="AX116" s="304"/>
      <c r="AY116" s="304"/>
      <c r="AZ116" s="305"/>
      <c r="BA116" s="304"/>
      <c r="BB116" s="304"/>
      <c r="BC116" s="304"/>
      <c r="BD116" s="304"/>
      <c r="BE116" s="305"/>
      <c r="BF116" s="304"/>
      <c r="BG116" s="304"/>
      <c r="BH116" s="304"/>
      <c r="BI116" s="304"/>
      <c r="BJ116" s="305"/>
    </row>
    <row r="117" spans="1:62" ht="1.5" customHeight="1">
      <c r="A117" s="290" t="s">
        <v>412</v>
      </c>
      <c r="B117" s="268">
        <v>7601</v>
      </c>
      <c r="C117" s="324"/>
      <c r="D117" s="324"/>
      <c r="E117" s="324"/>
      <c r="F117" s="324"/>
      <c r="G117" s="324"/>
      <c r="H117" s="324"/>
      <c r="I117" s="324"/>
      <c r="J117" s="324"/>
      <c r="K117" s="324"/>
      <c r="L117" s="324"/>
      <c r="M117" s="324"/>
      <c r="N117" s="324"/>
      <c r="O117" s="324"/>
      <c r="P117" s="325"/>
      <c r="Q117" s="324"/>
      <c r="R117" s="324"/>
      <c r="S117" s="324"/>
      <c r="T117" s="324"/>
      <c r="U117" s="324"/>
      <c r="V117" s="324"/>
      <c r="W117" s="324"/>
      <c r="X117" s="324"/>
      <c r="Y117" s="324"/>
      <c r="Z117" s="324"/>
      <c r="AA117" s="324"/>
      <c r="AB117" s="326"/>
      <c r="AC117" s="324"/>
      <c r="AD117" s="262"/>
      <c r="AE117" s="262"/>
      <c r="AF117" s="262"/>
      <c r="AG117" s="264"/>
      <c r="AH117" s="264"/>
      <c r="AI117" s="264"/>
      <c r="AJ117" s="264"/>
      <c r="AK117" s="264"/>
      <c r="AL117" s="264"/>
      <c r="AM117" s="264"/>
      <c r="AN117" s="264"/>
      <c r="AO117" s="265"/>
      <c r="AP117" s="265"/>
      <c r="AQ117" s="529"/>
      <c r="AR117" s="536"/>
      <c r="AS117" s="536"/>
      <c r="AT117" s="536"/>
      <c r="AU117" s="537"/>
      <c r="AV117" s="307"/>
      <c r="AW117" s="307"/>
      <c r="AX117" s="307"/>
      <c r="AY117" s="307"/>
      <c r="AZ117" s="308"/>
      <c r="BA117" s="307"/>
      <c r="BB117" s="307"/>
      <c r="BC117" s="307"/>
      <c r="BD117" s="307"/>
      <c r="BE117" s="308"/>
      <c r="BF117" s="307"/>
      <c r="BG117" s="307"/>
      <c r="BH117" s="307"/>
      <c r="BI117" s="307"/>
      <c r="BJ117" s="308"/>
    </row>
    <row r="118" spans="1:62" hidden="1">
      <c r="A118" s="270" t="s">
        <v>412</v>
      </c>
      <c r="B118" s="271">
        <v>7602</v>
      </c>
      <c r="C118" s="321"/>
      <c r="D118" s="321"/>
      <c r="E118" s="321"/>
      <c r="F118" s="321"/>
      <c r="G118" s="321"/>
      <c r="H118" s="321"/>
      <c r="I118" s="321"/>
      <c r="J118" s="321"/>
      <c r="K118" s="321"/>
      <c r="L118" s="321"/>
      <c r="M118" s="321"/>
      <c r="N118" s="321"/>
      <c r="O118" s="321"/>
      <c r="P118" s="327"/>
      <c r="Q118" s="321"/>
      <c r="R118" s="321"/>
      <c r="S118" s="321"/>
      <c r="T118" s="321"/>
      <c r="U118" s="321"/>
      <c r="V118" s="321"/>
      <c r="W118" s="321"/>
      <c r="X118" s="321"/>
      <c r="Y118" s="321"/>
      <c r="Z118" s="321"/>
      <c r="AA118" s="321"/>
      <c r="AB118" s="328"/>
      <c r="AC118" s="321"/>
      <c r="AD118" s="277"/>
      <c r="AE118" s="277"/>
      <c r="AF118" s="277"/>
      <c r="AG118" s="278"/>
      <c r="AH118" s="278"/>
      <c r="AI118" s="278"/>
      <c r="AJ118" s="278"/>
      <c r="AK118" s="278"/>
      <c r="AL118" s="278"/>
      <c r="AM118" s="278"/>
      <c r="AN118" s="278"/>
      <c r="AO118" s="312"/>
      <c r="AP118" s="312"/>
      <c r="AQ118" s="531"/>
      <c r="AR118" s="531"/>
      <c r="AS118" s="531"/>
      <c r="AT118" s="531"/>
      <c r="AU118" s="538"/>
      <c r="AV118" s="278"/>
      <c r="AW118" s="264"/>
      <c r="AX118" s="264"/>
      <c r="AY118" s="264"/>
      <c r="AZ118" s="265"/>
      <c r="BA118" s="278"/>
      <c r="BB118" s="264"/>
      <c r="BC118" s="264"/>
      <c r="BD118" s="264"/>
      <c r="BE118" s="265"/>
      <c r="BF118" s="278"/>
      <c r="BG118" s="264"/>
      <c r="BH118" s="264"/>
      <c r="BI118" s="264"/>
      <c r="BJ118" s="265"/>
    </row>
    <row r="119" spans="1:62" s="238" customFormat="1" ht="67.5" customHeight="1">
      <c r="A119" s="228" t="s">
        <v>128</v>
      </c>
      <c r="B119" s="229">
        <v>7700</v>
      </c>
      <c r="C119" s="230" t="s">
        <v>238</v>
      </c>
      <c r="D119" s="230" t="s">
        <v>238</v>
      </c>
      <c r="E119" s="230" t="s">
        <v>238</v>
      </c>
      <c r="F119" s="230" t="s">
        <v>238</v>
      </c>
      <c r="G119" s="230" t="s">
        <v>238</v>
      </c>
      <c r="H119" s="230" t="s">
        <v>238</v>
      </c>
      <c r="I119" s="230" t="s">
        <v>238</v>
      </c>
      <c r="J119" s="230" t="s">
        <v>238</v>
      </c>
      <c r="K119" s="230" t="s">
        <v>238</v>
      </c>
      <c r="L119" s="230" t="s">
        <v>238</v>
      </c>
      <c r="M119" s="230" t="s">
        <v>238</v>
      </c>
      <c r="N119" s="230" t="s">
        <v>238</v>
      </c>
      <c r="O119" s="230" t="s">
        <v>238</v>
      </c>
      <c r="P119" s="231" t="s">
        <v>238</v>
      </c>
      <c r="Q119" s="232" t="s">
        <v>238</v>
      </c>
      <c r="R119" s="232" t="s">
        <v>238</v>
      </c>
      <c r="S119" s="232" t="s">
        <v>238</v>
      </c>
      <c r="T119" s="232" t="s">
        <v>238</v>
      </c>
      <c r="U119" s="232" t="s">
        <v>238</v>
      </c>
      <c r="V119" s="232" t="s">
        <v>238</v>
      </c>
      <c r="W119" s="232" t="s">
        <v>238</v>
      </c>
      <c r="X119" s="230" t="s">
        <v>238</v>
      </c>
      <c r="Y119" s="230" t="s">
        <v>238</v>
      </c>
      <c r="Z119" s="230" t="s">
        <v>238</v>
      </c>
      <c r="AA119" s="230" t="s">
        <v>238</v>
      </c>
      <c r="AB119" s="329" t="s">
        <v>238</v>
      </c>
      <c r="AC119" s="230" t="s">
        <v>238</v>
      </c>
      <c r="AD119" s="233" t="s">
        <v>238</v>
      </c>
      <c r="AE119" s="233"/>
      <c r="AF119" s="233"/>
      <c r="AG119" s="234">
        <f t="shared" ref="AG119:AY119" si="45">AG120+AG121</f>
        <v>431.5</v>
      </c>
      <c r="AH119" s="234">
        <f t="shared" si="45"/>
        <v>431.5</v>
      </c>
      <c r="AI119" s="234">
        <f t="shared" si="45"/>
        <v>0</v>
      </c>
      <c r="AJ119" s="234"/>
      <c r="AK119" s="234">
        <f t="shared" si="45"/>
        <v>0</v>
      </c>
      <c r="AL119" s="234"/>
      <c r="AM119" s="234">
        <f t="shared" si="45"/>
        <v>0</v>
      </c>
      <c r="AN119" s="234"/>
      <c r="AO119" s="235">
        <f>AO120+AO121</f>
        <v>431.5</v>
      </c>
      <c r="AP119" s="235">
        <f>AP120+AP121</f>
        <v>431.5</v>
      </c>
      <c r="AQ119" s="524">
        <f t="shared" si="45"/>
        <v>453.7</v>
      </c>
      <c r="AR119" s="524">
        <f t="shared" si="45"/>
        <v>0</v>
      </c>
      <c r="AS119" s="524">
        <f t="shared" si="45"/>
        <v>0</v>
      </c>
      <c r="AT119" s="524">
        <f t="shared" si="45"/>
        <v>0</v>
      </c>
      <c r="AU119" s="525">
        <f>AU120+AU121</f>
        <v>453.7</v>
      </c>
      <c r="AV119" s="234">
        <f t="shared" si="45"/>
        <v>453.7</v>
      </c>
      <c r="AW119" s="234">
        <f t="shared" si="45"/>
        <v>0</v>
      </c>
      <c r="AX119" s="234">
        <f t="shared" si="45"/>
        <v>0</v>
      </c>
      <c r="AY119" s="234">
        <f t="shared" si="45"/>
        <v>0</v>
      </c>
      <c r="AZ119" s="235">
        <f t="shared" ref="AZ119:BE119" si="46">AZ120+AZ121</f>
        <v>453.7</v>
      </c>
      <c r="BA119" s="234">
        <f t="shared" si="46"/>
        <v>453.7</v>
      </c>
      <c r="BB119" s="234">
        <f t="shared" si="46"/>
        <v>0</v>
      </c>
      <c r="BC119" s="234">
        <f t="shared" si="46"/>
        <v>0</v>
      </c>
      <c r="BD119" s="234">
        <f t="shared" si="46"/>
        <v>0</v>
      </c>
      <c r="BE119" s="235">
        <f t="shared" si="46"/>
        <v>453.7</v>
      </c>
      <c r="BF119" s="234">
        <f>BF120+BF121</f>
        <v>453.7</v>
      </c>
      <c r="BG119" s="234">
        <f>BG120+BG121</f>
        <v>0</v>
      </c>
      <c r="BH119" s="234">
        <f>BH120+BH121</f>
        <v>0</v>
      </c>
      <c r="BI119" s="234">
        <f>BI120+BI121</f>
        <v>0</v>
      </c>
      <c r="BJ119" s="235">
        <f>BJ120+BJ121</f>
        <v>453.7</v>
      </c>
    </row>
    <row r="120" spans="1:62" s="248" customFormat="1" ht="38.25" customHeight="1">
      <c r="A120" s="239" t="s">
        <v>129</v>
      </c>
      <c r="B120" s="240">
        <v>7701</v>
      </c>
      <c r="C120" s="241" t="s">
        <v>238</v>
      </c>
      <c r="D120" s="241" t="s">
        <v>238</v>
      </c>
      <c r="E120" s="241" t="s">
        <v>238</v>
      </c>
      <c r="F120" s="241" t="s">
        <v>238</v>
      </c>
      <c r="G120" s="241" t="s">
        <v>238</v>
      </c>
      <c r="H120" s="241" t="s">
        <v>238</v>
      </c>
      <c r="I120" s="241" t="s">
        <v>238</v>
      </c>
      <c r="J120" s="241" t="s">
        <v>238</v>
      </c>
      <c r="K120" s="241" t="s">
        <v>238</v>
      </c>
      <c r="L120" s="241" t="s">
        <v>238</v>
      </c>
      <c r="M120" s="241" t="s">
        <v>238</v>
      </c>
      <c r="N120" s="241" t="s">
        <v>238</v>
      </c>
      <c r="O120" s="241" t="s">
        <v>238</v>
      </c>
      <c r="P120" s="242" t="s">
        <v>238</v>
      </c>
      <c r="Q120" s="243" t="s">
        <v>238</v>
      </c>
      <c r="R120" s="243" t="s">
        <v>238</v>
      </c>
      <c r="S120" s="243" t="s">
        <v>238</v>
      </c>
      <c r="T120" s="243" t="s">
        <v>238</v>
      </c>
      <c r="U120" s="243" t="s">
        <v>238</v>
      </c>
      <c r="V120" s="243" t="s">
        <v>238</v>
      </c>
      <c r="W120" s="243" t="s">
        <v>238</v>
      </c>
      <c r="X120" s="241" t="s">
        <v>238</v>
      </c>
      <c r="Y120" s="241" t="s">
        <v>238</v>
      </c>
      <c r="Z120" s="241" t="s">
        <v>238</v>
      </c>
      <c r="AA120" s="241" t="s">
        <v>238</v>
      </c>
      <c r="AB120" s="322" t="s">
        <v>238</v>
      </c>
      <c r="AC120" s="241" t="s">
        <v>238</v>
      </c>
      <c r="AD120" s="244" t="s">
        <v>238</v>
      </c>
      <c r="AE120" s="244"/>
      <c r="AF120" s="244"/>
      <c r="AG120" s="245"/>
      <c r="AH120" s="245"/>
      <c r="AI120" s="245"/>
      <c r="AJ120" s="245"/>
      <c r="AK120" s="245"/>
      <c r="AL120" s="245"/>
      <c r="AM120" s="245"/>
      <c r="AN120" s="245"/>
      <c r="AO120" s="246"/>
      <c r="AP120" s="246"/>
      <c r="AQ120" s="526"/>
      <c r="AR120" s="526"/>
      <c r="AS120" s="526"/>
      <c r="AT120" s="526"/>
      <c r="AU120" s="533"/>
      <c r="AV120" s="245"/>
      <c r="AW120" s="377"/>
      <c r="AX120" s="377"/>
      <c r="AY120" s="377"/>
      <c r="AZ120" s="378"/>
      <c r="BA120" s="245"/>
      <c r="BB120" s="377"/>
      <c r="BC120" s="377"/>
      <c r="BD120" s="377"/>
      <c r="BE120" s="378"/>
      <c r="BF120" s="245"/>
      <c r="BG120" s="377"/>
      <c r="BH120" s="377"/>
      <c r="BI120" s="377"/>
      <c r="BJ120" s="378"/>
    </row>
    <row r="121" spans="1:62" s="248" customFormat="1" ht="27" customHeight="1">
      <c r="A121" s="239" t="s">
        <v>130</v>
      </c>
      <c r="B121" s="240">
        <v>7800</v>
      </c>
      <c r="C121" s="241" t="s">
        <v>238</v>
      </c>
      <c r="D121" s="241" t="s">
        <v>238</v>
      </c>
      <c r="E121" s="241" t="s">
        <v>238</v>
      </c>
      <c r="F121" s="241" t="s">
        <v>238</v>
      </c>
      <c r="G121" s="241" t="s">
        <v>238</v>
      </c>
      <c r="H121" s="241" t="s">
        <v>238</v>
      </c>
      <c r="I121" s="241" t="s">
        <v>238</v>
      </c>
      <c r="J121" s="241" t="s">
        <v>238</v>
      </c>
      <c r="K121" s="241" t="s">
        <v>238</v>
      </c>
      <c r="L121" s="241" t="s">
        <v>238</v>
      </c>
      <c r="M121" s="241" t="s">
        <v>238</v>
      </c>
      <c r="N121" s="241" t="s">
        <v>238</v>
      </c>
      <c r="O121" s="241" t="s">
        <v>238</v>
      </c>
      <c r="P121" s="242" t="s">
        <v>238</v>
      </c>
      <c r="Q121" s="243" t="s">
        <v>238</v>
      </c>
      <c r="R121" s="243" t="s">
        <v>238</v>
      </c>
      <c r="S121" s="243" t="s">
        <v>238</v>
      </c>
      <c r="T121" s="243" t="s">
        <v>238</v>
      </c>
      <c r="U121" s="243" t="s">
        <v>238</v>
      </c>
      <c r="V121" s="243" t="s">
        <v>238</v>
      </c>
      <c r="W121" s="243" t="s">
        <v>238</v>
      </c>
      <c r="X121" s="241" t="s">
        <v>238</v>
      </c>
      <c r="Y121" s="241" t="s">
        <v>238</v>
      </c>
      <c r="Z121" s="241" t="s">
        <v>238</v>
      </c>
      <c r="AA121" s="241" t="s">
        <v>238</v>
      </c>
      <c r="AB121" s="322" t="s">
        <v>238</v>
      </c>
      <c r="AC121" s="241" t="s">
        <v>238</v>
      </c>
      <c r="AD121" s="244" t="s">
        <v>238</v>
      </c>
      <c r="AE121" s="244"/>
      <c r="AF121" s="244"/>
      <c r="AG121" s="245">
        <f t="shared" ref="AG121:AY121" si="47">AG122+AG127</f>
        <v>431.5</v>
      </c>
      <c r="AH121" s="245">
        <f t="shared" si="47"/>
        <v>431.5</v>
      </c>
      <c r="AI121" s="245">
        <f t="shared" si="47"/>
        <v>0</v>
      </c>
      <c r="AJ121" s="245"/>
      <c r="AK121" s="245">
        <f t="shared" si="47"/>
        <v>0</v>
      </c>
      <c r="AL121" s="245"/>
      <c r="AM121" s="245">
        <f t="shared" si="47"/>
        <v>0</v>
      </c>
      <c r="AN121" s="245"/>
      <c r="AO121" s="246">
        <f>AO122+AO127</f>
        <v>431.5</v>
      </c>
      <c r="AP121" s="246">
        <f>AP122+AP127</f>
        <v>431.5</v>
      </c>
      <c r="AQ121" s="526">
        <f t="shared" si="47"/>
        <v>453.7</v>
      </c>
      <c r="AR121" s="526">
        <f t="shared" si="47"/>
        <v>0</v>
      </c>
      <c r="AS121" s="526">
        <f t="shared" si="47"/>
        <v>0</v>
      </c>
      <c r="AT121" s="526">
        <f t="shared" si="47"/>
        <v>0</v>
      </c>
      <c r="AU121" s="533">
        <f>AU122+AU127</f>
        <v>453.7</v>
      </c>
      <c r="AV121" s="245">
        <f t="shared" si="47"/>
        <v>453.7</v>
      </c>
      <c r="AW121" s="245">
        <f t="shared" si="47"/>
        <v>0</v>
      </c>
      <c r="AX121" s="245">
        <f t="shared" si="47"/>
        <v>0</v>
      </c>
      <c r="AY121" s="245">
        <f t="shared" si="47"/>
        <v>0</v>
      </c>
      <c r="AZ121" s="246">
        <f t="shared" ref="AZ121:BE121" si="48">AZ122+AZ127</f>
        <v>453.7</v>
      </c>
      <c r="BA121" s="245">
        <f t="shared" si="48"/>
        <v>453.7</v>
      </c>
      <c r="BB121" s="245">
        <f t="shared" si="48"/>
        <v>0</v>
      </c>
      <c r="BC121" s="245">
        <f t="shared" si="48"/>
        <v>0</v>
      </c>
      <c r="BD121" s="245">
        <f t="shared" si="48"/>
        <v>0</v>
      </c>
      <c r="BE121" s="246">
        <f t="shared" si="48"/>
        <v>453.7</v>
      </c>
      <c r="BF121" s="245">
        <f>BF122+BF127</f>
        <v>453.7</v>
      </c>
      <c r="BG121" s="245">
        <f>BG122+BG127</f>
        <v>0</v>
      </c>
      <c r="BH121" s="245">
        <f>BH122+BH127</f>
        <v>0</v>
      </c>
      <c r="BI121" s="245">
        <f>BI122+BI127</f>
        <v>0</v>
      </c>
      <c r="BJ121" s="246">
        <f>BJ122+BJ127</f>
        <v>453.7</v>
      </c>
    </row>
    <row r="122" spans="1:62" ht="113.25" customHeight="1">
      <c r="A122" s="270" t="s">
        <v>173</v>
      </c>
      <c r="B122" s="271">
        <v>7801</v>
      </c>
      <c r="C122" s="379" t="s">
        <v>238</v>
      </c>
      <c r="D122" s="379" t="s">
        <v>238</v>
      </c>
      <c r="E122" s="379" t="s">
        <v>238</v>
      </c>
      <c r="F122" s="379" t="s">
        <v>238</v>
      </c>
      <c r="G122" s="379" t="s">
        <v>238</v>
      </c>
      <c r="H122" s="379" t="s">
        <v>238</v>
      </c>
      <c r="I122" s="379" t="s">
        <v>238</v>
      </c>
      <c r="J122" s="379" t="s">
        <v>238</v>
      </c>
      <c r="K122" s="379" t="s">
        <v>238</v>
      </c>
      <c r="L122" s="379" t="s">
        <v>238</v>
      </c>
      <c r="M122" s="379" t="s">
        <v>238</v>
      </c>
      <c r="N122" s="379" t="s">
        <v>238</v>
      </c>
      <c r="O122" s="379" t="s">
        <v>238</v>
      </c>
      <c r="P122" s="380" t="s">
        <v>238</v>
      </c>
      <c r="Q122" s="381" t="s">
        <v>238</v>
      </c>
      <c r="R122" s="381" t="s">
        <v>238</v>
      </c>
      <c r="S122" s="381" t="s">
        <v>238</v>
      </c>
      <c r="T122" s="381" t="s">
        <v>238</v>
      </c>
      <c r="U122" s="381" t="s">
        <v>238</v>
      </c>
      <c r="V122" s="381" t="s">
        <v>238</v>
      </c>
      <c r="W122" s="381" t="s">
        <v>238</v>
      </c>
      <c r="X122" s="379" t="s">
        <v>238</v>
      </c>
      <c r="Y122" s="379" t="s">
        <v>238</v>
      </c>
      <c r="Z122" s="379" t="s">
        <v>238</v>
      </c>
      <c r="AA122" s="379" t="s">
        <v>238</v>
      </c>
      <c r="AB122" s="382" t="s">
        <v>238</v>
      </c>
      <c r="AC122" s="379" t="s">
        <v>238</v>
      </c>
      <c r="AD122" s="383" t="s">
        <v>238</v>
      </c>
      <c r="AE122" s="383"/>
      <c r="AF122" s="383"/>
      <c r="AG122" s="278">
        <f>AG124+AG125+AG126</f>
        <v>431.5</v>
      </c>
      <c r="AH122" s="278">
        <f>AH124+AH125+AH126</f>
        <v>431.5</v>
      </c>
      <c r="AI122" s="278">
        <f t="shared" ref="AI122:AZ122" si="49">AI124+AI125+AI126</f>
        <v>0</v>
      </c>
      <c r="AJ122" s="278"/>
      <c r="AK122" s="278">
        <f t="shared" si="49"/>
        <v>0</v>
      </c>
      <c r="AL122" s="278"/>
      <c r="AM122" s="278">
        <f t="shared" si="49"/>
        <v>0</v>
      </c>
      <c r="AN122" s="278"/>
      <c r="AO122" s="278">
        <f t="shared" si="49"/>
        <v>431.5</v>
      </c>
      <c r="AP122" s="278">
        <f t="shared" si="49"/>
        <v>431.5</v>
      </c>
      <c r="AQ122" s="531">
        <f t="shared" si="49"/>
        <v>453.7</v>
      </c>
      <c r="AR122" s="531">
        <f t="shared" si="49"/>
        <v>0</v>
      </c>
      <c r="AS122" s="531">
        <f t="shared" si="49"/>
        <v>0</v>
      </c>
      <c r="AT122" s="531">
        <f t="shared" si="49"/>
        <v>0</v>
      </c>
      <c r="AU122" s="531">
        <f t="shared" si="49"/>
        <v>453.7</v>
      </c>
      <c r="AV122" s="278">
        <f t="shared" si="49"/>
        <v>453.7</v>
      </c>
      <c r="AW122" s="278">
        <f t="shared" si="49"/>
        <v>0</v>
      </c>
      <c r="AX122" s="278">
        <f t="shared" si="49"/>
        <v>0</v>
      </c>
      <c r="AY122" s="278">
        <f t="shared" si="49"/>
        <v>0</v>
      </c>
      <c r="AZ122" s="278">
        <f t="shared" si="49"/>
        <v>453.7</v>
      </c>
      <c r="BA122" s="278">
        <f t="shared" ref="BA122:BJ122" si="50">BA124+BA125+BA126</f>
        <v>453.7</v>
      </c>
      <c r="BB122" s="278">
        <f t="shared" si="50"/>
        <v>0</v>
      </c>
      <c r="BC122" s="278">
        <f t="shared" si="50"/>
        <v>0</v>
      </c>
      <c r="BD122" s="278">
        <f t="shared" si="50"/>
        <v>0</v>
      </c>
      <c r="BE122" s="278">
        <f t="shared" si="50"/>
        <v>453.7</v>
      </c>
      <c r="BF122" s="278">
        <f t="shared" si="50"/>
        <v>453.7</v>
      </c>
      <c r="BG122" s="278">
        <f t="shared" si="50"/>
        <v>0</v>
      </c>
      <c r="BH122" s="278">
        <f t="shared" si="50"/>
        <v>0</v>
      </c>
      <c r="BI122" s="278">
        <f t="shared" si="50"/>
        <v>0</v>
      </c>
      <c r="BJ122" s="278">
        <f t="shared" si="50"/>
        <v>453.7</v>
      </c>
    </row>
    <row r="123" spans="1:62" ht="12.75" hidden="1" customHeight="1">
      <c r="A123" s="249" t="s">
        <v>411</v>
      </c>
      <c r="B123" s="250"/>
      <c r="C123" s="251"/>
      <c r="D123" s="251"/>
      <c r="E123" s="251"/>
      <c r="F123" s="251"/>
      <c r="G123" s="251"/>
      <c r="H123" s="251"/>
      <c r="I123" s="251"/>
      <c r="J123" s="251"/>
      <c r="K123" s="251"/>
      <c r="L123" s="251"/>
      <c r="M123" s="251"/>
      <c r="N123" s="251"/>
      <c r="O123" s="251"/>
      <c r="P123" s="252"/>
      <c r="Q123" s="251"/>
      <c r="R123" s="251"/>
      <c r="S123" s="251"/>
      <c r="T123" s="251"/>
      <c r="U123" s="251"/>
      <c r="V123" s="251"/>
      <c r="W123" s="251"/>
      <c r="X123" s="251"/>
      <c r="Y123" s="251"/>
      <c r="Z123" s="251"/>
      <c r="AA123" s="251"/>
      <c r="AB123" s="303"/>
      <c r="AC123" s="251"/>
      <c r="AD123" s="254"/>
      <c r="AE123" s="254"/>
      <c r="AF123" s="254"/>
      <c r="AG123" s="255"/>
      <c r="AH123" s="255"/>
      <c r="AI123" s="255"/>
      <c r="AJ123" s="255"/>
      <c r="AK123" s="255"/>
      <c r="AL123" s="255"/>
      <c r="AM123" s="255"/>
      <c r="AN123" s="255"/>
      <c r="AO123" s="256"/>
      <c r="AP123" s="256"/>
      <c r="AQ123" s="527"/>
      <c r="AR123" s="534"/>
      <c r="AS123" s="534"/>
      <c r="AT123" s="534"/>
      <c r="AU123" s="535"/>
      <c r="AV123" s="304"/>
      <c r="AW123" s="304"/>
      <c r="AX123" s="304"/>
      <c r="AY123" s="304"/>
      <c r="AZ123" s="305"/>
      <c r="BA123" s="304"/>
      <c r="BB123" s="304"/>
      <c r="BC123" s="304"/>
      <c r="BD123" s="304"/>
      <c r="BE123" s="305"/>
      <c r="BF123" s="304"/>
      <c r="BG123" s="304"/>
      <c r="BH123" s="304"/>
      <c r="BI123" s="304"/>
      <c r="BJ123" s="305"/>
    </row>
    <row r="124" spans="1:62" ht="0.75" hidden="1" customHeight="1">
      <c r="A124" s="290" t="s">
        <v>412</v>
      </c>
      <c r="B124" s="268">
        <v>7802</v>
      </c>
      <c r="C124" s="324"/>
      <c r="D124" s="324"/>
      <c r="E124" s="324"/>
      <c r="F124" s="324"/>
      <c r="G124" s="324"/>
      <c r="H124" s="324"/>
      <c r="I124" s="324"/>
      <c r="J124" s="324"/>
      <c r="K124" s="324"/>
      <c r="L124" s="324"/>
      <c r="M124" s="324"/>
      <c r="N124" s="324"/>
      <c r="O124" s="324"/>
      <c r="P124" s="325"/>
      <c r="Q124" s="324"/>
      <c r="R124" s="324"/>
      <c r="S124" s="324"/>
      <c r="T124" s="324"/>
      <c r="U124" s="324"/>
      <c r="V124" s="324"/>
      <c r="W124" s="324"/>
      <c r="X124" s="324"/>
      <c r="Y124" s="324"/>
      <c r="Z124" s="324"/>
      <c r="AA124" s="324"/>
      <c r="AB124" s="326"/>
      <c r="AC124" s="324"/>
      <c r="AD124" s="262"/>
      <c r="AE124" s="262"/>
      <c r="AF124" s="262"/>
      <c r="AG124" s="264"/>
      <c r="AH124" s="264"/>
      <c r="AI124" s="264"/>
      <c r="AJ124" s="264"/>
      <c r="AK124" s="264"/>
      <c r="AL124" s="264"/>
      <c r="AM124" s="264"/>
      <c r="AN124" s="264"/>
      <c r="AO124" s="265"/>
      <c r="AP124" s="265"/>
      <c r="AQ124" s="529"/>
      <c r="AR124" s="536"/>
      <c r="AS124" s="536"/>
      <c r="AT124" s="536"/>
      <c r="AU124" s="537"/>
      <c r="AV124" s="307"/>
      <c r="AW124" s="307"/>
      <c r="AX124" s="307"/>
      <c r="AY124" s="307"/>
      <c r="AZ124" s="308"/>
      <c r="BA124" s="307"/>
      <c r="BB124" s="307"/>
      <c r="BC124" s="307"/>
      <c r="BD124" s="307"/>
      <c r="BE124" s="308"/>
      <c r="BF124" s="307"/>
      <c r="BG124" s="307"/>
      <c r="BH124" s="307"/>
      <c r="BI124" s="307"/>
      <c r="BJ124" s="308"/>
    </row>
    <row r="125" spans="1:62" ht="84.75" customHeight="1">
      <c r="A125" s="675" t="s">
        <v>167</v>
      </c>
      <c r="B125" s="658">
        <v>7803</v>
      </c>
      <c r="C125" s="660" t="s">
        <v>447</v>
      </c>
      <c r="D125" s="58" t="s">
        <v>241</v>
      </c>
      <c r="E125" s="58" t="s">
        <v>137</v>
      </c>
      <c r="F125" s="321"/>
      <c r="G125" s="321"/>
      <c r="H125" s="321"/>
      <c r="I125" s="384"/>
      <c r="J125" s="321"/>
      <c r="K125" s="321"/>
      <c r="L125" s="321"/>
      <c r="M125" s="259" t="s">
        <v>174</v>
      </c>
      <c r="N125" s="385"/>
      <c r="O125" s="385"/>
      <c r="P125" s="385">
        <v>10</v>
      </c>
      <c r="Q125" s="321"/>
      <c r="R125" s="321"/>
      <c r="S125" s="321"/>
      <c r="T125" s="321"/>
      <c r="U125" s="321"/>
      <c r="V125" s="321"/>
      <c r="W125" s="647" t="s">
        <v>175</v>
      </c>
      <c r="X125" s="289" t="s">
        <v>176</v>
      </c>
      <c r="Y125" s="779" t="s">
        <v>177</v>
      </c>
      <c r="Z125" s="644" t="s">
        <v>65</v>
      </c>
      <c r="AA125" s="272" t="s">
        <v>290</v>
      </c>
      <c r="AB125" s="276" t="s">
        <v>66</v>
      </c>
      <c r="AC125" s="272"/>
      <c r="AD125" s="277" t="s">
        <v>478</v>
      </c>
      <c r="AE125" s="277" t="s">
        <v>270</v>
      </c>
      <c r="AF125" s="277" t="s">
        <v>282</v>
      </c>
      <c r="AG125" s="278"/>
      <c r="AH125" s="278"/>
      <c r="AI125" s="278"/>
      <c r="AJ125" s="278"/>
      <c r="AK125" s="278"/>
      <c r="AL125" s="278"/>
      <c r="AM125" s="278"/>
      <c r="AN125" s="278"/>
      <c r="AO125" s="312">
        <f>AG125-AI125-AK125-AM125</f>
        <v>0</v>
      </c>
      <c r="AP125" s="312"/>
      <c r="AQ125" s="531"/>
      <c r="AR125" s="531"/>
      <c r="AS125" s="531"/>
      <c r="AT125" s="531"/>
      <c r="AU125" s="538">
        <f t="shared" ref="AU125:AU131" si="51">AQ125-AR125-AS125-AT125</f>
        <v>0</v>
      </c>
      <c r="AV125" s="278"/>
      <c r="AW125" s="264"/>
      <c r="AX125" s="264"/>
      <c r="AY125" s="264"/>
      <c r="AZ125" s="265">
        <f t="shared" ref="AZ125:AZ131" si="52">AV125-AW125-AX125-AY125</f>
        <v>0</v>
      </c>
      <c r="BA125" s="278"/>
      <c r="BB125" s="264"/>
      <c r="BC125" s="264"/>
      <c r="BD125" s="264"/>
      <c r="BE125" s="265">
        <f t="shared" ref="BE125:BE131" si="53">BA125-BB125-BC125-BD125</f>
        <v>0</v>
      </c>
      <c r="BF125" s="278"/>
      <c r="BG125" s="264"/>
      <c r="BH125" s="264"/>
      <c r="BI125" s="264"/>
      <c r="BJ125" s="265">
        <f t="shared" ref="BJ125:BJ131" si="54">BF125-BG125-BH125-BI125</f>
        <v>0</v>
      </c>
    </row>
    <row r="126" spans="1:62" ht="15.75" customHeight="1">
      <c r="A126" s="676"/>
      <c r="B126" s="659"/>
      <c r="C126" s="661"/>
      <c r="D126" s="12"/>
      <c r="E126" s="12"/>
      <c r="F126" s="321"/>
      <c r="G126" s="321"/>
      <c r="H126" s="321"/>
      <c r="I126" s="384"/>
      <c r="J126" s="321"/>
      <c r="K126" s="321"/>
      <c r="L126" s="321"/>
      <c r="M126" s="259"/>
      <c r="N126" s="385"/>
      <c r="O126" s="385"/>
      <c r="P126" s="385"/>
      <c r="Q126" s="324"/>
      <c r="R126" s="324"/>
      <c r="S126" s="324"/>
      <c r="T126" s="324"/>
      <c r="U126" s="324"/>
      <c r="V126" s="324"/>
      <c r="W126" s="649"/>
      <c r="X126" s="289"/>
      <c r="Y126" s="780"/>
      <c r="Z126" s="646"/>
      <c r="AA126" s="272"/>
      <c r="AB126" s="276"/>
      <c r="AC126" s="272"/>
      <c r="AD126" s="277" t="s">
        <v>478</v>
      </c>
      <c r="AE126" s="277" t="s">
        <v>27</v>
      </c>
      <c r="AF126" s="277" t="s">
        <v>282</v>
      </c>
      <c r="AG126" s="278">
        <v>431.5</v>
      </c>
      <c r="AH126" s="278">
        <v>431.5</v>
      </c>
      <c r="AI126" s="278"/>
      <c r="AJ126" s="278"/>
      <c r="AK126" s="278"/>
      <c r="AL126" s="278"/>
      <c r="AM126" s="278"/>
      <c r="AN126" s="278"/>
      <c r="AO126" s="312">
        <f>AG126-AI126-AK126-AM126</f>
        <v>431.5</v>
      </c>
      <c r="AP126" s="312">
        <f>AH126-AJ126-AL126-AN126</f>
        <v>431.5</v>
      </c>
      <c r="AQ126" s="531">
        <v>453.7</v>
      </c>
      <c r="AR126" s="531"/>
      <c r="AS126" s="531"/>
      <c r="AT126" s="531"/>
      <c r="AU126" s="538">
        <f t="shared" si="51"/>
        <v>453.7</v>
      </c>
      <c r="AV126" s="278">
        <v>453.7</v>
      </c>
      <c r="AW126" s="264"/>
      <c r="AX126" s="264"/>
      <c r="AY126" s="264"/>
      <c r="AZ126" s="265">
        <f t="shared" si="52"/>
        <v>453.7</v>
      </c>
      <c r="BA126" s="278">
        <v>453.7</v>
      </c>
      <c r="BB126" s="264"/>
      <c r="BC126" s="264"/>
      <c r="BD126" s="264"/>
      <c r="BE126" s="265">
        <f t="shared" si="53"/>
        <v>453.7</v>
      </c>
      <c r="BF126" s="278">
        <v>453.7</v>
      </c>
      <c r="BG126" s="264"/>
      <c r="BH126" s="264"/>
      <c r="BI126" s="264"/>
      <c r="BJ126" s="265">
        <f t="shared" si="54"/>
        <v>453.7</v>
      </c>
    </row>
    <row r="127" spans="1:62" ht="25.5" customHeight="1">
      <c r="A127" s="270" t="s">
        <v>191</v>
      </c>
      <c r="B127" s="271">
        <v>7900</v>
      </c>
      <c r="C127" s="379" t="s">
        <v>238</v>
      </c>
      <c r="D127" s="379" t="s">
        <v>238</v>
      </c>
      <c r="E127" s="379" t="s">
        <v>238</v>
      </c>
      <c r="F127" s="379" t="s">
        <v>238</v>
      </c>
      <c r="G127" s="379" t="s">
        <v>238</v>
      </c>
      <c r="H127" s="379" t="s">
        <v>238</v>
      </c>
      <c r="I127" s="379" t="s">
        <v>238</v>
      </c>
      <c r="J127" s="379" t="s">
        <v>238</v>
      </c>
      <c r="K127" s="379" t="s">
        <v>238</v>
      </c>
      <c r="L127" s="379" t="s">
        <v>238</v>
      </c>
      <c r="M127" s="379" t="s">
        <v>238</v>
      </c>
      <c r="N127" s="379" t="s">
        <v>238</v>
      </c>
      <c r="O127" s="379" t="s">
        <v>238</v>
      </c>
      <c r="P127" s="380" t="s">
        <v>238</v>
      </c>
      <c r="Q127" s="381" t="s">
        <v>238</v>
      </c>
      <c r="R127" s="381" t="s">
        <v>238</v>
      </c>
      <c r="S127" s="381" t="s">
        <v>238</v>
      </c>
      <c r="T127" s="381" t="s">
        <v>238</v>
      </c>
      <c r="U127" s="381" t="s">
        <v>238</v>
      </c>
      <c r="V127" s="381" t="s">
        <v>238</v>
      </c>
      <c r="W127" s="381" t="s">
        <v>238</v>
      </c>
      <c r="X127" s="379" t="s">
        <v>238</v>
      </c>
      <c r="Y127" s="379" t="s">
        <v>238</v>
      </c>
      <c r="Z127" s="379" t="s">
        <v>238</v>
      </c>
      <c r="AA127" s="379" t="s">
        <v>238</v>
      </c>
      <c r="AB127" s="382" t="s">
        <v>238</v>
      </c>
      <c r="AC127" s="379" t="s">
        <v>238</v>
      </c>
      <c r="AD127" s="383" t="s">
        <v>238</v>
      </c>
      <c r="AE127" s="383"/>
      <c r="AF127" s="383"/>
      <c r="AG127" s="278">
        <f t="shared" ref="AG127:AY127" si="55">AG129+AG130</f>
        <v>0</v>
      </c>
      <c r="AH127" s="278"/>
      <c r="AI127" s="278">
        <f t="shared" si="55"/>
        <v>0</v>
      </c>
      <c r="AJ127" s="278"/>
      <c r="AK127" s="278">
        <f t="shared" si="55"/>
        <v>0</v>
      </c>
      <c r="AL127" s="278"/>
      <c r="AM127" s="278">
        <f t="shared" si="55"/>
        <v>0</v>
      </c>
      <c r="AN127" s="278"/>
      <c r="AO127" s="312">
        <f>AO129+AO130</f>
        <v>0</v>
      </c>
      <c r="AP127" s="312"/>
      <c r="AQ127" s="531">
        <f t="shared" si="55"/>
        <v>0</v>
      </c>
      <c r="AR127" s="531">
        <f t="shared" si="55"/>
        <v>0</v>
      </c>
      <c r="AS127" s="531">
        <f t="shared" si="55"/>
        <v>0</v>
      </c>
      <c r="AT127" s="531">
        <f t="shared" si="55"/>
        <v>0</v>
      </c>
      <c r="AU127" s="538">
        <f t="shared" si="51"/>
        <v>0</v>
      </c>
      <c r="AV127" s="278">
        <f t="shared" si="55"/>
        <v>0</v>
      </c>
      <c r="AW127" s="278">
        <f t="shared" si="55"/>
        <v>0</v>
      </c>
      <c r="AX127" s="278">
        <f t="shared" si="55"/>
        <v>0</v>
      </c>
      <c r="AY127" s="278">
        <f t="shared" si="55"/>
        <v>0</v>
      </c>
      <c r="AZ127" s="265">
        <f t="shared" si="52"/>
        <v>0</v>
      </c>
      <c r="BA127" s="278">
        <f>BA129+BA130</f>
        <v>0</v>
      </c>
      <c r="BB127" s="278">
        <f>BB129+BB130</f>
        <v>0</v>
      </c>
      <c r="BC127" s="278">
        <f>BC129+BC130</f>
        <v>0</v>
      </c>
      <c r="BD127" s="278">
        <f>BD129+BD130</f>
        <v>0</v>
      </c>
      <c r="BE127" s="265">
        <f t="shared" si="53"/>
        <v>0</v>
      </c>
      <c r="BF127" s="278">
        <f>BF129+BF130</f>
        <v>0</v>
      </c>
      <c r="BG127" s="278">
        <f>BG129+BG130</f>
        <v>0</v>
      </c>
      <c r="BH127" s="278">
        <f>BH129+BH130</f>
        <v>0</v>
      </c>
      <c r="BI127" s="278">
        <f>BI129+BI130</f>
        <v>0</v>
      </c>
      <c r="BJ127" s="265">
        <f t="shared" si="54"/>
        <v>0</v>
      </c>
    </row>
    <row r="128" spans="1:62" ht="0.75" customHeight="1">
      <c r="A128" s="249" t="s">
        <v>411</v>
      </c>
      <c r="B128" s="250"/>
      <c r="C128" s="251"/>
      <c r="D128" s="251"/>
      <c r="E128" s="251"/>
      <c r="F128" s="251"/>
      <c r="G128" s="251"/>
      <c r="H128" s="251"/>
      <c r="I128" s="251"/>
      <c r="J128" s="251"/>
      <c r="K128" s="251"/>
      <c r="L128" s="251"/>
      <c r="M128" s="251"/>
      <c r="N128" s="251"/>
      <c r="O128" s="251"/>
      <c r="P128" s="252"/>
      <c r="Q128" s="251"/>
      <c r="R128" s="251"/>
      <c r="S128" s="251"/>
      <c r="T128" s="251"/>
      <c r="U128" s="251"/>
      <c r="V128" s="251"/>
      <c r="W128" s="251"/>
      <c r="X128" s="251"/>
      <c r="Y128" s="251"/>
      <c r="Z128" s="251"/>
      <c r="AA128" s="251"/>
      <c r="AB128" s="303"/>
      <c r="AC128" s="251"/>
      <c r="AD128" s="254"/>
      <c r="AE128" s="254"/>
      <c r="AF128" s="254"/>
      <c r="AG128" s="255"/>
      <c r="AH128" s="255"/>
      <c r="AI128" s="255"/>
      <c r="AJ128" s="255"/>
      <c r="AK128" s="255"/>
      <c r="AL128" s="255"/>
      <c r="AM128" s="255"/>
      <c r="AN128" s="255"/>
      <c r="AO128" s="256"/>
      <c r="AP128" s="256"/>
      <c r="AQ128" s="527"/>
      <c r="AR128" s="534"/>
      <c r="AS128" s="534"/>
      <c r="AT128" s="534"/>
      <c r="AU128" s="538">
        <f t="shared" si="51"/>
        <v>0</v>
      </c>
      <c r="AV128" s="304"/>
      <c r="AW128" s="304"/>
      <c r="AX128" s="304"/>
      <c r="AY128" s="304"/>
      <c r="AZ128" s="265">
        <f t="shared" si="52"/>
        <v>0</v>
      </c>
      <c r="BA128" s="304"/>
      <c r="BB128" s="304"/>
      <c r="BC128" s="304"/>
      <c r="BD128" s="304"/>
      <c r="BE128" s="265">
        <f t="shared" si="53"/>
        <v>0</v>
      </c>
      <c r="BF128" s="304"/>
      <c r="BG128" s="304"/>
      <c r="BH128" s="304"/>
      <c r="BI128" s="304"/>
      <c r="BJ128" s="265">
        <f t="shared" si="54"/>
        <v>0</v>
      </c>
    </row>
    <row r="129" spans="1:62" ht="1.5" hidden="1" customHeight="1">
      <c r="A129" s="290" t="s">
        <v>412</v>
      </c>
      <c r="B129" s="268">
        <v>7901</v>
      </c>
      <c r="C129" s="324"/>
      <c r="D129" s="324"/>
      <c r="E129" s="324"/>
      <c r="F129" s="324"/>
      <c r="G129" s="324"/>
      <c r="H129" s="324"/>
      <c r="I129" s="324"/>
      <c r="J129" s="324"/>
      <c r="K129" s="324"/>
      <c r="L129" s="324"/>
      <c r="M129" s="324"/>
      <c r="N129" s="324"/>
      <c r="O129" s="324"/>
      <c r="P129" s="325"/>
      <c r="Q129" s="324"/>
      <c r="R129" s="324"/>
      <c r="S129" s="324"/>
      <c r="T129" s="324"/>
      <c r="U129" s="324"/>
      <c r="V129" s="324"/>
      <c r="W129" s="324"/>
      <c r="X129" s="324"/>
      <c r="Y129" s="324"/>
      <c r="Z129" s="324"/>
      <c r="AA129" s="324"/>
      <c r="AB129" s="326"/>
      <c r="AC129" s="324"/>
      <c r="AD129" s="262"/>
      <c r="AE129" s="262"/>
      <c r="AF129" s="262"/>
      <c r="AG129" s="264"/>
      <c r="AH129" s="264"/>
      <c r="AI129" s="264"/>
      <c r="AJ129" s="264"/>
      <c r="AK129" s="264"/>
      <c r="AL129" s="264"/>
      <c r="AM129" s="264"/>
      <c r="AN129" s="264"/>
      <c r="AO129" s="265"/>
      <c r="AP129" s="265"/>
      <c r="AQ129" s="529"/>
      <c r="AR129" s="536"/>
      <c r="AS129" s="536"/>
      <c r="AT129" s="536"/>
      <c r="AU129" s="538">
        <f t="shared" si="51"/>
        <v>0</v>
      </c>
      <c r="AV129" s="307"/>
      <c r="AW129" s="307"/>
      <c r="AX129" s="307"/>
      <c r="AY129" s="307"/>
      <c r="AZ129" s="265">
        <f t="shared" si="52"/>
        <v>0</v>
      </c>
      <c r="BA129" s="307"/>
      <c r="BB129" s="307"/>
      <c r="BC129" s="307"/>
      <c r="BD129" s="307"/>
      <c r="BE129" s="265">
        <f t="shared" si="53"/>
        <v>0</v>
      </c>
      <c r="BF129" s="307"/>
      <c r="BG129" s="307"/>
      <c r="BH129" s="307"/>
      <c r="BI129" s="307"/>
      <c r="BJ129" s="265">
        <f t="shared" si="54"/>
        <v>0</v>
      </c>
    </row>
    <row r="130" spans="1:62" hidden="1">
      <c r="A130" s="387" t="s">
        <v>412</v>
      </c>
      <c r="B130" s="280">
        <v>7902</v>
      </c>
      <c r="C130" s="251"/>
      <c r="D130" s="251"/>
      <c r="E130" s="251"/>
      <c r="F130" s="251"/>
      <c r="G130" s="251"/>
      <c r="H130" s="251"/>
      <c r="I130" s="251"/>
      <c r="J130" s="251"/>
      <c r="K130" s="251"/>
      <c r="L130" s="251"/>
      <c r="M130" s="251"/>
      <c r="N130" s="251"/>
      <c r="O130" s="251"/>
      <c r="P130" s="252"/>
      <c r="Q130" s="251"/>
      <c r="R130" s="251"/>
      <c r="S130" s="251"/>
      <c r="T130" s="251"/>
      <c r="U130" s="251"/>
      <c r="V130" s="251"/>
      <c r="W130" s="251"/>
      <c r="X130" s="251"/>
      <c r="Y130" s="251"/>
      <c r="Z130" s="251"/>
      <c r="AA130" s="251"/>
      <c r="AB130" s="303"/>
      <c r="AC130" s="251"/>
      <c r="AD130" s="254"/>
      <c r="AE130" s="254"/>
      <c r="AF130" s="254"/>
      <c r="AG130" s="255"/>
      <c r="AH130" s="255"/>
      <c r="AI130" s="255"/>
      <c r="AJ130" s="255"/>
      <c r="AK130" s="255"/>
      <c r="AL130" s="255"/>
      <c r="AM130" s="255"/>
      <c r="AN130" s="255"/>
      <c r="AO130" s="256"/>
      <c r="AP130" s="256"/>
      <c r="AQ130" s="527"/>
      <c r="AR130" s="534"/>
      <c r="AS130" s="534"/>
      <c r="AT130" s="534"/>
      <c r="AU130" s="538">
        <f t="shared" si="51"/>
        <v>0</v>
      </c>
      <c r="AV130" s="304"/>
      <c r="AW130" s="304"/>
      <c r="AX130" s="304"/>
      <c r="AY130" s="304"/>
      <c r="AZ130" s="265">
        <f t="shared" si="52"/>
        <v>0</v>
      </c>
      <c r="BA130" s="304"/>
      <c r="BB130" s="304"/>
      <c r="BC130" s="304"/>
      <c r="BD130" s="304"/>
      <c r="BE130" s="265">
        <f t="shared" si="53"/>
        <v>0</v>
      </c>
      <c r="BF130" s="304"/>
      <c r="BG130" s="304"/>
      <c r="BH130" s="304"/>
      <c r="BI130" s="304"/>
      <c r="BJ130" s="265">
        <f t="shared" si="54"/>
        <v>0</v>
      </c>
    </row>
    <row r="131" spans="1:62" s="227" customFormat="1" ht="26.25" customHeight="1" thickBot="1">
      <c r="A131" s="388" t="s">
        <v>179</v>
      </c>
      <c r="B131" s="389">
        <v>8000</v>
      </c>
      <c r="C131" s="390"/>
      <c r="D131" s="390"/>
      <c r="E131" s="390"/>
      <c r="F131" s="390"/>
      <c r="G131" s="390"/>
      <c r="H131" s="390"/>
      <c r="I131" s="390"/>
      <c r="J131" s="390"/>
      <c r="K131" s="390"/>
      <c r="L131" s="390"/>
      <c r="M131" s="390"/>
      <c r="N131" s="390"/>
      <c r="O131" s="390"/>
      <c r="P131" s="391"/>
      <c r="Q131" s="390"/>
      <c r="R131" s="390"/>
      <c r="S131" s="390"/>
      <c r="T131" s="390"/>
      <c r="U131" s="390"/>
      <c r="V131" s="390"/>
      <c r="W131" s="390"/>
      <c r="X131" s="390"/>
      <c r="Y131" s="390"/>
      <c r="Z131" s="390"/>
      <c r="AA131" s="390"/>
      <c r="AB131" s="392"/>
      <c r="AC131" s="390"/>
      <c r="AD131" s="451" t="s">
        <v>180</v>
      </c>
      <c r="AE131" s="451" t="s">
        <v>197</v>
      </c>
      <c r="AF131" s="451" t="s">
        <v>288</v>
      </c>
      <c r="AG131" s="393"/>
      <c r="AH131" s="393"/>
      <c r="AI131" s="393"/>
      <c r="AJ131" s="393"/>
      <c r="AK131" s="393"/>
      <c r="AL131" s="393"/>
      <c r="AM131" s="393"/>
      <c r="AN131" s="393"/>
      <c r="AO131" s="394"/>
      <c r="AP131" s="394"/>
      <c r="AQ131" s="549">
        <v>0</v>
      </c>
      <c r="AR131" s="550"/>
      <c r="AS131" s="550"/>
      <c r="AT131" s="550"/>
      <c r="AU131" s="538">
        <f t="shared" si="51"/>
        <v>0</v>
      </c>
      <c r="AV131" s="395">
        <v>76.900000000000006</v>
      </c>
      <c r="AW131" s="395"/>
      <c r="AX131" s="395"/>
      <c r="AY131" s="395"/>
      <c r="AZ131" s="265">
        <f t="shared" si="52"/>
        <v>76.900000000000006</v>
      </c>
      <c r="BA131" s="395">
        <v>152</v>
      </c>
      <c r="BB131" s="395"/>
      <c r="BC131" s="395"/>
      <c r="BD131" s="395"/>
      <c r="BE131" s="265">
        <f t="shared" si="53"/>
        <v>152</v>
      </c>
      <c r="BF131" s="395">
        <v>152</v>
      </c>
      <c r="BG131" s="395"/>
      <c r="BH131" s="395"/>
      <c r="BI131" s="395"/>
      <c r="BJ131" s="265">
        <f t="shared" si="54"/>
        <v>152</v>
      </c>
    </row>
    <row r="132" spans="1:62" ht="13.5" customHeight="1" thickBot="1">
      <c r="A132" s="396" t="s">
        <v>227</v>
      </c>
      <c r="B132" s="570">
        <v>10100</v>
      </c>
      <c r="C132" s="398" t="s">
        <v>238</v>
      </c>
      <c r="D132" s="398" t="s">
        <v>238</v>
      </c>
      <c r="E132" s="398" t="s">
        <v>238</v>
      </c>
      <c r="F132" s="398" t="s">
        <v>238</v>
      </c>
      <c r="G132" s="398" t="s">
        <v>238</v>
      </c>
      <c r="H132" s="398" t="s">
        <v>238</v>
      </c>
      <c r="I132" s="398" t="s">
        <v>238</v>
      </c>
      <c r="J132" s="398" t="s">
        <v>238</v>
      </c>
      <c r="K132" s="398" t="s">
        <v>238</v>
      </c>
      <c r="L132" s="398" t="s">
        <v>238</v>
      </c>
      <c r="M132" s="398" t="s">
        <v>238</v>
      </c>
      <c r="N132" s="398" t="s">
        <v>238</v>
      </c>
      <c r="O132" s="398" t="s">
        <v>238</v>
      </c>
      <c r="P132" s="399" t="s">
        <v>238</v>
      </c>
      <c r="Q132" s="398" t="s">
        <v>238</v>
      </c>
      <c r="R132" s="398" t="s">
        <v>238</v>
      </c>
      <c r="S132" s="398" t="s">
        <v>238</v>
      </c>
      <c r="T132" s="398" t="s">
        <v>238</v>
      </c>
      <c r="U132" s="398" t="s">
        <v>238</v>
      </c>
      <c r="V132" s="398" t="s">
        <v>238</v>
      </c>
      <c r="W132" s="398" t="s">
        <v>238</v>
      </c>
      <c r="X132" s="398" t="s">
        <v>238</v>
      </c>
      <c r="Y132" s="398" t="s">
        <v>238</v>
      </c>
      <c r="Z132" s="398" t="s">
        <v>238</v>
      </c>
      <c r="AA132" s="398" t="s">
        <v>238</v>
      </c>
      <c r="AB132" s="400" t="s">
        <v>238</v>
      </c>
      <c r="AC132" s="398" t="s">
        <v>238</v>
      </c>
      <c r="AD132" s="401" t="s">
        <v>238</v>
      </c>
      <c r="AE132" s="401"/>
      <c r="AF132" s="401"/>
      <c r="AG132" s="402">
        <f t="shared" ref="AG132:AM132" si="56">AG18+AG131</f>
        <v>5185.6000000000004</v>
      </c>
      <c r="AH132" s="402">
        <f t="shared" si="56"/>
        <v>4972.8000000000011</v>
      </c>
      <c r="AI132" s="402">
        <f t="shared" si="56"/>
        <v>91.6</v>
      </c>
      <c r="AJ132" s="402">
        <f t="shared" si="56"/>
        <v>91.6</v>
      </c>
      <c r="AK132" s="402">
        <f t="shared" si="56"/>
        <v>759.2</v>
      </c>
      <c r="AL132" s="402">
        <f t="shared" si="56"/>
        <v>756.2</v>
      </c>
      <c r="AM132" s="402">
        <f t="shared" si="56"/>
        <v>0</v>
      </c>
      <c r="AN132" s="402"/>
      <c r="AO132" s="403">
        <f>AO18+AO131</f>
        <v>4334.7999999999993</v>
      </c>
      <c r="AP132" s="403">
        <f>AP18+AP131</f>
        <v>2862.3</v>
      </c>
      <c r="AQ132" s="551">
        <f>AQ18</f>
        <v>6129.4000000000005</v>
      </c>
      <c r="AR132" s="551">
        <f>AR18+AR131</f>
        <v>90</v>
      </c>
      <c r="AS132" s="551">
        <f>AS18+AS131</f>
        <v>2416.3000000000002</v>
      </c>
      <c r="AT132" s="551">
        <f>AT18+AT131</f>
        <v>0</v>
      </c>
      <c r="AU132" s="552">
        <f>AU18</f>
        <v>3623.1</v>
      </c>
      <c r="AV132" s="402">
        <f>AV18</f>
        <v>3681.6</v>
      </c>
      <c r="AW132" s="402">
        <f>AW18+AW131</f>
        <v>90.1</v>
      </c>
      <c r="AX132" s="402">
        <f>AX18+AX131</f>
        <v>515.1</v>
      </c>
      <c r="AY132" s="406">
        <f>AY18+AY131</f>
        <v>0</v>
      </c>
      <c r="AZ132" s="407">
        <f>AZ18</f>
        <v>3076.4</v>
      </c>
      <c r="BA132" s="402">
        <f>BA18</f>
        <v>3888.2</v>
      </c>
      <c r="BB132" s="402">
        <f>BB18+BB131</f>
        <v>93.8</v>
      </c>
      <c r="BC132" s="402">
        <f>BC18+BC131</f>
        <v>753.6</v>
      </c>
      <c r="BD132" s="406">
        <f>BD18+BD131</f>
        <v>0</v>
      </c>
      <c r="BE132" s="407">
        <f>BE18+BE131</f>
        <v>3192.7999999999997</v>
      </c>
      <c r="BF132" s="402">
        <f>BF18</f>
        <v>3888.2</v>
      </c>
      <c r="BG132" s="402">
        <f>BG18+BG131</f>
        <v>93.8</v>
      </c>
      <c r="BH132" s="402">
        <f>BH18+BH131</f>
        <v>753.6</v>
      </c>
      <c r="BI132" s="406">
        <f>BI18+BI131</f>
        <v>0</v>
      </c>
      <c r="BJ132" s="407">
        <f>BJ18+BJ131</f>
        <v>3192.7999999999997</v>
      </c>
    </row>
    <row r="133" spans="1:62" ht="33.75" customHeight="1">
      <c r="A133" s="408"/>
      <c r="B133" s="409"/>
      <c r="C133" s="193"/>
      <c r="D133" s="193"/>
      <c r="E133" s="193"/>
      <c r="F133" s="193"/>
      <c r="G133" s="193"/>
      <c r="H133" s="193"/>
      <c r="I133" s="193"/>
      <c r="J133" s="193"/>
      <c r="K133" s="193"/>
      <c r="L133" s="193"/>
      <c r="M133" s="193"/>
      <c r="N133" s="193"/>
      <c r="O133" s="193"/>
      <c r="P133" s="410"/>
      <c r="Q133" s="193"/>
      <c r="R133" s="193"/>
      <c r="S133" s="193"/>
      <c r="T133" s="193"/>
      <c r="U133" s="193"/>
      <c r="V133" s="193"/>
      <c r="W133" s="193"/>
      <c r="X133" s="193"/>
      <c r="Y133" s="193"/>
      <c r="Z133" s="193"/>
      <c r="AA133" s="193"/>
      <c r="AB133" s="193"/>
      <c r="AC133" s="193"/>
      <c r="AD133" s="411"/>
      <c r="AE133" s="411"/>
      <c r="AF133" s="411"/>
      <c r="AG133" s="193"/>
      <c r="AH133" s="193"/>
      <c r="AI133" s="193"/>
      <c r="AJ133" s="193"/>
      <c r="AK133" s="193"/>
      <c r="AL133" s="193"/>
      <c r="AM133" s="193"/>
      <c r="AN133" s="193"/>
      <c r="AO133" s="194"/>
      <c r="AP133" s="194"/>
      <c r="AQ133" s="193"/>
      <c r="AR133" s="193"/>
      <c r="AS133" s="193"/>
      <c r="AT133" s="193"/>
      <c r="AU133" s="194"/>
      <c r="AV133" s="193"/>
      <c r="AW133" s="193"/>
      <c r="AX133" s="193"/>
      <c r="AY133" s="193"/>
      <c r="AZ133" s="194"/>
      <c r="BA133" s="194"/>
      <c r="BB133" s="194"/>
      <c r="BC133" s="194"/>
      <c r="BD133" s="194"/>
      <c r="BE133" s="194"/>
    </row>
    <row r="134" spans="1:62" ht="15">
      <c r="A134" s="635"/>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I134" s="193"/>
      <c r="AJ134" s="193"/>
      <c r="AK134" s="193"/>
      <c r="AL134" s="193"/>
      <c r="AM134" s="193"/>
      <c r="AN134" s="193"/>
      <c r="BB134" s="194"/>
      <c r="BC134" s="194"/>
      <c r="BD134" s="194"/>
      <c r="BE134" s="194"/>
    </row>
    <row r="135" spans="1:62" ht="12" customHeight="1">
      <c r="A135" s="193"/>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I135" s="193"/>
      <c r="AJ135" s="193"/>
      <c r="AK135" s="193"/>
      <c r="AL135" s="193"/>
      <c r="AM135" s="193"/>
      <c r="AN135" s="193"/>
      <c r="AO135" s="194"/>
      <c r="AP135" s="194"/>
      <c r="BB135" s="194"/>
      <c r="BC135" s="194"/>
      <c r="BD135" s="194"/>
      <c r="BE135" s="194"/>
    </row>
    <row r="136" spans="1:62" hidden="1">
      <c r="A136" s="193"/>
      <c r="B136" s="409"/>
      <c r="C136" s="193"/>
      <c r="D136" s="413"/>
      <c r="E136" s="193"/>
      <c r="F136" s="193"/>
      <c r="G136" s="193"/>
      <c r="H136" s="193"/>
      <c r="I136" s="193"/>
      <c r="K136" s="193"/>
      <c r="L136" s="193"/>
      <c r="M136" s="193"/>
      <c r="N136" s="193"/>
      <c r="O136" s="193"/>
      <c r="P136" s="410"/>
      <c r="Q136" s="193"/>
      <c r="R136" s="193"/>
      <c r="S136" s="193"/>
      <c r="T136" s="193"/>
      <c r="U136" s="193"/>
      <c r="V136" s="193"/>
      <c r="W136" s="193"/>
      <c r="X136" s="193"/>
      <c r="Y136" s="193"/>
      <c r="Z136" s="193"/>
      <c r="AA136" s="193"/>
      <c r="AB136" s="193"/>
      <c r="AC136" s="193"/>
      <c r="AD136" s="411"/>
      <c r="AE136" s="411"/>
      <c r="AF136" s="411"/>
      <c r="AI136" s="193"/>
      <c r="AJ136" s="193"/>
      <c r="AK136" s="193"/>
      <c r="AL136" s="193"/>
      <c r="AM136" s="193"/>
      <c r="AN136" s="193"/>
      <c r="AO136" s="194"/>
      <c r="AP136" s="194"/>
      <c r="BB136" s="194"/>
      <c r="BC136" s="194"/>
      <c r="BD136" s="194"/>
      <c r="BE136" s="194"/>
    </row>
    <row r="137" spans="1:62">
      <c r="A137" s="193"/>
      <c r="B137" s="775"/>
      <c r="C137" s="775"/>
      <c r="D137" s="775"/>
      <c r="E137" s="775"/>
      <c r="F137" s="775"/>
      <c r="G137" s="775"/>
      <c r="H137" s="775"/>
      <c r="I137" s="775"/>
      <c r="J137" s="775"/>
      <c r="K137" s="775"/>
      <c r="L137" s="775"/>
      <c r="M137" s="775"/>
      <c r="N137" s="775"/>
      <c r="O137" s="775"/>
      <c r="P137" s="775"/>
      <c r="Q137" s="775"/>
      <c r="R137" s="775"/>
      <c r="S137" s="775"/>
      <c r="T137" s="775"/>
      <c r="U137" s="775"/>
      <c r="V137" s="775"/>
      <c r="W137" s="775"/>
      <c r="X137" s="775"/>
      <c r="Y137" s="775"/>
      <c r="Z137" s="775"/>
      <c r="AA137" s="775"/>
      <c r="AB137" s="775"/>
      <c r="AC137" s="775"/>
      <c r="AD137" s="775"/>
      <c r="AE137" s="775"/>
      <c r="AF137" s="775"/>
      <c r="AI137" s="193"/>
      <c r="AJ137" s="193"/>
      <c r="AK137" s="193"/>
      <c r="AL137" s="193"/>
      <c r="AM137" s="193"/>
      <c r="AN137" s="193"/>
      <c r="AO137" s="194"/>
      <c r="AP137" s="194"/>
      <c r="AQ137" s="194"/>
      <c r="AR137" s="193"/>
      <c r="AS137" s="193"/>
      <c r="AT137" s="193"/>
      <c r="AU137" s="194"/>
      <c r="AV137" s="193"/>
      <c r="AW137" s="193"/>
      <c r="AX137" s="193"/>
      <c r="AY137" s="193"/>
      <c r="AZ137" s="194"/>
      <c r="BA137" s="194"/>
      <c r="BB137" s="194"/>
      <c r="BC137" s="194"/>
      <c r="BD137" s="194"/>
      <c r="BE137" s="194"/>
    </row>
    <row r="138" spans="1:62">
      <c r="A138" s="408"/>
      <c r="B138" s="409"/>
      <c r="C138" s="193"/>
      <c r="D138" s="193"/>
      <c r="E138" s="193"/>
      <c r="F138" s="193"/>
      <c r="G138" s="193"/>
      <c r="H138" s="193"/>
      <c r="I138" s="193"/>
      <c r="K138" s="193"/>
      <c r="L138" s="193"/>
      <c r="M138" s="193"/>
      <c r="N138" s="193"/>
      <c r="O138" s="193"/>
      <c r="P138" s="410"/>
      <c r="Q138" s="193"/>
      <c r="R138" s="193"/>
      <c r="S138" s="193"/>
      <c r="T138" s="193"/>
      <c r="U138" s="193"/>
      <c r="V138" s="193"/>
      <c r="W138" s="193"/>
      <c r="X138" s="193"/>
      <c r="Y138" s="193"/>
      <c r="Z138" s="193"/>
      <c r="AA138" s="193"/>
      <c r="AB138" s="193"/>
      <c r="AC138" s="193"/>
      <c r="AD138" s="411"/>
      <c r="AE138" s="411"/>
      <c r="AF138" s="411"/>
      <c r="AG138" s="193"/>
      <c r="AH138" s="193"/>
      <c r="AI138" s="193"/>
      <c r="AJ138" s="193"/>
      <c r="AK138" s="193"/>
      <c r="AL138" s="193"/>
      <c r="AM138" s="193"/>
      <c r="AN138" s="193"/>
      <c r="AO138" s="194"/>
      <c r="AP138" s="194"/>
      <c r="AQ138" s="193"/>
      <c r="AR138" s="193"/>
      <c r="AS138" s="193"/>
      <c r="AT138" s="193"/>
      <c r="AU138" s="194"/>
      <c r="AV138" s="193"/>
      <c r="AW138" s="193"/>
      <c r="AX138" s="193"/>
      <c r="AY138" s="193"/>
      <c r="AZ138" s="194"/>
      <c r="BA138" s="194"/>
      <c r="BB138" s="194"/>
      <c r="BC138" s="194"/>
      <c r="BD138" s="194"/>
      <c r="BE138" s="194"/>
    </row>
    <row r="139" spans="1:62">
      <c r="AG139" s="193"/>
      <c r="AH139" s="193"/>
      <c r="AQ139" s="193"/>
      <c r="AR139" s="193"/>
      <c r="AS139" s="193"/>
      <c r="AT139" s="193"/>
      <c r="AU139" s="194"/>
      <c r="AV139" s="193"/>
      <c r="AW139" s="193"/>
      <c r="AX139" s="193"/>
      <c r="AY139" s="193"/>
      <c r="AZ139" s="194"/>
      <c r="BA139" s="194"/>
    </row>
    <row r="140" spans="1:62" s="416" customFormat="1">
      <c r="A140" s="414"/>
      <c r="B140" s="415"/>
      <c r="AD140" s="417"/>
      <c r="AE140" s="417"/>
      <c r="AF140" s="417"/>
      <c r="AG140" s="193"/>
      <c r="AH140" s="193"/>
      <c r="AO140" s="418"/>
      <c r="AP140" s="418"/>
      <c r="AQ140" s="419"/>
      <c r="AR140" s="419"/>
      <c r="AS140" s="419"/>
      <c r="AT140" s="419"/>
      <c r="AU140" s="419"/>
      <c r="AV140" s="193"/>
      <c r="AW140" s="193"/>
      <c r="AX140" s="193"/>
      <c r="AY140" s="193"/>
      <c r="AZ140" s="194"/>
      <c r="BA140" s="420"/>
      <c r="BB140" s="418"/>
      <c r="BC140" s="418"/>
      <c r="BD140" s="418"/>
      <c r="BE140" s="418"/>
    </row>
    <row r="141" spans="1:62">
      <c r="AG141" s="419"/>
      <c r="AH141" s="419"/>
      <c r="AI141" s="416"/>
      <c r="AJ141" s="416"/>
      <c r="AK141" s="416"/>
      <c r="AL141" s="416"/>
      <c r="AM141" s="416"/>
      <c r="AN141" s="416"/>
      <c r="AO141" s="416"/>
      <c r="AP141" s="416"/>
      <c r="AQ141" s="416"/>
      <c r="AR141" s="416"/>
      <c r="AS141" s="416"/>
      <c r="AT141" s="416"/>
      <c r="AU141" s="416"/>
      <c r="AV141" s="416"/>
      <c r="AW141" s="416"/>
      <c r="AX141" s="416"/>
      <c r="AY141" s="416"/>
      <c r="AZ141" s="418"/>
      <c r="BA141" s="418"/>
      <c r="BB141" s="418"/>
      <c r="BC141" s="418"/>
      <c r="BD141" s="418"/>
      <c r="BE141" s="418"/>
    </row>
  </sheetData>
  <mergeCells count="224">
    <mergeCell ref="C11:C16"/>
    <mergeCell ref="AB36:AB37"/>
    <mergeCell ref="Z36:Z39"/>
    <mergeCell ref="AA36:AA37"/>
    <mergeCell ref="K36:K37"/>
    <mergeCell ref="M28:M32"/>
    <mergeCell ref="L36:L37"/>
    <mergeCell ref="S36:S44"/>
    <mergeCell ref="W36:W41"/>
    <mergeCell ref="V36:V44"/>
    <mergeCell ref="J36:J37"/>
    <mergeCell ref="I36:I41"/>
    <mergeCell ref="W28:W33"/>
    <mergeCell ref="R11:R16"/>
    <mergeCell ref="P36:P37"/>
    <mergeCell ref="M36:M37"/>
    <mergeCell ref="O36:O37"/>
    <mergeCell ref="Q36:Q44"/>
    <mergeCell ref="E11:E16"/>
    <mergeCell ref="Y11:Y16"/>
    <mergeCell ref="D11:D16"/>
    <mergeCell ref="J11:J16"/>
    <mergeCell ref="G11:G16"/>
    <mergeCell ref="M11:M16"/>
    <mergeCell ref="N11:N16"/>
    <mergeCell ref="O11:O16"/>
    <mergeCell ref="W11:W16"/>
    <mergeCell ref="F11:F16"/>
    <mergeCell ref="J10:L10"/>
    <mergeCell ref="U11:U16"/>
    <mergeCell ref="T11:T16"/>
    <mergeCell ref="Q10:S10"/>
    <mergeCell ref="T10:V10"/>
    <mergeCell ref="S11:S16"/>
    <mergeCell ref="K11:K16"/>
    <mergeCell ref="M10:P10"/>
    <mergeCell ref="P11:P16"/>
    <mergeCell ref="BA10:BJ10"/>
    <mergeCell ref="AT12:AT16"/>
    <mergeCell ref="W10:Y10"/>
    <mergeCell ref="AU12:AU16"/>
    <mergeCell ref="AS12:AS16"/>
    <mergeCell ref="AR12:AR16"/>
    <mergeCell ref="AM12:AM16"/>
    <mergeCell ref="AH12:AH16"/>
    <mergeCell ref="BG12:BG16"/>
    <mergeCell ref="BD12:BD16"/>
    <mergeCell ref="AC49:AC58"/>
    <mergeCell ref="AG7:BJ9"/>
    <mergeCell ref="BF11:BJ11"/>
    <mergeCell ref="AQ12:AQ16"/>
    <mergeCell ref="AN12:AN16"/>
    <mergeCell ref="AI11:AJ11"/>
    <mergeCell ref="BA11:BE11"/>
    <mergeCell ref="BJ12:BJ16"/>
    <mergeCell ref="BF12:BF16"/>
    <mergeCell ref="BA12:BA16"/>
    <mergeCell ref="A1:BE1"/>
    <mergeCell ref="A2:BE2"/>
    <mergeCell ref="A5:AQ5"/>
    <mergeCell ref="A7:A16"/>
    <mergeCell ref="B7:B16"/>
    <mergeCell ref="L11:L16"/>
    <mergeCell ref="I11:I16"/>
    <mergeCell ref="C10:E10"/>
    <mergeCell ref="H11:H16"/>
    <mergeCell ref="BE12:BE16"/>
    <mergeCell ref="BI12:BI16"/>
    <mergeCell ref="BH12:BH16"/>
    <mergeCell ref="BC12:BC16"/>
    <mergeCell ref="AC47:AC48"/>
    <mergeCell ref="AX12:AX16"/>
    <mergeCell ref="AC36:AC37"/>
    <mergeCell ref="BB12:BB16"/>
    <mergeCell ref="AV10:AZ10"/>
    <mergeCell ref="AV12:AV16"/>
    <mergeCell ref="Q11:Q16"/>
    <mergeCell ref="X28:X32"/>
    <mergeCell ref="Y28:Y32"/>
    <mergeCell ref="AC28:AC32"/>
    <mergeCell ref="AB28:AB32"/>
    <mergeCell ref="AW12:AW16"/>
    <mergeCell ref="AY12:AY16"/>
    <mergeCell ref="AZ12:AZ16"/>
    <mergeCell ref="AB72:AB79"/>
    <mergeCell ref="AA49:AA51"/>
    <mergeCell ref="X11:X16"/>
    <mergeCell ref="V11:V16"/>
    <mergeCell ref="Z22:Z23"/>
    <mergeCell ref="Z28:Z32"/>
    <mergeCell ref="AA28:AA32"/>
    <mergeCell ref="AA11:AA16"/>
    <mergeCell ref="Z11:Z16"/>
    <mergeCell ref="AI12:AI16"/>
    <mergeCell ref="AG12:AG16"/>
    <mergeCell ref="R36:R44"/>
    <mergeCell ref="X36:X37"/>
    <mergeCell ref="U36:U44"/>
    <mergeCell ref="T36:T44"/>
    <mergeCell ref="N72:N79"/>
    <mergeCell ref="P49:P51"/>
    <mergeCell ref="M49:M51"/>
    <mergeCell ref="L49:L58"/>
    <mergeCell ref="AQ10:AU10"/>
    <mergeCell ref="AK11:AL11"/>
    <mergeCell ref="AL12:AL16"/>
    <mergeCell ref="AB11:AB16"/>
    <mergeCell ref="Z10:AB10"/>
    <mergeCell ref="AJ12:AJ16"/>
    <mergeCell ref="W72:W79"/>
    <mergeCell ref="M72:M79"/>
    <mergeCell ref="L72:L79"/>
    <mergeCell ref="N49:N51"/>
    <mergeCell ref="O72:O79"/>
    <mergeCell ref="J72:J79"/>
    <mergeCell ref="O49:O51"/>
    <mergeCell ref="Q49:Q58"/>
    <mergeCell ref="K72:K79"/>
    <mergeCell ref="J49:J58"/>
    <mergeCell ref="B125:B126"/>
    <mergeCell ref="S49:S58"/>
    <mergeCell ref="T49:T58"/>
    <mergeCell ref="U49:U58"/>
    <mergeCell ref="V49:V58"/>
    <mergeCell ref="P72:P79"/>
    <mergeCell ref="I72:I79"/>
    <mergeCell ref="G49:G58"/>
    <mergeCell ref="G72:G79"/>
    <mergeCell ref="H72:H79"/>
    <mergeCell ref="M80:M81"/>
    <mergeCell ref="F80:F81"/>
    <mergeCell ref="F72:F79"/>
    <mergeCell ref="F68:F69"/>
    <mergeCell ref="A125:A126"/>
    <mergeCell ref="C125:C126"/>
    <mergeCell ref="D72:D79"/>
    <mergeCell ref="B80:B81"/>
    <mergeCell ref="A106:A107"/>
    <mergeCell ref="B73:B79"/>
    <mergeCell ref="C59:C60"/>
    <mergeCell ref="E82:E85"/>
    <mergeCell ref="E72:E79"/>
    <mergeCell ref="A82:A86"/>
    <mergeCell ref="A80:A81"/>
    <mergeCell ref="A63:A66"/>
    <mergeCell ref="A59:A60"/>
    <mergeCell ref="C72:C79"/>
    <mergeCell ref="B82:B86"/>
    <mergeCell ref="D22:D23"/>
    <mergeCell ref="E36:E41"/>
    <mergeCell ref="F36:F41"/>
    <mergeCell ref="D28:D32"/>
    <mergeCell ref="A49:A58"/>
    <mergeCell ref="C49:C58"/>
    <mergeCell ref="D36:D41"/>
    <mergeCell ref="E28:E32"/>
    <mergeCell ref="E22:E23"/>
    <mergeCell ref="B135:AF135"/>
    <mergeCell ref="Z72:Z79"/>
    <mergeCell ref="AB49:AB51"/>
    <mergeCell ref="Z49:Z55"/>
    <mergeCell ref="Z59:Z60"/>
    <mergeCell ref="AA72:AA79"/>
    <mergeCell ref="D49:D58"/>
    <mergeCell ref="Y125:Y126"/>
    <mergeCell ref="Z106:Z107"/>
    <mergeCell ref="Z80:Z81"/>
    <mergeCell ref="W80:W81"/>
    <mergeCell ref="W82:W86"/>
    <mergeCell ref="W59:W60"/>
    <mergeCell ref="B49:B58"/>
    <mergeCell ref="C82:C86"/>
    <mergeCell ref="K49:K58"/>
    <mergeCell ref="R49:R58"/>
    <mergeCell ref="H49:H58"/>
    <mergeCell ref="E49:E58"/>
    <mergeCell ref="I49:I58"/>
    <mergeCell ref="A73:A79"/>
    <mergeCell ref="B137:AF137"/>
    <mergeCell ref="C80:C81"/>
    <mergeCell ref="B106:B107"/>
    <mergeCell ref="AC80:AC81"/>
    <mergeCell ref="F106:F107"/>
    <mergeCell ref="Z125:Z126"/>
    <mergeCell ref="M106:M107"/>
    <mergeCell ref="X82:X85"/>
    <mergeCell ref="W125:W126"/>
    <mergeCell ref="A47:A48"/>
    <mergeCell ref="B47:B48"/>
    <mergeCell ref="A22:A23"/>
    <mergeCell ref="B28:B32"/>
    <mergeCell ref="B22:B23"/>
    <mergeCell ref="A36:A41"/>
    <mergeCell ref="B36:B41"/>
    <mergeCell ref="N36:N37"/>
    <mergeCell ref="F28:F32"/>
    <mergeCell ref="C28:C33"/>
    <mergeCell ref="A28:A32"/>
    <mergeCell ref="A26:A27"/>
    <mergeCell ref="C22:C25"/>
    <mergeCell ref="B34:B35"/>
    <mergeCell ref="C36:C41"/>
    <mergeCell ref="H36:H41"/>
    <mergeCell ref="G36:G41"/>
    <mergeCell ref="C7:AB8"/>
    <mergeCell ref="AO11:AP11"/>
    <mergeCell ref="AC7:AC16"/>
    <mergeCell ref="AP12:AP16"/>
    <mergeCell ref="F10:I10"/>
    <mergeCell ref="AB80:AB81"/>
    <mergeCell ref="AA80:AA81"/>
    <mergeCell ref="X72:X79"/>
    <mergeCell ref="F49:F58"/>
    <mergeCell ref="M22:M23"/>
    <mergeCell ref="AG11:AH11"/>
    <mergeCell ref="Y36:Y41"/>
    <mergeCell ref="W9:AB9"/>
    <mergeCell ref="AC73:AC79"/>
    <mergeCell ref="C9:V9"/>
    <mergeCell ref="AO12:AO16"/>
    <mergeCell ref="AD7:AF11"/>
    <mergeCell ref="AK12:AK16"/>
    <mergeCell ref="AG10:AO10"/>
    <mergeCell ref="AM11:AN11"/>
  </mergeCells>
  <phoneticPr fontId="0" type="noConversion"/>
  <pageMargins left="0.75" right="0.33" top="1" bottom="0.48" header="0.5" footer="0.35"/>
  <pageSetup paperSize="9" scale="43" orientation="landscape" r:id="rId1"/>
  <headerFooter alignWithMargins="0"/>
  <rowBreaks count="4" manualBreakCount="4">
    <brk id="46" max="61" man="1"/>
    <brk id="86" max="61" man="1"/>
    <brk id="97" max="61" man="1"/>
    <brk id="136" max="16383" man="1"/>
  </rowBreaks>
</worksheet>
</file>

<file path=xl/worksheets/sheet3.xml><?xml version="1.0" encoding="utf-8"?>
<worksheet xmlns="http://schemas.openxmlformats.org/spreadsheetml/2006/main" xmlns:r="http://schemas.openxmlformats.org/officeDocument/2006/relationships">
  <dimension ref="A1:BJ142"/>
  <sheetViews>
    <sheetView view="pageBreakPreview" topLeftCell="B123" zoomScaleSheetLayoutView="100" workbookViewId="0">
      <selection activeCell="AG141" sqref="AG141:BL144"/>
    </sheetView>
  </sheetViews>
  <sheetFormatPr defaultRowHeight="12.75"/>
  <cols>
    <col min="1" max="1" width="42.42578125" style="188" customWidth="1"/>
    <col min="2" max="2" width="5" style="189" customWidth="1"/>
    <col min="3" max="3" width="18.42578125" style="187" customWidth="1"/>
    <col min="4" max="4" width="4.5703125" style="187" customWidth="1"/>
    <col min="5" max="5" width="4.7109375" style="187" customWidth="1"/>
    <col min="6" max="6" width="0.7109375" style="187" hidden="1" customWidth="1"/>
    <col min="7" max="7" width="22.5703125" style="187" hidden="1" customWidth="1"/>
    <col min="8" max="8" width="22.140625" style="187" hidden="1" customWidth="1"/>
    <col min="9" max="9" width="22.42578125" style="187" hidden="1" customWidth="1"/>
    <col min="10" max="10" width="24.7109375" style="187" hidden="1" customWidth="1"/>
    <col min="11" max="11" width="25.7109375" style="187" hidden="1" customWidth="1"/>
    <col min="12" max="12" width="27.42578125" style="187" hidden="1" customWidth="1"/>
    <col min="13" max="13" width="26.7109375" style="187" hidden="1" customWidth="1"/>
    <col min="14" max="14" width="28.28515625" style="187" hidden="1" customWidth="1"/>
    <col min="15" max="15" width="21.140625" style="187" hidden="1" customWidth="1"/>
    <col min="16" max="16" width="22.85546875" style="187" hidden="1" customWidth="1"/>
    <col min="17" max="17" width="23.85546875" style="187" hidden="1" customWidth="1"/>
    <col min="18" max="18" width="20.28515625" style="187" hidden="1" customWidth="1"/>
    <col min="19" max="19" width="19.7109375" style="187" hidden="1" customWidth="1"/>
    <col min="20" max="20" width="21.140625" style="187" hidden="1" customWidth="1"/>
    <col min="21" max="21" width="21" style="187" hidden="1" customWidth="1"/>
    <col min="22" max="22" width="17.5703125" style="187" hidden="1" customWidth="1"/>
    <col min="23" max="23" width="18.42578125" style="187" customWidth="1"/>
    <col min="24" max="24" width="3.5703125" style="187" customWidth="1"/>
    <col min="25" max="25" width="4.7109375" style="187" customWidth="1"/>
    <col min="26" max="26" width="26.42578125" style="187" hidden="1" customWidth="1"/>
    <col min="27" max="27" width="5" style="187" hidden="1" customWidth="1"/>
    <col min="28" max="28" width="3.85546875" style="187" hidden="1" customWidth="1"/>
    <col min="29" max="29" width="19.7109375" style="187" hidden="1" customWidth="1"/>
    <col min="30" max="30" width="4.7109375" style="191" customWidth="1"/>
    <col min="31" max="31" width="11.5703125" style="191" customWidth="1"/>
    <col min="32" max="32" width="4.28515625" style="191" customWidth="1"/>
    <col min="33" max="34" width="7.7109375" style="187" customWidth="1"/>
    <col min="35" max="36" width="5.7109375" style="187" customWidth="1"/>
    <col min="37" max="38" width="6.7109375" style="187" customWidth="1"/>
    <col min="39" max="40" width="4.5703125" style="187" customWidth="1"/>
    <col min="41" max="42" width="8" style="192" customWidth="1"/>
    <col min="43" max="43" width="8.140625" style="187" customWidth="1"/>
    <col min="44" max="44" width="5.5703125" style="187" customWidth="1"/>
    <col min="45" max="45" width="7.7109375" style="187" customWidth="1"/>
    <col min="46" max="46" width="4.85546875" style="187" customWidth="1"/>
    <col min="47" max="47" width="7.5703125" style="192" customWidth="1"/>
    <col min="48" max="48" width="7.85546875" style="187" customWidth="1"/>
    <col min="49" max="49" width="5.7109375" style="187" customWidth="1"/>
    <col min="50" max="50" width="6.85546875" style="187" customWidth="1"/>
    <col min="51" max="51" width="5.140625" style="187" customWidth="1"/>
    <col min="52" max="52" width="8.28515625" style="192" customWidth="1"/>
    <col min="53" max="53" width="7.140625" style="187" customWidth="1"/>
    <col min="54" max="54" width="6" style="187" customWidth="1"/>
    <col min="55" max="55" width="6.140625" style="187" customWidth="1"/>
    <col min="56" max="56" width="4.85546875" style="187" customWidth="1"/>
    <col min="57" max="57" width="7.7109375" style="187" customWidth="1"/>
    <col min="58" max="58" width="9.140625" style="187"/>
    <col min="59" max="59" width="6.28515625" style="187" customWidth="1"/>
    <col min="60" max="60" width="6.42578125" style="187" customWidth="1"/>
    <col min="61" max="61" width="5.140625" style="187" customWidth="1"/>
    <col min="62" max="16384" width="9.140625" style="187"/>
  </cols>
  <sheetData>
    <row r="1" spans="1:62">
      <c r="A1" s="724" t="s">
        <v>192</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row>
    <row r="2" spans="1:62">
      <c r="A2" s="724" t="s">
        <v>201</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row>
    <row r="4" spans="1:62" ht="136.5" hidden="1" customHeight="1">
      <c r="A4" s="188" t="s">
        <v>409</v>
      </c>
      <c r="B4" s="421"/>
      <c r="C4" s="196"/>
      <c r="D4" s="196"/>
      <c r="E4" s="196"/>
      <c r="F4" s="196"/>
      <c r="G4" s="196"/>
      <c r="H4" s="196"/>
      <c r="I4" s="196"/>
      <c r="J4" s="196"/>
      <c r="K4" s="196"/>
      <c r="L4" s="196"/>
      <c r="M4" s="196"/>
      <c r="N4" s="196"/>
      <c r="O4" s="196"/>
      <c r="P4" s="196"/>
      <c r="Q4" s="198"/>
      <c r="R4" s="198"/>
      <c r="S4" s="198"/>
      <c r="T4" s="198"/>
      <c r="U4" s="198"/>
      <c r="V4" s="198"/>
    </row>
    <row r="5" spans="1:62">
      <c r="A5" s="725" t="s">
        <v>410</v>
      </c>
      <c r="B5" s="725"/>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199"/>
      <c r="AS5" s="199"/>
      <c r="AT5" s="199"/>
      <c r="AU5" s="200"/>
      <c r="AV5" s="199"/>
      <c r="AW5" s="199"/>
      <c r="AX5" s="199"/>
      <c r="AY5" s="199"/>
      <c r="AZ5" s="200"/>
    </row>
    <row r="6" spans="1:62" ht="18" customHeight="1" thickBot="1"/>
    <row r="7" spans="1:62" ht="16.5" customHeight="1">
      <c r="A7" s="726" t="s">
        <v>235</v>
      </c>
      <c r="B7" s="729" t="s">
        <v>236</v>
      </c>
      <c r="C7" s="707" t="s">
        <v>3</v>
      </c>
      <c r="D7" s="708"/>
      <c r="E7" s="708"/>
      <c r="F7" s="708"/>
      <c r="G7" s="708"/>
      <c r="H7" s="708"/>
      <c r="I7" s="708"/>
      <c r="J7" s="708"/>
      <c r="K7" s="708"/>
      <c r="L7" s="708"/>
      <c r="M7" s="708"/>
      <c r="N7" s="708"/>
      <c r="O7" s="708"/>
      <c r="P7" s="708"/>
      <c r="Q7" s="708"/>
      <c r="R7" s="708"/>
      <c r="S7" s="708"/>
      <c r="T7" s="708"/>
      <c r="U7" s="708"/>
      <c r="V7" s="708"/>
      <c r="W7" s="708"/>
      <c r="X7" s="708"/>
      <c r="Y7" s="708"/>
      <c r="Z7" s="708"/>
      <c r="AA7" s="708"/>
      <c r="AB7" s="709"/>
      <c r="AC7" s="706" t="s">
        <v>229</v>
      </c>
      <c r="AD7" s="739" t="s">
        <v>230</v>
      </c>
      <c r="AE7" s="740"/>
      <c r="AF7" s="741"/>
      <c r="AG7" s="735" t="s">
        <v>431</v>
      </c>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row>
    <row r="8" spans="1:62">
      <c r="A8" s="727"/>
      <c r="B8" s="730"/>
      <c r="C8" s="696"/>
      <c r="D8" s="710"/>
      <c r="E8" s="710"/>
      <c r="F8" s="710"/>
      <c r="G8" s="710"/>
      <c r="H8" s="710"/>
      <c r="I8" s="710"/>
      <c r="J8" s="710"/>
      <c r="K8" s="710"/>
      <c r="L8" s="710"/>
      <c r="M8" s="710"/>
      <c r="N8" s="710"/>
      <c r="O8" s="710"/>
      <c r="P8" s="710"/>
      <c r="Q8" s="710"/>
      <c r="R8" s="710"/>
      <c r="S8" s="710"/>
      <c r="T8" s="710"/>
      <c r="U8" s="710"/>
      <c r="V8" s="710"/>
      <c r="W8" s="710"/>
      <c r="X8" s="710"/>
      <c r="Y8" s="710"/>
      <c r="Z8" s="710"/>
      <c r="AA8" s="710"/>
      <c r="AB8" s="711"/>
      <c r="AC8" s="698"/>
      <c r="AD8" s="742"/>
      <c r="AE8" s="743"/>
      <c r="AF8" s="744"/>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row>
    <row r="9" spans="1:62">
      <c r="A9" s="727"/>
      <c r="B9" s="730"/>
      <c r="C9" s="703" t="s">
        <v>332</v>
      </c>
      <c r="D9" s="704"/>
      <c r="E9" s="704"/>
      <c r="F9" s="704"/>
      <c r="G9" s="704"/>
      <c r="H9" s="704"/>
      <c r="I9" s="704"/>
      <c r="J9" s="704"/>
      <c r="K9" s="704"/>
      <c r="L9" s="704"/>
      <c r="M9" s="704"/>
      <c r="N9" s="704"/>
      <c r="O9" s="704"/>
      <c r="P9" s="704"/>
      <c r="Q9" s="704"/>
      <c r="R9" s="704"/>
      <c r="S9" s="704"/>
      <c r="T9" s="704"/>
      <c r="U9" s="704"/>
      <c r="V9" s="704"/>
      <c r="W9" s="703" t="s">
        <v>333</v>
      </c>
      <c r="X9" s="704"/>
      <c r="Y9" s="704"/>
      <c r="Z9" s="704"/>
      <c r="AA9" s="704"/>
      <c r="AB9" s="704"/>
      <c r="AC9" s="698"/>
      <c r="AD9" s="742"/>
      <c r="AE9" s="743"/>
      <c r="AF9" s="744"/>
      <c r="AG9" s="735"/>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22.5" customHeight="1">
      <c r="A10" s="727"/>
      <c r="B10" s="730"/>
      <c r="C10" s="712" t="s">
        <v>231</v>
      </c>
      <c r="D10" s="713"/>
      <c r="E10" s="714"/>
      <c r="F10" s="703" t="s">
        <v>232</v>
      </c>
      <c r="G10" s="704"/>
      <c r="H10" s="704"/>
      <c r="I10" s="705"/>
      <c r="J10" s="703" t="s">
        <v>233</v>
      </c>
      <c r="K10" s="704"/>
      <c r="L10" s="705"/>
      <c r="M10" s="694" t="s">
        <v>334</v>
      </c>
      <c r="N10" s="701"/>
      <c r="O10" s="701"/>
      <c r="P10" s="702"/>
      <c r="Q10" s="703" t="s">
        <v>234</v>
      </c>
      <c r="R10" s="704"/>
      <c r="S10" s="704"/>
      <c r="T10" s="703" t="s">
        <v>335</v>
      </c>
      <c r="U10" s="704"/>
      <c r="V10" s="705"/>
      <c r="W10" s="703" t="s">
        <v>336</v>
      </c>
      <c r="X10" s="704"/>
      <c r="Y10" s="705"/>
      <c r="Z10" s="703" t="s">
        <v>337</v>
      </c>
      <c r="AA10" s="704"/>
      <c r="AB10" s="705"/>
      <c r="AC10" s="698"/>
      <c r="AD10" s="754"/>
      <c r="AE10" s="755"/>
      <c r="AF10" s="756"/>
      <c r="AG10" s="828" t="s">
        <v>205</v>
      </c>
      <c r="AH10" s="829"/>
      <c r="AI10" s="829"/>
      <c r="AJ10" s="829"/>
      <c r="AK10" s="829"/>
      <c r="AL10" s="829"/>
      <c r="AM10" s="829"/>
      <c r="AN10" s="829"/>
      <c r="AO10" s="833"/>
      <c r="AP10" s="489"/>
      <c r="AQ10" s="830" t="s">
        <v>206</v>
      </c>
      <c r="AR10" s="831"/>
      <c r="AS10" s="831"/>
      <c r="AT10" s="831"/>
      <c r="AU10" s="832"/>
      <c r="AV10" s="830" t="s">
        <v>207</v>
      </c>
      <c r="AW10" s="831"/>
      <c r="AX10" s="831"/>
      <c r="AY10" s="831"/>
      <c r="AZ10" s="832"/>
      <c r="BA10" s="828" t="s">
        <v>435</v>
      </c>
      <c r="BB10" s="829"/>
      <c r="BC10" s="829"/>
      <c r="BD10" s="829"/>
      <c r="BE10" s="829"/>
      <c r="BF10" s="829"/>
      <c r="BG10" s="829"/>
      <c r="BH10" s="829"/>
      <c r="BI10" s="829"/>
      <c r="BJ10" s="829"/>
    </row>
    <row r="11" spans="1:62" ht="12.75" customHeight="1">
      <c r="A11" s="727"/>
      <c r="B11" s="730"/>
      <c r="C11" s="700" t="s">
        <v>338</v>
      </c>
      <c r="D11" s="700" t="s">
        <v>339</v>
      </c>
      <c r="E11" s="700" t="s">
        <v>340</v>
      </c>
      <c r="F11" s="700" t="s">
        <v>338</v>
      </c>
      <c r="G11" s="700" t="s">
        <v>339</v>
      </c>
      <c r="H11" s="700" t="s">
        <v>340</v>
      </c>
      <c r="I11" s="697" t="s">
        <v>341</v>
      </c>
      <c r="J11" s="700" t="s">
        <v>338</v>
      </c>
      <c r="K11" s="694" t="s">
        <v>342</v>
      </c>
      <c r="L11" s="700" t="s">
        <v>340</v>
      </c>
      <c r="M11" s="700" t="s">
        <v>338</v>
      </c>
      <c r="N11" s="694" t="s">
        <v>342</v>
      </c>
      <c r="O11" s="700" t="s">
        <v>340</v>
      </c>
      <c r="P11" s="697" t="s">
        <v>341</v>
      </c>
      <c r="Q11" s="700" t="s">
        <v>338</v>
      </c>
      <c r="R11" s="694" t="s">
        <v>342</v>
      </c>
      <c r="S11" s="697" t="s">
        <v>340</v>
      </c>
      <c r="T11" s="700" t="s">
        <v>338</v>
      </c>
      <c r="U11" s="694" t="s">
        <v>342</v>
      </c>
      <c r="V11" s="697" t="s">
        <v>340</v>
      </c>
      <c r="W11" s="700" t="s">
        <v>338</v>
      </c>
      <c r="X11" s="700" t="s">
        <v>339</v>
      </c>
      <c r="Y11" s="700" t="s">
        <v>340</v>
      </c>
      <c r="Z11" s="700" t="s">
        <v>338</v>
      </c>
      <c r="AA11" s="694" t="s">
        <v>342</v>
      </c>
      <c r="AB11" s="700" t="s">
        <v>340</v>
      </c>
      <c r="AC11" s="698"/>
      <c r="AD11" s="738" t="s">
        <v>343</v>
      </c>
      <c r="AE11" s="737" t="s">
        <v>33</v>
      </c>
      <c r="AF11" s="737" t="s">
        <v>34</v>
      </c>
      <c r="AG11" s="733" t="s">
        <v>35</v>
      </c>
      <c r="AH11" s="733"/>
      <c r="AI11" s="716" t="s">
        <v>36</v>
      </c>
      <c r="AJ11" s="716"/>
      <c r="AK11" s="716" t="s">
        <v>37</v>
      </c>
      <c r="AL11" s="716"/>
      <c r="AM11" s="716" t="s">
        <v>38</v>
      </c>
      <c r="AN11" s="716"/>
      <c r="AO11" s="734" t="s">
        <v>39</v>
      </c>
      <c r="AP11" s="734"/>
      <c r="AQ11" s="721" t="s">
        <v>35</v>
      </c>
      <c r="AR11" s="721" t="s">
        <v>36</v>
      </c>
      <c r="AS11" s="721" t="s">
        <v>37</v>
      </c>
      <c r="AT11" s="721" t="s">
        <v>38</v>
      </c>
      <c r="AU11" s="722" t="s">
        <v>39</v>
      </c>
      <c r="AV11" s="721" t="s">
        <v>35</v>
      </c>
      <c r="AW11" s="721" t="s">
        <v>36</v>
      </c>
      <c r="AX11" s="721" t="s">
        <v>37</v>
      </c>
      <c r="AY11" s="721" t="s">
        <v>38</v>
      </c>
      <c r="AZ11" s="722" t="s">
        <v>39</v>
      </c>
      <c r="BA11" s="718" t="s">
        <v>382</v>
      </c>
      <c r="BB11" s="719"/>
      <c r="BC11" s="719"/>
      <c r="BD11" s="719"/>
      <c r="BE11" s="720"/>
      <c r="BF11" s="718" t="s">
        <v>134</v>
      </c>
      <c r="BG11" s="719"/>
      <c r="BH11" s="719"/>
      <c r="BI11" s="719"/>
      <c r="BJ11" s="720"/>
    </row>
    <row r="12" spans="1:62" ht="12.75" customHeight="1">
      <c r="A12" s="727"/>
      <c r="B12" s="730"/>
      <c r="C12" s="700"/>
      <c r="D12" s="700"/>
      <c r="E12" s="700"/>
      <c r="F12" s="700"/>
      <c r="G12" s="700"/>
      <c r="H12" s="700"/>
      <c r="I12" s="698"/>
      <c r="J12" s="700"/>
      <c r="K12" s="695"/>
      <c r="L12" s="700"/>
      <c r="M12" s="700"/>
      <c r="N12" s="695"/>
      <c r="O12" s="700"/>
      <c r="P12" s="698"/>
      <c r="Q12" s="700"/>
      <c r="R12" s="695"/>
      <c r="S12" s="698"/>
      <c r="T12" s="700"/>
      <c r="U12" s="695"/>
      <c r="V12" s="698"/>
      <c r="W12" s="700"/>
      <c r="X12" s="700"/>
      <c r="Y12" s="700"/>
      <c r="Z12" s="700"/>
      <c r="AA12" s="695"/>
      <c r="AB12" s="700"/>
      <c r="AC12" s="698"/>
      <c r="AD12" s="717"/>
      <c r="AE12" s="737"/>
      <c r="AF12" s="737"/>
      <c r="AG12" s="715" t="s">
        <v>328</v>
      </c>
      <c r="AH12" s="715" t="s">
        <v>327</v>
      </c>
      <c r="AI12" s="715" t="s">
        <v>328</v>
      </c>
      <c r="AJ12" s="715" t="s">
        <v>327</v>
      </c>
      <c r="AK12" s="715" t="s">
        <v>328</v>
      </c>
      <c r="AL12" s="715" t="s">
        <v>327</v>
      </c>
      <c r="AM12" s="715" t="s">
        <v>328</v>
      </c>
      <c r="AN12" s="715" t="s">
        <v>327</v>
      </c>
      <c r="AO12" s="723" t="s">
        <v>328</v>
      </c>
      <c r="AP12" s="723" t="s">
        <v>327</v>
      </c>
      <c r="AQ12" s="721"/>
      <c r="AR12" s="721"/>
      <c r="AS12" s="721"/>
      <c r="AT12" s="721"/>
      <c r="AU12" s="722"/>
      <c r="AV12" s="721"/>
      <c r="AW12" s="721"/>
      <c r="AX12" s="721"/>
      <c r="AY12" s="721"/>
      <c r="AZ12" s="722"/>
      <c r="BA12" s="715" t="s">
        <v>35</v>
      </c>
      <c r="BB12" s="715" t="s">
        <v>41</v>
      </c>
      <c r="BC12" s="715" t="s">
        <v>37</v>
      </c>
      <c r="BD12" s="715" t="s">
        <v>38</v>
      </c>
      <c r="BE12" s="723" t="s">
        <v>39</v>
      </c>
      <c r="BF12" s="715" t="s">
        <v>35</v>
      </c>
      <c r="BG12" s="715" t="s">
        <v>41</v>
      </c>
      <c r="BH12" s="715" t="s">
        <v>37</v>
      </c>
      <c r="BI12" s="715" t="s">
        <v>38</v>
      </c>
      <c r="BJ12" s="723" t="s">
        <v>39</v>
      </c>
    </row>
    <row r="13" spans="1:62">
      <c r="A13" s="727"/>
      <c r="B13" s="730"/>
      <c r="C13" s="700"/>
      <c r="D13" s="700"/>
      <c r="E13" s="700"/>
      <c r="F13" s="700"/>
      <c r="G13" s="700"/>
      <c r="H13" s="700"/>
      <c r="I13" s="698"/>
      <c r="J13" s="700"/>
      <c r="K13" s="695"/>
      <c r="L13" s="700"/>
      <c r="M13" s="700"/>
      <c r="N13" s="695"/>
      <c r="O13" s="700"/>
      <c r="P13" s="698"/>
      <c r="Q13" s="700"/>
      <c r="R13" s="695"/>
      <c r="S13" s="698"/>
      <c r="T13" s="700"/>
      <c r="U13" s="695"/>
      <c r="V13" s="698"/>
      <c r="W13" s="700"/>
      <c r="X13" s="700"/>
      <c r="Y13" s="700"/>
      <c r="Z13" s="700"/>
      <c r="AA13" s="695"/>
      <c r="AB13" s="700"/>
      <c r="AC13" s="698"/>
      <c r="AD13" s="717"/>
      <c r="AE13" s="737"/>
      <c r="AF13" s="737"/>
      <c r="AG13" s="715"/>
      <c r="AH13" s="715"/>
      <c r="AI13" s="715"/>
      <c r="AJ13" s="715"/>
      <c r="AK13" s="715"/>
      <c r="AL13" s="715"/>
      <c r="AM13" s="715"/>
      <c r="AN13" s="715"/>
      <c r="AO13" s="723"/>
      <c r="AP13" s="723"/>
      <c r="AQ13" s="721"/>
      <c r="AR13" s="721"/>
      <c r="AS13" s="721"/>
      <c r="AT13" s="721"/>
      <c r="AU13" s="722"/>
      <c r="AV13" s="721"/>
      <c r="AW13" s="721"/>
      <c r="AX13" s="721"/>
      <c r="AY13" s="721"/>
      <c r="AZ13" s="722"/>
      <c r="BA13" s="715"/>
      <c r="BB13" s="715"/>
      <c r="BC13" s="715"/>
      <c r="BD13" s="715"/>
      <c r="BE13" s="723"/>
      <c r="BF13" s="715"/>
      <c r="BG13" s="715"/>
      <c r="BH13" s="715"/>
      <c r="BI13" s="715"/>
      <c r="BJ13" s="723"/>
    </row>
    <row r="14" spans="1:62">
      <c r="A14" s="727"/>
      <c r="B14" s="730"/>
      <c r="C14" s="700"/>
      <c r="D14" s="700"/>
      <c r="E14" s="700"/>
      <c r="F14" s="700"/>
      <c r="G14" s="700"/>
      <c r="H14" s="700"/>
      <c r="I14" s="698"/>
      <c r="J14" s="700"/>
      <c r="K14" s="695"/>
      <c r="L14" s="700"/>
      <c r="M14" s="700"/>
      <c r="N14" s="695"/>
      <c r="O14" s="700"/>
      <c r="P14" s="698"/>
      <c r="Q14" s="700"/>
      <c r="R14" s="695"/>
      <c r="S14" s="698"/>
      <c r="T14" s="700"/>
      <c r="U14" s="695"/>
      <c r="V14" s="698"/>
      <c r="W14" s="700"/>
      <c r="X14" s="700"/>
      <c r="Y14" s="700"/>
      <c r="Z14" s="700"/>
      <c r="AA14" s="695"/>
      <c r="AB14" s="700"/>
      <c r="AC14" s="698"/>
      <c r="AD14" s="717"/>
      <c r="AE14" s="737"/>
      <c r="AF14" s="737"/>
      <c r="AG14" s="715"/>
      <c r="AH14" s="715"/>
      <c r="AI14" s="715"/>
      <c r="AJ14" s="715"/>
      <c r="AK14" s="715"/>
      <c r="AL14" s="715"/>
      <c r="AM14" s="715"/>
      <c r="AN14" s="715"/>
      <c r="AO14" s="723"/>
      <c r="AP14" s="723"/>
      <c r="AQ14" s="721"/>
      <c r="AR14" s="721"/>
      <c r="AS14" s="721"/>
      <c r="AT14" s="721"/>
      <c r="AU14" s="722"/>
      <c r="AV14" s="721"/>
      <c r="AW14" s="721"/>
      <c r="AX14" s="721"/>
      <c r="AY14" s="721"/>
      <c r="AZ14" s="722"/>
      <c r="BA14" s="715"/>
      <c r="BB14" s="715"/>
      <c r="BC14" s="715"/>
      <c r="BD14" s="715"/>
      <c r="BE14" s="723"/>
      <c r="BF14" s="715"/>
      <c r="BG14" s="715"/>
      <c r="BH14" s="715"/>
      <c r="BI14" s="715"/>
      <c r="BJ14" s="723"/>
    </row>
    <row r="15" spans="1:62" ht="42" customHeight="1">
      <c r="A15" s="727"/>
      <c r="B15" s="730"/>
      <c r="C15" s="700"/>
      <c r="D15" s="700"/>
      <c r="E15" s="700"/>
      <c r="F15" s="700"/>
      <c r="G15" s="700"/>
      <c r="H15" s="700"/>
      <c r="I15" s="698"/>
      <c r="J15" s="700"/>
      <c r="K15" s="695"/>
      <c r="L15" s="700"/>
      <c r="M15" s="700"/>
      <c r="N15" s="695"/>
      <c r="O15" s="700"/>
      <c r="P15" s="698"/>
      <c r="Q15" s="700"/>
      <c r="R15" s="695"/>
      <c r="S15" s="698"/>
      <c r="T15" s="700"/>
      <c r="U15" s="695"/>
      <c r="V15" s="698"/>
      <c r="W15" s="700"/>
      <c r="X15" s="700"/>
      <c r="Y15" s="700"/>
      <c r="Z15" s="700"/>
      <c r="AA15" s="695"/>
      <c r="AB15" s="700"/>
      <c r="AC15" s="698"/>
      <c r="AD15" s="717"/>
      <c r="AE15" s="737"/>
      <c r="AF15" s="737"/>
      <c r="AG15" s="715"/>
      <c r="AH15" s="715"/>
      <c r="AI15" s="715"/>
      <c r="AJ15" s="715"/>
      <c r="AK15" s="715"/>
      <c r="AL15" s="715"/>
      <c r="AM15" s="715"/>
      <c r="AN15" s="715"/>
      <c r="AO15" s="723"/>
      <c r="AP15" s="723"/>
      <c r="AQ15" s="721"/>
      <c r="AR15" s="721"/>
      <c r="AS15" s="721"/>
      <c r="AT15" s="721"/>
      <c r="AU15" s="722"/>
      <c r="AV15" s="721"/>
      <c r="AW15" s="721"/>
      <c r="AX15" s="721"/>
      <c r="AY15" s="721"/>
      <c r="AZ15" s="722"/>
      <c r="BA15" s="715"/>
      <c r="BB15" s="715"/>
      <c r="BC15" s="715"/>
      <c r="BD15" s="715"/>
      <c r="BE15" s="723"/>
      <c r="BF15" s="715"/>
      <c r="BG15" s="715"/>
      <c r="BH15" s="715"/>
      <c r="BI15" s="715"/>
      <c r="BJ15" s="723"/>
    </row>
    <row r="16" spans="1:62" ht="42" customHeight="1">
      <c r="A16" s="728"/>
      <c r="B16" s="731"/>
      <c r="C16" s="700"/>
      <c r="D16" s="700"/>
      <c r="E16" s="700"/>
      <c r="F16" s="700"/>
      <c r="G16" s="700"/>
      <c r="H16" s="700"/>
      <c r="I16" s="699"/>
      <c r="J16" s="700"/>
      <c r="K16" s="696"/>
      <c r="L16" s="700"/>
      <c r="M16" s="700"/>
      <c r="N16" s="696"/>
      <c r="O16" s="700"/>
      <c r="P16" s="699"/>
      <c r="Q16" s="700"/>
      <c r="R16" s="696"/>
      <c r="S16" s="699"/>
      <c r="T16" s="700"/>
      <c r="U16" s="696"/>
      <c r="V16" s="699"/>
      <c r="W16" s="700"/>
      <c r="X16" s="700"/>
      <c r="Y16" s="700"/>
      <c r="Z16" s="700"/>
      <c r="AA16" s="696"/>
      <c r="AB16" s="700"/>
      <c r="AC16" s="699"/>
      <c r="AD16" s="717"/>
      <c r="AE16" s="738"/>
      <c r="AF16" s="738"/>
      <c r="AG16" s="715"/>
      <c r="AH16" s="715"/>
      <c r="AI16" s="715"/>
      <c r="AJ16" s="715"/>
      <c r="AK16" s="715"/>
      <c r="AL16" s="715"/>
      <c r="AM16" s="715"/>
      <c r="AN16" s="715"/>
      <c r="AO16" s="723"/>
      <c r="AP16" s="723"/>
      <c r="AQ16" s="721"/>
      <c r="AR16" s="721"/>
      <c r="AS16" s="721"/>
      <c r="AT16" s="721"/>
      <c r="AU16" s="722"/>
      <c r="AV16" s="721"/>
      <c r="AW16" s="721"/>
      <c r="AX16" s="721"/>
      <c r="AY16" s="721"/>
      <c r="AZ16" s="722"/>
      <c r="BA16" s="715"/>
      <c r="BB16" s="715"/>
      <c r="BC16" s="715"/>
      <c r="BD16" s="715"/>
      <c r="BE16" s="723"/>
      <c r="BF16" s="715"/>
      <c r="BG16" s="715"/>
      <c r="BH16" s="715"/>
      <c r="BI16" s="715"/>
      <c r="BJ16" s="723"/>
    </row>
    <row r="17" spans="1:62" ht="13.5" thickBot="1">
      <c r="A17" s="422">
        <v>1</v>
      </c>
      <c r="B17" s="208" t="s">
        <v>237</v>
      </c>
      <c r="C17" s="209">
        <v>3</v>
      </c>
      <c r="D17" s="209">
        <v>4</v>
      </c>
      <c r="E17" s="209">
        <v>5</v>
      </c>
      <c r="F17" s="209">
        <v>6</v>
      </c>
      <c r="G17" s="209">
        <v>7</v>
      </c>
      <c r="H17" s="209">
        <v>8</v>
      </c>
      <c r="I17" s="209">
        <v>9</v>
      </c>
      <c r="J17" s="209">
        <v>10</v>
      </c>
      <c r="K17" s="209">
        <v>11</v>
      </c>
      <c r="L17" s="209">
        <v>12</v>
      </c>
      <c r="M17" s="209">
        <v>13</v>
      </c>
      <c r="N17" s="209">
        <v>14</v>
      </c>
      <c r="O17" s="209">
        <v>15</v>
      </c>
      <c r="P17" s="209">
        <v>16</v>
      </c>
      <c r="Q17" s="209">
        <v>17</v>
      </c>
      <c r="R17" s="209">
        <v>18</v>
      </c>
      <c r="S17" s="209">
        <v>19</v>
      </c>
      <c r="T17" s="209">
        <v>20</v>
      </c>
      <c r="U17" s="209">
        <v>21</v>
      </c>
      <c r="V17" s="209">
        <v>22</v>
      </c>
      <c r="W17" s="209">
        <v>23</v>
      </c>
      <c r="X17" s="209">
        <v>24</v>
      </c>
      <c r="Y17" s="209">
        <v>25</v>
      </c>
      <c r="Z17" s="209">
        <v>26</v>
      </c>
      <c r="AA17" s="209">
        <v>27</v>
      </c>
      <c r="AB17" s="209">
        <v>28</v>
      </c>
      <c r="AC17" s="209">
        <v>29</v>
      </c>
      <c r="AD17" s="211">
        <v>30</v>
      </c>
      <c r="AE17" s="212" t="s">
        <v>42</v>
      </c>
      <c r="AF17" s="212" t="s">
        <v>43</v>
      </c>
      <c r="AG17" s="213">
        <v>41</v>
      </c>
      <c r="AH17" s="213"/>
      <c r="AI17" s="213">
        <v>42</v>
      </c>
      <c r="AJ17" s="213"/>
      <c r="AK17" s="213">
        <v>43</v>
      </c>
      <c r="AL17" s="213"/>
      <c r="AM17" s="213">
        <v>44</v>
      </c>
      <c r="AN17" s="213"/>
      <c r="AO17" s="214">
        <v>44</v>
      </c>
      <c r="AP17" s="214"/>
      <c r="AQ17" s="215">
        <v>49</v>
      </c>
      <c r="AR17" s="215">
        <v>50</v>
      </c>
      <c r="AS17" s="215">
        <v>51</v>
      </c>
      <c r="AT17" s="215">
        <v>52</v>
      </c>
      <c r="AU17" s="216">
        <v>52</v>
      </c>
      <c r="AV17" s="213">
        <v>53</v>
      </c>
      <c r="AW17" s="213">
        <v>54</v>
      </c>
      <c r="AX17" s="213">
        <v>55</v>
      </c>
      <c r="AY17" s="213">
        <v>56</v>
      </c>
      <c r="AZ17" s="214">
        <v>56</v>
      </c>
      <c r="BA17" s="492"/>
      <c r="BB17" s="492"/>
      <c r="BC17" s="492"/>
      <c r="BD17" s="492"/>
      <c r="BE17" s="492"/>
      <c r="BF17" s="492"/>
      <c r="BG17" s="492"/>
      <c r="BH17" s="492"/>
      <c r="BI17" s="492"/>
      <c r="BJ17" s="492"/>
    </row>
    <row r="18" spans="1:62" s="227" customFormat="1" ht="28.5" customHeight="1">
      <c r="A18" s="423" t="s">
        <v>395</v>
      </c>
      <c r="B18" s="219">
        <v>6500</v>
      </c>
      <c r="C18" s="220" t="s">
        <v>238</v>
      </c>
      <c r="D18" s="220" t="s">
        <v>238</v>
      </c>
      <c r="E18" s="220" t="s">
        <v>238</v>
      </c>
      <c r="F18" s="220" t="s">
        <v>238</v>
      </c>
      <c r="G18" s="220" t="s">
        <v>238</v>
      </c>
      <c r="H18" s="220" t="s">
        <v>238</v>
      </c>
      <c r="I18" s="220" t="s">
        <v>238</v>
      </c>
      <c r="J18" s="220" t="s">
        <v>238</v>
      </c>
      <c r="K18" s="220" t="s">
        <v>238</v>
      </c>
      <c r="L18" s="220" t="s">
        <v>238</v>
      </c>
      <c r="M18" s="220" t="s">
        <v>238</v>
      </c>
      <c r="N18" s="220" t="s">
        <v>238</v>
      </c>
      <c r="O18" s="220" t="s">
        <v>238</v>
      </c>
      <c r="P18" s="220" t="s">
        <v>238</v>
      </c>
      <c r="Q18" s="220" t="s">
        <v>238</v>
      </c>
      <c r="R18" s="220" t="s">
        <v>238</v>
      </c>
      <c r="S18" s="220" t="s">
        <v>238</v>
      </c>
      <c r="T18" s="220" t="s">
        <v>238</v>
      </c>
      <c r="U18" s="220" t="s">
        <v>238</v>
      </c>
      <c r="V18" s="220" t="s">
        <v>238</v>
      </c>
      <c r="W18" s="220" t="s">
        <v>238</v>
      </c>
      <c r="X18" s="220" t="s">
        <v>238</v>
      </c>
      <c r="Y18" s="220" t="s">
        <v>238</v>
      </c>
      <c r="Z18" s="220" t="s">
        <v>238</v>
      </c>
      <c r="AA18" s="220" t="s">
        <v>238</v>
      </c>
      <c r="AB18" s="220" t="s">
        <v>238</v>
      </c>
      <c r="AC18" s="220" t="s">
        <v>238</v>
      </c>
      <c r="AD18" s="222" t="s">
        <v>238</v>
      </c>
      <c r="AE18" s="222"/>
      <c r="AF18" s="222"/>
      <c r="AG18" s="223">
        <f t="shared" ref="AG18:AP18" si="0">AG19+AG71+AG87+AG100+AG115+AG120</f>
        <v>4663.8</v>
      </c>
      <c r="AH18" s="223">
        <f t="shared" si="0"/>
        <v>4219.8999999999996</v>
      </c>
      <c r="AI18" s="223">
        <f t="shared" si="0"/>
        <v>105.6</v>
      </c>
      <c r="AJ18" s="223">
        <f t="shared" si="0"/>
        <v>105.6</v>
      </c>
      <c r="AK18" s="223">
        <f t="shared" si="0"/>
        <v>903</v>
      </c>
      <c r="AL18" s="223">
        <f t="shared" si="0"/>
        <v>903</v>
      </c>
      <c r="AM18" s="223">
        <f t="shared" si="0"/>
        <v>0</v>
      </c>
      <c r="AN18" s="223"/>
      <c r="AO18" s="224">
        <f t="shared" si="0"/>
        <v>3655.2000000000007</v>
      </c>
      <c r="AP18" s="224">
        <f t="shared" si="0"/>
        <v>3211.2999999999993</v>
      </c>
      <c r="AQ18" s="225">
        <f t="shared" ref="AQ18:BE18" si="1">AQ19+AQ71+AQ87+AQ100+AQ115+AQ120+AQ132</f>
        <v>5762.8</v>
      </c>
      <c r="AR18" s="225">
        <f t="shared" si="1"/>
        <v>90</v>
      </c>
      <c r="AS18" s="225">
        <f t="shared" si="1"/>
        <v>2893.2</v>
      </c>
      <c r="AT18" s="225">
        <f t="shared" si="1"/>
        <v>0</v>
      </c>
      <c r="AU18" s="225">
        <f t="shared" si="1"/>
        <v>2779.6000000000004</v>
      </c>
      <c r="AV18" s="223">
        <f t="shared" si="1"/>
        <v>3213.95</v>
      </c>
      <c r="AW18" s="223">
        <f t="shared" si="1"/>
        <v>90.1</v>
      </c>
      <c r="AX18" s="223">
        <f t="shared" si="1"/>
        <v>563.5</v>
      </c>
      <c r="AY18" s="223">
        <f t="shared" si="1"/>
        <v>0</v>
      </c>
      <c r="AZ18" s="223">
        <f t="shared" si="1"/>
        <v>2560.3500000000004</v>
      </c>
      <c r="BA18" s="223">
        <f t="shared" si="1"/>
        <v>3450.6</v>
      </c>
      <c r="BB18" s="223">
        <f t="shared" si="1"/>
        <v>93.8</v>
      </c>
      <c r="BC18" s="223">
        <f t="shared" si="1"/>
        <v>824.40000000000009</v>
      </c>
      <c r="BD18" s="223">
        <f t="shared" si="1"/>
        <v>0</v>
      </c>
      <c r="BE18" s="223">
        <f t="shared" si="1"/>
        <v>2532.4</v>
      </c>
      <c r="BF18" s="223">
        <f>BF19+BF71+BF87+BF100+BF115+BF120+BF132</f>
        <v>3450.6</v>
      </c>
      <c r="BG18" s="223">
        <f>BG19+BG71+BG87+BG100+BG115+BG120+BG132</f>
        <v>93.8</v>
      </c>
      <c r="BH18" s="223">
        <f>BH19+BH71+BH87+BH100+BH115+BH120+BH132</f>
        <v>824.40000000000009</v>
      </c>
      <c r="BI18" s="223">
        <f>BI19+BI71+BI87+BI100+BI115+BI120+BI132</f>
        <v>0</v>
      </c>
      <c r="BJ18" s="223">
        <f>BJ19+BJ71+BJ87+BJ100+BJ115+BJ120+BJ132</f>
        <v>2532.4</v>
      </c>
    </row>
    <row r="19" spans="1:62" s="238" customFormat="1" ht="80.25" customHeight="1">
      <c r="A19" s="424" t="s">
        <v>240</v>
      </c>
      <c r="B19" s="229">
        <v>6501</v>
      </c>
      <c r="C19" s="230" t="s">
        <v>238</v>
      </c>
      <c r="D19" s="230" t="s">
        <v>238</v>
      </c>
      <c r="E19" s="230" t="s">
        <v>238</v>
      </c>
      <c r="F19" s="230" t="s">
        <v>238</v>
      </c>
      <c r="G19" s="230" t="s">
        <v>238</v>
      </c>
      <c r="H19" s="230" t="s">
        <v>238</v>
      </c>
      <c r="I19" s="230" t="s">
        <v>238</v>
      </c>
      <c r="J19" s="230" t="s">
        <v>238</v>
      </c>
      <c r="K19" s="230" t="s">
        <v>238</v>
      </c>
      <c r="L19" s="230" t="s">
        <v>238</v>
      </c>
      <c r="M19" s="230" t="s">
        <v>238</v>
      </c>
      <c r="N19" s="230" t="s">
        <v>238</v>
      </c>
      <c r="O19" s="230" t="s">
        <v>238</v>
      </c>
      <c r="P19" s="230" t="s">
        <v>238</v>
      </c>
      <c r="Q19" s="232" t="s">
        <v>238</v>
      </c>
      <c r="R19" s="232" t="s">
        <v>238</v>
      </c>
      <c r="S19" s="232" t="s">
        <v>238</v>
      </c>
      <c r="T19" s="232" t="s">
        <v>238</v>
      </c>
      <c r="U19" s="232" t="s">
        <v>238</v>
      </c>
      <c r="V19" s="232" t="s">
        <v>238</v>
      </c>
      <c r="W19" s="232" t="s">
        <v>238</v>
      </c>
      <c r="X19" s="230" t="s">
        <v>238</v>
      </c>
      <c r="Y19" s="230" t="s">
        <v>238</v>
      </c>
      <c r="Z19" s="230" t="s">
        <v>238</v>
      </c>
      <c r="AA19" s="230" t="s">
        <v>238</v>
      </c>
      <c r="AB19" s="230" t="s">
        <v>238</v>
      </c>
      <c r="AC19" s="230" t="s">
        <v>238</v>
      </c>
      <c r="AD19" s="233" t="s">
        <v>238</v>
      </c>
      <c r="AE19" s="233"/>
      <c r="AF19" s="233"/>
      <c r="AG19" s="234">
        <f t="shared" ref="AG19:BE19" si="2">AG20+AG41+AG67</f>
        <v>2631.3</v>
      </c>
      <c r="AH19" s="234">
        <f t="shared" si="2"/>
        <v>2217.2999999999997</v>
      </c>
      <c r="AI19" s="234">
        <f t="shared" si="2"/>
        <v>0</v>
      </c>
      <c r="AJ19" s="234"/>
      <c r="AK19" s="234">
        <f t="shared" si="2"/>
        <v>903</v>
      </c>
      <c r="AL19" s="234">
        <f t="shared" si="2"/>
        <v>903</v>
      </c>
      <c r="AM19" s="234">
        <f t="shared" si="2"/>
        <v>0</v>
      </c>
      <c r="AN19" s="234"/>
      <c r="AO19" s="235">
        <f t="shared" si="2"/>
        <v>1728.3000000000002</v>
      </c>
      <c r="AP19" s="235">
        <f t="shared" si="2"/>
        <v>1314.2999999999997</v>
      </c>
      <c r="AQ19" s="236">
        <f t="shared" si="2"/>
        <v>3909.6</v>
      </c>
      <c r="AR19" s="236">
        <f t="shared" si="2"/>
        <v>0</v>
      </c>
      <c r="AS19" s="236">
        <f t="shared" si="2"/>
        <v>2893.2</v>
      </c>
      <c r="AT19" s="236">
        <f t="shared" si="2"/>
        <v>0</v>
      </c>
      <c r="AU19" s="237">
        <f t="shared" si="2"/>
        <v>1016.4000000000001</v>
      </c>
      <c r="AV19" s="234">
        <f t="shared" si="2"/>
        <v>1336</v>
      </c>
      <c r="AW19" s="234">
        <f t="shared" si="2"/>
        <v>0</v>
      </c>
      <c r="AX19" s="234">
        <f t="shared" si="2"/>
        <v>563.5</v>
      </c>
      <c r="AY19" s="234">
        <f t="shared" si="2"/>
        <v>0</v>
      </c>
      <c r="AZ19" s="235">
        <f t="shared" si="2"/>
        <v>772.5</v>
      </c>
      <c r="BA19" s="234">
        <f t="shared" si="2"/>
        <v>1587.2</v>
      </c>
      <c r="BB19" s="234">
        <f t="shared" si="2"/>
        <v>0</v>
      </c>
      <c r="BC19" s="234">
        <f t="shared" si="2"/>
        <v>824.40000000000009</v>
      </c>
      <c r="BD19" s="234">
        <f t="shared" si="2"/>
        <v>0</v>
      </c>
      <c r="BE19" s="235">
        <f t="shared" si="2"/>
        <v>762.8</v>
      </c>
      <c r="BF19" s="234">
        <f>BF20+BF41+BF67</f>
        <v>1587.2</v>
      </c>
      <c r="BG19" s="234">
        <f>BG20+BG41+BG67</f>
        <v>0</v>
      </c>
      <c r="BH19" s="234">
        <f>BH20+BH41+BH67</f>
        <v>824.40000000000009</v>
      </c>
      <c r="BI19" s="234">
        <f>BI20+BI41+BI67</f>
        <v>0</v>
      </c>
      <c r="BJ19" s="235">
        <f>BJ20+BJ41+BJ67</f>
        <v>762.8</v>
      </c>
    </row>
    <row r="20" spans="1:62" s="248" customFormat="1" ht="53.25" customHeight="1">
      <c r="A20" s="425" t="s">
        <v>468</v>
      </c>
      <c r="B20" s="240">
        <v>6502</v>
      </c>
      <c r="C20" s="241" t="s">
        <v>238</v>
      </c>
      <c r="D20" s="241" t="s">
        <v>238</v>
      </c>
      <c r="E20" s="241" t="s">
        <v>238</v>
      </c>
      <c r="F20" s="241" t="s">
        <v>238</v>
      </c>
      <c r="G20" s="241" t="s">
        <v>238</v>
      </c>
      <c r="H20" s="241" t="s">
        <v>238</v>
      </c>
      <c r="I20" s="241" t="s">
        <v>238</v>
      </c>
      <c r="J20" s="241" t="s">
        <v>238</v>
      </c>
      <c r="K20" s="241" t="s">
        <v>238</v>
      </c>
      <c r="L20" s="241" t="s">
        <v>238</v>
      </c>
      <c r="M20" s="241" t="s">
        <v>238</v>
      </c>
      <c r="N20" s="241" t="s">
        <v>238</v>
      </c>
      <c r="O20" s="241" t="s">
        <v>238</v>
      </c>
      <c r="P20" s="241" t="s">
        <v>238</v>
      </c>
      <c r="Q20" s="243" t="s">
        <v>238</v>
      </c>
      <c r="R20" s="243" t="s">
        <v>238</v>
      </c>
      <c r="S20" s="243" t="s">
        <v>238</v>
      </c>
      <c r="T20" s="243" t="s">
        <v>238</v>
      </c>
      <c r="U20" s="243" t="s">
        <v>238</v>
      </c>
      <c r="V20" s="243" t="s">
        <v>238</v>
      </c>
      <c r="W20" s="243" t="s">
        <v>238</v>
      </c>
      <c r="X20" s="241" t="s">
        <v>238</v>
      </c>
      <c r="Y20" s="241" t="s">
        <v>238</v>
      </c>
      <c r="Z20" s="241" t="s">
        <v>238</v>
      </c>
      <c r="AA20" s="241" t="s">
        <v>238</v>
      </c>
      <c r="AB20" s="241" t="s">
        <v>238</v>
      </c>
      <c r="AC20" s="241" t="s">
        <v>238</v>
      </c>
      <c r="AD20" s="244" t="s">
        <v>238</v>
      </c>
      <c r="AE20" s="244"/>
      <c r="AF20" s="244"/>
      <c r="AG20" s="245">
        <f>AG22+AG27+AG29+AG32+AG33+AG34+AG39+AG40+AG38+AG26+AG31+AG35+AG36+AG37+AG25+AG28</f>
        <v>1125.1000000000001</v>
      </c>
      <c r="AH20" s="245">
        <f t="shared" ref="AH20:AP20" si="3">AH22+AH27+AH29+AH32+AH33+AH34+AH39+AH40+AH38+AH26+AH31+AH35+AH36+AH37+AH25+AH28</f>
        <v>1122.3999999999999</v>
      </c>
      <c r="AI20" s="245">
        <f t="shared" si="3"/>
        <v>0</v>
      </c>
      <c r="AJ20" s="245">
        <f t="shared" si="3"/>
        <v>0</v>
      </c>
      <c r="AK20" s="245">
        <f t="shared" si="3"/>
        <v>59.4</v>
      </c>
      <c r="AL20" s="245">
        <f t="shared" si="3"/>
        <v>59.4</v>
      </c>
      <c r="AM20" s="245">
        <f t="shared" si="3"/>
        <v>0</v>
      </c>
      <c r="AN20" s="245">
        <f t="shared" si="3"/>
        <v>0</v>
      </c>
      <c r="AO20" s="245">
        <f t="shared" si="3"/>
        <v>1065.7</v>
      </c>
      <c r="AP20" s="245">
        <f t="shared" si="3"/>
        <v>1062.9999999999998</v>
      </c>
      <c r="AQ20" s="247">
        <f>AQ22+AQ27+AQ29+AQ32+AQ33+AQ34+AQ39+AQ40+AQ38+AQ26+AQ31+AQ35+AQ30+AQ28+AQ36</f>
        <v>2951.2</v>
      </c>
      <c r="AR20" s="247">
        <f>AR22+AR27+AR29+AR32+AR33+AR34+AR39+AR40+AR38+AR26+AR31+AR35+AR30+AR28+AR36</f>
        <v>0</v>
      </c>
      <c r="AS20" s="247">
        <f>AS22+AS27+AS29+AS32+AS33+AS34+AS39+AS40+AS38+AS26+AS31+AS35+AS30+AS28+AS36</f>
        <v>2328.4</v>
      </c>
      <c r="AT20" s="247">
        <f>AT22+AT27+AT29+AT32+AT33+AT34+AT39+AT40+AT38+AT26+AT31+AT35+AT30+AT28+AT36</f>
        <v>0</v>
      </c>
      <c r="AU20" s="247">
        <f>AU22+AU27+AU29+AU32+AU33+AU34+AU39+AU40+AU38+AU26+AU31+AU35+AU30+AU28+AU36</f>
        <v>622.80000000000007</v>
      </c>
      <c r="AV20" s="245">
        <f t="shared" ref="AV20:BE20" si="4">AV22+AV27+AV29+AV32+AV33+AV34+AV39+AV40+AV38+AV26+AV31+AV35</f>
        <v>378.9</v>
      </c>
      <c r="AW20" s="245">
        <f t="shared" si="4"/>
        <v>0</v>
      </c>
      <c r="AX20" s="245">
        <f t="shared" si="4"/>
        <v>0</v>
      </c>
      <c r="AY20" s="245">
        <f t="shared" si="4"/>
        <v>0</v>
      </c>
      <c r="AZ20" s="245">
        <f t="shared" si="4"/>
        <v>378.9</v>
      </c>
      <c r="BA20" s="245">
        <f t="shared" si="4"/>
        <v>369.2</v>
      </c>
      <c r="BB20" s="245">
        <f t="shared" si="4"/>
        <v>0</v>
      </c>
      <c r="BC20" s="245">
        <f t="shared" si="4"/>
        <v>0</v>
      </c>
      <c r="BD20" s="245">
        <f t="shared" si="4"/>
        <v>0</v>
      </c>
      <c r="BE20" s="245">
        <f t="shared" si="4"/>
        <v>369.2</v>
      </c>
      <c r="BF20" s="245">
        <f>BF22+BF27+BF29+BF32+BF33+BF34+BF39+BF40+BF38+BF26+BF31+BF35</f>
        <v>369.2</v>
      </c>
      <c r="BG20" s="245">
        <f>BG22+BG27+BG29+BG32+BG33+BG34+BG39+BG40+BG38+BG26+BG31+BG35</f>
        <v>0</v>
      </c>
      <c r="BH20" s="245">
        <f>BH22+BH27+BH29+BH32+BH33+BH34+BH39+BH40+BH38+BH26+BH31+BH35</f>
        <v>0</v>
      </c>
      <c r="BI20" s="245">
        <f>BI22+BI27+BI29+BI32+BI33+BI34+BI39+BI40+BI38+BI26+BI31+BI35</f>
        <v>0</v>
      </c>
      <c r="BJ20" s="245">
        <f>BJ22+BJ27+BJ29+BJ32+BJ33+BJ34+BJ39+BJ40+BJ38+BJ26+BJ31+BJ35</f>
        <v>369.2</v>
      </c>
    </row>
    <row r="21" spans="1:62">
      <c r="A21" s="426" t="s">
        <v>411</v>
      </c>
      <c r="B21" s="250"/>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4"/>
      <c r="AE21" s="254"/>
      <c r="AF21" s="254"/>
      <c r="AG21" s="255"/>
      <c r="AH21" s="255"/>
      <c r="AI21" s="255"/>
      <c r="AJ21" s="255"/>
      <c r="AK21" s="255"/>
      <c r="AL21" s="255"/>
      <c r="AM21" s="255"/>
      <c r="AN21" s="255"/>
      <c r="AO21" s="256"/>
      <c r="AP21" s="256"/>
      <c r="AQ21" s="257"/>
      <c r="AR21" s="257"/>
      <c r="AS21" s="257"/>
      <c r="AT21" s="257"/>
      <c r="AU21" s="258"/>
      <c r="AV21" s="255"/>
      <c r="AW21" s="255"/>
      <c r="AX21" s="255"/>
      <c r="AY21" s="255"/>
      <c r="AZ21" s="256"/>
      <c r="BA21" s="255"/>
      <c r="BB21" s="255"/>
      <c r="BC21" s="255"/>
      <c r="BD21" s="255"/>
      <c r="BE21" s="256"/>
      <c r="BF21" s="255"/>
      <c r="BG21" s="255"/>
      <c r="BH21" s="255"/>
      <c r="BI21" s="255"/>
      <c r="BJ21" s="256"/>
    </row>
    <row r="22" spans="1:62" ht="71.25" customHeight="1">
      <c r="A22" s="682" t="s">
        <v>292</v>
      </c>
      <c r="B22" s="668">
        <v>6505</v>
      </c>
      <c r="C22" s="645" t="s">
        <v>44</v>
      </c>
      <c r="D22" s="259" t="s">
        <v>45</v>
      </c>
      <c r="E22" s="259" t="s">
        <v>46</v>
      </c>
      <c r="F22" s="259"/>
      <c r="G22" s="259"/>
      <c r="H22" s="259"/>
      <c r="I22" s="259"/>
      <c r="J22" s="259"/>
      <c r="K22" s="259"/>
      <c r="L22" s="259"/>
      <c r="M22" s="259" t="s">
        <v>47</v>
      </c>
      <c r="N22" s="259"/>
      <c r="O22" s="259"/>
      <c r="P22" s="260" t="s">
        <v>48</v>
      </c>
      <c r="Q22" s="259"/>
      <c r="R22" s="259"/>
      <c r="S22" s="259"/>
      <c r="T22" s="259"/>
      <c r="U22" s="259"/>
      <c r="V22" s="259"/>
      <c r="W22" s="748" t="s">
        <v>367</v>
      </c>
      <c r="X22" s="103" t="s">
        <v>242</v>
      </c>
      <c r="Y22" s="103" t="s">
        <v>368</v>
      </c>
      <c r="Z22" s="645" t="s">
        <v>2</v>
      </c>
      <c r="AA22" s="259" t="s">
        <v>290</v>
      </c>
      <c r="AB22" s="259" t="s">
        <v>49</v>
      </c>
      <c r="AC22" s="259"/>
      <c r="AD22" s="564" t="s">
        <v>477</v>
      </c>
      <c r="AE22" s="277" t="s">
        <v>269</v>
      </c>
      <c r="AF22" s="277" t="s">
        <v>250</v>
      </c>
      <c r="AG22" s="278"/>
      <c r="AH22" s="278"/>
      <c r="AI22" s="278"/>
      <c r="AJ22" s="278"/>
      <c r="AK22" s="278"/>
      <c r="AL22" s="278"/>
      <c r="AM22" s="278"/>
      <c r="AN22" s="278"/>
      <c r="AO22" s="434">
        <f>AG22-AI22-AK22-AM22</f>
        <v>0</v>
      </c>
      <c r="AP22" s="434"/>
      <c r="AQ22" s="279">
        <v>0</v>
      </c>
      <c r="AR22" s="279"/>
      <c r="AS22" s="279"/>
      <c r="AT22" s="279"/>
      <c r="AU22" s="435">
        <f>AQ22-AR22-AS22-AT22</f>
        <v>0</v>
      </c>
      <c r="AV22" s="278">
        <v>0</v>
      </c>
      <c r="AW22" s="264"/>
      <c r="AX22" s="264"/>
      <c r="AY22" s="264"/>
      <c r="AZ22" s="337">
        <f>AV22-AW22-AX22-AY22</f>
        <v>0</v>
      </c>
      <c r="BA22" s="278">
        <v>0</v>
      </c>
      <c r="BB22" s="264"/>
      <c r="BC22" s="264"/>
      <c r="BD22" s="264"/>
      <c r="BE22" s="337">
        <f>BA22-BB22-BC22-BD22</f>
        <v>0</v>
      </c>
      <c r="BF22" s="278">
        <v>0</v>
      </c>
      <c r="BG22" s="264"/>
      <c r="BH22" s="264"/>
      <c r="BI22" s="264"/>
      <c r="BJ22" s="337">
        <f>BF22-BG22-BH22-BI22</f>
        <v>0</v>
      </c>
    </row>
    <row r="23" spans="1:62" hidden="1">
      <c r="A23" s="682"/>
      <c r="B23" s="668"/>
      <c r="C23" s="645"/>
      <c r="D23" s="259"/>
      <c r="E23" s="259"/>
      <c r="F23" s="259"/>
      <c r="G23" s="259"/>
      <c r="H23" s="259"/>
      <c r="I23" s="259"/>
      <c r="J23" s="259"/>
      <c r="K23" s="259"/>
      <c r="L23" s="259"/>
      <c r="M23" s="259"/>
      <c r="N23" s="259"/>
      <c r="O23" s="259"/>
      <c r="P23" s="260"/>
      <c r="Q23" s="259"/>
      <c r="R23" s="259"/>
      <c r="S23" s="259"/>
      <c r="T23" s="259"/>
      <c r="U23" s="259"/>
      <c r="V23" s="259"/>
      <c r="W23" s="749"/>
      <c r="X23" s="618"/>
      <c r="Y23" s="618"/>
      <c r="Z23" s="645"/>
      <c r="AA23" s="259"/>
      <c r="AB23" s="259"/>
      <c r="AC23" s="259"/>
      <c r="AV23" s="264"/>
      <c r="AW23" s="264"/>
      <c r="AX23" s="264"/>
      <c r="AY23" s="264"/>
      <c r="AZ23" s="337"/>
      <c r="BA23" s="264"/>
      <c r="BB23" s="264"/>
      <c r="BC23" s="264"/>
      <c r="BD23" s="264"/>
      <c r="BE23" s="337"/>
      <c r="BF23" s="264"/>
      <c r="BG23" s="264"/>
      <c r="BH23" s="264"/>
      <c r="BI23" s="264"/>
      <c r="BJ23" s="337"/>
    </row>
    <row r="24" spans="1:62" hidden="1">
      <c r="A24" s="682"/>
      <c r="B24" s="668"/>
      <c r="C24" s="645"/>
      <c r="D24" s="259"/>
      <c r="E24" s="259"/>
      <c r="F24" s="259"/>
      <c r="G24" s="259"/>
      <c r="H24" s="259"/>
      <c r="I24" s="259"/>
      <c r="J24" s="259"/>
      <c r="K24" s="259"/>
      <c r="L24" s="259"/>
      <c r="M24" s="259"/>
      <c r="N24" s="259"/>
      <c r="O24" s="259"/>
      <c r="P24" s="260"/>
      <c r="Q24" s="259"/>
      <c r="R24" s="259"/>
      <c r="S24" s="259"/>
      <c r="T24" s="259"/>
      <c r="U24" s="259"/>
      <c r="V24" s="259"/>
      <c r="W24" s="749"/>
      <c r="X24" s="618"/>
      <c r="Y24" s="618"/>
      <c r="Z24" s="645"/>
      <c r="AA24" s="259"/>
      <c r="AB24" s="259"/>
      <c r="AC24" s="259"/>
      <c r="AV24" s="264"/>
      <c r="AW24" s="264"/>
      <c r="AX24" s="264"/>
      <c r="AY24" s="264"/>
      <c r="AZ24" s="337"/>
      <c r="BA24" s="264"/>
      <c r="BB24" s="264"/>
      <c r="BC24" s="264"/>
      <c r="BD24" s="264"/>
      <c r="BE24" s="337"/>
      <c r="BF24" s="264"/>
      <c r="BG24" s="264"/>
      <c r="BH24" s="264"/>
      <c r="BI24" s="264"/>
      <c r="BJ24" s="337"/>
    </row>
    <row r="25" spans="1:62" ht="18.75" customHeight="1">
      <c r="A25" s="682"/>
      <c r="B25" s="668"/>
      <c r="C25" s="645"/>
      <c r="D25" s="259"/>
      <c r="E25" s="259"/>
      <c r="F25" s="259"/>
      <c r="G25" s="259"/>
      <c r="H25" s="259"/>
      <c r="I25" s="259"/>
      <c r="J25" s="259"/>
      <c r="K25" s="259"/>
      <c r="L25" s="259"/>
      <c r="M25" s="259"/>
      <c r="N25" s="259"/>
      <c r="O25" s="259"/>
      <c r="P25" s="260"/>
      <c r="Q25" s="259"/>
      <c r="R25" s="259"/>
      <c r="S25" s="259"/>
      <c r="T25" s="259"/>
      <c r="U25" s="259"/>
      <c r="V25" s="259"/>
      <c r="W25" s="749"/>
      <c r="X25" s="259"/>
      <c r="Y25" s="259"/>
      <c r="Z25" s="645"/>
      <c r="AA25" s="259"/>
      <c r="AB25" s="259"/>
      <c r="AC25" s="259"/>
      <c r="AD25" s="277" t="s">
        <v>481</v>
      </c>
      <c r="AE25" s="277" t="s">
        <v>82</v>
      </c>
      <c r="AF25" s="277" t="s">
        <v>250</v>
      </c>
      <c r="AG25" s="264">
        <v>3.2</v>
      </c>
      <c r="AH25" s="264">
        <v>2.6</v>
      </c>
      <c r="AI25" s="264"/>
      <c r="AJ25" s="264"/>
      <c r="AK25" s="264"/>
      <c r="AL25" s="264"/>
      <c r="AM25" s="264"/>
      <c r="AN25" s="264"/>
      <c r="AO25" s="265">
        <f>AG25-AI25-AK25-AM25</f>
        <v>3.2</v>
      </c>
      <c r="AP25" s="434">
        <f t="shared" ref="AP25:AP31" si="5">AH25-AJ25-AL25-AN25</f>
        <v>2.6</v>
      </c>
      <c r="AQ25" s="266"/>
      <c r="AR25" s="266"/>
      <c r="AS25" s="266"/>
      <c r="AT25" s="266"/>
      <c r="AU25" s="267"/>
      <c r="AV25" s="264"/>
      <c r="AW25" s="264"/>
      <c r="AX25" s="264"/>
      <c r="AY25" s="264"/>
      <c r="AZ25" s="265"/>
      <c r="BA25" s="264"/>
      <c r="BB25" s="264"/>
      <c r="BC25" s="264"/>
      <c r="BD25" s="264"/>
      <c r="BE25" s="265"/>
      <c r="BF25" s="264"/>
      <c r="BG25" s="264"/>
      <c r="BH25" s="264"/>
      <c r="BI25" s="264"/>
      <c r="BJ25" s="265"/>
    </row>
    <row r="26" spans="1:62" ht="24" customHeight="1">
      <c r="A26" s="678"/>
      <c r="B26" s="659"/>
      <c r="C26" s="646"/>
      <c r="D26" s="259"/>
      <c r="E26" s="259"/>
      <c r="F26" s="259"/>
      <c r="G26" s="259"/>
      <c r="H26" s="259"/>
      <c r="I26" s="259"/>
      <c r="J26" s="259"/>
      <c r="K26" s="259"/>
      <c r="L26" s="259"/>
      <c r="M26" s="259"/>
      <c r="N26" s="259"/>
      <c r="O26" s="259"/>
      <c r="P26" s="260"/>
      <c r="Q26" s="259"/>
      <c r="R26" s="259"/>
      <c r="S26" s="259"/>
      <c r="T26" s="259"/>
      <c r="U26" s="259"/>
      <c r="V26" s="259"/>
      <c r="W26" s="750"/>
      <c r="X26" s="259"/>
      <c r="Y26" s="259"/>
      <c r="Z26" s="646"/>
      <c r="AA26" s="259"/>
      <c r="AB26" s="259"/>
      <c r="AC26" s="259"/>
      <c r="AD26" s="277" t="s">
        <v>481</v>
      </c>
      <c r="AE26" s="277" t="s">
        <v>318</v>
      </c>
      <c r="AF26" s="277" t="s">
        <v>250</v>
      </c>
      <c r="AG26" s="297">
        <v>0</v>
      </c>
      <c r="AH26" s="297"/>
      <c r="AI26" s="297"/>
      <c r="AJ26" s="297"/>
      <c r="AK26" s="297"/>
      <c r="AL26" s="297"/>
      <c r="AM26" s="297"/>
      <c r="AN26" s="299"/>
      <c r="AO26" s="265">
        <f t="shared" ref="AO26:AP40" si="6">AG26-AI26-AK26-AM26</f>
        <v>0</v>
      </c>
      <c r="AP26" s="434">
        <f t="shared" si="5"/>
        <v>0</v>
      </c>
      <c r="AQ26" s="298">
        <v>0</v>
      </c>
      <c r="AR26" s="298"/>
      <c r="AS26" s="298"/>
      <c r="AT26" s="298"/>
      <c r="AU26" s="267">
        <f t="shared" ref="AU26:AU40" si="7">AQ26-AR26-AS26-AT26</f>
        <v>0</v>
      </c>
      <c r="AV26" s="297">
        <v>0</v>
      </c>
      <c r="AW26" s="299"/>
      <c r="AX26" s="299"/>
      <c r="AY26" s="299"/>
      <c r="AZ26" s="265">
        <f t="shared" ref="AZ26:AZ40" si="8">AV26-AW26-AX26-AY26</f>
        <v>0</v>
      </c>
      <c r="BA26" s="297">
        <v>0</v>
      </c>
      <c r="BB26" s="299"/>
      <c r="BC26" s="299"/>
      <c r="BD26" s="299"/>
      <c r="BE26" s="265">
        <f t="shared" ref="BE26:BE35" si="9">BA26-BB26-BC26-BD26</f>
        <v>0</v>
      </c>
      <c r="BF26" s="297">
        <v>0</v>
      </c>
      <c r="BG26" s="299"/>
      <c r="BH26" s="299"/>
      <c r="BI26" s="299"/>
      <c r="BJ26" s="265">
        <f>BF26-BG26-BH26-BI26</f>
        <v>0</v>
      </c>
    </row>
    <row r="27" spans="1:62" ht="115.5" customHeight="1">
      <c r="A27" s="689" t="s">
        <v>293</v>
      </c>
      <c r="B27" s="658">
        <v>6506</v>
      </c>
      <c r="C27" s="272" t="s">
        <v>44</v>
      </c>
      <c r="D27" s="272" t="s">
        <v>52</v>
      </c>
      <c r="E27" s="272" t="s">
        <v>46</v>
      </c>
      <c r="F27" s="272"/>
      <c r="G27" s="272"/>
      <c r="H27" s="272"/>
      <c r="I27" s="272"/>
      <c r="J27" s="272"/>
      <c r="K27" s="272"/>
      <c r="L27" s="272"/>
      <c r="M27" s="272" t="s">
        <v>55</v>
      </c>
      <c r="N27" s="273"/>
      <c r="O27" s="273"/>
      <c r="P27" s="274" t="s">
        <v>421</v>
      </c>
      <c r="Q27" s="259"/>
      <c r="R27" s="259"/>
      <c r="S27" s="259"/>
      <c r="T27" s="259"/>
      <c r="U27" s="259"/>
      <c r="V27" s="259"/>
      <c r="W27" s="275" t="s">
        <v>59</v>
      </c>
      <c r="X27" s="275" t="s">
        <v>60</v>
      </c>
      <c r="Y27" s="275" t="s">
        <v>61</v>
      </c>
      <c r="Z27" s="272" t="s">
        <v>62</v>
      </c>
      <c r="AA27" s="272" t="s">
        <v>290</v>
      </c>
      <c r="AB27" s="272" t="s">
        <v>49</v>
      </c>
      <c r="AC27" s="272"/>
      <c r="AD27" s="277" t="s">
        <v>291</v>
      </c>
      <c r="AE27" s="277" t="s">
        <v>305</v>
      </c>
      <c r="AF27" s="277" t="s">
        <v>250</v>
      </c>
      <c r="AG27" s="278">
        <v>0</v>
      </c>
      <c r="AH27" s="278"/>
      <c r="AI27" s="278"/>
      <c r="AJ27" s="278"/>
      <c r="AK27" s="278"/>
      <c r="AL27" s="278"/>
      <c r="AM27" s="278"/>
      <c r="AN27" s="264"/>
      <c r="AO27" s="265">
        <f t="shared" si="6"/>
        <v>0</v>
      </c>
      <c r="AP27" s="434">
        <f t="shared" si="5"/>
        <v>0</v>
      </c>
      <c r="AQ27" s="279">
        <v>0</v>
      </c>
      <c r="AR27" s="266"/>
      <c r="AS27" s="266"/>
      <c r="AT27" s="266"/>
      <c r="AU27" s="267">
        <f t="shared" si="7"/>
        <v>0</v>
      </c>
      <c r="AV27" s="264">
        <v>0</v>
      </c>
      <c r="AW27" s="264"/>
      <c r="AX27" s="264"/>
      <c r="AY27" s="264"/>
      <c r="AZ27" s="265">
        <f t="shared" si="8"/>
        <v>0</v>
      </c>
      <c r="BA27" s="264">
        <v>0</v>
      </c>
      <c r="BB27" s="264"/>
      <c r="BC27" s="264"/>
      <c r="BD27" s="264"/>
      <c r="BE27" s="265">
        <f t="shared" si="9"/>
        <v>0</v>
      </c>
      <c r="BF27" s="264">
        <v>0</v>
      </c>
      <c r="BG27" s="264"/>
      <c r="BH27" s="264"/>
      <c r="BI27" s="264"/>
      <c r="BJ27" s="265">
        <f>BF27-BG27-BH27-BI27</f>
        <v>0</v>
      </c>
    </row>
    <row r="28" spans="1:62" ht="18" customHeight="1">
      <c r="A28" s="691"/>
      <c r="B28" s="659"/>
      <c r="C28" s="281"/>
      <c r="D28" s="281"/>
      <c r="E28" s="281"/>
      <c r="F28" s="281"/>
      <c r="G28" s="272"/>
      <c r="H28" s="272"/>
      <c r="I28" s="272"/>
      <c r="J28" s="272"/>
      <c r="K28" s="272"/>
      <c r="L28" s="272"/>
      <c r="M28" s="281"/>
      <c r="N28" s="273"/>
      <c r="O28" s="273"/>
      <c r="P28" s="274"/>
      <c r="Q28" s="259"/>
      <c r="R28" s="259"/>
      <c r="S28" s="259"/>
      <c r="T28" s="259"/>
      <c r="U28" s="259"/>
      <c r="V28" s="259"/>
      <c r="W28" s="284"/>
      <c r="X28" s="289"/>
      <c r="Y28" s="284"/>
      <c r="Z28" s="281"/>
      <c r="AA28" s="281"/>
      <c r="AB28" s="281"/>
      <c r="AC28" s="281"/>
      <c r="AD28" s="277" t="s">
        <v>291</v>
      </c>
      <c r="AE28" s="277" t="s">
        <v>364</v>
      </c>
      <c r="AF28" s="277" t="s">
        <v>250</v>
      </c>
      <c r="AG28" s="278">
        <v>2</v>
      </c>
      <c r="AH28" s="278">
        <v>2</v>
      </c>
      <c r="AI28" s="278"/>
      <c r="AJ28" s="278"/>
      <c r="AK28" s="278"/>
      <c r="AL28" s="278"/>
      <c r="AM28" s="278"/>
      <c r="AN28" s="264"/>
      <c r="AO28" s="265">
        <f t="shared" si="6"/>
        <v>2</v>
      </c>
      <c r="AP28" s="434">
        <f t="shared" si="5"/>
        <v>2</v>
      </c>
      <c r="AQ28" s="279">
        <v>0</v>
      </c>
      <c r="AR28" s="266"/>
      <c r="AS28" s="266"/>
      <c r="AT28" s="266"/>
      <c r="AU28" s="267">
        <f t="shared" si="7"/>
        <v>0</v>
      </c>
      <c r="AV28" s="264"/>
      <c r="AW28" s="264"/>
      <c r="AX28" s="264"/>
      <c r="AY28" s="264"/>
      <c r="AZ28" s="265"/>
      <c r="BA28" s="264"/>
      <c r="BB28" s="264"/>
      <c r="BC28" s="264"/>
      <c r="BD28" s="264"/>
      <c r="BE28" s="265"/>
      <c r="BF28" s="264"/>
      <c r="BG28" s="264"/>
      <c r="BH28" s="264"/>
      <c r="BI28" s="264"/>
      <c r="BJ28" s="265"/>
    </row>
    <row r="29" spans="1:62" ht="19.5" customHeight="1">
      <c r="A29" s="825" t="s">
        <v>440</v>
      </c>
      <c r="B29" s="658">
        <v>6508</v>
      </c>
      <c r="C29" s="638" t="s">
        <v>44</v>
      </c>
      <c r="D29" s="638" t="s">
        <v>52</v>
      </c>
      <c r="E29" s="638" t="s">
        <v>46</v>
      </c>
      <c r="F29" s="638" t="s">
        <v>63</v>
      </c>
      <c r="G29" s="272"/>
      <c r="H29" s="272"/>
      <c r="I29" s="282">
        <v>20</v>
      </c>
      <c r="J29" s="272"/>
      <c r="K29" s="272"/>
      <c r="L29" s="272"/>
      <c r="M29" s="638" t="s">
        <v>64</v>
      </c>
      <c r="N29" s="272"/>
      <c r="O29" s="272"/>
      <c r="P29" s="282" t="s">
        <v>420</v>
      </c>
      <c r="Q29" s="272"/>
      <c r="R29" s="272"/>
      <c r="S29" s="272"/>
      <c r="T29" s="272"/>
      <c r="U29" s="272"/>
      <c r="V29" s="272"/>
      <c r="W29" s="647" t="s">
        <v>175</v>
      </c>
      <c r="X29" s="289" t="s">
        <v>176</v>
      </c>
      <c r="Y29" s="662" t="s">
        <v>177</v>
      </c>
      <c r="Z29" s="638" t="s">
        <v>413</v>
      </c>
      <c r="AA29" s="638" t="s">
        <v>290</v>
      </c>
      <c r="AB29" s="638" t="s">
        <v>49</v>
      </c>
      <c r="AC29" s="776"/>
      <c r="AD29" s="277" t="s">
        <v>478</v>
      </c>
      <c r="AE29" s="277" t="s">
        <v>289</v>
      </c>
      <c r="AF29" s="277" t="s">
        <v>250</v>
      </c>
      <c r="AG29" s="278">
        <v>2.2000000000000002</v>
      </c>
      <c r="AH29" s="278">
        <v>2.2000000000000002</v>
      </c>
      <c r="AI29" s="278"/>
      <c r="AJ29" s="278"/>
      <c r="AK29" s="278"/>
      <c r="AL29" s="278"/>
      <c r="AM29" s="278"/>
      <c r="AN29" s="264"/>
      <c r="AO29" s="265">
        <f t="shared" si="6"/>
        <v>2.2000000000000002</v>
      </c>
      <c r="AP29" s="434">
        <f t="shared" si="5"/>
        <v>2.2000000000000002</v>
      </c>
      <c r="AQ29" s="279">
        <v>0</v>
      </c>
      <c r="AR29" s="266"/>
      <c r="AS29" s="266"/>
      <c r="AT29" s="266"/>
      <c r="AU29" s="267">
        <f t="shared" si="7"/>
        <v>0</v>
      </c>
      <c r="AV29" s="264">
        <v>0</v>
      </c>
      <c r="AW29" s="264"/>
      <c r="AX29" s="264"/>
      <c r="AY29" s="264"/>
      <c r="AZ29" s="265">
        <f t="shared" si="8"/>
        <v>0</v>
      </c>
      <c r="BA29" s="264">
        <v>0</v>
      </c>
      <c r="BB29" s="264"/>
      <c r="BC29" s="264"/>
      <c r="BD29" s="264"/>
      <c r="BE29" s="265">
        <f t="shared" si="9"/>
        <v>0</v>
      </c>
      <c r="BF29" s="264">
        <v>0</v>
      </c>
      <c r="BG29" s="264"/>
      <c r="BH29" s="264"/>
      <c r="BI29" s="264"/>
      <c r="BJ29" s="265">
        <f>BF29-BG29-BH29-BI29</f>
        <v>0</v>
      </c>
    </row>
    <row r="30" spans="1:62" ht="18" customHeight="1">
      <c r="A30" s="826"/>
      <c r="B30" s="668"/>
      <c r="C30" s="639"/>
      <c r="D30" s="639"/>
      <c r="E30" s="639"/>
      <c r="F30" s="639"/>
      <c r="G30" s="272"/>
      <c r="H30" s="272"/>
      <c r="I30" s="282"/>
      <c r="J30" s="272"/>
      <c r="K30" s="272"/>
      <c r="L30" s="272"/>
      <c r="M30" s="639"/>
      <c r="N30" s="272"/>
      <c r="O30" s="272"/>
      <c r="P30" s="282"/>
      <c r="Q30" s="259"/>
      <c r="R30" s="259"/>
      <c r="S30" s="259"/>
      <c r="T30" s="259"/>
      <c r="U30" s="259"/>
      <c r="V30" s="259"/>
      <c r="W30" s="648"/>
      <c r="X30" s="289"/>
      <c r="Y30" s="824"/>
      <c r="Z30" s="639"/>
      <c r="AA30" s="639"/>
      <c r="AB30" s="639"/>
      <c r="AC30" s="814"/>
      <c r="AD30" s="277" t="s">
        <v>478</v>
      </c>
      <c r="AE30" s="277" t="s">
        <v>391</v>
      </c>
      <c r="AF30" s="277" t="s">
        <v>250</v>
      </c>
      <c r="AG30" s="278"/>
      <c r="AH30" s="278"/>
      <c r="AI30" s="278"/>
      <c r="AJ30" s="278"/>
      <c r="AK30" s="278"/>
      <c r="AL30" s="278"/>
      <c r="AM30" s="278"/>
      <c r="AN30" s="264"/>
      <c r="AO30" s="265"/>
      <c r="AP30" s="434">
        <f t="shared" si="5"/>
        <v>0</v>
      </c>
      <c r="AQ30" s="279">
        <v>1170.2</v>
      </c>
      <c r="AR30" s="266"/>
      <c r="AS30" s="266">
        <v>1100</v>
      </c>
      <c r="AT30" s="266"/>
      <c r="AU30" s="267">
        <f t="shared" si="7"/>
        <v>70.200000000000045</v>
      </c>
      <c r="AV30" s="264"/>
      <c r="AW30" s="264"/>
      <c r="AX30" s="264"/>
      <c r="AY30" s="264"/>
      <c r="AZ30" s="265"/>
      <c r="BA30" s="264"/>
      <c r="BB30" s="264"/>
      <c r="BC30" s="264"/>
      <c r="BD30" s="264"/>
      <c r="BE30" s="265"/>
      <c r="BF30" s="264"/>
      <c r="BG30" s="264"/>
      <c r="BH30" s="264"/>
      <c r="BI30" s="264"/>
      <c r="BJ30" s="265"/>
    </row>
    <row r="31" spans="1:62" ht="21.75" customHeight="1">
      <c r="A31" s="826"/>
      <c r="B31" s="668"/>
      <c r="C31" s="639"/>
      <c r="D31" s="639"/>
      <c r="E31" s="639"/>
      <c r="F31" s="639"/>
      <c r="G31" s="272"/>
      <c r="H31" s="272"/>
      <c r="I31" s="282"/>
      <c r="J31" s="272"/>
      <c r="K31" s="272"/>
      <c r="L31" s="272"/>
      <c r="M31" s="639"/>
      <c r="N31" s="272"/>
      <c r="O31" s="272"/>
      <c r="P31" s="282"/>
      <c r="Q31" s="259"/>
      <c r="R31" s="259"/>
      <c r="S31" s="259"/>
      <c r="T31" s="259"/>
      <c r="U31" s="259"/>
      <c r="V31" s="259"/>
      <c r="W31" s="648"/>
      <c r="X31" s="289"/>
      <c r="Y31" s="663"/>
      <c r="Z31" s="639"/>
      <c r="AA31" s="639"/>
      <c r="AB31" s="639"/>
      <c r="AC31" s="814"/>
      <c r="AD31" s="277" t="s">
        <v>478</v>
      </c>
      <c r="AE31" s="277" t="s">
        <v>83</v>
      </c>
      <c r="AF31" s="277" t="s">
        <v>250</v>
      </c>
      <c r="AG31" s="278">
        <v>549.4</v>
      </c>
      <c r="AH31" s="278">
        <v>547.29999999999995</v>
      </c>
      <c r="AI31" s="278"/>
      <c r="AJ31" s="278"/>
      <c r="AK31" s="278"/>
      <c r="AL31" s="278"/>
      <c r="AM31" s="278"/>
      <c r="AN31" s="264"/>
      <c r="AO31" s="265">
        <f t="shared" si="6"/>
        <v>549.4</v>
      </c>
      <c r="AP31" s="434">
        <f t="shared" si="5"/>
        <v>547.29999999999995</v>
      </c>
      <c r="AQ31" s="279">
        <v>367.6</v>
      </c>
      <c r="AR31" s="266"/>
      <c r="AS31" s="266"/>
      <c r="AT31" s="266"/>
      <c r="AU31" s="267">
        <f t="shared" si="7"/>
        <v>367.6</v>
      </c>
      <c r="AV31" s="264">
        <v>263.89999999999998</v>
      </c>
      <c r="AW31" s="264"/>
      <c r="AX31" s="264"/>
      <c r="AY31" s="264"/>
      <c r="AZ31" s="265">
        <f t="shared" si="8"/>
        <v>263.89999999999998</v>
      </c>
      <c r="BA31" s="264">
        <v>254.2</v>
      </c>
      <c r="BB31" s="264"/>
      <c r="BC31" s="264"/>
      <c r="BD31" s="264"/>
      <c r="BE31" s="265">
        <f t="shared" si="9"/>
        <v>254.2</v>
      </c>
      <c r="BF31" s="264">
        <v>254.2</v>
      </c>
      <c r="BG31" s="264"/>
      <c r="BH31" s="264"/>
      <c r="BI31" s="264"/>
      <c r="BJ31" s="265">
        <f>BF31-BG31-BH31-BI31</f>
        <v>254.2</v>
      </c>
    </row>
    <row r="32" spans="1:62" ht="43.5" customHeight="1">
      <c r="A32" s="827"/>
      <c r="B32" s="659"/>
      <c r="C32" s="640"/>
      <c r="D32" s="640"/>
      <c r="E32" s="640"/>
      <c r="F32" s="640"/>
      <c r="G32" s="272"/>
      <c r="H32" s="272"/>
      <c r="I32" s="282"/>
      <c r="J32" s="272"/>
      <c r="K32" s="272"/>
      <c r="L32" s="272"/>
      <c r="M32" s="640"/>
      <c r="N32" s="272"/>
      <c r="O32" s="272"/>
      <c r="P32" s="282"/>
      <c r="Q32" s="259"/>
      <c r="R32" s="259"/>
      <c r="S32" s="259"/>
      <c r="T32" s="259"/>
      <c r="U32" s="259"/>
      <c r="V32" s="259"/>
      <c r="W32" s="649"/>
      <c r="X32" s="475"/>
      <c r="Y32" s="475"/>
      <c r="Z32" s="640"/>
      <c r="AA32" s="640"/>
      <c r="AB32" s="640"/>
      <c r="AC32" s="777"/>
      <c r="AD32" s="277" t="s">
        <v>478</v>
      </c>
      <c r="AE32" s="277" t="s">
        <v>270</v>
      </c>
      <c r="AF32" s="277" t="s">
        <v>250</v>
      </c>
      <c r="AG32" s="278"/>
      <c r="AH32" s="278"/>
      <c r="AI32" s="278"/>
      <c r="AJ32" s="278"/>
      <c r="AK32" s="278"/>
      <c r="AL32" s="278"/>
      <c r="AM32" s="278"/>
      <c r="AN32" s="264"/>
      <c r="AO32" s="265">
        <f t="shared" si="6"/>
        <v>0</v>
      </c>
      <c r="AP32" s="265"/>
      <c r="AQ32" s="279"/>
      <c r="AR32" s="266"/>
      <c r="AS32" s="266"/>
      <c r="AT32" s="266"/>
      <c r="AU32" s="267">
        <f t="shared" si="7"/>
        <v>0</v>
      </c>
      <c r="AV32" s="264"/>
      <c r="AW32" s="264"/>
      <c r="AX32" s="264"/>
      <c r="AY32" s="264"/>
      <c r="AZ32" s="265">
        <f t="shared" si="8"/>
        <v>0</v>
      </c>
      <c r="BA32" s="264"/>
      <c r="BB32" s="264"/>
      <c r="BC32" s="264"/>
      <c r="BD32" s="264"/>
      <c r="BE32" s="265">
        <f t="shared" si="9"/>
        <v>0</v>
      </c>
      <c r="BF32" s="264"/>
      <c r="BG32" s="264"/>
      <c r="BH32" s="264"/>
      <c r="BI32" s="264"/>
      <c r="BJ32" s="265">
        <f>BF32-BG32-BH32-BI32</f>
        <v>0</v>
      </c>
    </row>
    <row r="33" spans="1:62" ht="15.75" hidden="1" customHeight="1">
      <c r="A33" s="433" t="s">
        <v>193</v>
      </c>
      <c r="B33" s="268">
        <v>4909</v>
      </c>
      <c r="C33" s="259" t="s">
        <v>44</v>
      </c>
      <c r="D33" s="259" t="s">
        <v>67</v>
      </c>
      <c r="E33" s="259" t="s">
        <v>68</v>
      </c>
      <c r="F33" s="259"/>
      <c r="G33" s="259"/>
      <c r="H33" s="259"/>
      <c r="I33" s="260"/>
      <c r="J33" s="259"/>
      <c r="K33" s="259"/>
      <c r="L33" s="259"/>
      <c r="M33" s="259" t="s">
        <v>69</v>
      </c>
      <c r="N33" s="385"/>
      <c r="O33" s="385"/>
      <c r="P33" s="443">
        <v>12</v>
      </c>
      <c r="Q33" s="259"/>
      <c r="R33" s="259"/>
      <c r="S33" s="259"/>
      <c r="T33" s="259"/>
      <c r="U33" s="259"/>
      <c r="V33" s="259"/>
      <c r="W33" s="289" t="s">
        <v>72</v>
      </c>
      <c r="X33" s="289" t="s">
        <v>70</v>
      </c>
      <c r="Y33" s="291" t="s">
        <v>368</v>
      </c>
      <c r="Z33" s="289" t="s">
        <v>71</v>
      </c>
      <c r="AA33" s="289" t="s">
        <v>290</v>
      </c>
      <c r="AB33" s="431" t="s">
        <v>66</v>
      </c>
      <c r="AC33" s="324"/>
      <c r="AD33" s="277" t="s">
        <v>228</v>
      </c>
      <c r="AE33" s="277"/>
      <c r="AF33" s="277"/>
      <c r="AG33" s="278"/>
      <c r="AH33" s="278"/>
      <c r="AI33" s="278"/>
      <c r="AJ33" s="278"/>
      <c r="AK33" s="278"/>
      <c r="AL33" s="278"/>
      <c r="AM33" s="278"/>
      <c r="AN33" s="264"/>
      <c r="AO33" s="265">
        <f t="shared" si="6"/>
        <v>0</v>
      </c>
      <c r="AP33" s="265"/>
      <c r="AQ33" s="279"/>
      <c r="AR33" s="266"/>
      <c r="AS33" s="266"/>
      <c r="AT33" s="266"/>
      <c r="AU33" s="267">
        <f t="shared" si="7"/>
        <v>0</v>
      </c>
      <c r="AV33" s="264"/>
      <c r="AW33" s="264"/>
      <c r="AX33" s="264"/>
      <c r="AY33" s="264"/>
      <c r="AZ33" s="265">
        <f t="shared" si="8"/>
        <v>0</v>
      </c>
      <c r="BA33" s="264"/>
      <c r="BB33" s="264"/>
      <c r="BC33" s="264"/>
      <c r="BD33" s="264"/>
      <c r="BE33" s="265">
        <f t="shared" si="9"/>
        <v>0</v>
      </c>
      <c r="BF33" s="264"/>
      <c r="BG33" s="264"/>
      <c r="BH33" s="264"/>
      <c r="BI33" s="264"/>
      <c r="BJ33" s="265">
        <f>BF33-BG33-BH33-BI33</f>
        <v>0</v>
      </c>
    </row>
    <row r="34" spans="1:62" ht="33.75" customHeight="1">
      <c r="A34" s="677" t="s">
        <v>322</v>
      </c>
      <c r="B34" s="658">
        <v>6513</v>
      </c>
      <c r="C34" s="638" t="s">
        <v>44</v>
      </c>
      <c r="D34" s="638" t="s">
        <v>52</v>
      </c>
      <c r="E34" s="638" t="s">
        <v>68</v>
      </c>
      <c r="F34" s="638" t="s">
        <v>63</v>
      </c>
      <c r="G34" s="638"/>
      <c r="H34" s="638"/>
      <c r="I34" s="669">
        <v>20</v>
      </c>
      <c r="J34" s="638"/>
      <c r="K34" s="638"/>
      <c r="L34" s="638"/>
      <c r="M34" s="281" t="s">
        <v>64</v>
      </c>
      <c r="N34" s="281"/>
      <c r="O34" s="281"/>
      <c r="P34" s="296" t="s">
        <v>420</v>
      </c>
      <c r="Q34" s="259"/>
      <c r="R34" s="259"/>
      <c r="S34" s="259"/>
      <c r="T34" s="259"/>
      <c r="U34" s="259"/>
      <c r="V34" s="259"/>
      <c r="W34" s="644" t="s">
        <v>72</v>
      </c>
      <c r="X34" s="281" t="s">
        <v>70</v>
      </c>
      <c r="Y34" s="281" t="s">
        <v>368</v>
      </c>
      <c r="Z34" s="644" t="s">
        <v>413</v>
      </c>
      <c r="AA34" s="281" t="s">
        <v>290</v>
      </c>
      <c r="AB34" s="281" t="s">
        <v>49</v>
      </c>
      <c r="AC34" s="458"/>
      <c r="AD34" s="277" t="s">
        <v>476</v>
      </c>
      <c r="AE34" s="277" t="s">
        <v>309</v>
      </c>
      <c r="AF34" s="277" t="s">
        <v>250</v>
      </c>
      <c r="AG34" s="297"/>
      <c r="AH34" s="297"/>
      <c r="AI34" s="297"/>
      <c r="AJ34" s="297"/>
      <c r="AK34" s="297"/>
      <c r="AL34" s="297"/>
      <c r="AM34" s="297"/>
      <c r="AN34" s="299"/>
      <c r="AO34" s="265">
        <f t="shared" si="6"/>
        <v>0</v>
      </c>
      <c r="AP34" s="265"/>
      <c r="AQ34" s="298"/>
      <c r="AR34" s="338"/>
      <c r="AS34" s="338"/>
      <c r="AT34" s="338"/>
      <c r="AU34" s="267">
        <f t="shared" si="7"/>
        <v>0</v>
      </c>
      <c r="AV34" s="299"/>
      <c r="AW34" s="299"/>
      <c r="AX34" s="299"/>
      <c r="AY34" s="299"/>
      <c r="AZ34" s="265">
        <f t="shared" si="8"/>
        <v>0</v>
      </c>
      <c r="BA34" s="299"/>
      <c r="BB34" s="299"/>
      <c r="BC34" s="299"/>
      <c r="BD34" s="299"/>
      <c r="BE34" s="265">
        <f t="shared" si="9"/>
        <v>0</v>
      </c>
      <c r="BF34" s="299"/>
      <c r="BG34" s="299"/>
      <c r="BH34" s="299"/>
      <c r="BI34" s="299"/>
      <c r="BJ34" s="265">
        <f>BF34-BG34-BH34-BI34</f>
        <v>0</v>
      </c>
    </row>
    <row r="35" spans="1:62" ht="15" customHeight="1">
      <c r="A35" s="682"/>
      <c r="B35" s="668"/>
      <c r="C35" s="639"/>
      <c r="D35" s="639"/>
      <c r="E35" s="639"/>
      <c r="F35" s="639"/>
      <c r="G35" s="639"/>
      <c r="H35" s="639"/>
      <c r="I35" s="670"/>
      <c r="J35" s="639"/>
      <c r="K35" s="639"/>
      <c r="L35" s="639"/>
      <c r="M35" s="286"/>
      <c r="N35" s="286"/>
      <c r="O35" s="286"/>
      <c r="P35" s="300"/>
      <c r="Q35" s="259"/>
      <c r="R35" s="259"/>
      <c r="S35" s="259"/>
      <c r="T35" s="259"/>
      <c r="U35" s="259"/>
      <c r="V35" s="259"/>
      <c r="W35" s="645"/>
      <c r="X35" s="286"/>
      <c r="Y35" s="286"/>
      <c r="Z35" s="645"/>
      <c r="AA35" s="286"/>
      <c r="AB35" s="286"/>
      <c r="AC35" s="459"/>
      <c r="AD35" s="277" t="s">
        <v>476</v>
      </c>
      <c r="AE35" s="277" t="s">
        <v>24</v>
      </c>
      <c r="AF35" s="277" t="s">
        <v>250</v>
      </c>
      <c r="AG35" s="297">
        <v>147.6</v>
      </c>
      <c r="AH35" s="297">
        <v>147.6</v>
      </c>
      <c r="AI35" s="297"/>
      <c r="AJ35" s="297"/>
      <c r="AK35" s="297"/>
      <c r="AL35" s="297"/>
      <c r="AM35" s="297"/>
      <c r="AN35" s="299"/>
      <c r="AO35" s="265">
        <f t="shared" si="6"/>
        <v>147.6</v>
      </c>
      <c r="AP35" s="265">
        <f t="shared" si="6"/>
        <v>147.6</v>
      </c>
      <c r="AQ35" s="298">
        <v>115</v>
      </c>
      <c r="AR35" s="338"/>
      <c r="AS35" s="338"/>
      <c r="AT35" s="338"/>
      <c r="AU35" s="267">
        <f t="shared" si="7"/>
        <v>115</v>
      </c>
      <c r="AV35" s="299">
        <v>115</v>
      </c>
      <c r="AW35" s="299"/>
      <c r="AX35" s="299"/>
      <c r="AY35" s="299"/>
      <c r="AZ35" s="265">
        <f t="shared" si="8"/>
        <v>115</v>
      </c>
      <c r="BA35" s="299">
        <v>115</v>
      </c>
      <c r="BB35" s="299"/>
      <c r="BC35" s="299"/>
      <c r="BD35" s="299"/>
      <c r="BE35" s="265">
        <f t="shared" si="9"/>
        <v>115</v>
      </c>
      <c r="BF35" s="299">
        <v>115</v>
      </c>
      <c r="BG35" s="299"/>
      <c r="BH35" s="299"/>
      <c r="BI35" s="299"/>
      <c r="BJ35" s="265">
        <f>BF35-BG35-BH35-BI35</f>
        <v>115</v>
      </c>
    </row>
    <row r="36" spans="1:62" ht="14.25" customHeight="1">
      <c r="A36" s="682"/>
      <c r="B36" s="668"/>
      <c r="C36" s="639"/>
      <c r="D36" s="639"/>
      <c r="E36" s="639"/>
      <c r="F36" s="639"/>
      <c r="G36" s="639"/>
      <c r="H36" s="639"/>
      <c r="I36" s="670"/>
      <c r="J36" s="639"/>
      <c r="K36" s="639"/>
      <c r="L36" s="639"/>
      <c r="M36" s="286"/>
      <c r="N36" s="286"/>
      <c r="O36" s="286"/>
      <c r="P36" s="300"/>
      <c r="Q36" s="259"/>
      <c r="R36" s="259"/>
      <c r="S36" s="259"/>
      <c r="T36" s="259"/>
      <c r="U36" s="259"/>
      <c r="V36" s="259"/>
      <c r="W36" s="645"/>
      <c r="X36" s="286"/>
      <c r="Y36" s="286"/>
      <c r="Z36" s="645"/>
      <c r="AA36" s="286"/>
      <c r="AB36" s="286"/>
      <c r="AC36" s="459"/>
      <c r="AD36" s="277" t="s">
        <v>476</v>
      </c>
      <c r="AE36" s="277" t="s">
        <v>30</v>
      </c>
      <c r="AF36" s="277" t="s">
        <v>250</v>
      </c>
      <c r="AG36" s="297">
        <v>321.7</v>
      </c>
      <c r="AH36" s="297">
        <v>321.7</v>
      </c>
      <c r="AI36" s="297"/>
      <c r="AJ36" s="297"/>
      <c r="AK36" s="297"/>
      <c r="AL36" s="297"/>
      <c r="AM36" s="297"/>
      <c r="AN36" s="299"/>
      <c r="AO36" s="265">
        <f t="shared" si="6"/>
        <v>321.7</v>
      </c>
      <c r="AP36" s="265">
        <f t="shared" si="6"/>
        <v>321.7</v>
      </c>
      <c r="AQ36" s="298">
        <v>70</v>
      </c>
      <c r="AR36" s="338"/>
      <c r="AS36" s="338"/>
      <c r="AT36" s="338"/>
      <c r="AU36" s="267">
        <f t="shared" si="7"/>
        <v>70</v>
      </c>
      <c r="AV36" s="299"/>
      <c r="AW36" s="299"/>
      <c r="AX36" s="299"/>
      <c r="AY36" s="299"/>
      <c r="AZ36" s="265"/>
      <c r="BA36" s="299"/>
      <c r="BB36" s="299"/>
      <c r="BC36" s="299"/>
      <c r="BD36" s="299"/>
      <c r="BE36" s="265"/>
      <c r="BF36" s="299"/>
      <c r="BG36" s="299"/>
      <c r="BH36" s="299"/>
      <c r="BI36" s="299"/>
      <c r="BJ36" s="265"/>
    </row>
    <row r="37" spans="1:62" ht="12.75" customHeight="1">
      <c r="A37" s="682"/>
      <c r="B37" s="668"/>
      <c r="C37" s="639"/>
      <c r="D37" s="639"/>
      <c r="E37" s="639"/>
      <c r="F37" s="639"/>
      <c r="G37" s="639"/>
      <c r="H37" s="639"/>
      <c r="I37" s="670"/>
      <c r="J37" s="639"/>
      <c r="K37" s="639"/>
      <c r="L37" s="639"/>
      <c r="M37" s="286"/>
      <c r="N37" s="286"/>
      <c r="O37" s="286"/>
      <c r="P37" s="300"/>
      <c r="Q37" s="259"/>
      <c r="R37" s="259"/>
      <c r="S37" s="259"/>
      <c r="T37" s="259"/>
      <c r="U37" s="259"/>
      <c r="V37" s="259"/>
      <c r="W37" s="645"/>
      <c r="X37" s="286"/>
      <c r="Y37" s="286"/>
      <c r="Z37" s="645"/>
      <c r="AA37" s="286"/>
      <c r="AB37" s="286"/>
      <c r="AC37" s="459"/>
      <c r="AD37" s="277" t="s">
        <v>476</v>
      </c>
      <c r="AE37" s="277" t="s">
        <v>484</v>
      </c>
      <c r="AF37" s="277" t="s">
        <v>278</v>
      </c>
      <c r="AG37" s="297">
        <v>99</v>
      </c>
      <c r="AH37" s="297">
        <v>99</v>
      </c>
      <c r="AI37" s="297"/>
      <c r="AJ37" s="297"/>
      <c r="AK37" s="297">
        <v>59.4</v>
      </c>
      <c r="AL37" s="297">
        <v>59.4</v>
      </c>
      <c r="AM37" s="297"/>
      <c r="AN37" s="299"/>
      <c r="AO37" s="265">
        <f t="shared" si="6"/>
        <v>39.6</v>
      </c>
      <c r="AP37" s="265">
        <f t="shared" si="6"/>
        <v>39.6</v>
      </c>
      <c r="AQ37" s="298"/>
      <c r="AR37" s="338"/>
      <c r="AS37" s="338"/>
      <c r="AT37" s="338"/>
      <c r="AU37" s="267">
        <f t="shared" si="7"/>
        <v>0</v>
      </c>
      <c r="AV37" s="299"/>
      <c r="AW37" s="299"/>
      <c r="AX37" s="299"/>
      <c r="AY37" s="299"/>
      <c r="AZ37" s="265"/>
      <c r="BA37" s="299"/>
      <c r="BB37" s="299"/>
      <c r="BC37" s="299"/>
      <c r="BD37" s="299"/>
      <c r="BE37" s="265"/>
      <c r="BF37" s="299"/>
      <c r="BG37" s="299"/>
      <c r="BH37" s="299"/>
      <c r="BI37" s="299"/>
      <c r="BJ37" s="265"/>
    </row>
    <row r="38" spans="1:62" ht="13.5" customHeight="1">
      <c r="A38" s="682"/>
      <c r="B38" s="668"/>
      <c r="C38" s="639"/>
      <c r="D38" s="639"/>
      <c r="E38" s="639"/>
      <c r="F38" s="639"/>
      <c r="G38" s="639"/>
      <c r="H38" s="639"/>
      <c r="I38" s="670"/>
      <c r="J38" s="639"/>
      <c r="K38" s="639"/>
      <c r="L38" s="639"/>
      <c r="M38" s="286"/>
      <c r="N38" s="286"/>
      <c r="O38" s="286"/>
      <c r="P38" s="300"/>
      <c r="Q38" s="259"/>
      <c r="R38" s="259"/>
      <c r="S38" s="259"/>
      <c r="T38" s="259"/>
      <c r="U38" s="259"/>
      <c r="V38" s="259"/>
      <c r="W38" s="645"/>
      <c r="X38" s="286"/>
      <c r="Y38" s="286"/>
      <c r="Z38" s="645"/>
      <c r="AA38" s="286"/>
      <c r="AB38" s="286"/>
      <c r="AC38" s="459"/>
      <c r="AD38" s="277" t="s">
        <v>476</v>
      </c>
      <c r="AE38" s="277" t="s">
        <v>100</v>
      </c>
      <c r="AF38" s="277" t="s">
        <v>250</v>
      </c>
      <c r="AG38" s="297">
        <v>0</v>
      </c>
      <c r="AH38" s="297"/>
      <c r="AI38" s="297"/>
      <c r="AJ38" s="297"/>
      <c r="AK38" s="297"/>
      <c r="AL38" s="297"/>
      <c r="AM38" s="297"/>
      <c r="AN38" s="299"/>
      <c r="AO38" s="265">
        <f t="shared" si="6"/>
        <v>0</v>
      </c>
      <c r="AP38" s="265">
        <f t="shared" si="6"/>
        <v>0</v>
      </c>
      <c r="AQ38" s="298">
        <v>1228.4000000000001</v>
      </c>
      <c r="AR38" s="338"/>
      <c r="AS38" s="338">
        <v>1228.4000000000001</v>
      </c>
      <c r="AT38" s="338"/>
      <c r="AU38" s="267">
        <f t="shared" si="7"/>
        <v>0</v>
      </c>
      <c r="AV38" s="299">
        <v>0</v>
      </c>
      <c r="AW38" s="299"/>
      <c r="AX38" s="299"/>
      <c r="AY38" s="299"/>
      <c r="AZ38" s="265">
        <f t="shared" si="8"/>
        <v>0</v>
      </c>
      <c r="BA38" s="299">
        <v>0</v>
      </c>
      <c r="BB38" s="299"/>
      <c r="BC38" s="299"/>
      <c r="BD38" s="299"/>
      <c r="BE38" s="265">
        <f>BA38-BB38-BC38-BD38</f>
        <v>0</v>
      </c>
      <c r="BF38" s="299">
        <v>0</v>
      </c>
      <c r="BG38" s="299"/>
      <c r="BH38" s="299"/>
      <c r="BI38" s="299"/>
      <c r="BJ38" s="265">
        <f>BF38-BG38-BH38-BI38</f>
        <v>0</v>
      </c>
    </row>
    <row r="39" spans="1:62" ht="15" hidden="1" customHeight="1">
      <c r="A39" s="682"/>
      <c r="B39" s="668"/>
      <c r="C39" s="639"/>
      <c r="D39" s="639"/>
      <c r="E39" s="639"/>
      <c r="F39" s="639"/>
      <c r="G39" s="639"/>
      <c r="H39" s="639"/>
      <c r="I39" s="670"/>
      <c r="J39" s="640"/>
      <c r="K39" s="640"/>
      <c r="L39" s="640"/>
      <c r="M39" s="259"/>
      <c r="N39" s="259"/>
      <c r="O39" s="259"/>
      <c r="P39" s="260"/>
      <c r="Q39" s="259"/>
      <c r="R39" s="259"/>
      <c r="S39" s="259"/>
      <c r="T39" s="259"/>
      <c r="U39" s="259"/>
      <c r="V39" s="259"/>
      <c r="W39" s="645"/>
      <c r="X39" s="259"/>
      <c r="Y39" s="259"/>
      <c r="Z39" s="645"/>
      <c r="AA39" s="259"/>
      <c r="AB39" s="259"/>
      <c r="AC39" s="460"/>
      <c r="AD39" s="277" t="s">
        <v>476</v>
      </c>
      <c r="AE39" s="277" t="s">
        <v>310</v>
      </c>
      <c r="AF39" s="277" t="s">
        <v>250</v>
      </c>
      <c r="AG39" s="297">
        <v>0</v>
      </c>
      <c r="AH39" s="297"/>
      <c r="AI39" s="297"/>
      <c r="AJ39" s="297"/>
      <c r="AK39" s="297"/>
      <c r="AL39" s="297"/>
      <c r="AM39" s="297"/>
      <c r="AN39" s="299"/>
      <c r="AO39" s="265">
        <f t="shared" si="6"/>
        <v>0</v>
      </c>
      <c r="AP39" s="265"/>
      <c r="AQ39" s="298">
        <v>0</v>
      </c>
      <c r="AR39" s="338"/>
      <c r="AS39" s="338"/>
      <c r="AT39" s="338"/>
      <c r="AU39" s="267">
        <f t="shared" si="7"/>
        <v>0</v>
      </c>
      <c r="AV39" s="299">
        <v>0</v>
      </c>
      <c r="AW39" s="299"/>
      <c r="AX39" s="299"/>
      <c r="AY39" s="299"/>
      <c r="AZ39" s="265">
        <f t="shared" si="8"/>
        <v>0</v>
      </c>
      <c r="BA39" s="299">
        <v>0</v>
      </c>
      <c r="BB39" s="299"/>
      <c r="BC39" s="299"/>
      <c r="BD39" s="299"/>
      <c r="BE39" s="265">
        <f>BA39-BB39-BC39-BD39</f>
        <v>0</v>
      </c>
      <c r="BF39" s="299">
        <v>0</v>
      </c>
      <c r="BG39" s="299"/>
      <c r="BH39" s="299"/>
      <c r="BI39" s="299"/>
      <c r="BJ39" s="265">
        <f>BF39-BG39-BH39-BI39</f>
        <v>0</v>
      </c>
    </row>
    <row r="40" spans="1:62" ht="12" hidden="1" customHeight="1">
      <c r="A40" s="678"/>
      <c r="B40" s="659"/>
      <c r="C40" s="640"/>
      <c r="D40" s="640"/>
      <c r="E40" s="640"/>
      <c r="F40" s="640"/>
      <c r="G40" s="640"/>
      <c r="H40" s="640"/>
      <c r="I40" s="671"/>
      <c r="J40" s="272"/>
      <c r="K40" s="272"/>
      <c r="L40" s="272"/>
      <c r="M40" s="272" t="s">
        <v>75</v>
      </c>
      <c r="N40" s="272"/>
      <c r="O40" s="272"/>
      <c r="P40" s="282" t="s">
        <v>422</v>
      </c>
      <c r="Q40" s="259"/>
      <c r="R40" s="259"/>
      <c r="S40" s="259"/>
      <c r="T40" s="259"/>
      <c r="U40" s="259"/>
      <c r="V40" s="259"/>
      <c r="W40" s="646"/>
      <c r="X40" s="272"/>
      <c r="Y40" s="272"/>
      <c r="Z40" s="646"/>
      <c r="AA40" s="272"/>
      <c r="AB40" s="272"/>
      <c r="AC40" s="460"/>
      <c r="AD40" s="277" t="s">
        <v>476</v>
      </c>
      <c r="AE40" s="277" t="s">
        <v>308</v>
      </c>
      <c r="AF40" s="277" t="s">
        <v>250</v>
      </c>
      <c r="AG40" s="297">
        <v>0</v>
      </c>
      <c r="AH40" s="297"/>
      <c r="AI40" s="297"/>
      <c r="AJ40" s="297"/>
      <c r="AK40" s="297"/>
      <c r="AL40" s="297"/>
      <c r="AM40" s="297"/>
      <c r="AN40" s="299"/>
      <c r="AO40" s="265">
        <f t="shared" si="6"/>
        <v>0</v>
      </c>
      <c r="AP40" s="265"/>
      <c r="AQ40" s="298">
        <v>0</v>
      </c>
      <c r="AR40" s="338"/>
      <c r="AS40" s="338"/>
      <c r="AT40" s="338"/>
      <c r="AU40" s="267">
        <f t="shared" si="7"/>
        <v>0</v>
      </c>
      <c r="AV40" s="299">
        <v>0</v>
      </c>
      <c r="AW40" s="299"/>
      <c r="AX40" s="299"/>
      <c r="AY40" s="299"/>
      <c r="AZ40" s="265">
        <f t="shared" si="8"/>
        <v>0</v>
      </c>
      <c r="BA40" s="299">
        <v>0</v>
      </c>
      <c r="BB40" s="299"/>
      <c r="BC40" s="299"/>
      <c r="BD40" s="299"/>
      <c r="BE40" s="265">
        <f>BA40-BB40-BC40-BD40</f>
        <v>0</v>
      </c>
      <c r="BF40" s="299">
        <v>0</v>
      </c>
      <c r="BG40" s="299"/>
      <c r="BH40" s="299"/>
      <c r="BI40" s="299"/>
      <c r="BJ40" s="265">
        <f>BF40-BG40-BH40-BI40</f>
        <v>0</v>
      </c>
    </row>
    <row r="41" spans="1:62" s="248" customFormat="1" ht="103.5" customHeight="1">
      <c r="A41" s="425" t="s">
        <v>0</v>
      </c>
      <c r="B41" s="240">
        <v>6600</v>
      </c>
      <c r="C41" s="241" t="s">
        <v>238</v>
      </c>
      <c r="D41" s="241" t="s">
        <v>238</v>
      </c>
      <c r="E41" s="241" t="s">
        <v>238</v>
      </c>
      <c r="F41" s="241" t="s">
        <v>238</v>
      </c>
      <c r="G41" s="241" t="s">
        <v>238</v>
      </c>
      <c r="H41" s="241" t="s">
        <v>238</v>
      </c>
      <c r="I41" s="241" t="s">
        <v>238</v>
      </c>
      <c r="J41" s="241" t="s">
        <v>238</v>
      </c>
      <c r="K41" s="241" t="s">
        <v>238</v>
      </c>
      <c r="L41" s="241" t="s">
        <v>238</v>
      </c>
      <c r="M41" s="241" t="s">
        <v>238</v>
      </c>
      <c r="N41" s="241" t="s">
        <v>238</v>
      </c>
      <c r="O41" s="241" t="s">
        <v>238</v>
      </c>
      <c r="P41" s="241" t="s">
        <v>238</v>
      </c>
      <c r="Q41" s="243" t="s">
        <v>238</v>
      </c>
      <c r="R41" s="243" t="s">
        <v>238</v>
      </c>
      <c r="S41" s="243" t="s">
        <v>238</v>
      </c>
      <c r="T41" s="243" t="s">
        <v>238</v>
      </c>
      <c r="U41" s="243" t="s">
        <v>238</v>
      </c>
      <c r="V41" s="243" t="s">
        <v>238</v>
      </c>
      <c r="W41" s="243" t="s">
        <v>238</v>
      </c>
      <c r="X41" s="241" t="s">
        <v>238</v>
      </c>
      <c r="Y41" s="241" t="s">
        <v>238</v>
      </c>
      <c r="Z41" s="241" t="s">
        <v>238</v>
      </c>
      <c r="AA41" s="241" t="s">
        <v>238</v>
      </c>
      <c r="AB41" s="241" t="s">
        <v>238</v>
      </c>
      <c r="AC41" s="241" t="s">
        <v>238</v>
      </c>
      <c r="AD41" s="244" t="s">
        <v>238</v>
      </c>
      <c r="AE41" s="244"/>
      <c r="AF41" s="244"/>
      <c r="AG41" s="245">
        <f>AG43+AG44+AG45+AG46+AG48+AG56+AG57+AG58+AG60+AG61+AG62+AG47+AG55+AG59+AG49+AG52+AG63+AG64+AG65</f>
        <v>1506.1999999999998</v>
      </c>
      <c r="AH41" s="245">
        <f t="shared" ref="AH41:AP41" si="10">AH43+AH44+AH45+AH46+AH48+AH56+AH57+AH58+AH60+AH61+AH62+AH47+AH55+AH59+AH49+AH52+AH63+AH64+AH65</f>
        <v>1094.8999999999999</v>
      </c>
      <c r="AI41" s="245">
        <f t="shared" si="10"/>
        <v>0</v>
      </c>
      <c r="AJ41" s="245">
        <f t="shared" si="10"/>
        <v>0</v>
      </c>
      <c r="AK41" s="245">
        <f t="shared" si="10"/>
        <v>843.6</v>
      </c>
      <c r="AL41" s="245">
        <f t="shared" si="10"/>
        <v>843.6</v>
      </c>
      <c r="AM41" s="245">
        <f t="shared" si="10"/>
        <v>0</v>
      </c>
      <c r="AN41" s="245">
        <f t="shared" si="10"/>
        <v>0</v>
      </c>
      <c r="AO41" s="245">
        <f t="shared" si="10"/>
        <v>662.6</v>
      </c>
      <c r="AP41" s="245">
        <f t="shared" si="10"/>
        <v>251.29999999999995</v>
      </c>
      <c r="AQ41" s="247">
        <f>AQ43+AQ44+AQ45+AQ46+AQ48+AQ56+AQ57+AQ58+AQ60+AQ61+AQ62+AQ47+AQ55+AQ59+AQ49+AQ52+AQ50+AQ51+AQ53+AQ54+AQ64</f>
        <v>958.40000000000009</v>
      </c>
      <c r="AR41" s="247">
        <f>AR43+AR44+AR45+AR46+AR48+AR56+AR57+AR58+AR60+AR61+AR62+AR47+AR55+AR59+AR49+AR52+AR50+AR51+AR53+AR54+AR64</f>
        <v>0</v>
      </c>
      <c r="AS41" s="247">
        <f>AS43+AS44+AS45+AS46+AS48+AS56+AS57+AS58+AS60+AS61+AS62+AS47+AS55+AS59+AS49+AS52+AS50+AS51+AS53+AS54+AS64</f>
        <v>564.79999999999995</v>
      </c>
      <c r="AT41" s="247">
        <f>AT43+AT44+AT45+AT46+AT48+AT56+AT57+AT58+AT60+AT61+AT62+AT47+AT55+AT59+AT49+AT52+AT50+AT51+AT53+AT54+AT64</f>
        <v>0</v>
      </c>
      <c r="AU41" s="247">
        <f>AU43+AU44+AU45+AU46+AU48+AU56+AU57+AU58+AU60+AU61+AU62+AU47+AU55+AU59+AU49+AU52+AU50+AU51+AU53+AU54+AU64</f>
        <v>393.6</v>
      </c>
      <c r="AV41" s="247">
        <f t="shared" ref="AV41:BE41" si="11">AV43+AV44+AV45+AV46+AV48+AV56+AV57+AV58+AV60+AV61+AV62+AV47+AV55+AV59+AV49+AV52+AV50+AV51+AV53+AV54</f>
        <v>957.1</v>
      </c>
      <c r="AW41" s="247">
        <f t="shared" si="11"/>
        <v>0</v>
      </c>
      <c r="AX41" s="247">
        <f t="shared" si="11"/>
        <v>563.5</v>
      </c>
      <c r="AY41" s="247">
        <f t="shared" si="11"/>
        <v>0</v>
      </c>
      <c r="AZ41" s="247">
        <f t="shared" si="11"/>
        <v>393.6</v>
      </c>
      <c r="BA41" s="247">
        <f t="shared" si="11"/>
        <v>1218</v>
      </c>
      <c r="BB41" s="247">
        <f t="shared" si="11"/>
        <v>0</v>
      </c>
      <c r="BC41" s="247">
        <f t="shared" si="11"/>
        <v>824.40000000000009</v>
      </c>
      <c r="BD41" s="247">
        <f t="shared" si="11"/>
        <v>0</v>
      </c>
      <c r="BE41" s="247">
        <f t="shared" si="11"/>
        <v>393.59999999999991</v>
      </c>
      <c r="BF41" s="247">
        <f>BF43+BF44+BF45+BF46+BF48+BF56+BF57+BF58+BF60+BF61+BF62+BF47+BF55+BF59+BF49+BF52+BF50+BF51+BF53+BF54</f>
        <v>1218</v>
      </c>
      <c r="BG41" s="247">
        <f>BG43+BG44+BG45+BG46+BG48+BG56+BG57+BG58+BG60+BG61+BG62+BG47+BG55+BG59+BG49+BG52+BG50+BG51+BG53+BG54</f>
        <v>0</v>
      </c>
      <c r="BH41" s="247">
        <f>BH43+BH44+BH45+BH46+BH48+BH56+BH57+BH58+BH60+BH61+BH62+BH47+BH55+BH59+BH49+BH52+BH50+BH51+BH53+BH54</f>
        <v>824.40000000000009</v>
      </c>
      <c r="BI41" s="247">
        <f>BI43+BI44+BI45+BI46+BI48+BI56+BI57+BI58+BI60+BI61+BI62+BI47+BI55+BI59+BI49+BI52+BI50+BI51+BI53+BI54</f>
        <v>0</v>
      </c>
      <c r="BJ41" s="247">
        <f>BJ43+BJ44+BJ45+BJ46+BJ48+BJ56+BJ57+BJ58+BJ60+BJ61+BJ62+BJ47+BJ55+BJ59+BJ49+BJ52+BJ50+BJ51+BJ53+BJ54</f>
        <v>393.59999999999991</v>
      </c>
    </row>
    <row r="42" spans="1:62" hidden="1">
      <c r="A42" s="426" t="s">
        <v>411</v>
      </c>
      <c r="B42" s="250"/>
      <c r="C42" s="251"/>
      <c r="D42" s="251"/>
      <c r="E42" s="251"/>
      <c r="F42" s="251"/>
      <c r="G42" s="251"/>
      <c r="H42" s="251"/>
      <c r="I42" s="251"/>
      <c r="J42" s="251"/>
      <c r="K42" s="251"/>
      <c r="L42" s="251"/>
      <c r="M42" s="251"/>
      <c r="N42" s="251"/>
      <c r="O42" s="251"/>
      <c r="P42" s="251"/>
      <c r="Q42" s="251"/>
      <c r="R42" s="251"/>
      <c r="S42" s="251"/>
      <c r="T42" s="251"/>
      <c r="U42" s="251"/>
      <c r="V42" s="251"/>
      <c r="W42" s="321"/>
      <c r="X42" s="251"/>
      <c r="Y42" s="251"/>
      <c r="Z42" s="251"/>
      <c r="AA42" s="251"/>
      <c r="AB42" s="251"/>
      <c r="AC42" s="251"/>
      <c r="AD42" s="254"/>
      <c r="AE42" s="254"/>
      <c r="AF42" s="254"/>
      <c r="AG42" s="255"/>
      <c r="AH42" s="255"/>
      <c r="AI42" s="255"/>
      <c r="AJ42" s="255"/>
      <c r="AK42" s="255"/>
      <c r="AL42" s="255"/>
      <c r="AM42" s="255"/>
      <c r="AN42" s="255"/>
      <c r="AO42" s="256"/>
      <c r="AP42" s="256"/>
      <c r="AQ42" s="257"/>
      <c r="AR42" s="257"/>
      <c r="AS42" s="257"/>
      <c r="AT42" s="257"/>
      <c r="AU42" s="258"/>
      <c r="AV42" s="255"/>
      <c r="AW42" s="278"/>
      <c r="AX42" s="278"/>
      <c r="AY42" s="278"/>
      <c r="AZ42" s="312"/>
      <c r="BA42" s="255"/>
      <c r="BB42" s="278"/>
      <c r="BC42" s="278"/>
      <c r="BD42" s="278"/>
      <c r="BE42" s="312"/>
      <c r="BF42" s="255"/>
      <c r="BG42" s="278"/>
      <c r="BH42" s="278"/>
      <c r="BI42" s="278"/>
      <c r="BJ42" s="312"/>
    </row>
    <row r="43" spans="1:62" ht="15" hidden="1" customHeight="1">
      <c r="A43" s="433" t="s">
        <v>292</v>
      </c>
      <c r="B43" s="268">
        <v>5001</v>
      </c>
      <c r="C43" s="259" t="s">
        <v>44</v>
      </c>
      <c r="D43" s="259" t="s">
        <v>45</v>
      </c>
      <c r="E43" s="259" t="s">
        <v>46</v>
      </c>
      <c r="F43" s="259"/>
      <c r="G43" s="259"/>
      <c r="H43" s="259"/>
      <c r="I43" s="259"/>
      <c r="J43" s="259"/>
      <c r="K43" s="259"/>
      <c r="L43" s="259"/>
      <c r="M43" s="259" t="s">
        <v>47</v>
      </c>
      <c r="N43" s="259"/>
      <c r="O43" s="259"/>
      <c r="P43" s="260" t="s">
        <v>48</v>
      </c>
      <c r="Q43" s="259"/>
      <c r="R43" s="259"/>
      <c r="S43" s="259"/>
      <c r="T43" s="259"/>
      <c r="U43" s="259"/>
      <c r="V43" s="259"/>
      <c r="W43" s="259"/>
      <c r="X43" s="259"/>
      <c r="Y43" s="259"/>
      <c r="Z43" s="259" t="s">
        <v>2</v>
      </c>
      <c r="AA43" s="259" t="s">
        <v>290</v>
      </c>
      <c r="AB43" s="259" t="s">
        <v>49</v>
      </c>
      <c r="AC43" s="259"/>
      <c r="AD43" s="262"/>
      <c r="AE43" s="262"/>
      <c r="AF43" s="262"/>
      <c r="AG43" s="264"/>
      <c r="AH43" s="264"/>
      <c r="AI43" s="264"/>
      <c r="AJ43" s="264"/>
      <c r="AK43" s="264"/>
      <c r="AL43" s="264"/>
      <c r="AM43" s="264"/>
      <c r="AN43" s="264"/>
      <c r="AO43" s="265"/>
      <c r="AP43" s="265"/>
      <c r="AQ43" s="266"/>
      <c r="AR43" s="266"/>
      <c r="AS43" s="266"/>
      <c r="AT43" s="266"/>
      <c r="AU43" s="267"/>
      <c r="AV43" s="264"/>
      <c r="AW43" s="264"/>
      <c r="AX43" s="264"/>
      <c r="AY43" s="264"/>
      <c r="AZ43" s="265"/>
      <c r="BA43" s="264"/>
      <c r="BB43" s="264"/>
      <c r="BC43" s="264"/>
      <c r="BD43" s="264"/>
      <c r="BE43" s="265"/>
      <c r="BF43" s="264"/>
      <c r="BG43" s="264"/>
      <c r="BH43" s="264"/>
      <c r="BI43" s="264"/>
      <c r="BJ43" s="265"/>
    </row>
    <row r="44" spans="1:62" ht="11.25" hidden="1" customHeight="1">
      <c r="A44" s="677" t="s">
        <v>76</v>
      </c>
      <c r="B44" s="658">
        <v>5002</v>
      </c>
      <c r="C44" s="272" t="s">
        <v>44</v>
      </c>
      <c r="D44" s="272" t="s">
        <v>45</v>
      </c>
      <c r="E44" s="272" t="s">
        <v>68</v>
      </c>
      <c r="F44" s="272" t="s">
        <v>77</v>
      </c>
      <c r="G44" s="272"/>
      <c r="H44" s="272"/>
      <c r="I44" s="282">
        <v>20</v>
      </c>
      <c r="J44" s="272"/>
      <c r="K44" s="272"/>
      <c r="L44" s="272"/>
      <c r="M44" s="272" t="s">
        <v>64</v>
      </c>
      <c r="N44" s="272"/>
      <c r="O44" s="272"/>
      <c r="P44" s="274" t="s">
        <v>420</v>
      </c>
      <c r="Q44" s="272"/>
      <c r="R44" s="272"/>
      <c r="S44" s="272"/>
      <c r="T44" s="272"/>
      <c r="U44" s="272"/>
      <c r="V44" s="272"/>
      <c r="W44" s="275" t="s">
        <v>72</v>
      </c>
      <c r="X44" s="309" t="s">
        <v>70</v>
      </c>
      <c r="Y44" s="288" t="s">
        <v>368</v>
      </c>
      <c r="Z44" s="275" t="s">
        <v>413</v>
      </c>
      <c r="AA44" s="310" t="s">
        <v>290</v>
      </c>
      <c r="AB44" s="310" t="s">
        <v>49</v>
      </c>
      <c r="AC44" s="641"/>
      <c r="AD44" s="277" t="s">
        <v>480</v>
      </c>
      <c r="AE44" s="277"/>
      <c r="AF44" s="277"/>
      <c r="AG44" s="278"/>
      <c r="AH44" s="278"/>
      <c r="AI44" s="278"/>
      <c r="AJ44" s="278"/>
      <c r="AK44" s="278"/>
      <c r="AL44" s="278"/>
      <c r="AM44" s="278"/>
      <c r="AN44" s="278"/>
      <c r="AO44" s="312"/>
      <c r="AP44" s="312"/>
      <c r="AQ44" s="279"/>
      <c r="AR44" s="279"/>
      <c r="AS44" s="279"/>
      <c r="AT44" s="279"/>
      <c r="AU44" s="313"/>
      <c r="AV44" s="278"/>
      <c r="AW44" s="264"/>
      <c r="AX44" s="264"/>
      <c r="AY44" s="264"/>
      <c r="AZ44" s="265"/>
      <c r="BA44" s="278"/>
      <c r="BB44" s="264"/>
      <c r="BC44" s="264"/>
      <c r="BD44" s="264"/>
      <c r="BE44" s="265"/>
      <c r="BF44" s="278"/>
      <c r="BG44" s="264"/>
      <c r="BH44" s="264"/>
      <c r="BI44" s="264"/>
      <c r="BJ44" s="265"/>
    </row>
    <row r="45" spans="1:62" ht="11.25" hidden="1" customHeight="1">
      <c r="A45" s="678"/>
      <c r="B45" s="659"/>
      <c r="C45" s="272"/>
      <c r="D45" s="272"/>
      <c r="E45" s="272"/>
      <c r="F45" s="272"/>
      <c r="G45" s="272"/>
      <c r="H45" s="272"/>
      <c r="I45" s="272"/>
      <c r="J45" s="272"/>
      <c r="K45" s="272"/>
      <c r="L45" s="272"/>
      <c r="M45" s="272" t="s">
        <v>79</v>
      </c>
      <c r="N45" s="272"/>
      <c r="O45" s="272"/>
      <c r="P45" s="274" t="s">
        <v>80</v>
      </c>
      <c r="Q45" s="259"/>
      <c r="R45" s="259"/>
      <c r="S45" s="259"/>
      <c r="T45" s="259"/>
      <c r="U45" s="259"/>
      <c r="V45" s="259"/>
      <c r="W45" s="259"/>
      <c r="X45" s="272"/>
      <c r="Y45" s="272"/>
      <c r="Z45" s="259" t="s">
        <v>81</v>
      </c>
      <c r="AA45" s="272"/>
      <c r="AB45" s="272" t="s">
        <v>66</v>
      </c>
      <c r="AC45" s="642"/>
      <c r="AD45" s="277" t="s">
        <v>441</v>
      </c>
      <c r="AE45" s="277"/>
      <c r="AF45" s="277"/>
      <c r="AG45" s="278"/>
      <c r="AH45" s="278"/>
      <c r="AI45" s="278"/>
      <c r="AJ45" s="278"/>
      <c r="AK45" s="278"/>
      <c r="AL45" s="278"/>
      <c r="AM45" s="278"/>
      <c r="AN45" s="278"/>
      <c r="AO45" s="312"/>
      <c r="AP45" s="312"/>
      <c r="AQ45" s="279"/>
      <c r="AR45" s="279"/>
      <c r="AS45" s="279"/>
      <c r="AT45" s="279"/>
      <c r="AU45" s="313"/>
      <c r="AV45" s="278"/>
      <c r="AW45" s="264"/>
      <c r="AX45" s="264"/>
      <c r="AY45" s="264"/>
      <c r="AZ45" s="265"/>
      <c r="BA45" s="278"/>
      <c r="BB45" s="264"/>
      <c r="BC45" s="264"/>
      <c r="BD45" s="264"/>
      <c r="BE45" s="265"/>
      <c r="BF45" s="278"/>
      <c r="BG45" s="264"/>
      <c r="BH45" s="264"/>
      <c r="BI45" s="264"/>
      <c r="BJ45" s="265"/>
    </row>
    <row r="46" spans="1:62" ht="27.75" customHeight="1">
      <c r="A46" s="677" t="s">
        <v>86</v>
      </c>
      <c r="B46" s="658">
        <v>6603</v>
      </c>
      <c r="C46" s="644" t="s">
        <v>44</v>
      </c>
      <c r="D46" s="321"/>
      <c r="E46" s="321"/>
      <c r="F46" s="321"/>
      <c r="G46" s="321"/>
      <c r="H46" s="321"/>
      <c r="I46" s="321"/>
      <c r="J46" s="321"/>
      <c r="K46" s="321"/>
      <c r="L46" s="321"/>
      <c r="M46" s="321"/>
      <c r="N46" s="321"/>
      <c r="O46" s="321"/>
      <c r="P46" s="321"/>
      <c r="Q46" s="324"/>
      <c r="R46" s="324"/>
      <c r="S46" s="324"/>
      <c r="T46" s="324"/>
      <c r="U46" s="324"/>
      <c r="V46" s="324"/>
      <c r="W46" s="818" t="s">
        <v>367</v>
      </c>
      <c r="X46" s="138" t="s">
        <v>242</v>
      </c>
      <c r="Y46" s="818" t="s">
        <v>368</v>
      </c>
      <c r="Z46" s="644" t="s">
        <v>90</v>
      </c>
      <c r="AA46" s="321"/>
      <c r="AB46" s="321"/>
      <c r="AC46" s="641"/>
      <c r="AD46" s="277" t="s">
        <v>473</v>
      </c>
      <c r="AE46" s="277" t="s">
        <v>284</v>
      </c>
      <c r="AF46" s="277" t="s">
        <v>250</v>
      </c>
      <c r="AG46" s="297"/>
      <c r="AH46" s="297"/>
      <c r="AI46" s="297"/>
      <c r="AJ46" s="297"/>
      <c r="AK46" s="297"/>
      <c r="AL46" s="297"/>
      <c r="AM46" s="297"/>
      <c r="AN46" s="297"/>
      <c r="AO46" s="434">
        <f>AG46-AI46-AK46-AM46</f>
        <v>0</v>
      </c>
      <c r="AP46" s="434"/>
      <c r="AQ46" s="298"/>
      <c r="AR46" s="298"/>
      <c r="AS46" s="298"/>
      <c r="AT46" s="298"/>
      <c r="AU46" s="435">
        <f>AQ46-AR46-AS46-AT46</f>
        <v>0</v>
      </c>
      <c r="AV46" s="297"/>
      <c r="AW46" s="299"/>
      <c r="AX46" s="299"/>
      <c r="AY46" s="299"/>
      <c r="AZ46" s="337">
        <f>AV46-AW46-AX46-AY46</f>
        <v>0</v>
      </c>
      <c r="BA46" s="297"/>
      <c r="BB46" s="299"/>
      <c r="BC46" s="299"/>
      <c r="BD46" s="299"/>
      <c r="BE46" s="337">
        <f>BA46-BB46-BC46-BD46</f>
        <v>0</v>
      </c>
      <c r="BF46" s="297"/>
      <c r="BG46" s="299"/>
      <c r="BH46" s="299"/>
      <c r="BI46" s="299"/>
      <c r="BJ46" s="337">
        <f>BF46-BG46-BH46-BI46</f>
        <v>0</v>
      </c>
    </row>
    <row r="47" spans="1:62" ht="11.25" hidden="1" customHeight="1">
      <c r="A47" s="682"/>
      <c r="B47" s="668"/>
      <c r="C47" s="645"/>
      <c r="D47" s="251"/>
      <c r="E47" s="251"/>
      <c r="F47" s="251"/>
      <c r="G47" s="251"/>
      <c r="H47" s="251"/>
      <c r="I47" s="251"/>
      <c r="J47" s="251"/>
      <c r="K47" s="251"/>
      <c r="L47" s="251"/>
      <c r="M47" s="251"/>
      <c r="N47" s="251"/>
      <c r="O47" s="251"/>
      <c r="P47" s="251"/>
      <c r="Q47" s="461"/>
      <c r="R47" s="461"/>
      <c r="S47" s="461"/>
      <c r="T47" s="461"/>
      <c r="U47" s="461"/>
      <c r="V47" s="461"/>
      <c r="W47" s="819"/>
      <c r="X47" s="251"/>
      <c r="Y47" s="819"/>
      <c r="Z47" s="645"/>
      <c r="AA47" s="251"/>
      <c r="AB47" s="251"/>
      <c r="AC47" s="643"/>
      <c r="AD47" s="277" t="s">
        <v>473</v>
      </c>
      <c r="AE47" s="277" t="s">
        <v>284</v>
      </c>
      <c r="AF47" s="277" t="s">
        <v>250</v>
      </c>
      <c r="AG47" s="297"/>
      <c r="AH47" s="297"/>
      <c r="AI47" s="297"/>
      <c r="AJ47" s="297"/>
      <c r="AK47" s="297"/>
      <c r="AL47" s="297"/>
      <c r="AM47" s="297"/>
      <c r="AN47" s="297"/>
      <c r="AO47" s="434">
        <f>AG47-AI47-AK47-AM47</f>
        <v>0</v>
      </c>
      <c r="AP47" s="434"/>
      <c r="AQ47" s="298"/>
      <c r="AR47" s="298"/>
      <c r="AS47" s="298"/>
      <c r="AT47" s="298"/>
      <c r="AU47" s="435">
        <f t="shared" ref="AU47:AU61" si="12">AQ47-AR47-AS47-AT47</f>
        <v>0</v>
      </c>
      <c r="AV47" s="297"/>
      <c r="AW47" s="299"/>
      <c r="AX47" s="299"/>
      <c r="AY47" s="299"/>
      <c r="AZ47" s="337">
        <f t="shared" ref="AZ47:AZ61" si="13">AV47-AW47-AX47-AY47</f>
        <v>0</v>
      </c>
      <c r="BA47" s="297"/>
      <c r="BB47" s="299"/>
      <c r="BC47" s="299"/>
      <c r="BD47" s="299"/>
      <c r="BE47" s="337">
        <f t="shared" ref="BE47:BE61" si="14">BA47-BB47-BC47-BD47</f>
        <v>0</v>
      </c>
      <c r="BF47" s="297"/>
      <c r="BG47" s="299"/>
      <c r="BH47" s="299"/>
      <c r="BI47" s="299"/>
      <c r="BJ47" s="337">
        <f t="shared" ref="BJ47:BJ61" si="15">BF47-BG47-BH47-BI47</f>
        <v>0</v>
      </c>
    </row>
    <row r="48" spans="1:62" ht="10.5" hidden="1" customHeight="1">
      <c r="A48" s="682"/>
      <c r="B48" s="668"/>
      <c r="C48" s="645"/>
      <c r="D48" s="638" t="s">
        <v>52</v>
      </c>
      <c r="E48" s="638" t="s">
        <v>68</v>
      </c>
      <c r="F48" s="638"/>
      <c r="G48" s="638"/>
      <c r="H48" s="638"/>
      <c r="I48" s="669"/>
      <c r="J48" s="638"/>
      <c r="K48" s="638"/>
      <c r="L48" s="638"/>
      <c r="M48" s="638" t="s">
        <v>87</v>
      </c>
      <c r="N48" s="638"/>
      <c r="O48" s="638"/>
      <c r="P48" s="821">
        <v>36</v>
      </c>
      <c r="Q48" s="638"/>
      <c r="R48" s="638"/>
      <c r="S48" s="638"/>
      <c r="T48" s="638"/>
      <c r="U48" s="638"/>
      <c r="V48" s="638"/>
      <c r="W48" s="819"/>
      <c r="X48" s="638"/>
      <c r="Y48" s="819"/>
      <c r="Z48" s="645"/>
      <c r="AA48" s="638" t="s">
        <v>290</v>
      </c>
      <c r="AB48" s="638" t="s">
        <v>91</v>
      </c>
      <c r="AC48" s="643"/>
      <c r="AD48" s="277" t="s">
        <v>473</v>
      </c>
      <c r="AE48" s="277" t="s">
        <v>314</v>
      </c>
      <c r="AF48" s="277" t="s">
        <v>250</v>
      </c>
      <c r="AG48" s="297"/>
      <c r="AH48" s="297"/>
      <c r="AI48" s="297"/>
      <c r="AJ48" s="297"/>
      <c r="AK48" s="297"/>
      <c r="AL48" s="297"/>
      <c r="AM48" s="297"/>
      <c r="AN48" s="297"/>
      <c r="AO48" s="434">
        <f>AG48-AI48-AK48-AM48</f>
        <v>0</v>
      </c>
      <c r="AP48" s="434"/>
      <c r="AQ48" s="298"/>
      <c r="AR48" s="298"/>
      <c r="AS48" s="298"/>
      <c r="AT48" s="298"/>
      <c r="AU48" s="435">
        <f t="shared" si="12"/>
        <v>0</v>
      </c>
      <c r="AV48" s="297"/>
      <c r="AW48" s="299"/>
      <c r="AX48" s="299"/>
      <c r="AY48" s="299"/>
      <c r="AZ48" s="337">
        <f t="shared" si="13"/>
        <v>0</v>
      </c>
      <c r="BA48" s="297"/>
      <c r="BB48" s="299"/>
      <c r="BC48" s="299"/>
      <c r="BD48" s="299"/>
      <c r="BE48" s="337">
        <f t="shared" si="14"/>
        <v>0</v>
      </c>
      <c r="BF48" s="297"/>
      <c r="BG48" s="299"/>
      <c r="BH48" s="299"/>
      <c r="BI48" s="299"/>
      <c r="BJ48" s="337">
        <f t="shared" si="15"/>
        <v>0</v>
      </c>
    </row>
    <row r="49" spans="1:62" ht="17.25" customHeight="1">
      <c r="A49" s="682"/>
      <c r="B49" s="668"/>
      <c r="C49" s="645"/>
      <c r="D49" s="639"/>
      <c r="E49" s="639"/>
      <c r="F49" s="639"/>
      <c r="G49" s="639"/>
      <c r="H49" s="639"/>
      <c r="I49" s="670"/>
      <c r="J49" s="639"/>
      <c r="K49" s="639"/>
      <c r="L49" s="639"/>
      <c r="M49" s="639"/>
      <c r="N49" s="639"/>
      <c r="O49" s="639"/>
      <c r="P49" s="822"/>
      <c r="Q49" s="639"/>
      <c r="R49" s="639"/>
      <c r="S49" s="639"/>
      <c r="T49" s="639"/>
      <c r="U49" s="639"/>
      <c r="V49" s="639"/>
      <c r="W49" s="819"/>
      <c r="X49" s="639"/>
      <c r="Y49" s="819"/>
      <c r="Z49" s="645"/>
      <c r="AA49" s="639"/>
      <c r="AB49" s="639"/>
      <c r="AC49" s="643"/>
      <c r="AD49" s="277" t="s">
        <v>473</v>
      </c>
      <c r="AE49" s="277" t="s">
        <v>26</v>
      </c>
      <c r="AF49" s="277" t="s">
        <v>250</v>
      </c>
      <c r="AG49" s="297">
        <v>937.4</v>
      </c>
      <c r="AH49" s="297">
        <v>937.4</v>
      </c>
      <c r="AI49" s="297"/>
      <c r="AJ49" s="297"/>
      <c r="AK49" s="297">
        <v>843.6</v>
      </c>
      <c r="AL49" s="297">
        <v>843.6</v>
      </c>
      <c r="AM49" s="297"/>
      <c r="AN49" s="297"/>
      <c r="AO49" s="434">
        <f>AG49-AI49-AK49-AM49</f>
        <v>93.799999999999955</v>
      </c>
      <c r="AP49" s="434">
        <f>AH49-AJ49-AL49-AN49</f>
        <v>93.799999999999955</v>
      </c>
      <c r="AQ49" s="298"/>
      <c r="AR49" s="298"/>
      <c r="AS49" s="298"/>
      <c r="AT49" s="298"/>
      <c r="AU49" s="435">
        <f t="shared" si="12"/>
        <v>0</v>
      </c>
      <c r="AV49" s="297"/>
      <c r="AW49" s="299"/>
      <c r="AX49" s="299"/>
      <c r="AY49" s="299"/>
      <c r="AZ49" s="337">
        <f t="shared" si="13"/>
        <v>0</v>
      </c>
      <c r="BA49" s="297"/>
      <c r="BB49" s="299"/>
      <c r="BC49" s="299"/>
      <c r="BD49" s="299"/>
      <c r="BE49" s="337">
        <f t="shared" si="14"/>
        <v>0</v>
      </c>
      <c r="BF49" s="297"/>
      <c r="BG49" s="299"/>
      <c r="BH49" s="299"/>
      <c r="BI49" s="299"/>
      <c r="BJ49" s="337">
        <f t="shared" si="15"/>
        <v>0</v>
      </c>
    </row>
    <row r="50" spans="1:62" ht="17.25" customHeight="1">
      <c r="A50" s="682"/>
      <c r="B50" s="668"/>
      <c r="C50" s="645"/>
      <c r="D50" s="639"/>
      <c r="E50" s="639"/>
      <c r="F50" s="639"/>
      <c r="G50" s="639"/>
      <c r="H50" s="639"/>
      <c r="I50" s="670"/>
      <c r="J50" s="639"/>
      <c r="K50" s="639"/>
      <c r="L50" s="639"/>
      <c r="M50" s="639"/>
      <c r="N50" s="639"/>
      <c r="O50" s="639"/>
      <c r="P50" s="822"/>
      <c r="Q50" s="639"/>
      <c r="R50" s="639"/>
      <c r="S50" s="639"/>
      <c r="T50" s="639"/>
      <c r="U50" s="639"/>
      <c r="V50" s="639"/>
      <c r="W50" s="819"/>
      <c r="X50" s="639"/>
      <c r="Y50" s="819"/>
      <c r="Z50" s="645"/>
      <c r="AA50" s="639"/>
      <c r="AB50" s="639"/>
      <c r="AC50" s="643"/>
      <c r="AD50" s="277" t="s">
        <v>473</v>
      </c>
      <c r="AE50" s="277" t="s">
        <v>388</v>
      </c>
      <c r="AF50" s="277" t="s">
        <v>250</v>
      </c>
      <c r="AG50" s="297"/>
      <c r="AH50" s="297"/>
      <c r="AI50" s="297"/>
      <c r="AJ50" s="297"/>
      <c r="AK50" s="297"/>
      <c r="AL50" s="297"/>
      <c r="AM50" s="297"/>
      <c r="AN50" s="297"/>
      <c r="AO50" s="434"/>
      <c r="AP50" s="434"/>
      <c r="AQ50" s="298">
        <v>359.4</v>
      </c>
      <c r="AR50" s="298"/>
      <c r="AS50" s="298">
        <v>323.5</v>
      </c>
      <c r="AT50" s="298"/>
      <c r="AU50" s="435">
        <f t="shared" si="12"/>
        <v>35.899999999999977</v>
      </c>
      <c r="AV50" s="297">
        <v>358</v>
      </c>
      <c r="AW50" s="299"/>
      <c r="AX50" s="299">
        <v>322.2</v>
      </c>
      <c r="AY50" s="299"/>
      <c r="AZ50" s="337">
        <f t="shared" si="13"/>
        <v>35.800000000000011</v>
      </c>
      <c r="BA50" s="297">
        <v>647.9</v>
      </c>
      <c r="BB50" s="299"/>
      <c r="BC50" s="299">
        <v>583.1</v>
      </c>
      <c r="BD50" s="299"/>
      <c r="BE50" s="337">
        <f t="shared" si="14"/>
        <v>64.799999999999955</v>
      </c>
      <c r="BF50" s="297">
        <v>647.9</v>
      </c>
      <c r="BG50" s="299"/>
      <c r="BH50" s="299">
        <v>583.1</v>
      </c>
      <c r="BI50" s="299"/>
      <c r="BJ50" s="337">
        <f t="shared" si="15"/>
        <v>64.799999999999955</v>
      </c>
    </row>
    <row r="51" spans="1:62" ht="18" customHeight="1">
      <c r="A51" s="682"/>
      <c r="B51" s="668"/>
      <c r="C51" s="645"/>
      <c r="D51" s="639"/>
      <c r="E51" s="639"/>
      <c r="F51" s="639"/>
      <c r="G51" s="639"/>
      <c r="H51" s="639"/>
      <c r="I51" s="670"/>
      <c r="J51" s="639"/>
      <c r="K51" s="639"/>
      <c r="L51" s="639"/>
      <c r="M51" s="639"/>
      <c r="N51" s="639"/>
      <c r="O51" s="639"/>
      <c r="P51" s="822"/>
      <c r="Q51" s="639"/>
      <c r="R51" s="639"/>
      <c r="S51" s="639"/>
      <c r="T51" s="639"/>
      <c r="U51" s="639"/>
      <c r="V51" s="639"/>
      <c r="W51" s="819"/>
      <c r="X51" s="639"/>
      <c r="Y51" s="819"/>
      <c r="Z51" s="645"/>
      <c r="AA51" s="639"/>
      <c r="AB51" s="639"/>
      <c r="AC51" s="643"/>
      <c r="AD51" s="277" t="s">
        <v>473</v>
      </c>
      <c r="AE51" s="277" t="s">
        <v>389</v>
      </c>
      <c r="AF51" s="277" t="s">
        <v>250</v>
      </c>
      <c r="AG51" s="297"/>
      <c r="AH51" s="297"/>
      <c r="AI51" s="297"/>
      <c r="AJ51" s="297"/>
      <c r="AK51" s="297"/>
      <c r="AL51" s="297"/>
      <c r="AM51" s="297"/>
      <c r="AN51" s="297"/>
      <c r="AO51" s="434"/>
      <c r="AP51" s="434"/>
      <c r="AQ51" s="298">
        <v>268.10000000000002</v>
      </c>
      <c r="AR51" s="298"/>
      <c r="AS51" s="298">
        <v>241.3</v>
      </c>
      <c r="AT51" s="298"/>
      <c r="AU51" s="435">
        <f t="shared" si="12"/>
        <v>26.800000000000011</v>
      </c>
      <c r="AV51" s="297">
        <v>268.10000000000002</v>
      </c>
      <c r="AW51" s="299"/>
      <c r="AX51" s="299">
        <v>241.3</v>
      </c>
      <c r="AY51" s="299"/>
      <c r="AZ51" s="337">
        <f t="shared" si="13"/>
        <v>26.800000000000011</v>
      </c>
      <c r="BA51" s="297">
        <v>268.10000000000002</v>
      </c>
      <c r="BB51" s="299"/>
      <c r="BC51" s="299">
        <v>241.3</v>
      </c>
      <c r="BD51" s="299"/>
      <c r="BE51" s="337">
        <f t="shared" si="14"/>
        <v>26.800000000000011</v>
      </c>
      <c r="BF51" s="297">
        <v>268.10000000000002</v>
      </c>
      <c r="BG51" s="299"/>
      <c r="BH51" s="299">
        <v>241.3</v>
      </c>
      <c r="BI51" s="299"/>
      <c r="BJ51" s="337">
        <f t="shared" si="15"/>
        <v>26.800000000000011</v>
      </c>
    </row>
    <row r="52" spans="1:62" ht="16.5" customHeight="1">
      <c r="A52" s="682"/>
      <c r="B52" s="668"/>
      <c r="C52" s="645"/>
      <c r="D52" s="639"/>
      <c r="E52" s="639"/>
      <c r="F52" s="639"/>
      <c r="G52" s="639"/>
      <c r="H52" s="639"/>
      <c r="I52" s="670"/>
      <c r="J52" s="639"/>
      <c r="K52" s="639"/>
      <c r="L52" s="639"/>
      <c r="M52" s="639"/>
      <c r="N52" s="639"/>
      <c r="O52" s="639"/>
      <c r="P52" s="822"/>
      <c r="Q52" s="639"/>
      <c r="R52" s="639"/>
      <c r="S52" s="639"/>
      <c r="T52" s="639"/>
      <c r="U52" s="639"/>
      <c r="V52" s="639"/>
      <c r="W52" s="819"/>
      <c r="X52" s="639"/>
      <c r="Y52" s="819"/>
      <c r="Z52" s="645"/>
      <c r="AA52" s="639"/>
      <c r="AB52" s="639"/>
      <c r="AC52" s="643"/>
      <c r="AD52" s="277" t="s">
        <v>473</v>
      </c>
      <c r="AE52" s="277" t="s">
        <v>25</v>
      </c>
      <c r="AF52" s="277" t="s">
        <v>250</v>
      </c>
      <c r="AG52" s="297">
        <v>463.2</v>
      </c>
      <c r="AH52" s="297">
        <v>58.4</v>
      </c>
      <c r="AI52" s="297"/>
      <c r="AJ52" s="297"/>
      <c r="AK52" s="297"/>
      <c r="AL52" s="297"/>
      <c r="AM52" s="297"/>
      <c r="AN52" s="297"/>
      <c r="AO52" s="434">
        <f>AG52-AI52-AK52-AM52</f>
        <v>463.2</v>
      </c>
      <c r="AP52" s="434">
        <f>AH52-AJ52-AL52-AN52</f>
        <v>58.4</v>
      </c>
      <c r="AQ52" s="298">
        <v>0</v>
      </c>
      <c r="AR52" s="298"/>
      <c r="AS52" s="298"/>
      <c r="AT52" s="298"/>
      <c r="AU52" s="435">
        <f t="shared" si="12"/>
        <v>0</v>
      </c>
      <c r="AV52" s="297">
        <v>0</v>
      </c>
      <c r="AW52" s="299"/>
      <c r="AX52" s="299"/>
      <c r="AY52" s="299"/>
      <c r="AZ52" s="337">
        <f t="shared" si="13"/>
        <v>0</v>
      </c>
      <c r="BA52" s="297">
        <v>0</v>
      </c>
      <c r="BB52" s="299"/>
      <c r="BC52" s="299"/>
      <c r="BD52" s="299"/>
      <c r="BE52" s="337">
        <f t="shared" si="14"/>
        <v>0</v>
      </c>
      <c r="BF52" s="297">
        <v>0</v>
      </c>
      <c r="BG52" s="299"/>
      <c r="BH52" s="299"/>
      <c r="BI52" s="299"/>
      <c r="BJ52" s="337">
        <f t="shared" si="15"/>
        <v>0</v>
      </c>
    </row>
    <row r="53" spans="1:62" ht="16.5" customHeight="1">
      <c r="A53" s="682"/>
      <c r="B53" s="668"/>
      <c r="C53" s="645"/>
      <c r="D53" s="639"/>
      <c r="E53" s="639"/>
      <c r="F53" s="639"/>
      <c r="G53" s="639"/>
      <c r="H53" s="639"/>
      <c r="I53" s="670"/>
      <c r="J53" s="639"/>
      <c r="K53" s="639"/>
      <c r="L53" s="639"/>
      <c r="M53" s="639"/>
      <c r="N53" s="639"/>
      <c r="O53" s="639"/>
      <c r="P53" s="822"/>
      <c r="Q53" s="639"/>
      <c r="R53" s="639"/>
      <c r="S53" s="639"/>
      <c r="T53" s="639"/>
      <c r="U53" s="639"/>
      <c r="V53" s="639"/>
      <c r="W53" s="819"/>
      <c r="X53" s="639"/>
      <c r="Y53" s="819"/>
      <c r="Z53" s="645"/>
      <c r="AA53" s="639"/>
      <c r="AB53" s="639"/>
      <c r="AC53" s="643"/>
      <c r="AD53" s="277" t="s">
        <v>473</v>
      </c>
      <c r="AE53" s="277" t="s">
        <v>392</v>
      </c>
      <c r="AF53" s="277" t="s">
        <v>250</v>
      </c>
      <c r="AG53" s="297"/>
      <c r="AH53" s="297"/>
      <c r="AI53" s="297"/>
      <c r="AJ53" s="297"/>
      <c r="AK53" s="297"/>
      <c r="AL53" s="297"/>
      <c r="AM53" s="297"/>
      <c r="AN53" s="297"/>
      <c r="AO53" s="434"/>
      <c r="AP53" s="434"/>
      <c r="AQ53" s="298">
        <v>186.6</v>
      </c>
      <c r="AR53" s="298"/>
      <c r="AS53" s="298"/>
      <c r="AT53" s="298"/>
      <c r="AU53" s="435">
        <f t="shared" si="12"/>
        <v>186.6</v>
      </c>
      <c r="AV53" s="297">
        <v>186.4</v>
      </c>
      <c r="AW53" s="299"/>
      <c r="AX53" s="299"/>
      <c r="AY53" s="299"/>
      <c r="AZ53" s="337">
        <f t="shared" si="13"/>
        <v>186.4</v>
      </c>
      <c r="BA53" s="297">
        <v>210.1</v>
      </c>
      <c r="BB53" s="299"/>
      <c r="BC53" s="299"/>
      <c r="BD53" s="299"/>
      <c r="BE53" s="337">
        <f t="shared" si="14"/>
        <v>210.1</v>
      </c>
      <c r="BF53" s="297">
        <v>210.1</v>
      </c>
      <c r="BG53" s="299"/>
      <c r="BH53" s="299"/>
      <c r="BI53" s="299"/>
      <c r="BJ53" s="337">
        <f t="shared" si="15"/>
        <v>210.1</v>
      </c>
    </row>
    <row r="54" spans="1:62" ht="17.25" customHeight="1">
      <c r="A54" s="682"/>
      <c r="B54" s="668"/>
      <c r="C54" s="645"/>
      <c r="D54" s="639"/>
      <c r="E54" s="639"/>
      <c r="F54" s="639"/>
      <c r="G54" s="639"/>
      <c r="H54" s="639"/>
      <c r="I54" s="670"/>
      <c r="J54" s="639"/>
      <c r="K54" s="639"/>
      <c r="L54" s="639"/>
      <c r="M54" s="639"/>
      <c r="N54" s="639"/>
      <c r="O54" s="639"/>
      <c r="P54" s="822"/>
      <c r="Q54" s="639"/>
      <c r="R54" s="639"/>
      <c r="S54" s="639"/>
      <c r="T54" s="639"/>
      <c r="U54" s="639"/>
      <c r="V54" s="639"/>
      <c r="W54" s="819"/>
      <c r="X54" s="639"/>
      <c r="Y54" s="819"/>
      <c r="Z54" s="645"/>
      <c r="AA54" s="639"/>
      <c r="AB54" s="639"/>
      <c r="AC54" s="643"/>
      <c r="AD54" s="277" t="s">
        <v>473</v>
      </c>
      <c r="AE54" s="277" t="s">
        <v>393</v>
      </c>
      <c r="AF54" s="277" t="s">
        <v>250</v>
      </c>
      <c r="AG54" s="297"/>
      <c r="AH54" s="297"/>
      <c r="AI54" s="297"/>
      <c r="AJ54" s="297"/>
      <c r="AK54" s="297"/>
      <c r="AL54" s="297"/>
      <c r="AM54" s="297"/>
      <c r="AN54" s="297"/>
      <c r="AO54" s="434"/>
      <c r="AP54" s="434"/>
      <c r="AQ54" s="298">
        <v>139.30000000000001</v>
      </c>
      <c r="AR54" s="298"/>
      <c r="AS54" s="298"/>
      <c r="AT54" s="298"/>
      <c r="AU54" s="435">
        <f t="shared" si="12"/>
        <v>139.30000000000001</v>
      </c>
      <c r="AV54" s="297">
        <v>139.6</v>
      </c>
      <c r="AW54" s="299"/>
      <c r="AX54" s="299"/>
      <c r="AY54" s="299"/>
      <c r="AZ54" s="337">
        <f t="shared" si="13"/>
        <v>139.6</v>
      </c>
      <c r="BA54" s="297">
        <v>86.9</v>
      </c>
      <c r="BB54" s="299"/>
      <c r="BC54" s="299"/>
      <c r="BD54" s="299"/>
      <c r="BE54" s="337">
        <f t="shared" si="14"/>
        <v>86.9</v>
      </c>
      <c r="BF54" s="297">
        <v>86.9</v>
      </c>
      <c r="BG54" s="299"/>
      <c r="BH54" s="299"/>
      <c r="BI54" s="299"/>
      <c r="BJ54" s="337">
        <f t="shared" si="15"/>
        <v>86.9</v>
      </c>
    </row>
    <row r="55" spans="1:62" ht="15.75" customHeight="1">
      <c r="A55" s="682"/>
      <c r="B55" s="668"/>
      <c r="C55" s="645"/>
      <c r="D55" s="639"/>
      <c r="E55" s="639"/>
      <c r="F55" s="639"/>
      <c r="G55" s="639"/>
      <c r="H55" s="639"/>
      <c r="I55" s="670"/>
      <c r="J55" s="639"/>
      <c r="K55" s="639"/>
      <c r="L55" s="639"/>
      <c r="M55" s="639"/>
      <c r="N55" s="639"/>
      <c r="O55" s="639"/>
      <c r="P55" s="822"/>
      <c r="Q55" s="639"/>
      <c r="R55" s="639"/>
      <c r="S55" s="639"/>
      <c r="T55" s="639"/>
      <c r="U55" s="639"/>
      <c r="V55" s="639"/>
      <c r="W55" s="819"/>
      <c r="X55" s="639"/>
      <c r="Y55" s="819"/>
      <c r="Z55" s="645"/>
      <c r="AA55" s="639"/>
      <c r="AB55" s="639"/>
      <c r="AC55" s="643"/>
      <c r="AD55" s="277" t="s">
        <v>473</v>
      </c>
      <c r="AE55" s="277" t="s">
        <v>99</v>
      </c>
      <c r="AF55" s="277" t="s">
        <v>268</v>
      </c>
      <c r="AG55" s="297">
        <v>0</v>
      </c>
      <c r="AH55" s="297"/>
      <c r="AI55" s="297"/>
      <c r="AJ55" s="297"/>
      <c r="AK55" s="297"/>
      <c r="AL55" s="297"/>
      <c r="AM55" s="297"/>
      <c r="AN55" s="297"/>
      <c r="AO55" s="434">
        <f t="shared" ref="AO55:AO61" si="16">AG55-AI55-AK55-AM55</f>
        <v>0</v>
      </c>
      <c r="AP55" s="434"/>
      <c r="AQ55" s="298">
        <v>0</v>
      </c>
      <c r="AR55" s="298">
        <v>0</v>
      </c>
      <c r="AS55" s="298">
        <v>0</v>
      </c>
      <c r="AT55" s="298"/>
      <c r="AU55" s="435">
        <f t="shared" si="12"/>
        <v>0</v>
      </c>
      <c r="AV55" s="297">
        <v>0</v>
      </c>
      <c r="AW55" s="299"/>
      <c r="AX55" s="299"/>
      <c r="AY55" s="299"/>
      <c r="AZ55" s="337">
        <f t="shared" si="13"/>
        <v>0</v>
      </c>
      <c r="BA55" s="297">
        <v>0</v>
      </c>
      <c r="BB55" s="299"/>
      <c r="BC55" s="299"/>
      <c r="BD55" s="299"/>
      <c r="BE55" s="337">
        <f t="shared" si="14"/>
        <v>0</v>
      </c>
      <c r="BF55" s="297">
        <v>0</v>
      </c>
      <c r="BG55" s="299"/>
      <c r="BH55" s="299"/>
      <c r="BI55" s="299"/>
      <c r="BJ55" s="337">
        <f t="shared" si="15"/>
        <v>0</v>
      </c>
    </row>
    <row r="56" spans="1:62" ht="0.75" hidden="1" customHeight="1">
      <c r="A56" s="682"/>
      <c r="B56" s="668"/>
      <c r="C56" s="645"/>
      <c r="D56" s="639"/>
      <c r="E56" s="639"/>
      <c r="F56" s="639"/>
      <c r="G56" s="639"/>
      <c r="H56" s="639"/>
      <c r="I56" s="670"/>
      <c r="J56" s="639"/>
      <c r="K56" s="639"/>
      <c r="L56" s="639"/>
      <c r="M56" s="639"/>
      <c r="N56" s="639"/>
      <c r="O56" s="639"/>
      <c r="P56" s="822"/>
      <c r="Q56" s="639"/>
      <c r="R56" s="639"/>
      <c r="S56" s="639"/>
      <c r="T56" s="639"/>
      <c r="U56" s="639"/>
      <c r="V56" s="639"/>
      <c r="W56" s="819"/>
      <c r="X56" s="639"/>
      <c r="Y56" s="819"/>
      <c r="Z56" s="645"/>
      <c r="AA56" s="639"/>
      <c r="AB56" s="639"/>
      <c r="AC56" s="643"/>
      <c r="AD56" s="277" t="s">
        <v>473</v>
      </c>
      <c r="AE56" s="277" t="s">
        <v>313</v>
      </c>
      <c r="AF56" s="277" t="s">
        <v>268</v>
      </c>
      <c r="AG56" s="297">
        <v>0</v>
      </c>
      <c r="AH56" s="297"/>
      <c r="AI56" s="297"/>
      <c r="AJ56" s="297"/>
      <c r="AK56" s="297"/>
      <c r="AL56" s="297"/>
      <c r="AM56" s="297"/>
      <c r="AN56" s="297"/>
      <c r="AO56" s="434">
        <f t="shared" si="16"/>
        <v>0</v>
      </c>
      <c r="AP56" s="434"/>
      <c r="AQ56" s="298">
        <v>0</v>
      </c>
      <c r="AR56" s="298"/>
      <c r="AS56" s="298"/>
      <c r="AT56" s="298"/>
      <c r="AU56" s="435">
        <f t="shared" si="12"/>
        <v>0</v>
      </c>
      <c r="AV56" s="297">
        <v>0</v>
      </c>
      <c r="AW56" s="299"/>
      <c r="AX56" s="299"/>
      <c r="AY56" s="299"/>
      <c r="AZ56" s="337">
        <f t="shared" si="13"/>
        <v>0</v>
      </c>
      <c r="BA56" s="297">
        <v>0</v>
      </c>
      <c r="BB56" s="299"/>
      <c r="BC56" s="299"/>
      <c r="BD56" s="299"/>
      <c r="BE56" s="337">
        <f t="shared" si="14"/>
        <v>0</v>
      </c>
      <c r="BF56" s="297">
        <v>0</v>
      </c>
      <c r="BG56" s="299"/>
      <c r="BH56" s="299"/>
      <c r="BI56" s="299"/>
      <c r="BJ56" s="337">
        <f t="shared" si="15"/>
        <v>0</v>
      </c>
    </row>
    <row r="57" spans="1:62" ht="9.75" hidden="1" customHeight="1">
      <c r="A57" s="682"/>
      <c r="B57" s="668"/>
      <c r="C57" s="645"/>
      <c r="D57" s="639"/>
      <c r="E57" s="639"/>
      <c r="F57" s="639"/>
      <c r="G57" s="639"/>
      <c r="H57" s="639"/>
      <c r="I57" s="670"/>
      <c r="J57" s="639"/>
      <c r="K57" s="639"/>
      <c r="L57" s="639"/>
      <c r="M57" s="639"/>
      <c r="N57" s="639"/>
      <c r="O57" s="639"/>
      <c r="P57" s="822"/>
      <c r="Q57" s="639"/>
      <c r="R57" s="639"/>
      <c r="S57" s="639"/>
      <c r="T57" s="639"/>
      <c r="U57" s="639"/>
      <c r="V57" s="639"/>
      <c r="W57" s="819"/>
      <c r="X57" s="639"/>
      <c r="Y57" s="819"/>
      <c r="Z57" s="645"/>
      <c r="AA57" s="639"/>
      <c r="AB57" s="639"/>
      <c r="AC57" s="643"/>
      <c r="AD57" s="277" t="s">
        <v>473</v>
      </c>
      <c r="AE57" s="277"/>
      <c r="AF57" s="277"/>
      <c r="AG57" s="297"/>
      <c r="AH57" s="297"/>
      <c r="AI57" s="297"/>
      <c r="AJ57" s="297"/>
      <c r="AK57" s="297"/>
      <c r="AL57" s="297"/>
      <c r="AM57" s="297"/>
      <c r="AN57" s="297"/>
      <c r="AO57" s="434">
        <f t="shared" si="16"/>
        <v>0</v>
      </c>
      <c r="AP57" s="434"/>
      <c r="AQ57" s="298"/>
      <c r="AR57" s="298"/>
      <c r="AS57" s="298"/>
      <c r="AT57" s="298"/>
      <c r="AU57" s="435">
        <f t="shared" si="12"/>
        <v>0</v>
      </c>
      <c r="AV57" s="297"/>
      <c r="AW57" s="299"/>
      <c r="AX57" s="299"/>
      <c r="AY57" s="299"/>
      <c r="AZ57" s="337">
        <f t="shared" si="13"/>
        <v>0</v>
      </c>
      <c r="BA57" s="297"/>
      <c r="BB57" s="299"/>
      <c r="BC57" s="299"/>
      <c r="BD57" s="299"/>
      <c r="BE57" s="337">
        <f t="shared" si="14"/>
        <v>0</v>
      </c>
      <c r="BF57" s="297"/>
      <c r="BG57" s="299"/>
      <c r="BH57" s="299"/>
      <c r="BI57" s="299"/>
      <c r="BJ57" s="337">
        <f t="shared" si="15"/>
        <v>0</v>
      </c>
    </row>
    <row r="58" spans="1:62" ht="24" hidden="1" customHeight="1">
      <c r="A58" s="678"/>
      <c r="B58" s="659"/>
      <c r="C58" s="646"/>
      <c r="D58" s="640"/>
      <c r="E58" s="640"/>
      <c r="F58" s="640"/>
      <c r="G58" s="640"/>
      <c r="H58" s="640"/>
      <c r="I58" s="671"/>
      <c r="J58" s="640"/>
      <c r="K58" s="640"/>
      <c r="L58" s="640"/>
      <c r="M58" s="640"/>
      <c r="N58" s="640"/>
      <c r="O58" s="640"/>
      <c r="P58" s="823"/>
      <c r="Q58" s="640"/>
      <c r="R58" s="640"/>
      <c r="S58" s="640"/>
      <c r="T58" s="640"/>
      <c r="U58" s="640"/>
      <c r="V58" s="640"/>
      <c r="W58" s="820"/>
      <c r="X58" s="640"/>
      <c r="Y58" s="820"/>
      <c r="Z58" s="646"/>
      <c r="AA58" s="640"/>
      <c r="AB58" s="640"/>
      <c r="AC58" s="642"/>
      <c r="AD58" s="277" t="s">
        <v>473</v>
      </c>
      <c r="AE58" s="277" t="s">
        <v>303</v>
      </c>
      <c r="AF58" s="277" t="s">
        <v>250</v>
      </c>
      <c r="AG58" s="297">
        <v>0</v>
      </c>
      <c r="AH58" s="297"/>
      <c r="AI58" s="297"/>
      <c r="AJ58" s="297"/>
      <c r="AK58" s="297"/>
      <c r="AL58" s="297"/>
      <c r="AM58" s="297"/>
      <c r="AN58" s="297"/>
      <c r="AO58" s="434">
        <f t="shared" si="16"/>
        <v>0</v>
      </c>
      <c r="AP58" s="434"/>
      <c r="AQ58" s="298">
        <v>0</v>
      </c>
      <c r="AR58" s="298"/>
      <c r="AS58" s="298"/>
      <c r="AT58" s="298"/>
      <c r="AU58" s="435">
        <f t="shared" si="12"/>
        <v>0</v>
      </c>
      <c r="AV58" s="297"/>
      <c r="AW58" s="299"/>
      <c r="AX58" s="299"/>
      <c r="AY58" s="299"/>
      <c r="AZ58" s="337">
        <f t="shared" si="13"/>
        <v>0</v>
      </c>
      <c r="BA58" s="297"/>
      <c r="BB58" s="299"/>
      <c r="BC58" s="299"/>
      <c r="BD58" s="299"/>
      <c r="BE58" s="337">
        <f t="shared" si="14"/>
        <v>0</v>
      </c>
      <c r="BF58" s="297"/>
      <c r="BG58" s="299"/>
      <c r="BH58" s="299"/>
      <c r="BI58" s="299"/>
      <c r="BJ58" s="337">
        <f t="shared" si="15"/>
        <v>0</v>
      </c>
    </row>
    <row r="59" spans="1:62" ht="12" hidden="1" customHeight="1">
      <c r="A59" s="433" t="s">
        <v>394</v>
      </c>
      <c r="B59" s="268">
        <v>6604</v>
      </c>
      <c r="C59" s="259" t="s">
        <v>44</v>
      </c>
      <c r="D59" s="259" t="s">
        <v>52</v>
      </c>
      <c r="E59" s="259" t="s">
        <v>68</v>
      </c>
      <c r="F59" s="259" t="s">
        <v>63</v>
      </c>
      <c r="G59" s="259"/>
      <c r="H59" s="259"/>
      <c r="I59" s="260"/>
      <c r="J59" s="259"/>
      <c r="K59" s="259"/>
      <c r="L59" s="259"/>
      <c r="M59" s="259" t="s">
        <v>64</v>
      </c>
      <c r="N59" s="259"/>
      <c r="O59" s="259"/>
      <c r="P59" s="438"/>
      <c r="Q59" s="259"/>
      <c r="R59" s="259"/>
      <c r="S59" s="259"/>
      <c r="T59" s="259"/>
      <c r="U59" s="259"/>
      <c r="V59" s="259"/>
      <c r="W59" s="259"/>
      <c r="X59" s="259"/>
      <c r="Y59" s="259"/>
      <c r="Z59" s="259" t="s">
        <v>413</v>
      </c>
      <c r="AA59" s="259" t="s">
        <v>92</v>
      </c>
      <c r="AB59" s="430" t="s">
        <v>49</v>
      </c>
      <c r="AC59" s="314"/>
      <c r="AD59" s="277"/>
      <c r="AE59" s="277"/>
      <c r="AF59" s="277"/>
      <c r="AG59" s="297"/>
      <c r="AH59" s="297"/>
      <c r="AI59" s="297"/>
      <c r="AJ59" s="297"/>
      <c r="AK59" s="297"/>
      <c r="AL59" s="297"/>
      <c r="AM59" s="297"/>
      <c r="AN59" s="297"/>
      <c r="AO59" s="434">
        <f t="shared" si="16"/>
        <v>0</v>
      </c>
      <c r="AP59" s="434"/>
      <c r="AQ59" s="298"/>
      <c r="AR59" s="298"/>
      <c r="AS59" s="298"/>
      <c r="AT59" s="298"/>
      <c r="AU59" s="435">
        <f t="shared" si="12"/>
        <v>0</v>
      </c>
      <c r="AV59" s="297"/>
      <c r="AW59" s="299"/>
      <c r="AX59" s="299"/>
      <c r="AY59" s="299"/>
      <c r="AZ59" s="337">
        <f t="shared" si="13"/>
        <v>0</v>
      </c>
      <c r="BA59" s="297"/>
      <c r="BB59" s="299"/>
      <c r="BC59" s="299"/>
      <c r="BD59" s="299"/>
      <c r="BE59" s="337">
        <f t="shared" si="14"/>
        <v>0</v>
      </c>
      <c r="BF59" s="297"/>
      <c r="BG59" s="299"/>
      <c r="BH59" s="299"/>
      <c r="BI59" s="299"/>
      <c r="BJ59" s="337">
        <f t="shared" si="15"/>
        <v>0</v>
      </c>
    </row>
    <row r="60" spans="1:62" ht="115.5" customHeight="1">
      <c r="A60" s="433" t="s">
        <v>93</v>
      </c>
      <c r="B60" s="268">
        <v>6612</v>
      </c>
      <c r="C60" s="272" t="s">
        <v>94</v>
      </c>
      <c r="D60" s="272" t="s">
        <v>95</v>
      </c>
      <c r="E60" s="272" t="s">
        <v>397</v>
      </c>
      <c r="F60" s="272"/>
      <c r="G60" s="272"/>
      <c r="H60" s="272"/>
      <c r="I60" s="282"/>
      <c r="J60" s="272"/>
      <c r="K60" s="272"/>
      <c r="L60" s="272"/>
      <c r="M60" s="272" t="s">
        <v>47</v>
      </c>
      <c r="N60" s="272"/>
      <c r="O60" s="272"/>
      <c r="P60" s="274">
        <v>30</v>
      </c>
      <c r="Q60" s="259"/>
      <c r="R60" s="259"/>
      <c r="S60" s="259"/>
      <c r="T60" s="259"/>
      <c r="U60" s="259"/>
      <c r="V60" s="259"/>
      <c r="W60" s="259"/>
      <c r="X60" s="272"/>
      <c r="Y60" s="272"/>
      <c r="Z60" s="275" t="s">
        <v>96</v>
      </c>
      <c r="AA60" s="275" t="s">
        <v>97</v>
      </c>
      <c r="AB60" s="432" t="s">
        <v>98</v>
      </c>
      <c r="AC60" s="314"/>
      <c r="AD60" s="277" t="s">
        <v>474</v>
      </c>
      <c r="AE60" s="277" t="s">
        <v>287</v>
      </c>
      <c r="AF60" s="277" t="s">
        <v>288</v>
      </c>
      <c r="AG60" s="278">
        <v>6.5</v>
      </c>
      <c r="AH60" s="278"/>
      <c r="AI60" s="278"/>
      <c r="AJ60" s="278"/>
      <c r="AK60" s="278"/>
      <c r="AL60" s="278"/>
      <c r="AM60" s="278"/>
      <c r="AN60" s="278"/>
      <c r="AO60" s="434">
        <f t="shared" si="16"/>
        <v>6.5</v>
      </c>
      <c r="AP60" s="434">
        <f>AH60-AJ60-AL60-AN60</f>
        <v>0</v>
      </c>
      <c r="AQ60" s="279">
        <v>5</v>
      </c>
      <c r="AR60" s="279"/>
      <c r="AS60" s="279"/>
      <c r="AT60" s="279"/>
      <c r="AU60" s="435">
        <f t="shared" si="12"/>
        <v>5</v>
      </c>
      <c r="AV60" s="278">
        <v>5</v>
      </c>
      <c r="AW60" s="264"/>
      <c r="AX60" s="264"/>
      <c r="AY60" s="264"/>
      <c r="AZ60" s="337">
        <f t="shared" si="13"/>
        <v>5</v>
      </c>
      <c r="BA60" s="278">
        <v>5</v>
      </c>
      <c r="BB60" s="264"/>
      <c r="BC60" s="264"/>
      <c r="BD60" s="264"/>
      <c r="BE60" s="337">
        <f t="shared" si="14"/>
        <v>5</v>
      </c>
      <c r="BF60" s="278">
        <v>5</v>
      </c>
      <c r="BG60" s="264"/>
      <c r="BH60" s="264"/>
      <c r="BI60" s="264"/>
      <c r="BJ60" s="337">
        <f t="shared" si="15"/>
        <v>5</v>
      </c>
    </row>
    <row r="61" spans="1:62" ht="0.75" hidden="1" customHeight="1">
      <c r="A61" s="433" t="s">
        <v>373</v>
      </c>
      <c r="B61" s="268">
        <v>6617</v>
      </c>
      <c r="C61" s="272" t="s">
        <v>44</v>
      </c>
      <c r="D61" s="272" t="s">
        <v>52</v>
      </c>
      <c r="E61" s="272" t="s">
        <v>46</v>
      </c>
      <c r="F61" s="272" t="s">
        <v>63</v>
      </c>
      <c r="G61" s="272"/>
      <c r="H61" s="272"/>
      <c r="I61" s="282">
        <v>20</v>
      </c>
      <c r="J61" s="272"/>
      <c r="K61" s="272"/>
      <c r="L61" s="272"/>
      <c r="M61" s="272" t="s">
        <v>64</v>
      </c>
      <c r="N61" s="272"/>
      <c r="O61" s="272"/>
      <c r="P61" s="274" t="s">
        <v>420</v>
      </c>
      <c r="Q61" s="259"/>
      <c r="R61" s="259"/>
      <c r="S61" s="259"/>
      <c r="T61" s="259"/>
      <c r="U61" s="259"/>
      <c r="V61" s="259"/>
      <c r="W61" s="320" t="s">
        <v>72</v>
      </c>
      <c r="X61" s="320" t="s">
        <v>70</v>
      </c>
      <c r="Y61" s="320" t="s">
        <v>368</v>
      </c>
      <c r="Z61" s="259" t="s">
        <v>413</v>
      </c>
      <c r="AA61" s="259" t="s">
        <v>290</v>
      </c>
      <c r="AB61" s="272" t="s">
        <v>49</v>
      </c>
      <c r="AC61" s="314"/>
      <c r="AD61" s="277" t="s">
        <v>476</v>
      </c>
      <c r="AE61" s="277" t="s">
        <v>310</v>
      </c>
      <c r="AF61" s="277" t="s">
        <v>250</v>
      </c>
      <c r="AG61" s="278">
        <v>0</v>
      </c>
      <c r="AH61" s="278"/>
      <c r="AI61" s="278"/>
      <c r="AJ61" s="278"/>
      <c r="AK61" s="278"/>
      <c r="AL61" s="278"/>
      <c r="AM61" s="278"/>
      <c r="AN61" s="278"/>
      <c r="AO61" s="434">
        <f t="shared" si="16"/>
        <v>0</v>
      </c>
      <c r="AP61" s="434"/>
      <c r="AQ61" s="279">
        <v>0</v>
      </c>
      <c r="AR61" s="279"/>
      <c r="AS61" s="279"/>
      <c r="AT61" s="279"/>
      <c r="AU61" s="435">
        <f t="shared" si="12"/>
        <v>0</v>
      </c>
      <c r="AV61" s="278">
        <v>0</v>
      </c>
      <c r="AW61" s="264"/>
      <c r="AX61" s="264"/>
      <c r="AY61" s="264"/>
      <c r="AZ61" s="337">
        <f t="shared" si="13"/>
        <v>0</v>
      </c>
      <c r="BA61" s="278">
        <v>0</v>
      </c>
      <c r="BB61" s="264"/>
      <c r="BC61" s="264"/>
      <c r="BD61" s="264"/>
      <c r="BE61" s="337">
        <f t="shared" si="14"/>
        <v>0</v>
      </c>
      <c r="BF61" s="278">
        <v>0</v>
      </c>
      <c r="BG61" s="264"/>
      <c r="BH61" s="264"/>
      <c r="BI61" s="264"/>
      <c r="BJ61" s="337">
        <f t="shared" si="15"/>
        <v>0</v>
      </c>
    </row>
    <row r="62" spans="1:62" ht="106.5" customHeight="1">
      <c r="A62" s="675" t="s">
        <v>101</v>
      </c>
      <c r="B62" s="268">
        <v>6618</v>
      </c>
      <c r="C62" s="321"/>
      <c r="D62" s="321"/>
      <c r="E62" s="321"/>
      <c r="F62" s="321"/>
      <c r="G62" s="321"/>
      <c r="H62" s="321"/>
      <c r="I62" s="321"/>
      <c r="J62" s="321"/>
      <c r="K62" s="321"/>
      <c r="L62" s="321"/>
      <c r="M62" s="272" t="s">
        <v>47</v>
      </c>
      <c r="N62" s="273"/>
      <c r="O62" s="273"/>
      <c r="P62" s="293">
        <v>30</v>
      </c>
      <c r="Q62" s="272"/>
      <c r="R62" s="272"/>
      <c r="S62" s="272"/>
      <c r="T62" s="272"/>
      <c r="U62" s="272"/>
      <c r="V62" s="272"/>
      <c r="W62" s="272"/>
      <c r="X62" s="272"/>
      <c r="Y62" s="272"/>
      <c r="Z62" s="301" t="s">
        <v>74</v>
      </c>
      <c r="AA62" s="284" t="s">
        <v>414</v>
      </c>
      <c r="AB62" s="432" t="s">
        <v>49</v>
      </c>
      <c r="AC62" s="314"/>
      <c r="AD62" s="564" t="s">
        <v>477</v>
      </c>
      <c r="AE62" s="277" t="s">
        <v>269</v>
      </c>
      <c r="AF62" s="277" t="s">
        <v>250</v>
      </c>
      <c r="AG62" s="278"/>
      <c r="AH62" s="278"/>
      <c r="AI62" s="278"/>
      <c r="AJ62" s="278"/>
      <c r="AK62" s="278"/>
      <c r="AL62" s="278"/>
      <c r="AM62" s="278"/>
      <c r="AN62" s="278"/>
      <c r="AO62" s="434"/>
      <c r="AP62" s="434"/>
      <c r="AQ62" s="279"/>
      <c r="AR62" s="279"/>
      <c r="AS62" s="279"/>
      <c r="AT62" s="279"/>
      <c r="AU62" s="435"/>
      <c r="AV62" s="278"/>
      <c r="AW62" s="264"/>
      <c r="AX62" s="264"/>
      <c r="AY62" s="264"/>
      <c r="AZ62" s="337"/>
      <c r="BA62" s="278"/>
      <c r="BB62" s="264"/>
      <c r="BC62" s="264"/>
      <c r="BD62" s="264"/>
      <c r="BE62" s="337"/>
      <c r="BF62" s="278"/>
      <c r="BG62" s="264"/>
      <c r="BH62" s="264"/>
      <c r="BI62" s="264"/>
      <c r="BJ62" s="337"/>
    </row>
    <row r="63" spans="1:62">
      <c r="A63" s="683"/>
      <c r="B63" s="268"/>
      <c r="C63" s="321"/>
      <c r="D63" s="321"/>
      <c r="E63" s="321"/>
      <c r="F63" s="321"/>
      <c r="G63" s="321"/>
      <c r="H63" s="321"/>
      <c r="I63" s="321"/>
      <c r="J63" s="321"/>
      <c r="K63" s="321"/>
      <c r="L63" s="321"/>
      <c r="M63" s="272"/>
      <c r="N63" s="273"/>
      <c r="O63" s="273"/>
      <c r="P63" s="293"/>
      <c r="Q63" s="259"/>
      <c r="R63" s="259"/>
      <c r="S63" s="259"/>
      <c r="T63" s="259"/>
      <c r="U63" s="259"/>
      <c r="V63" s="259"/>
      <c r="W63" s="259"/>
      <c r="X63" s="272"/>
      <c r="Y63" s="272"/>
      <c r="Z63" s="301"/>
      <c r="AA63" s="284"/>
      <c r="AB63" s="432"/>
      <c r="AC63" s="314"/>
      <c r="AD63" s="277" t="s">
        <v>477</v>
      </c>
      <c r="AE63" s="277" t="s">
        <v>84</v>
      </c>
      <c r="AF63" s="277" t="s">
        <v>250</v>
      </c>
      <c r="AG63" s="278">
        <v>60</v>
      </c>
      <c r="AH63" s="278">
        <v>60</v>
      </c>
      <c r="AI63" s="278"/>
      <c r="AJ63" s="278"/>
      <c r="AK63" s="278"/>
      <c r="AL63" s="278"/>
      <c r="AM63" s="278"/>
      <c r="AN63" s="278"/>
      <c r="AO63" s="434">
        <f t="shared" ref="AO63:AP65" si="17">AG63-AI63-AK63-AM63</f>
        <v>60</v>
      </c>
      <c r="AP63" s="434">
        <f t="shared" si="17"/>
        <v>60</v>
      </c>
      <c r="AQ63" s="279"/>
      <c r="AR63" s="279"/>
      <c r="AS63" s="279"/>
      <c r="AT63" s="279"/>
      <c r="AU63" s="435"/>
      <c r="AV63" s="278"/>
      <c r="AW63" s="264"/>
      <c r="AX63" s="264"/>
      <c r="AY63" s="264"/>
      <c r="AZ63" s="337"/>
      <c r="BA63" s="278"/>
      <c r="BB63" s="264"/>
      <c r="BC63" s="264"/>
      <c r="BD63" s="264"/>
      <c r="BE63" s="337"/>
      <c r="BF63" s="278"/>
      <c r="BG63" s="264"/>
      <c r="BH63" s="264"/>
      <c r="BI63" s="264"/>
      <c r="BJ63" s="337"/>
    </row>
    <row r="64" spans="1:62">
      <c r="A64" s="683"/>
      <c r="B64" s="268"/>
      <c r="C64" s="321"/>
      <c r="D64" s="321"/>
      <c r="E64" s="321"/>
      <c r="F64" s="321"/>
      <c r="G64" s="321"/>
      <c r="H64" s="321"/>
      <c r="I64" s="321"/>
      <c r="J64" s="321"/>
      <c r="K64" s="321"/>
      <c r="L64" s="321"/>
      <c r="M64" s="272"/>
      <c r="N64" s="273"/>
      <c r="O64" s="273"/>
      <c r="P64" s="293"/>
      <c r="Q64" s="259"/>
      <c r="R64" s="259"/>
      <c r="S64" s="259"/>
      <c r="T64" s="259"/>
      <c r="U64" s="259"/>
      <c r="V64" s="259"/>
      <c r="W64" s="259"/>
      <c r="X64" s="272"/>
      <c r="Y64" s="272"/>
      <c r="Z64" s="301"/>
      <c r="AA64" s="284"/>
      <c r="AB64" s="432"/>
      <c r="AC64" s="314"/>
      <c r="AD64" s="564" t="s">
        <v>477</v>
      </c>
      <c r="AE64" s="277" t="s">
        <v>424</v>
      </c>
      <c r="AF64" s="277" t="s">
        <v>278</v>
      </c>
      <c r="AG64" s="264">
        <v>19</v>
      </c>
      <c r="AH64" s="264">
        <v>19</v>
      </c>
      <c r="AI64" s="264"/>
      <c r="AJ64" s="264"/>
      <c r="AK64" s="264"/>
      <c r="AL64" s="264"/>
      <c r="AM64" s="264"/>
      <c r="AN64" s="264"/>
      <c r="AO64" s="434">
        <f t="shared" si="17"/>
        <v>19</v>
      </c>
      <c r="AP64" s="434">
        <f t="shared" si="17"/>
        <v>19</v>
      </c>
      <c r="AQ64" s="266">
        <v>0</v>
      </c>
      <c r="AR64" s="266"/>
      <c r="AS64" s="266"/>
      <c r="AT64" s="266"/>
      <c r="AU64" s="435">
        <f>AQ64-AR64-AS64-AT64</f>
        <v>0</v>
      </c>
      <c r="AV64" s="278"/>
      <c r="AW64" s="264"/>
      <c r="AX64" s="264"/>
      <c r="AY64" s="264"/>
      <c r="AZ64" s="337"/>
      <c r="BA64" s="278"/>
      <c r="BB64" s="264"/>
      <c r="BC64" s="264"/>
      <c r="BD64" s="264"/>
      <c r="BE64" s="337"/>
      <c r="BF64" s="278"/>
      <c r="BG64" s="264"/>
      <c r="BH64" s="264"/>
      <c r="BI64" s="264"/>
      <c r="BJ64" s="337"/>
    </row>
    <row r="65" spans="1:62">
      <c r="A65" s="676"/>
      <c r="B65" s="268"/>
      <c r="C65" s="321"/>
      <c r="D65" s="321"/>
      <c r="E65" s="321"/>
      <c r="F65" s="321"/>
      <c r="G65" s="321"/>
      <c r="H65" s="321"/>
      <c r="I65" s="321"/>
      <c r="J65" s="321"/>
      <c r="K65" s="321"/>
      <c r="L65" s="321"/>
      <c r="M65" s="272"/>
      <c r="N65" s="273"/>
      <c r="O65" s="273"/>
      <c r="P65" s="293"/>
      <c r="Q65" s="259"/>
      <c r="R65" s="259"/>
      <c r="S65" s="259"/>
      <c r="T65" s="259"/>
      <c r="U65" s="259"/>
      <c r="V65" s="259"/>
      <c r="W65" s="259"/>
      <c r="X65" s="272"/>
      <c r="Y65" s="272"/>
      <c r="Z65" s="301"/>
      <c r="AA65" s="284"/>
      <c r="AB65" s="432"/>
      <c r="AC65" s="314"/>
      <c r="AD65" s="564" t="s">
        <v>477</v>
      </c>
      <c r="AE65" s="277" t="s">
        <v>381</v>
      </c>
      <c r="AF65" s="277" t="s">
        <v>278</v>
      </c>
      <c r="AG65" s="264">
        <v>20.100000000000001</v>
      </c>
      <c r="AH65" s="264">
        <v>20.100000000000001</v>
      </c>
      <c r="AI65" s="264"/>
      <c r="AJ65" s="264"/>
      <c r="AK65" s="264"/>
      <c r="AL65" s="264"/>
      <c r="AM65" s="264"/>
      <c r="AN65" s="264"/>
      <c r="AO65" s="434">
        <f t="shared" si="17"/>
        <v>20.100000000000001</v>
      </c>
      <c r="AP65" s="434">
        <f t="shared" si="17"/>
        <v>20.100000000000001</v>
      </c>
      <c r="AQ65" s="266"/>
      <c r="AR65" s="266"/>
      <c r="AS65" s="266"/>
      <c r="AT65" s="266"/>
      <c r="AU65" s="340"/>
      <c r="AV65" s="278"/>
      <c r="AW65" s="264"/>
      <c r="AX65" s="264"/>
      <c r="AY65" s="264"/>
      <c r="AZ65" s="337"/>
      <c r="BA65" s="278"/>
      <c r="BB65" s="264"/>
      <c r="BC65" s="264"/>
      <c r="BD65" s="264"/>
      <c r="BE65" s="337"/>
      <c r="BF65" s="278"/>
      <c r="BG65" s="264"/>
      <c r="BH65" s="264"/>
      <c r="BI65" s="264"/>
      <c r="BJ65" s="337"/>
    </row>
    <row r="66" spans="1:62" ht="36.75" customHeight="1">
      <c r="A66" s="433" t="s">
        <v>23</v>
      </c>
      <c r="B66" s="268">
        <v>6625</v>
      </c>
      <c r="C66" s="321"/>
      <c r="D66" s="321"/>
      <c r="E66" s="321"/>
      <c r="F66" s="321"/>
      <c r="G66" s="321"/>
      <c r="H66" s="321"/>
      <c r="I66" s="321"/>
      <c r="J66" s="321"/>
      <c r="K66" s="321"/>
      <c r="L66" s="321"/>
      <c r="M66" s="272"/>
      <c r="N66" s="273"/>
      <c r="O66" s="273"/>
      <c r="P66" s="293"/>
      <c r="Q66" s="259"/>
      <c r="R66" s="259"/>
      <c r="S66" s="259"/>
      <c r="T66" s="259"/>
      <c r="U66" s="259"/>
      <c r="V66" s="259"/>
      <c r="W66" s="259"/>
      <c r="X66" s="272"/>
      <c r="Y66" s="272"/>
      <c r="Z66" s="301"/>
      <c r="AA66" s="284"/>
      <c r="AB66" s="432"/>
      <c r="AC66" s="314"/>
      <c r="AD66" s="277" t="s">
        <v>21</v>
      </c>
      <c r="AE66" s="277" t="s">
        <v>22</v>
      </c>
      <c r="AF66" s="277" t="s">
        <v>250</v>
      </c>
      <c r="AG66" s="278"/>
      <c r="AH66" s="278"/>
      <c r="AI66" s="278"/>
      <c r="AJ66" s="278"/>
      <c r="AK66" s="278"/>
      <c r="AL66" s="278"/>
      <c r="AM66" s="278"/>
      <c r="AN66" s="278"/>
      <c r="AO66" s="434"/>
      <c r="AP66" s="434"/>
      <c r="AQ66" s="279"/>
      <c r="AR66" s="279"/>
      <c r="AS66" s="279"/>
      <c r="AT66" s="279"/>
      <c r="AU66" s="435"/>
      <c r="AV66" s="278"/>
      <c r="AW66" s="264"/>
      <c r="AX66" s="264"/>
      <c r="AY66" s="264"/>
      <c r="AZ66" s="337"/>
      <c r="BA66" s="278"/>
      <c r="BB66" s="264"/>
      <c r="BC66" s="264"/>
      <c r="BD66" s="264"/>
      <c r="BE66" s="337"/>
      <c r="BF66" s="278"/>
      <c r="BG66" s="264"/>
      <c r="BH66" s="264"/>
      <c r="BI66" s="264"/>
      <c r="BJ66" s="337"/>
    </row>
    <row r="67" spans="1:62" s="248" customFormat="1" ht="39" customHeight="1">
      <c r="A67" s="425" t="s">
        <v>467</v>
      </c>
      <c r="B67" s="240">
        <v>6700</v>
      </c>
      <c r="C67" s="241" t="s">
        <v>238</v>
      </c>
      <c r="D67" s="241" t="s">
        <v>238</v>
      </c>
      <c r="E67" s="241" t="s">
        <v>238</v>
      </c>
      <c r="F67" s="241" t="s">
        <v>238</v>
      </c>
      <c r="G67" s="241" t="s">
        <v>238</v>
      </c>
      <c r="H67" s="241" t="s">
        <v>238</v>
      </c>
      <c r="I67" s="241" t="s">
        <v>238</v>
      </c>
      <c r="J67" s="241" t="s">
        <v>238</v>
      </c>
      <c r="K67" s="241" t="s">
        <v>238</v>
      </c>
      <c r="L67" s="241" t="s">
        <v>238</v>
      </c>
      <c r="M67" s="241" t="s">
        <v>238</v>
      </c>
      <c r="N67" s="241" t="s">
        <v>238</v>
      </c>
      <c r="O67" s="241" t="s">
        <v>238</v>
      </c>
      <c r="P67" s="241" t="s">
        <v>238</v>
      </c>
      <c r="Q67" s="243" t="s">
        <v>238</v>
      </c>
      <c r="R67" s="243" t="s">
        <v>238</v>
      </c>
      <c r="S67" s="243" t="s">
        <v>238</v>
      </c>
      <c r="T67" s="243" t="s">
        <v>238</v>
      </c>
      <c r="U67" s="243" t="s">
        <v>238</v>
      </c>
      <c r="V67" s="243" t="s">
        <v>238</v>
      </c>
      <c r="W67" s="243" t="s">
        <v>238</v>
      </c>
      <c r="X67" s="241" t="s">
        <v>238</v>
      </c>
      <c r="Y67" s="241" t="s">
        <v>238</v>
      </c>
      <c r="Z67" s="241" t="s">
        <v>238</v>
      </c>
      <c r="AA67" s="241" t="s">
        <v>238</v>
      </c>
      <c r="AB67" s="241" t="s">
        <v>238</v>
      </c>
      <c r="AC67" s="241" t="s">
        <v>238</v>
      </c>
      <c r="AD67" s="244" t="s">
        <v>238</v>
      </c>
      <c r="AE67" s="244"/>
      <c r="AF67" s="244"/>
      <c r="AG67" s="245">
        <f t="shared" ref="AG67:AY67" si="18">AG69+AG70</f>
        <v>0</v>
      </c>
      <c r="AH67" s="245"/>
      <c r="AI67" s="245">
        <f t="shared" si="18"/>
        <v>0</v>
      </c>
      <c r="AJ67" s="245"/>
      <c r="AK67" s="245">
        <f t="shared" si="18"/>
        <v>0</v>
      </c>
      <c r="AL67" s="245"/>
      <c r="AM67" s="245">
        <f t="shared" si="18"/>
        <v>0</v>
      </c>
      <c r="AN67" s="245"/>
      <c r="AO67" s="246">
        <f>AO69+AO70</f>
        <v>0</v>
      </c>
      <c r="AP67" s="246"/>
      <c r="AQ67" s="247">
        <f t="shared" si="18"/>
        <v>0</v>
      </c>
      <c r="AR67" s="247">
        <f t="shared" si="18"/>
        <v>0</v>
      </c>
      <c r="AS67" s="247">
        <f t="shared" si="18"/>
        <v>0</v>
      </c>
      <c r="AT67" s="247">
        <f t="shared" si="18"/>
        <v>0</v>
      </c>
      <c r="AU67" s="323">
        <f>AU69+AU70</f>
        <v>0</v>
      </c>
      <c r="AV67" s="245">
        <f t="shared" si="18"/>
        <v>0</v>
      </c>
      <c r="AW67" s="245">
        <f t="shared" si="18"/>
        <v>0</v>
      </c>
      <c r="AX67" s="245">
        <f t="shared" si="18"/>
        <v>0</v>
      </c>
      <c r="AY67" s="245">
        <f t="shared" si="18"/>
        <v>0</v>
      </c>
      <c r="AZ67" s="246">
        <f t="shared" ref="AZ67:BE67" si="19">AZ69+AZ70</f>
        <v>0</v>
      </c>
      <c r="BA67" s="245">
        <f t="shared" si="19"/>
        <v>0</v>
      </c>
      <c r="BB67" s="245">
        <f t="shared" si="19"/>
        <v>0</v>
      </c>
      <c r="BC67" s="245">
        <f t="shared" si="19"/>
        <v>0</v>
      </c>
      <c r="BD67" s="245">
        <f t="shared" si="19"/>
        <v>0</v>
      </c>
      <c r="BE67" s="246">
        <f t="shared" si="19"/>
        <v>0</v>
      </c>
      <c r="BF67" s="245">
        <f>BF69+BF70</f>
        <v>0</v>
      </c>
      <c r="BG67" s="245">
        <f>BG69+BG70</f>
        <v>0</v>
      </c>
      <c r="BH67" s="245">
        <f>BH69+BH70</f>
        <v>0</v>
      </c>
      <c r="BI67" s="245">
        <f>BI69+BI70</f>
        <v>0</v>
      </c>
      <c r="BJ67" s="246">
        <f>BJ69+BJ70</f>
        <v>0</v>
      </c>
    </row>
    <row r="68" spans="1:62" ht="12" customHeight="1">
      <c r="A68" s="426" t="s">
        <v>411</v>
      </c>
      <c r="B68" s="250"/>
      <c r="C68" s="251"/>
      <c r="D68" s="251"/>
      <c r="E68" s="251"/>
      <c r="F68" s="684"/>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4"/>
      <c r="AE68" s="254"/>
      <c r="AF68" s="254"/>
      <c r="AG68" s="255"/>
      <c r="AH68" s="255"/>
      <c r="AI68" s="255"/>
      <c r="AJ68" s="255"/>
      <c r="AK68" s="255"/>
      <c r="AL68" s="255"/>
      <c r="AM68" s="255"/>
      <c r="AN68" s="255"/>
      <c r="AO68" s="256"/>
      <c r="AP68" s="256"/>
      <c r="AQ68" s="257"/>
      <c r="AR68" s="440"/>
      <c r="AS68" s="440"/>
      <c r="AT68" s="440"/>
      <c r="AU68" s="601"/>
      <c r="AV68" s="304"/>
      <c r="AW68" s="304"/>
      <c r="AX68" s="304"/>
      <c r="AY68" s="304"/>
      <c r="AZ68" s="305"/>
      <c r="BA68" s="304"/>
      <c r="BB68" s="304"/>
      <c r="BC68" s="304"/>
      <c r="BD68" s="304"/>
      <c r="BE68" s="305"/>
      <c r="BF68" s="304"/>
      <c r="BG68" s="304"/>
      <c r="BH68" s="304"/>
      <c r="BI68" s="304"/>
      <c r="BJ68" s="305"/>
    </row>
    <row r="69" spans="1:62" ht="11.25" hidden="1" customHeight="1">
      <c r="A69" s="433" t="s">
        <v>412</v>
      </c>
      <c r="B69" s="268">
        <v>6701</v>
      </c>
      <c r="C69" s="324"/>
      <c r="D69" s="324"/>
      <c r="E69" s="324"/>
      <c r="F69" s="685"/>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262"/>
      <c r="AE69" s="262"/>
      <c r="AF69" s="262"/>
      <c r="AG69" s="264"/>
      <c r="AH69" s="264"/>
      <c r="AI69" s="264"/>
      <c r="AJ69" s="264"/>
      <c r="AK69" s="264"/>
      <c r="AL69" s="264"/>
      <c r="AM69" s="264"/>
      <c r="AN69" s="264"/>
      <c r="AO69" s="265"/>
      <c r="AP69" s="265"/>
      <c r="AQ69" s="266"/>
      <c r="AR69" s="491"/>
      <c r="AS69" s="491"/>
      <c r="AT69" s="491"/>
      <c r="AU69" s="602"/>
      <c r="AV69" s="307"/>
      <c r="AW69" s="307"/>
      <c r="AX69" s="307"/>
      <c r="AY69" s="307"/>
      <c r="AZ69" s="308"/>
      <c r="BA69" s="307"/>
      <c r="BB69" s="307"/>
      <c r="BC69" s="307"/>
      <c r="BD69" s="307"/>
      <c r="BE69" s="308"/>
      <c r="BF69" s="307"/>
      <c r="BG69" s="307"/>
      <c r="BH69" s="307"/>
      <c r="BI69" s="307"/>
      <c r="BJ69" s="308"/>
    </row>
    <row r="70" spans="1:62" hidden="1">
      <c r="A70" s="427" t="s">
        <v>412</v>
      </c>
      <c r="B70" s="271">
        <v>6702</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277"/>
      <c r="AE70" s="277"/>
      <c r="AF70" s="277"/>
      <c r="AG70" s="278"/>
      <c r="AH70" s="278"/>
      <c r="AI70" s="278"/>
      <c r="AJ70" s="278"/>
      <c r="AK70" s="278"/>
      <c r="AL70" s="278"/>
      <c r="AM70" s="278"/>
      <c r="AN70" s="278"/>
      <c r="AO70" s="312"/>
      <c r="AP70" s="312"/>
      <c r="AQ70" s="279"/>
      <c r="AR70" s="279"/>
      <c r="AS70" s="279"/>
      <c r="AT70" s="279"/>
      <c r="AU70" s="313"/>
      <c r="AV70" s="278"/>
      <c r="AW70" s="264"/>
      <c r="AX70" s="264"/>
      <c r="AY70" s="264"/>
      <c r="AZ70" s="265"/>
      <c r="BA70" s="278"/>
      <c r="BB70" s="264"/>
      <c r="BC70" s="264"/>
      <c r="BD70" s="264"/>
      <c r="BE70" s="265"/>
      <c r="BF70" s="278"/>
      <c r="BG70" s="264"/>
      <c r="BH70" s="264"/>
      <c r="BI70" s="264"/>
      <c r="BJ70" s="265"/>
    </row>
    <row r="71" spans="1:62" s="238" customFormat="1" ht="79.5" customHeight="1">
      <c r="A71" s="424" t="s">
        <v>331</v>
      </c>
      <c r="B71" s="229">
        <v>6800</v>
      </c>
      <c r="C71" s="230" t="s">
        <v>238</v>
      </c>
      <c r="D71" s="230" t="s">
        <v>238</v>
      </c>
      <c r="E71" s="230" t="s">
        <v>238</v>
      </c>
      <c r="F71" s="230" t="s">
        <v>238</v>
      </c>
      <c r="G71" s="230" t="s">
        <v>238</v>
      </c>
      <c r="H71" s="230" t="s">
        <v>238</v>
      </c>
      <c r="I71" s="230" t="s">
        <v>238</v>
      </c>
      <c r="J71" s="230" t="s">
        <v>238</v>
      </c>
      <c r="K71" s="230" t="s">
        <v>238</v>
      </c>
      <c r="L71" s="230" t="s">
        <v>238</v>
      </c>
      <c r="M71" s="230" t="s">
        <v>238</v>
      </c>
      <c r="N71" s="230" t="s">
        <v>238</v>
      </c>
      <c r="O71" s="230" t="s">
        <v>238</v>
      </c>
      <c r="P71" s="230" t="s">
        <v>238</v>
      </c>
      <c r="Q71" s="232" t="s">
        <v>238</v>
      </c>
      <c r="R71" s="232" t="s">
        <v>238</v>
      </c>
      <c r="S71" s="232" t="s">
        <v>238</v>
      </c>
      <c r="T71" s="232" t="s">
        <v>238</v>
      </c>
      <c r="U71" s="232" t="s">
        <v>238</v>
      </c>
      <c r="V71" s="232" t="s">
        <v>238</v>
      </c>
      <c r="W71" s="232" t="s">
        <v>238</v>
      </c>
      <c r="X71" s="230" t="s">
        <v>238</v>
      </c>
      <c r="Y71" s="230" t="s">
        <v>238</v>
      </c>
      <c r="Z71" s="230" t="s">
        <v>238</v>
      </c>
      <c r="AA71" s="230" t="s">
        <v>238</v>
      </c>
      <c r="AB71" s="230" t="s">
        <v>238</v>
      </c>
      <c r="AC71" s="230" t="s">
        <v>238</v>
      </c>
      <c r="AD71" s="233" t="s">
        <v>238</v>
      </c>
      <c r="AE71" s="330"/>
      <c r="AF71" s="330"/>
      <c r="AG71" s="331">
        <f>AG73+AG74+AG78+AG79+AG80+AG81+AG86+AG75+AG76+AG77+AG82+AG85+AG83+AG84</f>
        <v>1198.2000000000003</v>
      </c>
      <c r="AH71" s="331">
        <f>AH73+AH74+AH78+AH79+AH80+AH81+AH86+AH75+AH76+AH77+AH82+AH85+AH83+AH84</f>
        <v>1168.3</v>
      </c>
      <c r="AI71" s="331">
        <f t="shared" ref="AI71:AZ71" si="20">AI73+AI74+AI78+AI79+AI80+AI81+AI86+AI75+AI76+AI77+AI82+AI85+AI83+AI84</f>
        <v>15</v>
      </c>
      <c r="AJ71" s="331">
        <f t="shared" si="20"/>
        <v>15</v>
      </c>
      <c r="AK71" s="331">
        <f t="shared" si="20"/>
        <v>0</v>
      </c>
      <c r="AL71" s="331"/>
      <c r="AM71" s="331">
        <f t="shared" si="20"/>
        <v>0</v>
      </c>
      <c r="AN71" s="331"/>
      <c r="AO71" s="331">
        <f t="shared" si="20"/>
        <v>1183.2000000000003</v>
      </c>
      <c r="AP71" s="331">
        <f t="shared" si="20"/>
        <v>1153.3</v>
      </c>
      <c r="AQ71" s="332">
        <f t="shared" si="20"/>
        <v>1108.4000000000001</v>
      </c>
      <c r="AR71" s="332">
        <f t="shared" si="20"/>
        <v>0</v>
      </c>
      <c r="AS71" s="332">
        <f t="shared" si="20"/>
        <v>0</v>
      </c>
      <c r="AT71" s="332">
        <f t="shared" si="20"/>
        <v>0</v>
      </c>
      <c r="AU71" s="332">
        <f t="shared" si="20"/>
        <v>1108.4000000000001</v>
      </c>
      <c r="AV71" s="331">
        <f t="shared" si="20"/>
        <v>1069.1500000000001</v>
      </c>
      <c r="AW71" s="331">
        <f t="shared" si="20"/>
        <v>0</v>
      </c>
      <c r="AX71" s="331">
        <f t="shared" si="20"/>
        <v>0</v>
      </c>
      <c r="AY71" s="331">
        <f t="shared" si="20"/>
        <v>0</v>
      </c>
      <c r="AZ71" s="331">
        <f t="shared" si="20"/>
        <v>1069.1500000000001</v>
      </c>
      <c r="BA71" s="331">
        <f t="shared" ref="BA71:BJ71" si="21">BA73+BA74+BA78+BA79+BA80+BA81+BA86+BA75+BA76+BA77+BA82+BA85+BA83+BA84</f>
        <v>988.3</v>
      </c>
      <c r="BB71" s="331">
        <f t="shared" si="21"/>
        <v>0</v>
      </c>
      <c r="BC71" s="331">
        <f t="shared" si="21"/>
        <v>0</v>
      </c>
      <c r="BD71" s="331">
        <f t="shared" si="21"/>
        <v>0</v>
      </c>
      <c r="BE71" s="331">
        <f t="shared" si="21"/>
        <v>988.3</v>
      </c>
      <c r="BF71" s="331">
        <f t="shared" si="21"/>
        <v>988.3</v>
      </c>
      <c r="BG71" s="331">
        <f t="shared" si="21"/>
        <v>0</v>
      </c>
      <c r="BH71" s="331">
        <f t="shared" si="21"/>
        <v>0</v>
      </c>
      <c r="BI71" s="331">
        <f t="shared" si="21"/>
        <v>0</v>
      </c>
      <c r="BJ71" s="331">
        <f t="shared" si="21"/>
        <v>988.3</v>
      </c>
    </row>
    <row r="72" spans="1:62" ht="0.75" customHeight="1">
      <c r="A72" s="426" t="s">
        <v>411</v>
      </c>
      <c r="B72" s="250"/>
      <c r="C72" s="638" t="s">
        <v>44</v>
      </c>
      <c r="D72" s="638" t="s">
        <v>52</v>
      </c>
      <c r="E72" s="638" t="s">
        <v>68</v>
      </c>
      <c r="F72" s="638"/>
      <c r="G72" s="638"/>
      <c r="H72" s="638"/>
      <c r="I72" s="638"/>
      <c r="J72" s="638"/>
      <c r="K72" s="638"/>
      <c r="L72" s="638"/>
      <c r="M72" s="638" t="s">
        <v>102</v>
      </c>
      <c r="N72" s="638"/>
      <c r="O72" s="638"/>
      <c r="P72" s="669">
        <v>39</v>
      </c>
      <c r="Q72" s="281"/>
      <c r="R72" s="281"/>
      <c r="S72" s="281"/>
      <c r="T72" s="281"/>
      <c r="U72" s="281"/>
      <c r="V72" s="281"/>
      <c r="W72" s="638" t="s">
        <v>103</v>
      </c>
      <c r="X72" s="638" t="s">
        <v>104</v>
      </c>
      <c r="Y72" s="644" t="s">
        <v>105</v>
      </c>
      <c r="Z72" s="666" t="s">
        <v>106</v>
      </c>
      <c r="AA72" s="638" t="s">
        <v>290</v>
      </c>
      <c r="AB72" s="638" t="s">
        <v>49</v>
      </c>
      <c r="AC72" s="251"/>
      <c r="AD72" s="333"/>
      <c r="AE72" s="333"/>
      <c r="AF72" s="333"/>
      <c r="AG72" s="255"/>
      <c r="AH72" s="306"/>
      <c r="AI72" s="306"/>
      <c r="AJ72" s="306"/>
      <c r="AK72" s="255"/>
      <c r="AL72" s="306"/>
      <c r="AM72" s="306"/>
      <c r="AN72" s="306"/>
      <c r="AO72" s="305"/>
      <c r="AP72" s="305"/>
      <c r="AQ72" s="257"/>
      <c r="AR72" s="334"/>
      <c r="AS72" s="257"/>
      <c r="AT72" s="334"/>
      <c r="AU72" s="258"/>
      <c r="AV72" s="255"/>
      <c r="AW72" s="306"/>
      <c r="AX72" s="255"/>
      <c r="AY72" s="306"/>
      <c r="AZ72" s="256"/>
      <c r="BA72" s="255"/>
      <c r="BB72" s="306"/>
      <c r="BC72" s="255"/>
      <c r="BD72" s="306"/>
      <c r="BE72" s="256"/>
      <c r="BF72" s="255"/>
      <c r="BG72" s="306"/>
      <c r="BH72" s="255"/>
      <c r="BI72" s="306"/>
      <c r="BJ72" s="256"/>
    </row>
    <row r="73" spans="1:62" ht="21" customHeight="1">
      <c r="A73" s="682" t="s">
        <v>323</v>
      </c>
      <c r="B73" s="668">
        <v>6801</v>
      </c>
      <c r="C73" s="639"/>
      <c r="D73" s="639"/>
      <c r="E73" s="639"/>
      <c r="F73" s="639"/>
      <c r="G73" s="639"/>
      <c r="H73" s="639"/>
      <c r="I73" s="639"/>
      <c r="J73" s="639"/>
      <c r="K73" s="639"/>
      <c r="L73" s="639"/>
      <c r="M73" s="639"/>
      <c r="N73" s="639"/>
      <c r="O73" s="639"/>
      <c r="P73" s="670"/>
      <c r="Q73" s="259"/>
      <c r="R73" s="259"/>
      <c r="S73" s="259"/>
      <c r="T73" s="259"/>
      <c r="U73" s="259"/>
      <c r="V73" s="259"/>
      <c r="W73" s="639"/>
      <c r="X73" s="639"/>
      <c r="Y73" s="645"/>
      <c r="Z73" s="667"/>
      <c r="AA73" s="639"/>
      <c r="AB73" s="639"/>
      <c r="AC73" s="643"/>
      <c r="AD73" s="335" t="s">
        <v>482</v>
      </c>
      <c r="AE73" s="335" t="s">
        <v>274</v>
      </c>
      <c r="AF73" s="335" t="s">
        <v>278</v>
      </c>
      <c r="AG73" s="299">
        <v>61.6</v>
      </c>
      <c r="AH73" s="297">
        <v>60.4</v>
      </c>
      <c r="AI73" s="297"/>
      <c r="AJ73" s="297"/>
      <c r="AK73" s="299"/>
      <c r="AL73" s="297"/>
      <c r="AM73" s="297"/>
      <c r="AN73" s="297"/>
      <c r="AO73" s="462">
        <f t="shared" ref="AO73:AP86" si="22">AG73-AI73-AK73-AM73</f>
        <v>61.6</v>
      </c>
      <c r="AP73" s="462">
        <f t="shared" si="22"/>
        <v>60.4</v>
      </c>
      <c r="AQ73" s="338">
        <v>25</v>
      </c>
      <c r="AR73" s="339"/>
      <c r="AS73" s="338"/>
      <c r="AT73" s="339"/>
      <c r="AU73" s="340">
        <f>AQ73-AR73-AS73-AT73</f>
        <v>25</v>
      </c>
      <c r="AV73" s="299">
        <v>0</v>
      </c>
      <c r="AW73" s="341"/>
      <c r="AX73" s="299"/>
      <c r="AY73" s="341"/>
      <c r="AZ73" s="337">
        <f>AV73-AW73-AX73-AY73</f>
        <v>0</v>
      </c>
      <c r="BA73" s="299">
        <v>0</v>
      </c>
      <c r="BB73" s="341"/>
      <c r="BC73" s="299"/>
      <c r="BD73" s="341"/>
      <c r="BE73" s="337">
        <f>BA73-BB73-BC73-BD73</f>
        <v>0</v>
      </c>
      <c r="BF73" s="299">
        <v>0</v>
      </c>
      <c r="BG73" s="341"/>
      <c r="BH73" s="299"/>
      <c r="BI73" s="341"/>
      <c r="BJ73" s="337">
        <f>BF73-BG73-BH73-BI73</f>
        <v>0</v>
      </c>
    </row>
    <row r="74" spans="1:62" ht="21" customHeight="1">
      <c r="A74" s="682"/>
      <c r="B74" s="668"/>
      <c r="C74" s="639"/>
      <c r="D74" s="639"/>
      <c r="E74" s="639"/>
      <c r="F74" s="639"/>
      <c r="G74" s="639"/>
      <c r="H74" s="639"/>
      <c r="I74" s="639"/>
      <c r="J74" s="639"/>
      <c r="K74" s="639"/>
      <c r="L74" s="639"/>
      <c r="M74" s="639"/>
      <c r="N74" s="639"/>
      <c r="O74" s="639"/>
      <c r="P74" s="670"/>
      <c r="Q74" s="259"/>
      <c r="R74" s="259"/>
      <c r="S74" s="259"/>
      <c r="T74" s="259"/>
      <c r="U74" s="259"/>
      <c r="V74" s="259"/>
      <c r="W74" s="639"/>
      <c r="X74" s="639"/>
      <c r="Y74" s="645"/>
      <c r="Z74" s="667"/>
      <c r="AA74" s="639"/>
      <c r="AB74" s="639"/>
      <c r="AC74" s="643"/>
      <c r="AD74" s="335" t="s">
        <v>482</v>
      </c>
      <c r="AE74" s="335" t="s">
        <v>274</v>
      </c>
      <c r="AF74" s="335" t="s">
        <v>275</v>
      </c>
      <c r="AG74" s="299">
        <v>1.5</v>
      </c>
      <c r="AH74" s="297">
        <v>0.9</v>
      </c>
      <c r="AI74" s="297"/>
      <c r="AJ74" s="297"/>
      <c r="AK74" s="299"/>
      <c r="AL74" s="297"/>
      <c r="AM74" s="297"/>
      <c r="AN74" s="297"/>
      <c r="AO74" s="462">
        <f t="shared" si="22"/>
        <v>1.5</v>
      </c>
      <c r="AP74" s="462">
        <f t="shared" si="22"/>
        <v>0.9</v>
      </c>
      <c r="AQ74" s="338">
        <v>1.8</v>
      </c>
      <c r="AR74" s="339"/>
      <c r="AS74" s="338"/>
      <c r="AT74" s="339"/>
      <c r="AU74" s="340">
        <f>AQ74-AR74-AS74-AT74</f>
        <v>1.8</v>
      </c>
      <c r="AV74" s="299">
        <v>0</v>
      </c>
      <c r="AW74" s="341"/>
      <c r="AX74" s="299"/>
      <c r="AY74" s="341"/>
      <c r="AZ74" s="337">
        <f>AV74-AW74-AX74-AY74</f>
        <v>0</v>
      </c>
      <c r="BA74" s="299">
        <v>0</v>
      </c>
      <c r="BB74" s="341"/>
      <c r="BC74" s="299"/>
      <c r="BD74" s="341"/>
      <c r="BE74" s="337">
        <f>BA74-BB74-BC74-BD74</f>
        <v>0</v>
      </c>
      <c r="BF74" s="299">
        <v>0</v>
      </c>
      <c r="BG74" s="341"/>
      <c r="BH74" s="299"/>
      <c r="BI74" s="341"/>
      <c r="BJ74" s="337">
        <f>BF74-BG74-BH74-BI74</f>
        <v>0</v>
      </c>
    </row>
    <row r="75" spans="1:62" ht="24" customHeight="1">
      <c r="A75" s="682"/>
      <c r="B75" s="668"/>
      <c r="C75" s="639"/>
      <c r="D75" s="639"/>
      <c r="E75" s="639"/>
      <c r="F75" s="639"/>
      <c r="G75" s="639"/>
      <c r="H75" s="639"/>
      <c r="I75" s="639"/>
      <c r="J75" s="639"/>
      <c r="K75" s="639"/>
      <c r="L75" s="639"/>
      <c r="M75" s="639"/>
      <c r="N75" s="639"/>
      <c r="O75" s="639"/>
      <c r="P75" s="670"/>
      <c r="Q75" s="259"/>
      <c r="R75" s="259"/>
      <c r="S75" s="259"/>
      <c r="T75" s="259"/>
      <c r="U75" s="259"/>
      <c r="V75" s="259"/>
      <c r="W75" s="639"/>
      <c r="X75" s="639"/>
      <c r="Y75" s="645"/>
      <c r="Z75" s="667"/>
      <c r="AA75" s="639"/>
      <c r="AB75" s="639"/>
      <c r="AC75" s="643"/>
      <c r="AD75" s="335" t="s">
        <v>482</v>
      </c>
      <c r="AE75" s="335" t="s">
        <v>274</v>
      </c>
      <c r="AF75" s="335" t="s">
        <v>107</v>
      </c>
      <c r="AG75" s="299"/>
      <c r="AH75" s="297"/>
      <c r="AI75" s="297"/>
      <c r="AJ75" s="297"/>
      <c r="AK75" s="299"/>
      <c r="AL75" s="297"/>
      <c r="AM75" s="297"/>
      <c r="AN75" s="297"/>
      <c r="AO75" s="462">
        <f t="shared" si="22"/>
        <v>0</v>
      </c>
      <c r="AP75" s="462">
        <f t="shared" si="22"/>
        <v>0</v>
      </c>
      <c r="AQ75" s="338">
        <v>10</v>
      </c>
      <c r="AR75" s="339"/>
      <c r="AS75" s="338"/>
      <c r="AT75" s="339"/>
      <c r="AU75" s="340">
        <f>AQ75-AR75-AS75-AT75</f>
        <v>10</v>
      </c>
      <c r="AV75" s="299"/>
      <c r="AW75" s="341"/>
      <c r="AX75" s="299"/>
      <c r="AY75" s="341"/>
      <c r="AZ75" s="337">
        <f>AV75-AW75-AX75-AY75</f>
        <v>0</v>
      </c>
      <c r="BA75" s="299"/>
      <c r="BB75" s="341"/>
      <c r="BC75" s="299"/>
      <c r="BD75" s="341"/>
      <c r="BE75" s="337">
        <f>BA75-BB75-BC75-BD75</f>
        <v>0</v>
      </c>
      <c r="BF75" s="299"/>
      <c r="BG75" s="341"/>
      <c r="BH75" s="299"/>
      <c r="BI75" s="341"/>
      <c r="BJ75" s="337">
        <f>BF75-BG75-BH75-BI75</f>
        <v>0</v>
      </c>
    </row>
    <row r="76" spans="1:62" ht="30.75" customHeight="1">
      <c r="A76" s="682"/>
      <c r="B76" s="668"/>
      <c r="C76" s="639"/>
      <c r="D76" s="639"/>
      <c r="E76" s="639"/>
      <c r="F76" s="639"/>
      <c r="G76" s="639"/>
      <c r="H76" s="639"/>
      <c r="I76" s="639"/>
      <c r="J76" s="639"/>
      <c r="K76" s="639"/>
      <c r="L76" s="639"/>
      <c r="M76" s="639"/>
      <c r="N76" s="639"/>
      <c r="O76" s="639"/>
      <c r="P76" s="670"/>
      <c r="Q76" s="259"/>
      <c r="R76" s="259"/>
      <c r="S76" s="259"/>
      <c r="T76" s="259"/>
      <c r="U76" s="259"/>
      <c r="V76" s="259"/>
      <c r="W76" s="639"/>
      <c r="X76" s="639"/>
      <c r="Y76" s="645"/>
      <c r="Z76" s="667"/>
      <c r="AA76" s="639"/>
      <c r="AB76" s="639"/>
      <c r="AC76" s="643"/>
      <c r="AD76" s="335" t="s">
        <v>482</v>
      </c>
      <c r="AE76" s="335" t="s">
        <v>274</v>
      </c>
      <c r="AF76" s="335" t="s">
        <v>108</v>
      </c>
      <c r="AG76" s="299">
        <v>242.6</v>
      </c>
      <c r="AH76" s="297">
        <v>240.9</v>
      </c>
      <c r="AI76" s="297"/>
      <c r="AJ76" s="297"/>
      <c r="AK76" s="299"/>
      <c r="AL76" s="297"/>
      <c r="AM76" s="297"/>
      <c r="AN76" s="297"/>
      <c r="AO76" s="462">
        <f t="shared" si="22"/>
        <v>242.6</v>
      </c>
      <c r="AP76" s="462">
        <f t="shared" si="22"/>
        <v>240.9</v>
      </c>
      <c r="AQ76" s="338">
        <v>197.4</v>
      </c>
      <c r="AR76" s="339"/>
      <c r="AS76" s="338"/>
      <c r="AT76" s="339"/>
      <c r="AU76" s="340">
        <f>AQ76-AR76-AS76-AT76</f>
        <v>197.4</v>
      </c>
      <c r="AV76" s="299">
        <v>202.9</v>
      </c>
      <c r="AW76" s="341"/>
      <c r="AX76" s="299"/>
      <c r="AY76" s="341"/>
      <c r="AZ76" s="337">
        <f>AV76-AW76-AX76-AY76</f>
        <v>202.9</v>
      </c>
      <c r="BA76" s="299">
        <v>202.9</v>
      </c>
      <c r="BB76" s="341"/>
      <c r="BC76" s="299"/>
      <c r="BD76" s="341"/>
      <c r="BE76" s="337">
        <f>BA76-BB76-BC76-BD76</f>
        <v>202.9</v>
      </c>
      <c r="BF76" s="299">
        <v>202.9</v>
      </c>
      <c r="BG76" s="341"/>
      <c r="BH76" s="299"/>
      <c r="BI76" s="341"/>
      <c r="BJ76" s="337">
        <f>BF76-BG76-BH76-BI76</f>
        <v>202.9</v>
      </c>
    </row>
    <row r="77" spans="1:62" ht="136.5" hidden="1" customHeight="1">
      <c r="A77" s="682"/>
      <c r="B77" s="668"/>
      <c r="C77" s="639"/>
      <c r="D77" s="639"/>
      <c r="E77" s="639"/>
      <c r="F77" s="639"/>
      <c r="G77" s="639"/>
      <c r="H77" s="639"/>
      <c r="I77" s="639"/>
      <c r="J77" s="639"/>
      <c r="K77" s="639"/>
      <c r="L77" s="639"/>
      <c r="M77" s="639"/>
      <c r="N77" s="639"/>
      <c r="O77" s="639"/>
      <c r="P77" s="670"/>
      <c r="Q77" s="259"/>
      <c r="R77" s="259"/>
      <c r="S77" s="259"/>
      <c r="T77" s="259"/>
      <c r="U77" s="259"/>
      <c r="V77" s="259"/>
      <c r="W77" s="639"/>
      <c r="X77" s="639"/>
      <c r="Y77" s="286"/>
      <c r="Z77" s="667"/>
      <c r="AA77" s="639"/>
      <c r="AB77" s="639"/>
      <c r="AC77" s="643"/>
      <c r="AD77" s="335"/>
      <c r="AE77" s="335"/>
      <c r="AF77" s="335"/>
      <c r="AG77" s="299"/>
      <c r="AH77" s="297"/>
      <c r="AI77" s="297"/>
      <c r="AJ77" s="297"/>
      <c r="AK77" s="299"/>
      <c r="AL77" s="297"/>
      <c r="AM77" s="297"/>
      <c r="AN77" s="297"/>
      <c r="AO77" s="462">
        <f t="shared" si="22"/>
        <v>0</v>
      </c>
      <c r="AP77" s="462">
        <f t="shared" si="22"/>
        <v>0</v>
      </c>
      <c r="AQ77" s="338"/>
      <c r="AR77" s="339"/>
      <c r="AS77" s="338"/>
      <c r="AT77" s="339"/>
      <c r="AU77" s="340"/>
      <c r="AV77" s="299"/>
      <c r="AW77" s="341"/>
      <c r="AX77" s="299"/>
      <c r="AY77" s="341"/>
      <c r="AZ77" s="337"/>
      <c r="BA77" s="299"/>
      <c r="BB77" s="341"/>
      <c r="BC77" s="299"/>
      <c r="BD77" s="341"/>
      <c r="BE77" s="337"/>
      <c r="BF77" s="299"/>
      <c r="BG77" s="341"/>
      <c r="BH77" s="299"/>
      <c r="BI77" s="341"/>
      <c r="BJ77" s="337"/>
    </row>
    <row r="78" spans="1:62" ht="136.5" hidden="1" customHeight="1">
      <c r="A78" s="682"/>
      <c r="B78" s="668"/>
      <c r="C78" s="639"/>
      <c r="D78" s="639"/>
      <c r="E78" s="639"/>
      <c r="F78" s="639"/>
      <c r="G78" s="639"/>
      <c r="H78" s="639"/>
      <c r="I78" s="639"/>
      <c r="J78" s="639"/>
      <c r="K78" s="639"/>
      <c r="L78" s="639"/>
      <c r="M78" s="639"/>
      <c r="N78" s="639"/>
      <c r="O78" s="639"/>
      <c r="P78" s="670"/>
      <c r="Q78" s="259"/>
      <c r="R78" s="259"/>
      <c r="S78" s="259"/>
      <c r="T78" s="259"/>
      <c r="U78" s="259"/>
      <c r="V78" s="259"/>
      <c r="W78" s="639"/>
      <c r="X78" s="639"/>
      <c r="Y78" s="286"/>
      <c r="Z78" s="667"/>
      <c r="AA78" s="639"/>
      <c r="AB78" s="639"/>
      <c r="AC78" s="643"/>
      <c r="AD78" s="262"/>
      <c r="AE78" s="262"/>
      <c r="AF78" s="335"/>
      <c r="AG78" s="299"/>
      <c r="AH78" s="297"/>
      <c r="AI78" s="297"/>
      <c r="AJ78" s="297"/>
      <c r="AK78" s="299"/>
      <c r="AL78" s="297"/>
      <c r="AM78" s="297"/>
      <c r="AN78" s="297"/>
      <c r="AO78" s="462">
        <f t="shared" si="22"/>
        <v>0</v>
      </c>
      <c r="AP78" s="462">
        <f t="shared" si="22"/>
        <v>0</v>
      </c>
      <c r="AQ78" s="338"/>
      <c r="AR78" s="339"/>
      <c r="AS78" s="338"/>
      <c r="AT78" s="339"/>
      <c r="AU78" s="340"/>
      <c r="AV78" s="299"/>
      <c r="AW78" s="341"/>
      <c r="AX78" s="299"/>
      <c r="AY78" s="341"/>
      <c r="AZ78" s="337"/>
      <c r="BA78" s="299"/>
      <c r="BB78" s="341"/>
      <c r="BC78" s="299"/>
      <c r="BD78" s="341"/>
      <c r="BE78" s="337"/>
      <c r="BF78" s="299"/>
      <c r="BG78" s="341"/>
      <c r="BH78" s="299"/>
      <c r="BI78" s="341"/>
      <c r="BJ78" s="337"/>
    </row>
    <row r="79" spans="1:62" ht="15.75" customHeight="1">
      <c r="A79" s="682"/>
      <c r="B79" s="668"/>
      <c r="C79" s="639"/>
      <c r="D79" s="639"/>
      <c r="E79" s="639"/>
      <c r="F79" s="639"/>
      <c r="G79" s="639"/>
      <c r="H79" s="639"/>
      <c r="I79" s="639"/>
      <c r="J79" s="639"/>
      <c r="K79" s="639"/>
      <c r="L79" s="639"/>
      <c r="M79" s="639"/>
      <c r="N79" s="639"/>
      <c r="O79" s="639"/>
      <c r="P79" s="670"/>
      <c r="Q79" s="286"/>
      <c r="R79" s="286"/>
      <c r="S79" s="286"/>
      <c r="T79" s="286"/>
      <c r="U79" s="286"/>
      <c r="V79" s="286"/>
      <c r="W79" s="639"/>
      <c r="X79" s="639"/>
      <c r="Y79" s="286"/>
      <c r="Z79" s="667"/>
      <c r="AA79" s="639"/>
      <c r="AB79" s="639"/>
      <c r="AC79" s="642"/>
      <c r="AD79" s="335" t="s">
        <v>482</v>
      </c>
      <c r="AE79" s="335" t="s">
        <v>408</v>
      </c>
      <c r="AF79" s="335" t="s">
        <v>272</v>
      </c>
      <c r="AG79" s="297">
        <v>3.5</v>
      </c>
      <c r="AH79" s="297">
        <v>3.5</v>
      </c>
      <c r="AI79" s="297">
        <v>3.5</v>
      </c>
      <c r="AJ79" s="297">
        <v>3.5</v>
      </c>
      <c r="AK79" s="297"/>
      <c r="AL79" s="297"/>
      <c r="AM79" s="297"/>
      <c r="AN79" s="297"/>
      <c r="AO79" s="462">
        <f t="shared" si="22"/>
        <v>0</v>
      </c>
      <c r="AP79" s="462">
        <f t="shared" si="22"/>
        <v>0</v>
      </c>
      <c r="AQ79" s="298"/>
      <c r="AR79" s="603"/>
      <c r="AS79" s="603"/>
      <c r="AT79" s="339"/>
      <c r="AU79" s="340"/>
      <c r="AV79" s="343"/>
      <c r="AW79" s="343"/>
      <c r="AX79" s="343"/>
      <c r="AY79" s="341"/>
      <c r="AZ79" s="337"/>
      <c r="BA79" s="343"/>
      <c r="BB79" s="343"/>
      <c r="BC79" s="343"/>
      <c r="BD79" s="341"/>
      <c r="BE79" s="337"/>
      <c r="BF79" s="343"/>
      <c r="BG79" s="343"/>
      <c r="BH79" s="343"/>
      <c r="BI79" s="341"/>
      <c r="BJ79" s="337"/>
    </row>
    <row r="80" spans="1:62" ht="38.25" customHeight="1">
      <c r="A80" s="666" t="s">
        <v>324</v>
      </c>
      <c r="B80" s="815">
        <v>6802</v>
      </c>
      <c r="C80" s="815"/>
      <c r="D80" s="815"/>
      <c r="E80" s="815"/>
      <c r="F80" s="815"/>
      <c r="G80" s="272"/>
      <c r="H80" s="272"/>
      <c r="I80" s="272"/>
      <c r="J80" s="272"/>
      <c r="K80" s="272"/>
      <c r="L80" s="272"/>
      <c r="M80" s="815"/>
      <c r="N80" s="272"/>
      <c r="O80" s="272"/>
      <c r="P80" s="282"/>
      <c r="Q80" s="272"/>
      <c r="R80" s="272"/>
      <c r="S80" s="272"/>
      <c r="T80" s="272"/>
      <c r="U80" s="272"/>
      <c r="V80" s="272"/>
      <c r="W80" s="815"/>
      <c r="X80" s="815"/>
      <c r="Y80" s="815"/>
      <c r="Z80" s="644"/>
      <c r="AA80" s="815"/>
      <c r="AB80" s="815"/>
      <c r="AC80" s="641"/>
      <c r="AD80" s="335" t="s">
        <v>482</v>
      </c>
      <c r="AE80" s="335" t="s">
        <v>274</v>
      </c>
      <c r="AF80" s="335" t="s">
        <v>109</v>
      </c>
      <c r="AG80" s="299">
        <v>628.6</v>
      </c>
      <c r="AH80" s="297">
        <v>628.6</v>
      </c>
      <c r="AI80" s="297"/>
      <c r="AJ80" s="297"/>
      <c r="AK80" s="299"/>
      <c r="AL80" s="297"/>
      <c r="AM80" s="297"/>
      <c r="AN80" s="297"/>
      <c r="AO80" s="462">
        <f t="shared" si="22"/>
        <v>628.6</v>
      </c>
      <c r="AP80" s="462">
        <f t="shared" si="22"/>
        <v>628.6</v>
      </c>
      <c r="AQ80" s="338">
        <v>653.5</v>
      </c>
      <c r="AR80" s="339"/>
      <c r="AS80" s="338"/>
      <c r="AT80" s="339"/>
      <c r="AU80" s="340">
        <f>AQ80-AR80-AS80-AT80</f>
        <v>653.5</v>
      </c>
      <c r="AV80" s="299">
        <v>673</v>
      </c>
      <c r="AW80" s="341"/>
      <c r="AX80" s="299"/>
      <c r="AY80" s="341"/>
      <c r="AZ80" s="337">
        <f>AV80-AW80-AX80-AY80</f>
        <v>673</v>
      </c>
      <c r="BA80" s="299">
        <v>673</v>
      </c>
      <c r="BB80" s="341"/>
      <c r="BC80" s="299"/>
      <c r="BD80" s="341"/>
      <c r="BE80" s="337">
        <f>BA80-BB80-BC80-BD80</f>
        <v>673</v>
      </c>
      <c r="BF80" s="299">
        <v>673</v>
      </c>
      <c r="BG80" s="341"/>
      <c r="BH80" s="299"/>
      <c r="BI80" s="341"/>
      <c r="BJ80" s="337">
        <f>BF80-BG80-BH80-BI80</f>
        <v>673</v>
      </c>
    </row>
    <row r="81" spans="1:62" ht="15.75" customHeight="1">
      <c r="A81" s="781"/>
      <c r="B81" s="693"/>
      <c r="C81" s="693"/>
      <c r="D81" s="693"/>
      <c r="E81" s="693"/>
      <c r="F81" s="693"/>
      <c r="G81" s="272"/>
      <c r="H81" s="272"/>
      <c r="I81" s="272"/>
      <c r="J81" s="272"/>
      <c r="K81" s="272"/>
      <c r="L81" s="272"/>
      <c r="M81" s="693"/>
      <c r="N81" s="272"/>
      <c r="O81" s="272"/>
      <c r="P81" s="282"/>
      <c r="Q81" s="272"/>
      <c r="R81" s="272"/>
      <c r="S81" s="272"/>
      <c r="T81" s="272"/>
      <c r="U81" s="272"/>
      <c r="V81" s="272"/>
      <c r="W81" s="693"/>
      <c r="X81" s="693"/>
      <c r="Y81" s="693"/>
      <c r="Z81" s="646"/>
      <c r="AA81" s="693"/>
      <c r="AB81" s="693"/>
      <c r="AC81" s="642"/>
      <c r="AD81" s="335" t="s">
        <v>482</v>
      </c>
      <c r="AE81" s="335" t="s">
        <v>408</v>
      </c>
      <c r="AF81" s="335" t="s">
        <v>272</v>
      </c>
      <c r="AG81" s="299">
        <v>11.5</v>
      </c>
      <c r="AH81" s="336">
        <v>11.5</v>
      </c>
      <c r="AI81" s="336">
        <v>11.5</v>
      </c>
      <c r="AJ81" s="336">
        <v>11.5</v>
      </c>
      <c r="AK81" s="299"/>
      <c r="AL81" s="297"/>
      <c r="AM81" s="297"/>
      <c r="AN81" s="297"/>
      <c r="AO81" s="462">
        <f t="shared" si="22"/>
        <v>0</v>
      </c>
      <c r="AP81" s="462">
        <f t="shared" si="22"/>
        <v>0</v>
      </c>
      <c r="AQ81" s="338"/>
      <c r="AR81" s="339"/>
      <c r="AS81" s="338"/>
      <c r="AT81" s="339"/>
      <c r="AU81" s="340"/>
      <c r="AV81" s="299"/>
      <c r="AW81" s="341"/>
      <c r="AX81" s="299"/>
      <c r="AY81" s="341"/>
      <c r="AZ81" s="337"/>
      <c r="BA81" s="299"/>
      <c r="BB81" s="341"/>
      <c r="BC81" s="299"/>
      <c r="BD81" s="341"/>
      <c r="BE81" s="337"/>
      <c r="BF81" s="299"/>
      <c r="BG81" s="341"/>
      <c r="BH81" s="299"/>
      <c r="BI81" s="341"/>
      <c r="BJ81" s="337"/>
    </row>
    <row r="82" spans="1:62" ht="33.75" customHeight="1">
      <c r="A82" s="679" t="s">
        <v>6</v>
      </c>
      <c r="B82" s="658">
        <v>6808</v>
      </c>
      <c r="C82" s="272"/>
      <c r="D82" s="272"/>
      <c r="E82" s="272"/>
      <c r="F82" s="272"/>
      <c r="G82" s="272"/>
      <c r="H82" s="272"/>
      <c r="I82" s="272"/>
      <c r="J82" s="272"/>
      <c r="K82" s="272"/>
      <c r="L82" s="272"/>
      <c r="M82" s="272"/>
      <c r="N82" s="272"/>
      <c r="O82" s="272"/>
      <c r="P82" s="282"/>
      <c r="Q82" s="272"/>
      <c r="R82" s="272"/>
      <c r="S82" s="272"/>
      <c r="T82" s="272"/>
      <c r="U82" s="272"/>
      <c r="V82" s="272"/>
      <c r="W82" s="272"/>
      <c r="X82" s="272"/>
      <c r="Y82" s="272"/>
      <c r="Z82" s="346"/>
      <c r="AA82" s="272"/>
      <c r="AB82" s="276"/>
      <c r="AC82" s="287"/>
      <c r="AD82" s="262" t="s">
        <v>483</v>
      </c>
      <c r="AE82" s="262" t="s">
        <v>277</v>
      </c>
      <c r="AF82" s="335" t="s">
        <v>272</v>
      </c>
      <c r="AG82" s="299">
        <v>199.5</v>
      </c>
      <c r="AH82" s="336">
        <v>173.1</v>
      </c>
      <c r="AI82" s="336"/>
      <c r="AJ82" s="336"/>
      <c r="AK82" s="299"/>
      <c r="AL82" s="297"/>
      <c r="AM82" s="297"/>
      <c r="AN82" s="297"/>
      <c r="AO82" s="462">
        <f t="shared" si="22"/>
        <v>199.5</v>
      </c>
      <c r="AP82" s="462">
        <f t="shared" si="22"/>
        <v>173.1</v>
      </c>
      <c r="AQ82" s="338">
        <v>167.4</v>
      </c>
      <c r="AR82" s="339"/>
      <c r="AS82" s="338"/>
      <c r="AT82" s="339"/>
      <c r="AU82" s="340">
        <f>AQ82-AR82-AS82-AT82</f>
        <v>167.4</v>
      </c>
      <c r="AV82" s="299">
        <v>146.19999999999999</v>
      </c>
      <c r="AW82" s="341"/>
      <c r="AX82" s="299"/>
      <c r="AY82" s="341"/>
      <c r="AZ82" s="337">
        <f>AV82-AW82-AX82-AY82</f>
        <v>146.19999999999999</v>
      </c>
      <c r="BA82" s="299">
        <v>86.3</v>
      </c>
      <c r="BB82" s="341"/>
      <c r="BC82" s="299"/>
      <c r="BD82" s="341"/>
      <c r="BE82" s="337">
        <f>BA82-BB82-BC82-BD82</f>
        <v>86.3</v>
      </c>
      <c r="BF82" s="299">
        <v>86.3</v>
      </c>
      <c r="BG82" s="341"/>
      <c r="BH82" s="299"/>
      <c r="BI82" s="341"/>
      <c r="BJ82" s="337">
        <f>BF82-BG82-BH82-BI82</f>
        <v>86.3</v>
      </c>
    </row>
    <row r="83" spans="1:62" ht="20.25" customHeight="1">
      <c r="A83" s="680"/>
      <c r="B83" s="668"/>
      <c r="C83" s="259"/>
      <c r="D83" s="259"/>
      <c r="E83" s="259"/>
      <c r="F83" s="259"/>
      <c r="G83" s="259"/>
      <c r="H83" s="259"/>
      <c r="I83" s="259"/>
      <c r="J83" s="259"/>
      <c r="K83" s="259"/>
      <c r="L83" s="259"/>
      <c r="M83" s="259"/>
      <c r="N83" s="259"/>
      <c r="O83" s="259"/>
      <c r="P83" s="260"/>
      <c r="Q83" s="259"/>
      <c r="R83" s="259"/>
      <c r="S83" s="259"/>
      <c r="T83" s="259"/>
      <c r="U83" s="259"/>
      <c r="V83" s="259"/>
      <c r="W83" s="259"/>
      <c r="X83" s="259"/>
      <c r="Y83" s="286"/>
      <c r="Z83" s="345"/>
      <c r="AA83" s="259"/>
      <c r="AB83" s="261"/>
      <c r="AC83" s="287"/>
      <c r="AD83" s="262" t="s">
        <v>483</v>
      </c>
      <c r="AE83" s="262" t="s">
        <v>276</v>
      </c>
      <c r="AF83" s="335" t="s">
        <v>250</v>
      </c>
      <c r="AG83" s="299">
        <v>46.5</v>
      </c>
      <c r="AH83" s="336">
        <v>46.5</v>
      </c>
      <c r="AI83" s="336"/>
      <c r="AJ83" s="336"/>
      <c r="AK83" s="299"/>
      <c r="AL83" s="297"/>
      <c r="AM83" s="297"/>
      <c r="AN83" s="297"/>
      <c r="AO83" s="462">
        <f t="shared" si="22"/>
        <v>46.5</v>
      </c>
      <c r="AP83" s="462">
        <f t="shared" si="22"/>
        <v>46.5</v>
      </c>
      <c r="AQ83" s="338">
        <v>0</v>
      </c>
      <c r="AR83" s="339"/>
      <c r="AS83" s="338"/>
      <c r="AT83" s="339"/>
      <c r="AU83" s="340">
        <f>AQ83-AR83-AS83-AT83</f>
        <v>0</v>
      </c>
      <c r="AV83" s="299">
        <v>0</v>
      </c>
      <c r="AW83" s="341"/>
      <c r="AX83" s="299"/>
      <c r="AY83" s="341"/>
      <c r="AZ83" s="337">
        <f>AV83-AW83-AX83-AY83</f>
        <v>0</v>
      </c>
      <c r="BA83" s="299">
        <v>0</v>
      </c>
      <c r="BB83" s="341"/>
      <c r="BC83" s="299"/>
      <c r="BD83" s="341"/>
      <c r="BE83" s="337">
        <f>BA83-BB83-BC83-BD83</f>
        <v>0</v>
      </c>
      <c r="BF83" s="299">
        <v>0</v>
      </c>
      <c r="BG83" s="341"/>
      <c r="BH83" s="299"/>
      <c r="BI83" s="341"/>
      <c r="BJ83" s="337">
        <f>BF83-BG83-BH83-BI83</f>
        <v>0</v>
      </c>
    </row>
    <row r="84" spans="1:62" ht="17.25" customHeight="1">
      <c r="A84" s="680"/>
      <c r="B84" s="668"/>
      <c r="C84" s="259"/>
      <c r="D84" s="259"/>
      <c r="E84" s="259"/>
      <c r="F84" s="259"/>
      <c r="G84" s="259"/>
      <c r="H84" s="259"/>
      <c r="I84" s="259"/>
      <c r="J84" s="259"/>
      <c r="K84" s="259"/>
      <c r="L84" s="259"/>
      <c r="M84" s="259"/>
      <c r="N84" s="259"/>
      <c r="O84" s="259"/>
      <c r="P84" s="260"/>
      <c r="Q84" s="286"/>
      <c r="R84" s="286"/>
      <c r="S84" s="286"/>
      <c r="T84" s="286"/>
      <c r="U84" s="286"/>
      <c r="V84" s="286"/>
      <c r="W84" s="259"/>
      <c r="X84" s="259"/>
      <c r="Y84" s="286"/>
      <c r="Z84" s="345"/>
      <c r="AA84" s="259"/>
      <c r="AB84" s="261"/>
      <c r="AC84" s="287"/>
      <c r="AD84" s="262" t="s">
        <v>483</v>
      </c>
      <c r="AE84" s="262" t="s">
        <v>276</v>
      </c>
      <c r="AF84" s="262" t="s">
        <v>110</v>
      </c>
      <c r="AG84" s="297">
        <v>2.9</v>
      </c>
      <c r="AH84" s="297">
        <v>2.9</v>
      </c>
      <c r="AI84" s="297"/>
      <c r="AJ84" s="297"/>
      <c r="AK84" s="297"/>
      <c r="AL84" s="342"/>
      <c r="AM84" s="342"/>
      <c r="AN84" s="336"/>
      <c r="AO84" s="462">
        <f t="shared" si="22"/>
        <v>2.9</v>
      </c>
      <c r="AP84" s="462">
        <f t="shared" si="22"/>
        <v>2.9</v>
      </c>
      <c r="AQ84" s="298">
        <v>2.9</v>
      </c>
      <c r="AR84" s="603"/>
      <c r="AS84" s="603"/>
      <c r="AT84" s="339"/>
      <c r="AU84" s="340">
        <f>AQ84-AR84-AS84-AT84</f>
        <v>2.9</v>
      </c>
      <c r="AV84" s="343">
        <v>2.9</v>
      </c>
      <c r="AW84" s="343"/>
      <c r="AX84" s="343"/>
      <c r="AY84" s="341"/>
      <c r="AZ84" s="337">
        <f>AV84-AW84-AX84-AY84</f>
        <v>2.9</v>
      </c>
      <c r="BA84" s="343">
        <v>0</v>
      </c>
      <c r="BB84" s="343"/>
      <c r="BC84" s="343"/>
      <c r="BD84" s="341"/>
      <c r="BE84" s="337">
        <f>BA84-BB84-BC84-BD84</f>
        <v>0</v>
      </c>
      <c r="BF84" s="343">
        <v>0</v>
      </c>
      <c r="BG84" s="343"/>
      <c r="BH84" s="343"/>
      <c r="BI84" s="341"/>
      <c r="BJ84" s="337">
        <f>BF84-BG84-BH84-BI84</f>
        <v>0</v>
      </c>
    </row>
    <row r="85" spans="1:62" ht="42" customHeight="1">
      <c r="A85" s="681"/>
      <c r="B85" s="659"/>
      <c r="C85" s="259"/>
      <c r="D85" s="259"/>
      <c r="E85" s="259"/>
      <c r="F85" s="259"/>
      <c r="G85" s="259"/>
      <c r="H85" s="259"/>
      <c r="I85" s="259"/>
      <c r="J85" s="259"/>
      <c r="K85" s="259"/>
      <c r="L85" s="259"/>
      <c r="M85" s="259"/>
      <c r="N85" s="259"/>
      <c r="O85" s="259"/>
      <c r="P85" s="260"/>
      <c r="Q85" s="259"/>
      <c r="R85" s="259"/>
      <c r="S85" s="259"/>
      <c r="T85" s="259"/>
      <c r="U85" s="259"/>
      <c r="V85" s="259"/>
      <c r="W85" s="259"/>
      <c r="X85" s="259"/>
      <c r="Y85" s="259"/>
      <c r="Z85" s="345"/>
      <c r="AA85" s="259"/>
      <c r="AB85" s="261"/>
      <c r="AC85" s="287"/>
      <c r="AD85" s="335" t="s">
        <v>483</v>
      </c>
      <c r="AE85" s="335" t="s">
        <v>277</v>
      </c>
      <c r="AF85" s="335" t="s">
        <v>108</v>
      </c>
      <c r="AG85" s="299">
        <v>0</v>
      </c>
      <c r="AH85" s="297"/>
      <c r="AI85" s="297"/>
      <c r="AJ85" s="297"/>
      <c r="AK85" s="297"/>
      <c r="AL85" s="297"/>
      <c r="AM85" s="297"/>
      <c r="AN85" s="297"/>
      <c r="AO85" s="462">
        <f t="shared" si="22"/>
        <v>0</v>
      </c>
      <c r="AP85" s="462"/>
      <c r="AQ85" s="338">
        <v>50.4</v>
      </c>
      <c r="AR85" s="339"/>
      <c r="AS85" s="338"/>
      <c r="AT85" s="339"/>
      <c r="AU85" s="340">
        <f>AQ85-AR85-AS85-AT85</f>
        <v>50.4</v>
      </c>
      <c r="AV85" s="299">
        <v>44.15</v>
      </c>
      <c r="AW85" s="341"/>
      <c r="AX85" s="299"/>
      <c r="AY85" s="341"/>
      <c r="AZ85" s="337">
        <f>AV85-AW85-AX85-AY85</f>
        <v>44.15</v>
      </c>
      <c r="BA85" s="299">
        <v>26.1</v>
      </c>
      <c r="BB85" s="341"/>
      <c r="BC85" s="299"/>
      <c r="BD85" s="341"/>
      <c r="BE85" s="337">
        <f>BA85-BB85-BC85-BD85</f>
        <v>26.1</v>
      </c>
      <c r="BF85" s="299">
        <v>26.1</v>
      </c>
      <c r="BG85" s="341"/>
      <c r="BH85" s="299"/>
      <c r="BI85" s="341"/>
      <c r="BJ85" s="337">
        <f>BF85-BG85-BH85-BI85</f>
        <v>26.1</v>
      </c>
    </row>
    <row r="86" spans="1:62" ht="114.75" hidden="1" customHeight="1">
      <c r="A86" s="427" t="s">
        <v>442</v>
      </c>
      <c r="B86" s="271">
        <v>6813</v>
      </c>
      <c r="C86" s="272" t="s">
        <v>44</v>
      </c>
      <c r="D86" s="272" t="s">
        <v>52</v>
      </c>
      <c r="E86" s="272" t="s">
        <v>111</v>
      </c>
      <c r="F86" s="324"/>
      <c r="G86" s="324"/>
      <c r="H86" s="324"/>
      <c r="I86" s="347"/>
      <c r="J86" s="321"/>
      <c r="K86" s="321"/>
      <c r="L86" s="321"/>
      <c r="M86" s="272" t="s">
        <v>102</v>
      </c>
      <c r="N86" s="272"/>
      <c r="O86" s="272"/>
      <c r="P86" s="282" t="s">
        <v>112</v>
      </c>
      <c r="Q86" s="321"/>
      <c r="R86" s="321"/>
      <c r="S86" s="321"/>
      <c r="T86" s="321"/>
      <c r="U86" s="321"/>
      <c r="V86" s="321"/>
      <c r="W86" s="272" t="s">
        <v>113</v>
      </c>
      <c r="X86" s="272" t="s">
        <v>114</v>
      </c>
      <c r="Y86" s="272" t="s">
        <v>115</v>
      </c>
      <c r="Z86" s="272" t="s">
        <v>116</v>
      </c>
      <c r="AA86" s="272" t="s">
        <v>290</v>
      </c>
      <c r="AB86" s="272" t="s">
        <v>49</v>
      </c>
      <c r="AC86" s="321"/>
      <c r="AD86" s="277" t="s">
        <v>406</v>
      </c>
      <c r="AE86" s="277"/>
      <c r="AF86" s="277"/>
      <c r="AG86" s="278"/>
      <c r="AH86" s="278"/>
      <c r="AI86" s="278"/>
      <c r="AJ86" s="278"/>
      <c r="AK86" s="278"/>
      <c r="AL86" s="441"/>
      <c r="AM86" s="441"/>
      <c r="AN86" s="307"/>
      <c r="AO86" s="462">
        <f t="shared" si="22"/>
        <v>0</v>
      </c>
      <c r="AP86" s="462"/>
      <c r="AQ86" s="279"/>
      <c r="AR86" s="279"/>
      <c r="AS86" s="279"/>
      <c r="AT86" s="485"/>
      <c r="AU86" s="340">
        <f>AQ86-AR86-AS86-AT86</f>
        <v>0</v>
      </c>
      <c r="AV86" s="278"/>
      <c r="AW86" s="264"/>
      <c r="AX86" s="264"/>
      <c r="AY86" s="307"/>
      <c r="AZ86" s="337">
        <f>AV86-AW86-AX86-AY86</f>
        <v>0</v>
      </c>
      <c r="BA86" s="278"/>
      <c r="BB86" s="264"/>
      <c r="BC86" s="264"/>
      <c r="BD86" s="307"/>
      <c r="BE86" s="337">
        <f>BA86-BB86-BC86-BD86</f>
        <v>0</v>
      </c>
      <c r="BF86" s="278"/>
      <c r="BG86" s="264"/>
      <c r="BH86" s="264"/>
      <c r="BI86" s="307"/>
      <c r="BJ86" s="337">
        <f>BF86-BG86-BH86-BI86</f>
        <v>0</v>
      </c>
    </row>
    <row r="87" spans="1:62" s="238" customFormat="1" ht="108" hidden="1">
      <c r="A87" s="424" t="s">
        <v>465</v>
      </c>
      <c r="B87" s="229">
        <v>6900</v>
      </c>
      <c r="C87" s="230" t="s">
        <v>238</v>
      </c>
      <c r="D87" s="230" t="s">
        <v>238</v>
      </c>
      <c r="E87" s="230" t="s">
        <v>238</v>
      </c>
      <c r="F87" s="230" t="s">
        <v>238</v>
      </c>
      <c r="G87" s="230" t="s">
        <v>238</v>
      </c>
      <c r="H87" s="230" t="s">
        <v>238</v>
      </c>
      <c r="I87" s="230" t="s">
        <v>238</v>
      </c>
      <c r="J87" s="230" t="s">
        <v>238</v>
      </c>
      <c r="K87" s="230" t="s">
        <v>238</v>
      </c>
      <c r="L87" s="230" t="s">
        <v>238</v>
      </c>
      <c r="M87" s="230" t="s">
        <v>238</v>
      </c>
      <c r="N87" s="230" t="s">
        <v>238</v>
      </c>
      <c r="O87" s="230" t="s">
        <v>238</v>
      </c>
      <c r="P87" s="230" t="s">
        <v>238</v>
      </c>
      <c r="Q87" s="232" t="s">
        <v>238</v>
      </c>
      <c r="R87" s="232" t="s">
        <v>238</v>
      </c>
      <c r="S87" s="232" t="s">
        <v>238</v>
      </c>
      <c r="T87" s="232" t="s">
        <v>238</v>
      </c>
      <c r="U87" s="232" t="s">
        <v>238</v>
      </c>
      <c r="V87" s="232" t="s">
        <v>238</v>
      </c>
      <c r="W87" s="232" t="s">
        <v>238</v>
      </c>
      <c r="X87" s="230" t="s">
        <v>238</v>
      </c>
      <c r="Y87" s="230" t="s">
        <v>238</v>
      </c>
      <c r="Z87" s="230" t="s">
        <v>238</v>
      </c>
      <c r="AA87" s="230" t="s">
        <v>238</v>
      </c>
      <c r="AB87" s="230" t="s">
        <v>238</v>
      </c>
      <c r="AC87" s="230" t="s">
        <v>238</v>
      </c>
      <c r="AD87" s="233" t="s">
        <v>238</v>
      </c>
      <c r="AE87" s="233"/>
      <c r="AF87" s="233"/>
      <c r="AG87" s="234">
        <f t="shared" ref="AG87:AY87" si="23">AG88+AG92+AG96</f>
        <v>0</v>
      </c>
      <c r="AH87" s="234"/>
      <c r="AI87" s="234">
        <f t="shared" si="23"/>
        <v>0</v>
      </c>
      <c r="AJ87" s="234"/>
      <c r="AK87" s="234">
        <f t="shared" si="23"/>
        <v>0</v>
      </c>
      <c r="AL87" s="463"/>
      <c r="AM87" s="463">
        <f t="shared" si="23"/>
        <v>0</v>
      </c>
      <c r="AN87" s="463"/>
      <c r="AO87" s="235">
        <f>AO88+AO92+AO96</f>
        <v>0</v>
      </c>
      <c r="AP87" s="235"/>
      <c r="AQ87" s="236">
        <f t="shared" si="23"/>
        <v>0</v>
      </c>
      <c r="AR87" s="236">
        <f t="shared" si="23"/>
        <v>0</v>
      </c>
      <c r="AS87" s="236">
        <f t="shared" si="23"/>
        <v>0</v>
      </c>
      <c r="AT87" s="604">
        <f t="shared" si="23"/>
        <v>0</v>
      </c>
      <c r="AU87" s="237">
        <f>AU88+AU92+AU96</f>
        <v>0</v>
      </c>
      <c r="AV87" s="234">
        <f t="shared" si="23"/>
        <v>0</v>
      </c>
      <c r="AW87" s="234">
        <f t="shared" si="23"/>
        <v>0</v>
      </c>
      <c r="AX87" s="234">
        <f t="shared" si="23"/>
        <v>0</v>
      </c>
      <c r="AY87" s="463">
        <f t="shared" si="23"/>
        <v>0</v>
      </c>
      <c r="AZ87" s="235">
        <f t="shared" ref="AZ87:BE87" si="24">AZ88+AZ92+AZ96</f>
        <v>0</v>
      </c>
      <c r="BA87" s="234">
        <f t="shared" si="24"/>
        <v>0</v>
      </c>
      <c r="BB87" s="234">
        <f t="shared" si="24"/>
        <v>0</v>
      </c>
      <c r="BC87" s="234">
        <f t="shared" si="24"/>
        <v>0</v>
      </c>
      <c r="BD87" s="463">
        <f t="shared" si="24"/>
        <v>0</v>
      </c>
      <c r="BE87" s="235">
        <f t="shared" si="24"/>
        <v>0</v>
      </c>
      <c r="BF87" s="234">
        <f>BF88+BF92+BF96</f>
        <v>0</v>
      </c>
      <c r="BG87" s="234">
        <f>BG88+BG92+BG96</f>
        <v>0</v>
      </c>
      <c r="BH87" s="234">
        <f>BH88+BH92+BH96</f>
        <v>0</v>
      </c>
      <c r="BI87" s="463">
        <f>BI88+BI92+BI96</f>
        <v>0</v>
      </c>
      <c r="BJ87" s="235">
        <f>BJ88+BJ92+BJ96</f>
        <v>0</v>
      </c>
    </row>
    <row r="88" spans="1:62" s="248" customFormat="1" ht="56.25" hidden="1" customHeight="1">
      <c r="A88" s="425" t="s">
        <v>466</v>
      </c>
      <c r="B88" s="240">
        <v>6901</v>
      </c>
      <c r="C88" s="241" t="s">
        <v>238</v>
      </c>
      <c r="D88" s="241" t="s">
        <v>238</v>
      </c>
      <c r="E88" s="241" t="s">
        <v>238</v>
      </c>
      <c r="F88" s="241" t="s">
        <v>238</v>
      </c>
      <c r="G88" s="241" t="s">
        <v>238</v>
      </c>
      <c r="H88" s="241" t="s">
        <v>238</v>
      </c>
      <c r="I88" s="241" t="s">
        <v>238</v>
      </c>
      <c r="J88" s="241" t="s">
        <v>238</v>
      </c>
      <c r="K88" s="241" t="s">
        <v>238</v>
      </c>
      <c r="L88" s="241" t="s">
        <v>238</v>
      </c>
      <c r="M88" s="241" t="s">
        <v>238</v>
      </c>
      <c r="N88" s="241" t="s">
        <v>238</v>
      </c>
      <c r="O88" s="241" t="s">
        <v>238</v>
      </c>
      <c r="P88" s="241" t="s">
        <v>238</v>
      </c>
      <c r="Q88" s="243" t="s">
        <v>238</v>
      </c>
      <c r="R88" s="243" t="s">
        <v>238</v>
      </c>
      <c r="S88" s="243" t="s">
        <v>238</v>
      </c>
      <c r="T88" s="243" t="s">
        <v>238</v>
      </c>
      <c r="U88" s="243" t="s">
        <v>238</v>
      </c>
      <c r="V88" s="243" t="s">
        <v>238</v>
      </c>
      <c r="W88" s="243" t="s">
        <v>238</v>
      </c>
      <c r="X88" s="241" t="s">
        <v>238</v>
      </c>
      <c r="Y88" s="241" t="s">
        <v>238</v>
      </c>
      <c r="Z88" s="241" t="s">
        <v>238</v>
      </c>
      <c r="AA88" s="241" t="s">
        <v>238</v>
      </c>
      <c r="AB88" s="241" t="s">
        <v>238</v>
      </c>
      <c r="AC88" s="241" t="s">
        <v>238</v>
      </c>
      <c r="AD88" s="244" t="s">
        <v>238</v>
      </c>
      <c r="AE88" s="244"/>
      <c r="AF88" s="244"/>
      <c r="AG88" s="245">
        <f t="shared" ref="AG88:AY88" si="25">AG90+AG91</f>
        <v>0</v>
      </c>
      <c r="AH88" s="245"/>
      <c r="AI88" s="245">
        <f t="shared" si="25"/>
        <v>0</v>
      </c>
      <c r="AJ88" s="245"/>
      <c r="AK88" s="245">
        <f t="shared" si="25"/>
        <v>0</v>
      </c>
      <c r="AL88" s="439"/>
      <c r="AM88" s="439">
        <f t="shared" si="25"/>
        <v>0</v>
      </c>
      <c r="AN88" s="439"/>
      <c r="AO88" s="246">
        <f>AO90+AO91</f>
        <v>0</v>
      </c>
      <c r="AP88" s="246"/>
      <c r="AQ88" s="247">
        <f t="shared" si="25"/>
        <v>0</v>
      </c>
      <c r="AR88" s="247">
        <f t="shared" si="25"/>
        <v>0</v>
      </c>
      <c r="AS88" s="247">
        <f t="shared" si="25"/>
        <v>0</v>
      </c>
      <c r="AT88" s="605">
        <f t="shared" si="25"/>
        <v>0</v>
      </c>
      <c r="AU88" s="323">
        <f>AU90+AU91</f>
        <v>0</v>
      </c>
      <c r="AV88" s="245">
        <f t="shared" si="25"/>
        <v>0</v>
      </c>
      <c r="AW88" s="245">
        <f t="shared" si="25"/>
        <v>0</v>
      </c>
      <c r="AX88" s="245">
        <f t="shared" si="25"/>
        <v>0</v>
      </c>
      <c r="AY88" s="439">
        <f t="shared" si="25"/>
        <v>0</v>
      </c>
      <c r="AZ88" s="246">
        <f t="shared" ref="AZ88:BE88" si="26">AZ90+AZ91</f>
        <v>0</v>
      </c>
      <c r="BA88" s="245">
        <f t="shared" si="26"/>
        <v>0</v>
      </c>
      <c r="BB88" s="245">
        <f t="shared" si="26"/>
        <v>0</v>
      </c>
      <c r="BC88" s="245">
        <f t="shared" si="26"/>
        <v>0</v>
      </c>
      <c r="BD88" s="439">
        <f t="shared" si="26"/>
        <v>0</v>
      </c>
      <c r="BE88" s="246">
        <f t="shared" si="26"/>
        <v>0</v>
      </c>
      <c r="BF88" s="245">
        <f>BF90+BF91</f>
        <v>0</v>
      </c>
      <c r="BG88" s="245">
        <f>BG90+BG91</f>
        <v>0</v>
      </c>
      <c r="BH88" s="245">
        <f>BH90+BH91</f>
        <v>0</v>
      </c>
      <c r="BI88" s="439">
        <f>BI90+BI91</f>
        <v>0</v>
      </c>
      <c r="BJ88" s="246">
        <f>BJ90+BJ91</f>
        <v>0</v>
      </c>
    </row>
    <row r="89" spans="1:62" ht="136.5" hidden="1" customHeight="1">
      <c r="A89" s="426" t="s">
        <v>411</v>
      </c>
      <c r="B89" s="250"/>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4"/>
      <c r="AE89" s="254"/>
      <c r="AF89" s="254"/>
      <c r="AG89" s="255"/>
      <c r="AH89" s="255"/>
      <c r="AI89" s="255"/>
      <c r="AJ89" s="255"/>
      <c r="AK89" s="255"/>
      <c r="AL89" s="255"/>
      <c r="AM89" s="255"/>
      <c r="AN89" s="255"/>
      <c r="AO89" s="256"/>
      <c r="AP89" s="256"/>
      <c r="AQ89" s="257"/>
      <c r="AR89" s="440"/>
      <c r="AS89" s="440"/>
      <c r="AT89" s="440"/>
      <c r="AU89" s="258"/>
      <c r="AV89" s="304"/>
      <c r="AW89" s="304"/>
      <c r="AX89" s="304"/>
      <c r="AY89" s="304"/>
      <c r="AZ89" s="256"/>
      <c r="BA89" s="304"/>
      <c r="BB89" s="304"/>
      <c r="BC89" s="304"/>
      <c r="BD89" s="304"/>
      <c r="BE89" s="256"/>
      <c r="BF89" s="304"/>
      <c r="BG89" s="304"/>
      <c r="BH89" s="304"/>
      <c r="BI89" s="304"/>
      <c r="BJ89" s="256"/>
    </row>
    <row r="90" spans="1:62" ht="12.75" hidden="1" customHeight="1">
      <c r="A90" s="433" t="s">
        <v>412</v>
      </c>
      <c r="B90" s="268">
        <v>6902</v>
      </c>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262"/>
      <c r="AE90" s="262"/>
      <c r="AF90" s="262"/>
      <c r="AG90" s="264"/>
      <c r="AH90" s="264"/>
      <c r="AI90" s="264"/>
      <c r="AJ90" s="264"/>
      <c r="AK90" s="264"/>
      <c r="AL90" s="264"/>
      <c r="AM90" s="264"/>
      <c r="AN90" s="264"/>
      <c r="AO90" s="265"/>
      <c r="AP90" s="265"/>
      <c r="AQ90" s="266"/>
      <c r="AR90" s="491"/>
      <c r="AS90" s="491"/>
      <c r="AT90" s="491"/>
      <c r="AU90" s="267"/>
      <c r="AV90" s="307"/>
      <c r="AW90" s="307"/>
      <c r="AX90" s="307"/>
      <c r="AY90" s="307"/>
      <c r="AZ90" s="265"/>
      <c r="BA90" s="307"/>
      <c r="BB90" s="307"/>
      <c r="BC90" s="307"/>
      <c r="BD90" s="307"/>
      <c r="BE90" s="265"/>
      <c r="BF90" s="307"/>
      <c r="BG90" s="307"/>
      <c r="BH90" s="307"/>
      <c r="BI90" s="307"/>
      <c r="BJ90" s="265"/>
    </row>
    <row r="91" spans="1:62" ht="12.75" hidden="1" customHeight="1">
      <c r="A91" s="427" t="s">
        <v>412</v>
      </c>
      <c r="B91" s="271">
        <v>6903</v>
      </c>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277"/>
      <c r="AE91" s="277"/>
      <c r="AF91" s="277"/>
      <c r="AG91" s="278"/>
      <c r="AH91" s="278"/>
      <c r="AI91" s="278"/>
      <c r="AJ91" s="278"/>
      <c r="AK91" s="278"/>
      <c r="AL91" s="278"/>
      <c r="AM91" s="278"/>
      <c r="AN91" s="278"/>
      <c r="AO91" s="312"/>
      <c r="AP91" s="312"/>
      <c r="AQ91" s="279"/>
      <c r="AR91" s="279"/>
      <c r="AS91" s="279"/>
      <c r="AT91" s="485"/>
      <c r="AU91" s="313"/>
      <c r="AV91" s="278"/>
      <c r="AW91" s="264"/>
      <c r="AX91" s="264"/>
      <c r="AY91" s="264"/>
      <c r="AZ91" s="265"/>
      <c r="BA91" s="278"/>
      <c r="BB91" s="264"/>
      <c r="BC91" s="264"/>
      <c r="BD91" s="264"/>
      <c r="BE91" s="265"/>
      <c r="BF91" s="278"/>
      <c r="BG91" s="264"/>
      <c r="BH91" s="264"/>
      <c r="BI91" s="264"/>
      <c r="BJ91" s="265"/>
    </row>
    <row r="92" spans="1:62" s="248" customFormat="1" ht="91.5" hidden="1" customHeight="1">
      <c r="A92" s="425" t="s">
        <v>204</v>
      </c>
      <c r="B92" s="240">
        <v>7000</v>
      </c>
      <c r="C92" s="241" t="s">
        <v>238</v>
      </c>
      <c r="D92" s="241" t="s">
        <v>238</v>
      </c>
      <c r="E92" s="241" t="s">
        <v>238</v>
      </c>
      <c r="F92" s="241" t="s">
        <v>238</v>
      </c>
      <c r="G92" s="241" t="s">
        <v>238</v>
      </c>
      <c r="H92" s="241" t="s">
        <v>238</v>
      </c>
      <c r="I92" s="241" t="s">
        <v>238</v>
      </c>
      <c r="J92" s="241" t="s">
        <v>238</v>
      </c>
      <c r="K92" s="241" t="s">
        <v>238</v>
      </c>
      <c r="L92" s="241" t="s">
        <v>238</v>
      </c>
      <c r="M92" s="241" t="s">
        <v>238</v>
      </c>
      <c r="N92" s="241" t="s">
        <v>238</v>
      </c>
      <c r="O92" s="241" t="s">
        <v>238</v>
      </c>
      <c r="P92" s="241" t="s">
        <v>238</v>
      </c>
      <c r="Q92" s="243" t="s">
        <v>238</v>
      </c>
      <c r="R92" s="243" t="s">
        <v>238</v>
      </c>
      <c r="S92" s="243" t="s">
        <v>238</v>
      </c>
      <c r="T92" s="243" t="s">
        <v>238</v>
      </c>
      <c r="U92" s="243" t="s">
        <v>238</v>
      </c>
      <c r="V92" s="243" t="s">
        <v>238</v>
      </c>
      <c r="W92" s="243" t="s">
        <v>238</v>
      </c>
      <c r="X92" s="241" t="s">
        <v>238</v>
      </c>
      <c r="Y92" s="241" t="s">
        <v>238</v>
      </c>
      <c r="Z92" s="241" t="s">
        <v>238</v>
      </c>
      <c r="AA92" s="241" t="s">
        <v>238</v>
      </c>
      <c r="AB92" s="241" t="s">
        <v>238</v>
      </c>
      <c r="AC92" s="241" t="s">
        <v>238</v>
      </c>
      <c r="AD92" s="244" t="s">
        <v>238</v>
      </c>
      <c r="AE92" s="244"/>
      <c r="AF92" s="244"/>
      <c r="AG92" s="245">
        <f t="shared" ref="AG92:AY92" si="27">AG94+AG95</f>
        <v>0</v>
      </c>
      <c r="AH92" s="245"/>
      <c r="AI92" s="245">
        <f t="shared" si="27"/>
        <v>0</v>
      </c>
      <c r="AJ92" s="245"/>
      <c r="AK92" s="245">
        <f t="shared" si="27"/>
        <v>0</v>
      </c>
      <c r="AL92" s="245"/>
      <c r="AM92" s="245">
        <f t="shared" si="27"/>
        <v>0</v>
      </c>
      <c r="AN92" s="245"/>
      <c r="AO92" s="246">
        <f>AO94+AO95</f>
        <v>0</v>
      </c>
      <c r="AP92" s="246"/>
      <c r="AQ92" s="247">
        <f t="shared" si="27"/>
        <v>0</v>
      </c>
      <c r="AR92" s="247">
        <f t="shared" si="27"/>
        <v>0</v>
      </c>
      <c r="AS92" s="247">
        <f t="shared" si="27"/>
        <v>0</v>
      </c>
      <c r="AT92" s="605">
        <f t="shared" si="27"/>
        <v>0</v>
      </c>
      <c r="AU92" s="323">
        <f>AU94+AU95</f>
        <v>0</v>
      </c>
      <c r="AV92" s="245">
        <f t="shared" si="27"/>
        <v>0</v>
      </c>
      <c r="AW92" s="245">
        <f t="shared" si="27"/>
        <v>0</v>
      </c>
      <c r="AX92" s="245">
        <f t="shared" si="27"/>
        <v>0</v>
      </c>
      <c r="AY92" s="245">
        <f t="shared" si="27"/>
        <v>0</v>
      </c>
      <c r="AZ92" s="246">
        <f t="shared" ref="AZ92:BE92" si="28">AZ94+AZ95</f>
        <v>0</v>
      </c>
      <c r="BA92" s="245">
        <f t="shared" si="28"/>
        <v>0</v>
      </c>
      <c r="BB92" s="245">
        <f t="shared" si="28"/>
        <v>0</v>
      </c>
      <c r="BC92" s="245">
        <f t="shared" si="28"/>
        <v>0</v>
      </c>
      <c r="BD92" s="245">
        <f t="shared" si="28"/>
        <v>0</v>
      </c>
      <c r="BE92" s="246">
        <f t="shared" si="28"/>
        <v>0</v>
      </c>
      <c r="BF92" s="245">
        <f>BF94+BF95</f>
        <v>0</v>
      </c>
      <c r="BG92" s="245">
        <f>BG94+BG95</f>
        <v>0</v>
      </c>
      <c r="BH92" s="245">
        <f>BH94+BH95</f>
        <v>0</v>
      </c>
      <c r="BI92" s="245">
        <f>BI94+BI95</f>
        <v>0</v>
      </c>
      <c r="BJ92" s="246">
        <f>BJ94+BJ95</f>
        <v>0</v>
      </c>
    </row>
    <row r="93" spans="1:62" ht="12.75" hidden="1" customHeight="1">
      <c r="A93" s="426" t="s">
        <v>411</v>
      </c>
      <c r="B93" s="250"/>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4"/>
      <c r="AE93" s="254"/>
      <c r="AF93" s="254"/>
      <c r="AG93" s="255"/>
      <c r="AH93" s="255"/>
      <c r="AI93" s="255"/>
      <c r="AJ93" s="255"/>
      <c r="AK93" s="255"/>
      <c r="AL93" s="255"/>
      <c r="AM93" s="255"/>
      <c r="AN93" s="255"/>
      <c r="AO93" s="256"/>
      <c r="AP93" s="256"/>
      <c r="AQ93" s="257"/>
      <c r="AR93" s="440"/>
      <c r="AS93" s="440"/>
      <c r="AT93" s="440"/>
      <c r="AU93" s="601"/>
      <c r="AV93" s="304"/>
      <c r="AW93" s="304"/>
      <c r="AX93" s="304"/>
      <c r="AY93" s="304"/>
      <c r="AZ93" s="305"/>
      <c r="BA93" s="304"/>
      <c r="BB93" s="304"/>
      <c r="BC93" s="304"/>
      <c r="BD93" s="304"/>
      <c r="BE93" s="305"/>
      <c r="BF93" s="304"/>
      <c r="BG93" s="304"/>
      <c r="BH93" s="304"/>
      <c r="BI93" s="304"/>
      <c r="BJ93" s="305"/>
    </row>
    <row r="94" spans="1:62" ht="14.25" hidden="1" customHeight="1">
      <c r="A94" s="433" t="s">
        <v>412</v>
      </c>
      <c r="B94" s="268">
        <v>7100</v>
      </c>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262"/>
      <c r="AE94" s="262"/>
      <c r="AF94" s="262"/>
      <c r="AG94" s="264"/>
      <c r="AH94" s="264"/>
      <c r="AI94" s="264"/>
      <c r="AJ94" s="264"/>
      <c r="AK94" s="264"/>
      <c r="AL94" s="264"/>
      <c r="AM94" s="264"/>
      <c r="AN94" s="264"/>
      <c r="AO94" s="265"/>
      <c r="AP94" s="265"/>
      <c r="AQ94" s="266"/>
      <c r="AR94" s="491"/>
      <c r="AS94" s="491"/>
      <c r="AT94" s="491"/>
      <c r="AU94" s="602"/>
      <c r="AV94" s="307"/>
      <c r="AW94" s="307"/>
      <c r="AX94" s="307"/>
      <c r="AY94" s="307"/>
      <c r="AZ94" s="308"/>
      <c r="BA94" s="307"/>
      <c r="BB94" s="307"/>
      <c r="BC94" s="307"/>
      <c r="BD94" s="307"/>
      <c r="BE94" s="308"/>
      <c r="BF94" s="307"/>
      <c r="BG94" s="307"/>
      <c r="BH94" s="307"/>
      <c r="BI94" s="307"/>
      <c r="BJ94" s="308"/>
    </row>
    <row r="95" spans="1:62" ht="12.75" hidden="1" customHeight="1">
      <c r="A95" s="427" t="s">
        <v>412</v>
      </c>
      <c r="B95" s="271">
        <v>7101</v>
      </c>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277"/>
      <c r="AE95" s="277"/>
      <c r="AF95" s="277"/>
      <c r="AG95" s="278"/>
      <c r="AH95" s="278"/>
      <c r="AI95" s="278"/>
      <c r="AJ95" s="278"/>
      <c r="AK95" s="278"/>
      <c r="AL95" s="278"/>
      <c r="AM95" s="278"/>
      <c r="AN95" s="278"/>
      <c r="AO95" s="312"/>
      <c r="AP95" s="312"/>
      <c r="AQ95" s="279"/>
      <c r="AR95" s="279"/>
      <c r="AS95" s="279"/>
      <c r="AT95" s="279"/>
      <c r="AU95" s="313"/>
      <c r="AV95" s="278"/>
      <c r="AW95" s="264"/>
      <c r="AX95" s="264"/>
      <c r="AY95" s="264"/>
      <c r="AZ95" s="265"/>
      <c r="BA95" s="278"/>
      <c r="BB95" s="264"/>
      <c r="BC95" s="264"/>
      <c r="BD95" s="264"/>
      <c r="BE95" s="265"/>
      <c r="BF95" s="278"/>
      <c r="BG95" s="264"/>
      <c r="BH95" s="264"/>
      <c r="BI95" s="264"/>
      <c r="BJ95" s="265"/>
    </row>
    <row r="96" spans="1:62" s="248" customFormat="1" ht="77.25" hidden="1" customHeight="1">
      <c r="A96" s="425" t="s">
        <v>208</v>
      </c>
      <c r="B96" s="240">
        <v>7200</v>
      </c>
      <c r="C96" s="241" t="s">
        <v>238</v>
      </c>
      <c r="D96" s="241" t="s">
        <v>238</v>
      </c>
      <c r="E96" s="241" t="s">
        <v>238</v>
      </c>
      <c r="F96" s="241" t="s">
        <v>238</v>
      </c>
      <c r="G96" s="241" t="s">
        <v>238</v>
      </c>
      <c r="H96" s="241" t="s">
        <v>238</v>
      </c>
      <c r="I96" s="241" t="s">
        <v>238</v>
      </c>
      <c r="J96" s="241" t="s">
        <v>238</v>
      </c>
      <c r="K96" s="241" t="s">
        <v>238</v>
      </c>
      <c r="L96" s="241" t="s">
        <v>238</v>
      </c>
      <c r="M96" s="241" t="s">
        <v>238</v>
      </c>
      <c r="N96" s="241" t="s">
        <v>238</v>
      </c>
      <c r="O96" s="241" t="s">
        <v>238</v>
      </c>
      <c r="P96" s="241" t="s">
        <v>238</v>
      </c>
      <c r="Q96" s="243" t="s">
        <v>238</v>
      </c>
      <c r="R96" s="243" t="s">
        <v>238</v>
      </c>
      <c r="S96" s="243" t="s">
        <v>238</v>
      </c>
      <c r="T96" s="243" t="s">
        <v>238</v>
      </c>
      <c r="U96" s="243" t="s">
        <v>238</v>
      </c>
      <c r="V96" s="243" t="s">
        <v>238</v>
      </c>
      <c r="W96" s="243" t="s">
        <v>238</v>
      </c>
      <c r="X96" s="241" t="s">
        <v>238</v>
      </c>
      <c r="Y96" s="241" t="s">
        <v>238</v>
      </c>
      <c r="Z96" s="241" t="s">
        <v>238</v>
      </c>
      <c r="AA96" s="241" t="s">
        <v>238</v>
      </c>
      <c r="AB96" s="241" t="s">
        <v>238</v>
      </c>
      <c r="AC96" s="241" t="s">
        <v>238</v>
      </c>
      <c r="AD96" s="244" t="s">
        <v>238</v>
      </c>
      <c r="AE96" s="244"/>
      <c r="AF96" s="244"/>
      <c r="AG96" s="245">
        <f t="shared" ref="AG96:AY96" si="29">AG98+AG99</f>
        <v>0</v>
      </c>
      <c r="AH96" s="245"/>
      <c r="AI96" s="245">
        <f t="shared" si="29"/>
        <v>0</v>
      </c>
      <c r="AJ96" s="245"/>
      <c r="AK96" s="245">
        <f t="shared" si="29"/>
        <v>0</v>
      </c>
      <c r="AL96" s="245"/>
      <c r="AM96" s="245">
        <f t="shared" si="29"/>
        <v>0</v>
      </c>
      <c r="AN96" s="245"/>
      <c r="AO96" s="246">
        <f>AO98+AO99</f>
        <v>0</v>
      </c>
      <c r="AP96" s="246"/>
      <c r="AQ96" s="247">
        <f t="shared" si="29"/>
        <v>0</v>
      </c>
      <c r="AR96" s="247">
        <f t="shared" si="29"/>
        <v>0</v>
      </c>
      <c r="AS96" s="247">
        <f t="shared" si="29"/>
        <v>0</v>
      </c>
      <c r="AT96" s="247">
        <f t="shared" si="29"/>
        <v>0</v>
      </c>
      <c r="AU96" s="323">
        <f>AU98+AU99</f>
        <v>0</v>
      </c>
      <c r="AV96" s="245">
        <f t="shared" si="29"/>
        <v>0</v>
      </c>
      <c r="AW96" s="245">
        <f t="shared" si="29"/>
        <v>0</v>
      </c>
      <c r="AX96" s="245">
        <f t="shared" si="29"/>
        <v>0</v>
      </c>
      <c r="AY96" s="245">
        <f t="shared" si="29"/>
        <v>0</v>
      </c>
      <c r="AZ96" s="246">
        <f t="shared" ref="AZ96:BE96" si="30">AZ98+AZ99</f>
        <v>0</v>
      </c>
      <c r="BA96" s="245">
        <f t="shared" si="30"/>
        <v>0</v>
      </c>
      <c r="BB96" s="245">
        <f t="shared" si="30"/>
        <v>0</v>
      </c>
      <c r="BC96" s="245">
        <f t="shared" si="30"/>
        <v>0</v>
      </c>
      <c r="BD96" s="245">
        <f t="shared" si="30"/>
        <v>0</v>
      </c>
      <c r="BE96" s="246">
        <f t="shared" si="30"/>
        <v>0</v>
      </c>
      <c r="BF96" s="245">
        <f>BF98+BF99</f>
        <v>0</v>
      </c>
      <c r="BG96" s="245">
        <f>BG98+BG99</f>
        <v>0</v>
      </c>
      <c r="BH96" s="245">
        <f>BH98+BH99</f>
        <v>0</v>
      </c>
      <c r="BI96" s="245">
        <f>BI98+BI99</f>
        <v>0</v>
      </c>
      <c r="BJ96" s="246">
        <f>BJ98+BJ99</f>
        <v>0</v>
      </c>
    </row>
    <row r="97" spans="1:62" ht="136.5" hidden="1" customHeight="1">
      <c r="A97" s="426" t="s">
        <v>411</v>
      </c>
      <c r="B97" s="250"/>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4"/>
      <c r="AE97" s="254"/>
      <c r="AF97" s="254"/>
      <c r="AG97" s="255"/>
      <c r="AH97" s="255"/>
      <c r="AI97" s="255"/>
      <c r="AJ97" s="255"/>
      <c r="AK97" s="255"/>
      <c r="AL97" s="255"/>
      <c r="AM97" s="255"/>
      <c r="AN97" s="255"/>
      <c r="AO97" s="256"/>
      <c r="AP97" s="256"/>
      <c r="AQ97" s="257"/>
      <c r="AR97" s="440"/>
      <c r="AS97" s="440"/>
      <c r="AT97" s="440"/>
      <c r="AU97" s="601"/>
      <c r="AV97" s="304"/>
      <c r="AW97" s="304"/>
      <c r="AX97" s="304"/>
      <c r="AY97" s="304"/>
      <c r="AZ97" s="305"/>
      <c r="BA97" s="304"/>
      <c r="BB97" s="304"/>
      <c r="BC97" s="304"/>
      <c r="BD97" s="304"/>
      <c r="BE97" s="305"/>
      <c r="BF97" s="304"/>
      <c r="BG97" s="304"/>
      <c r="BH97" s="304"/>
      <c r="BI97" s="304"/>
      <c r="BJ97" s="305"/>
    </row>
    <row r="98" spans="1:62" ht="12.75" hidden="1" customHeight="1">
      <c r="A98" s="433" t="s">
        <v>412</v>
      </c>
      <c r="B98" s="268"/>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262"/>
      <c r="AE98" s="262"/>
      <c r="AF98" s="262"/>
      <c r="AG98" s="264"/>
      <c r="AH98" s="264"/>
      <c r="AI98" s="264"/>
      <c r="AJ98" s="264"/>
      <c r="AK98" s="264"/>
      <c r="AL98" s="264"/>
      <c r="AM98" s="264"/>
      <c r="AN98" s="264"/>
      <c r="AO98" s="265"/>
      <c r="AP98" s="265"/>
      <c r="AQ98" s="266"/>
      <c r="AR98" s="491"/>
      <c r="AS98" s="491"/>
      <c r="AT98" s="491"/>
      <c r="AU98" s="602"/>
      <c r="AV98" s="307"/>
      <c r="AW98" s="307"/>
      <c r="AX98" s="307"/>
      <c r="AY98" s="307"/>
      <c r="AZ98" s="308"/>
      <c r="BA98" s="307"/>
      <c r="BB98" s="307"/>
      <c r="BC98" s="307"/>
      <c r="BD98" s="307"/>
      <c r="BE98" s="308"/>
      <c r="BF98" s="307"/>
      <c r="BG98" s="307"/>
      <c r="BH98" s="307"/>
      <c r="BI98" s="307"/>
      <c r="BJ98" s="308"/>
    </row>
    <row r="99" spans="1:62" ht="12.75" hidden="1" customHeight="1">
      <c r="A99" s="427" t="s">
        <v>412</v>
      </c>
      <c r="B99" s="27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277"/>
      <c r="AE99" s="277"/>
      <c r="AF99" s="277"/>
      <c r="AG99" s="278"/>
      <c r="AH99" s="278"/>
      <c r="AI99" s="278"/>
      <c r="AJ99" s="278"/>
      <c r="AK99" s="278"/>
      <c r="AL99" s="278"/>
      <c r="AM99" s="278"/>
      <c r="AN99" s="278"/>
      <c r="AO99" s="312"/>
      <c r="AP99" s="312"/>
      <c r="AQ99" s="279"/>
      <c r="AR99" s="279"/>
      <c r="AS99" s="279"/>
      <c r="AT99" s="279"/>
      <c r="AU99" s="313"/>
      <c r="AV99" s="278"/>
      <c r="AW99" s="264"/>
      <c r="AX99" s="264"/>
      <c r="AY99" s="264"/>
      <c r="AZ99" s="265"/>
      <c r="BA99" s="278"/>
      <c r="BB99" s="264"/>
      <c r="BC99" s="264"/>
      <c r="BD99" s="264"/>
      <c r="BE99" s="265"/>
      <c r="BF99" s="278"/>
      <c r="BG99" s="264"/>
      <c r="BH99" s="264"/>
      <c r="BI99" s="264"/>
      <c r="BJ99" s="265"/>
    </row>
    <row r="100" spans="1:62" s="238" customFormat="1" ht="81" customHeight="1">
      <c r="A100" s="424" t="s">
        <v>209</v>
      </c>
      <c r="B100" s="229">
        <v>7300</v>
      </c>
      <c r="C100" s="230" t="s">
        <v>238</v>
      </c>
      <c r="D100" s="230" t="s">
        <v>238</v>
      </c>
      <c r="E100" s="230" t="s">
        <v>238</v>
      </c>
      <c r="F100" s="230" t="s">
        <v>238</v>
      </c>
      <c r="G100" s="230" t="s">
        <v>238</v>
      </c>
      <c r="H100" s="230" t="s">
        <v>238</v>
      </c>
      <c r="I100" s="230" t="s">
        <v>238</v>
      </c>
      <c r="J100" s="230" t="s">
        <v>238</v>
      </c>
      <c r="K100" s="230" t="s">
        <v>238</v>
      </c>
      <c r="L100" s="230" t="s">
        <v>238</v>
      </c>
      <c r="M100" s="230" t="s">
        <v>238</v>
      </c>
      <c r="N100" s="230" t="s">
        <v>238</v>
      </c>
      <c r="O100" s="230" t="s">
        <v>238</v>
      </c>
      <c r="P100" s="230" t="s">
        <v>238</v>
      </c>
      <c r="Q100" s="232" t="s">
        <v>238</v>
      </c>
      <c r="R100" s="232" t="s">
        <v>238</v>
      </c>
      <c r="S100" s="232" t="s">
        <v>238</v>
      </c>
      <c r="T100" s="232" t="s">
        <v>238</v>
      </c>
      <c r="U100" s="232" t="s">
        <v>238</v>
      </c>
      <c r="V100" s="232" t="s">
        <v>238</v>
      </c>
      <c r="W100" s="232" t="s">
        <v>238</v>
      </c>
      <c r="X100" s="230" t="s">
        <v>238</v>
      </c>
      <c r="Y100" s="230" t="s">
        <v>238</v>
      </c>
      <c r="Z100" s="230" t="s">
        <v>238</v>
      </c>
      <c r="AA100" s="230" t="s">
        <v>238</v>
      </c>
      <c r="AB100" s="230" t="s">
        <v>238</v>
      </c>
      <c r="AC100" s="230" t="s">
        <v>238</v>
      </c>
      <c r="AD100" s="233" t="s">
        <v>238</v>
      </c>
      <c r="AE100" s="233"/>
      <c r="AF100" s="233"/>
      <c r="AG100" s="234">
        <f t="shared" ref="AG100:AY100" si="31">AG101+AG111</f>
        <v>90.6</v>
      </c>
      <c r="AH100" s="234">
        <f t="shared" si="31"/>
        <v>90.6</v>
      </c>
      <c r="AI100" s="234">
        <f t="shared" si="31"/>
        <v>90.6</v>
      </c>
      <c r="AJ100" s="234">
        <f t="shared" si="31"/>
        <v>90.6</v>
      </c>
      <c r="AK100" s="234">
        <f t="shared" si="31"/>
        <v>0</v>
      </c>
      <c r="AL100" s="234"/>
      <c r="AM100" s="234">
        <f t="shared" si="31"/>
        <v>0</v>
      </c>
      <c r="AN100" s="234"/>
      <c r="AO100" s="235">
        <f>AO101+AO111</f>
        <v>0</v>
      </c>
      <c r="AP100" s="235"/>
      <c r="AQ100" s="236">
        <f t="shared" si="31"/>
        <v>90</v>
      </c>
      <c r="AR100" s="236">
        <f t="shared" si="31"/>
        <v>90</v>
      </c>
      <c r="AS100" s="236">
        <f t="shared" si="31"/>
        <v>0</v>
      </c>
      <c r="AT100" s="236">
        <f t="shared" si="31"/>
        <v>0</v>
      </c>
      <c r="AU100" s="237">
        <f>AU101+AU111</f>
        <v>0</v>
      </c>
      <c r="AV100" s="234">
        <f t="shared" si="31"/>
        <v>90.1</v>
      </c>
      <c r="AW100" s="234">
        <f t="shared" si="31"/>
        <v>90.1</v>
      </c>
      <c r="AX100" s="234">
        <f t="shared" si="31"/>
        <v>0</v>
      </c>
      <c r="AY100" s="234">
        <f t="shared" si="31"/>
        <v>0</v>
      </c>
      <c r="AZ100" s="235">
        <f t="shared" ref="AZ100:BE100" si="32">AZ101+AZ111</f>
        <v>0</v>
      </c>
      <c r="BA100" s="234">
        <f t="shared" si="32"/>
        <v>93.8</v>
      </c>
      <c r="BB100" s="234">
        <f t="shared" si="32"/>
        <v>93.8</v>
      </c>
      <c r="BC100" s="234">
        <f t="shared" si="32"/>
        <v>0</v>
      </c>
      <c r="BD100" s="234">
        <f t="shared" si="32"/>
        <v>0</v>
      </c>
      <c r="BE100" s="235">
        <f t="shared" si="32"/>
        <v>0</v>
      </c>
      <c r="BF100" s="234">
        <f>BF101+BF111</f>
        <v>93.8</v>
      </c>
      <c r="BG100" s="234">
        <f>BG101+BG111</f>
        <v>93.8</v>
      </c>
      <c r="BH100" s="234">
        <f>BH101+BH111</f>
        <v>0</v>
      </c>
      <c r="BI100" s="234">
        <f>BI101+BI111</f>
        <v>0</v>
      </c>
      <c r="BJ100" s="235">
        <f>BJ101+BJ111</f>
        <v>0</v>
      </c>
    </row>
    <row r="101" spans="1:62" s="248" customFormat="1" ht="39.75" customHeight="1">
      <c r="A101" s="425" t="s">
        <v>366</v>
      </c>
      <c r="B101" s="240">
        <v>7301</v>
      </c>
      <c r="C101" s="241" t="s">
        <v>238</v>
      </c>
      <c r="D101" s="241" t="s">
        <v>238</v>
      </c>
      <c r="E101" s="241" t="s">
        <v>238</v>
      </c>
      <c r="F101" s="241" t="s">
        <v>238</v>
      </c>
      <c r="G101" s="241" t="s">
        <v>238</v>
      </c>
      <c r="H101" s="241" t="s">
        <v>238</v>
      </c>
      <c r="I101" s="241" t="s">
        <v>238</v>
      </c>
      <c r="J101" s="241" t="s">
        <v>238</v>
      </c>
      <c r="K101" s="241" t="s">
        <v>238</v>
      </c>
      <c r="L101" s="241" t="s">
        <v>238</v>
      </c>
      <c r="M101" s="241" t="s">
        <v>238</v>
      </c>
      <c r="N101" s="241" t="s">
        <v>238</v>
      </c>
      <c r="O101" s="241" t="s">
        <v>238</v>
      </c>
      <c r="P101" s="241" t="s">
        <v>238</v>
      </c>
      <c r="Q101" s="243" t="s">
        <v>238</v>
      </c>
      <c r="R101" s="243" t="s">
        <v>238</v>
      </c>
      <c r="S101" s="243" t="s">
        <v>238</v>
      </c>
      <c r="T101" s="243" t="s">
        <v>238</v>
      </c>
      <c r="U101" s="243" t="s">
        <v>238</v>
      </c>
      <c r="V101" s="243" t="s">
        <v>238</v>
      </c>
      <c r="W101" s="243" t="s">
        <v>238</v>
      </c>
      <c r="X101" s="241" t="s">
        <v>238</v>
      </c>
      <c r="Y101" s="241" t="s">
        <v>238</v>
      </c>
      <c r="Z101" s="241" t="s">
        <v>238</v>
      </c>
      <c r="AA101" s="241" t="s">
        <v>238</v>
      </c>
      <c r="AB101" s="241" t="s">
        <v>238</v>
      </c>
      <c r="AC101" s="241" t="s">
        <v>238</v>
      </c>
      <c r="AD101" s="244" t="s">
        <v>238</v>
      </c>
      <c r="AE101" s="244"/>
      <c r="AF101" s="244"/>
      <c r="AG101" s="245">
        <f t="shared" ref="AG101:AY101" si="33">AG103+AG104+AG106+AG105</f>
        <v>90.6</v>
      </c>
      <c r="AH101" s="245">
        <f t="shared" si="33"/>
        <v>90.6</v>
      </c>
      <c r="AI101" s="245">
        <f t="shared" si="33"/>
        <v>90.6</v>
      </c>
      <c r="AJ101" s="245">
        <f t="shared" si="33"/>
        <v>90.6</v>
      </c>
      <c r="AK101" s="245">
        <f t="shared" si="33"/>
        <v>0</v>
      </c>
      <c r="AL101" s="245"/>
      <c r="AM101" s="245">
        <f t="shared" si="33"/>
        <v>0</v>
      </c>
      <c r="AN101" s="245"/>
      <c r="AO101" s="246">
        <f>AO103+AO104+AO106+AO105</f>
        <v>0</v>
      </c>
      <c r="AP101" s="246"/>
      <c r="AQ101" s="247">
        <f t="shared" si="33"/>
        <v>90</v>
      </c>
      <c r="AR101" s="247">
        <f t="shared" si="33"/>
        <v>90</v>
      </c>
      <c r="AS101" s="247">
        <f t="shared" si="33"/>
        <v>0</v>
      </c>
      <c r="AT101" s="247">
        <f t="shared" si="33"/>
        <v>0</v>
      </c>
      <c r="AU101" s="323">
        <f>AU103+AU104+AU106+AU105</f>
        <v>0</v>
      </c>
      <c r="AV101" s="245">
        <f t="shared" si="33"/>
        <v>90.1</v>
      </c>
      <c r="AW101" s="245">
        <f t="shared" si="33"/>
        <v>90.1</v>
      </c>
      <c r="AX101" s="245">
        <f t="shared" si="33"/>
        <v>0</v>
      </c>
      <c r="AY101" s="245">
        <f t="shared" si="33"/>
        <v>0</v>
      </c>
      <c r="AZ101" s="246">
        <f t="shared" ref="AZ101:BE101" si="34">AZ103+AZ104+AZ106+AZ105</f>
        <v>0</v>
      </c>
      <c r="BA101" s="245">
        <f t="shared" si="34"/>
        <v>93.8</v>
      </c>
      <c r="BB101" s="245">
        <f t="shared" si="34"/>
        <v>93.8</v>
      </c>
      <c r="BC101" s="245">
        <f t="shared" si="34"/>
        <v>0</v>
      </c>
      <c r="BD101" s="245">
        <f t="shared" si="34"/>
        <v>0</v>
      </c>
      <c r="BE101" s="246">
        <f t="shared" si="34"/>
        <v>0</v>
      </c>
      <c r="BF101" s="245">
        <f>BF103+BF104+BF106+BF105</f>
        <v>93.8</v>
      </c>
      <c r="BG101" s="245">
        <f>BG103+BG104+BG106+BG105</f>
        <v>93.8</v>
      </c>
      <c r="BH101" s="245">
        <f>BH103+BH104+BH106+BH105</f>
        <v>0</v>
      </c>
      <c r="BI101" s="245">
        <f>BI103+BI104+BI106+BI105</f>
        <v>0</v>
      </c>
      <c r="BJ101" s="246">
        <f>BJ103+BJ104+BJ106+BJ105</f>
        <v>0</v>
      </c>
    </row>
    <row r="102" spans="1:62" ht="12.75" hidden="1" customHeight="1">
      <c r="A102" s="426" t="s">
        <v>411</v>
      </c>
      <c r="B102" s="250"/>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4"/>
      <c r="AE102" s="254"/>
      <c r="AF102" s="254"/>
      <c r="AG102" s="255"/>
      <c r="AH102" s="255"/>
      <c r="AI102" s="255"/>
      <c r="AJ102" s="255"/>
      <c r="AK102" s="255"/>
      <c r="AL102" s="255"/>
      <c r="AM102" s="255"/>
      <c r="AN102" s="255"/>
      <c r="AO102" s="256"/>
      <c r="AP102" s="256"/>
      <c r="AQ102" s="257"/>
      <c r="AR102" s="440"/>
      <c r="AS102" s="440"/>
      <c r="AT102" s="440"/>
      <c r="AU102" s="601"/>
      <c r="AV102" s="304"/>
      <c r="AW102" s="304"/>
      <c r="AX102" s="304"/>
      <c r="AY102" s="304"/>
      <c r="AZ102" s="305"/>
      <c r="BA102" s="304"/>
      <c r="BB102" s="304"/>
      <c r="BC102" s="304"/>
      <c r="BD102" s="304"/>
      <c r="BE102" s="305"/>
      <c r="BF102" s="304"/>
      <c r="BG102" s="304"/>
      <c r="BH102" s="304"/>
      <c r="BI102" s="304"/>
      <c r="BJ102" s="305"/>
    </row>
    <row r="103" spans="1:62" ht="5.25" hidden="1" customHeight="1">
      <c r="A103" s="433" t="s">
        <v>412</v>
      </c>
      <c r="B103" s="268">
        <v>7302</v>
      </c>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262"/>
      <c r="AE103" s="262"/>
      <c r="AF103" s="262"/>
      <c r="AG103" s="264"/>
      <c r="AH103" s="264"/>
      <c r="AI103" s="264"/>
      <c r="AJ103" s="264"/>
      <c r="AK103" s="264"/>
      <c r="AL103" s="264"/>
      <c r="AM103" s="264"/>
      <c r="AN103" s="264"/>
      <c r="AO103" s="265"/>
      <c r="AP103" s="265"/>
      <c r="AQ103" s="266"/>
      <c r="AR103" s="491"/>
      <c r="AS103" s="491"/>
      <c r="AT103" s="491"/>
      <c r="AU103" s="602"/>
      <c r="AV103" s="307"/>
      <c r="AW103" s="307"/>
      <c r="AX103" s="307"/>
      <c r="AY103" s="307"/>
      <c r="AZ103" s="308"/>
      <c r="BA103" s="307"/>
      <c r="BB103" s="307"/>
      <c r="BC103" s="307"/>
      <c r="BD103" s="307"/>
      <c r="BE103" s="308"/>
      <c r="BF103" s="307"/>
      <c r="BG103" s="307"/>
      <c r="BH103" s="307"/>
      <c r="BI103" s="307"/>
      <c r="BJ103" s="308"/>
    </row>
    <row r="104" spans="1:62" ht="27" customHeight="1">
      <c r="A104" s="677" t="s">
        <v>445</v>
      </c>
      <c r="B104" s="658">
        <v>7304</v>
      </c>
      <c r="C104" s="672" t="s">
        <v>447</v>
      </c>
      <c r="D104" s="58" t="s">
        <v>249</v>
      </c>
      <c r="E104" s="653" t="s">
        <v>448</v>
      </c>
      <c r="F104" s="59"/>
      <c r="G104" s="59"/>
      <c r="H104" s="59"/>
      <c r="I104" s="59"/>
      <c r="J104" s="59"/>
      <c r="K104" s="59"/>
      <c r="L104" s="59"/>
      <c r="M104" s="64" t="s">
        <v>352</v>
      </c>
      <c r="N104" s="66" t="s">
        <v>290</v>
      </c>
      <c r="O104" s="60" t="s">
        <v>353</v>
      </c>
      <c r="P104" s="59">
        <v>17</v>
      </c>
      <c r="Q104" s="59"/>
      <c r="R104" s="59"/>
      <c r="S104" s="59"/>
      <c r="T104" s="59"/>
      <c r="U104" s="59"/>
      <c r="V104" s="59"/>
      <c r="W104" s="672" t="s">
        <v>354</v>
      </c>
      <c r="X104" s="58" t="s">
        <v>239</v>
      </c>
      <c r="Y104" s="653" t="s">
        <v>464</v>
      </c>
      <c r="Z104" s="803" t="s">
        <v>74</v>
      </c>
      <c r="AA104" s="803" t="s">
        <v>414</v>
      </c>
      <c r="AB104" s="803" t="s">
        <v>49</v>
      </c>
      <c r="AC104" s="776"/>
      <c r="AD104" s="277" t="s">
        <v>407</v>
      </c>
      <c r="AE104" s="277" t="s">
        <v>280</v>
      </c>
      <c r="AF104" s="277" t="s">
        <v>272</v>
      </c>
      <c r="AG104" s="278">
        <f>AI104</f>
        <v>89.6</v>
      </c>
      <c r="AH104" s="278">
        <f>AJ104</f>
        <v>89.6</v>
      </c>
      <c r="AI104" s="278">
        <v>89.6</v>
      </c>
      <c r="AJ104" s="278">
        <v>89.6</v>
      </c>
      <c r="AK104" s="278"/>
      <c r="AL104" s="278"/>
      <c r="AM104" s="278"/>
      <c r="AN104" s="278"/>
      <c r="AO104" s="312"/>
      <c r="AP104" s="312"/>
      <c r="AQ104" s="279">
        <f>AR104</f>
        <v>90</v>
      </c>
      <c r="AR104" s="279">
        <v>90</v>
      </c>
      <c r="AS104" s="279"/>
      <c r="AT104" s="279"/>
      <c r="AU104" s="313"/>
      <c r="AV104" s="278">
        <v>90.1</v>
      </c>
      <c r="AW104" s="264">
        <v>90.1</v>
      </c>
      <c r="AX104" s="264"/>
      <c r="AY104" s="264"/>
      <c r="AZ104" s="265"/>
      <c r="BA104" s="278">
        <v>93.8</v>
      </c>
      <c r="BB104" s="264">
        <v>93.8</v>
      </c>
      <c r="BC104" s="264"/>
      <c r="BD104" s="264"/>
      <c r="BE104" s="265"/>
      <c r="BF104" s="278">
        <v>93.8</v>
      </c>
      <c r="BG104" s="264">
        <v>93.8</v>
      </c>
      <c r="BH104" s="264"/>
      <c r="BI104" s="264"/>
      <c r="BJ104" s="265"/>
    </row>
    <row r="105" spans="1:62" ht="87" customHeight="1">
      <c r="A105" s="678"/>
      <c r="B105" s="659"/>
      <c r="C105" s="817"/>
      <c r="D105" s="58"/>
      <c r="E105" s="816"/>
      <c r="F105" s="59"/>
      <c r="G105" s="59"/>
      <c r="H105" s="59"/>
      <c r="I105" s="59"/>
      <c r="J105" s="59"/>
      <c r="K105" s="59"/>
      <c r="L105" s="59"/>
      <c r="M105" s="64"/>
      <c r="N105" s="66"/>
      <c r="O105" s="60"/>
      <c r="P105" s="59"/>
      <c r="Q105" s="59"/>
      <c r="R105" s="59"/>
      <c r="S105" s="59"/>
      <c r="T105" s="59"/>
      <c r="U105" s="59"/>
      <c r="V105" s="59"/>
      <c r="W105" s="674"/>
      <c r="X105" s="58"/>
      <c r="Y105" s="655"/>
      <c r="Z105" s="805"/>
      <c r="AA105" s="805"/>
      <c r="AB105" s="805"/>
      <c r="AC105" s="777"/>
      <c r="AD105" s="277" t="s">
        <v>407</v>
      </c>
      <c r="AE105" s="277" t="s">
        <v>280</v>
      </c>
      <c r="AF105" s="277" t="s">
        <v>278</v>
      </c>
      <c r="AG105" s="278">
        <f>AI105</f>
        <v>1</v>
      </c>
      <c r="AH105" s="278">
        <f>AJ105</f>
        <v>1</v>
      </c>
      <c r="AI105" s="278">
        <v>1</v>
      </c>
      <c r="AJ105" s="278">
        <v>1</v>
      </c>
      <c r="AK105" s="278"/>
      <c r="AL105" s="278"/>
      <c r="AM105" s="278"/>
      <c r="AN105" s="278"/>
      <c r="AO105" s="312"/>
      <c r="AP105" s="312"/>
      <c r="AQ105" s="279">
        <f>AR105</f>
        <v>0</v>
      </c>
      <c r="AR105" s="279">
        <v>0</v>
      </c>
      <c r="AS105" s="279"/>
      <c r="AT105" s="279"/>
      <c r="AU105" s="313"/>
      <c r="AV105" s="278">
        <v>0</v>
      </c>
      <c r="AW105" s="264">
        <v>0</v>
      </c>
      <c r="AX105" s="264"/>
      <c r="AY105" s="264"/>
      <c r="AZ105" s="265"/>
      <c r="BA105" s="278">
        <v>0</v>
      </c>
      <c r="BB105" s="264">
        <v>0</v>
      </c>
      <c r="BC105" s="264"/>
      <c r="BD105" s="264"/>
      <c r="BE105" s="265"/>
      <c r="BF105" s="278">
        <v>0</v>
      </c>
      <c r="BG105" s="264">
        <v>0</v>
      </c>
      <c r="BH105" s="264"/>
      <c r="BI105" s="264"/>
      <c r="BJ105" s="265"/>
    </row>
    <row r="106" spans="1:62" ht="229.5" hidden="1" customHeight="1">
      <c r="A106" s="427" t="s">
        <v>371</v>
      </c>
      <c r="B106" s="271">
        <v>5660</v>
      </c>
      <c r="C106" s="259" t="s">
        <v>44</v>
      </c>
      <c r="D106" s="259" t="s">
        <v>52</v>
      </c>
      <c r="E106" s="259" t="s">
        <v>120</v>
      </c>
      <c r="F106" s="259"/>
      <c r="G106" s="259"/>
      <c r="H106" s="259"/>
      <c r="I106" s="260"/>
      <c r="J106" s="259"/>
      <c r="K106" s="259"/>
      <c r="L106" s="259"/>
      <c r="M106" s="259"/>
      <c r="N106" s="259"/>
      <c r="O106" s="259"/>
      <c r="P106" s="260"/>
      <c r="Q106" s="259"/>
      <c r="R106" s="259"/>
      <c r="S106" s="259"/>
      <c r="T106" s="259"/>
      <c r="U106" s="259"/>
      <c r="V106" s="259"/>
      <c r="W106" s="284" t="s">
        <v>72</v>
      </c>
      <c r="X106" s="284" t="s">
        <v>121</v>
      </c>
      <c r="Y106" s="446" t="s">
        <v>368</v>
      </c>
      <c r="Z106" s="386" t="s">
        <v>122</v>
      </c>
      <c r="AA106" s="289" t="s">
        <v>290</v>
      </c>
      <c r="AB106" s="291" t="s">
        <v>123</v>
      </c>
      <c r="AC106" s="321"/>
      <c r="AD106" s="277" t="s">
        <v>475</v>
      </c>
      <c r="AE106" s="277"/>
      <c r="AF106" s="277"/>
      <c r="AG106" s="278">
        <v>0</v>
      </c>
      <c r="AH106" s="278"/>
      <c r="AI106" s="278"/>
      <c r="AJ106" s="278"/>
      <c r="AK106" s="278"/>
      <c r="AL106" s="278"/>
      <c r="AM106" s="278"/>
      <c r="AN106" s="278"/>
      <c r="AO106" s="312"/>
      <c r="AP106" s="312"/>
      <c r="AQ106" s="279">
        <v>0</v>
      </c>
      <c r="AR106" s="279"/>
      <c r="AS106" s="279"/>
      <c r="AT106" s="279"/>
      <c r="AU106" s="313"/>
      <c r="AV106" s="278"/>
      <c r="AW106" s="264"/>
      <c r="AX106" s="264"/>
      <c r="AY106" s="264"/>
      <c r="AZ106" s="265"/>
      <c r="BA106" s="278"/>
      <c r="BB106" s="264"/>
      <c r="BC106" s="264"/>
      <c r="BD106" s="264"/>
      <c r="BE106" s="265"/>
      <c r="BF106" s="278"/>
      <c r="BG106" s="264"/>
      <c r="BH106" s="264"/>
      <c r="BI106" s="264"/>
      <c r="BJ106" s="265"/>
    </row>
    <row r="107" spans="1:62" s="248" customFormat="1" ht="30" hidden="1" customHeight="1">
      <c r="A107" s="359" t="s">
        <v>124</v>
      </c>
      <c r="B107" s="240">
        <v>7400</v>
      </c>
      <c r="C107" s="365"/>
      <c r="D107" s="365"/>
      <c r="E107" s="365"/>
      <c r="F107" s="365"/>
      <c r="G107" s="365"/>
      <c r="H107" s="365"/>
      <c r="I107" s="464"/>
      <c r="J107" s="365"/>
      <c r="K107" s="365"/>
      <c r="L107" s="365"/>
      <c r="M107" s="365"/>
      <c r="N107" s="365"/>
      <c r="O107" s="365"/>
      <c r="P107" s="464"/>
      <c r="Q107" s="365"/>
      <c r="R107" s="365"/>
      <c r="S107" s="365"/>
      <c r="T107" s="365"/>
      <c r="U107" s="365"/>
      <c r="V107" s="365"/>
      <c r="W107" s="367"/>
      <c r="X107" s="367"/>
      <c r="Y107" s="465"/>
      <c r="Z107" s="466"/>
      <c r="AA107" s="467"/>
      <c r="AB107" s="468"/>
      <c r="AC107" s="469"/>
      <c r="AD107" s="369"/>
      <c r="AE107" s="369"/>
      <c r="AF107" s="369"/>
      <c r="AG107" s="245"/>
      <c r="AH107" s="245"/>
      <c r="AI107" s="245"/>
      <c r="AJ107" s="245"/>
      <c r="AK107" s="245"/>
      <c r="AL107" s="245"/>
      <c r="AM107" s="245"/>
      <c r="AN107" s="245"/>
      <c r="AO107" s="246"/>
      <c r="AP107" s="246"/>
      <c r="AQ107" s="247"/>
      <c r="AR107" s="247"/>
      <c r="AS107" s="247"/>
      <c r="AT107" s="247"/>
      <c r="AU107" s="323"/>
      <c r="AV107" s="245"/>
      <c r="AW107" s="377"/>
      <c r="AX107" s="377"/>
      <c r="AY107" s="377"/>
      <c r="AZ107" s="378"/>
      <c r="BA107" s="245"/>
      <c r="BB107" s="377"/>
      <c r="BC107" s="377"/>
      <c r="BD107" s="377"/>
      <c r="BE107" s="378"/>
      <c r="BF107" s="245"/>
      <c r="BG107" s="377"/>
      <c r="BH107" s="377"/>
      <c r="BI107" s="377"/>
      <c r="BJ107" s="378"/>
    </row>
    <row r="108" spans="1:62" hidden="1">
      <c r="A108" s="249" t="s">
        <v>411</v>
      </c>
      <c r="B108" s="250"/>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4"/>
      <c r="AE108" s="254"/>
      <c r="AF108" s="254"/>
      <c r="AG108" s="255"/>
      <c r="AH108" s="255"/>
      <c r="AI108" s="255"/>
      <c r="AJ108" s="255"/>
      <c r="AK108" s="255"/>
      <c r="AL108" s="255"/>
      <c r="AM108" s="255"/>
      <c r="AN108" s="255"/>
      <c r="AO108" s="256"/>
      <c r="AP108" s="256"/>
      <c r="AQ108" s="257"/>
      <c r="AR108" s="440"/>
      <c r="AS108" s="440"/>
      <c r="AT108" s="440"/>
      <c r="AU108" s="601"/>
      <c r="AV108" s="304"/>
      <c r="AW108" s="304"/>
      <c r="AX108" s="304"/>
      <c r="AY108" s="304"/>
      <c r="AZ108" s="305"/>
      <c r="BA108" s="304"/>
      <c r="BB108" s="304"/>
      <c r="BC108" s="304"/>
      <c r="BD108" s="304"/>
      <c r="BE108" s="305"/>
      <c r="BF108" s="304"/>
      <c r="BG108" s="304"/>
      <c r="BH108" s="304"/>
      <c r="BI108" s="304"/>
      <c r="BJ108" s="305"/>
    </row>
    <row r="109" spans="1:62" ht="5.25" hidden="1" customHeight="1">
      <c r="A109" s="290" t="s">
        <v>412</v>
      </c>
      <c r="B109" s="268">
        <v>7401</v>
      </c>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262"/>
      <c r="AE109" s="262"/>
      <c r="AF109" s="262"/>
      <c r="AG109" s="264"/>
      <c r="AH109" s="264"/>
      <c r="AI109" s="264"/>
      <c r="AJ109" s="264"/>
      <c r="AK109" s="264"/>
      <c r="AL109" s="264"/>
      <c r="AM109" s="264"/>
      <c r="AN109" s="264"/>
      <c r="AO109" s="265"/>
      <c r="AP109" s="265"/>
      <c r="AQ109" s="266"/>
      <c r="AR109" s="491"/>
      <c r="AS109" s="491"/>
      <c r="AT109" s="491"/>
      <c r="AU109" s="602"/>
      <c r="AV109" s="307"/>
      <c r="AW109" s="307"/>
      <c r="AX109" s="307"/>
      <c r="AY109" s="307"/>
      <c r="AZ109" s="308"/>
      <c r="BA109" s="307"/>
      <c r="BB109" s="307"/>
      <c r="BC109" s="307"/>
      <c r="BD109" s="307"/>
      <c r="BE109" s="308"/>
      <c r="BF109" s="307"/>
      <c r="BG109" s="307"/>
      <c r="BH109" s="307"/>
      <c r="BI109" s="307"/>
      <c r="BJ109" s="308"/>
    </row>
    <row r="110" spans="1:62" s="248" customFormat="1" ht="102" hidden="1">
      <c r="A110" s="290" t="s">
        <v>371</v>
      </c>
      <c r="B110" s="268">
        <v>7454</v>
      </c>
      <c r="C110" s="365"/>
      <c r="D110" s="365"/>
      <c r="E110" s="365"/>
      <c r="F110" s="365"/>
      <c r="G110" s="365"/>
      <c r="H110" s="365"/>
      <c r="I110" s="464"/>
      <c r="J110" s="365"/>
      <c r="K110" s="365"/>
      <c r="L110" s="365"/>
      <c r="M110" s="365"/>
      <c r="N110" s="365"/>
      <c r="O110" s="365"/>
      <c r="P110" s="464"/>
      <c r="Q110" s="365"/>
      <c r="R110" s="365"/>
      <c r="S110" s="365"/>
      <c r="T110" s="365"/>
      <c r="U110" s="365"/>
      <c r="V110" s="365"/>
      <c r="W110" s="367"/>
      <c r="X110" s="367"/>
      <c r="Y110" s="465"/>
      <c r="Z110" s="466"/>
      <c r="AA110" s="467"/>
      <c r="AB110" s="468"/>
      <c r="AC110" s="469"/>
      <c r="AD110" s="369"/>
      <c r="AE110" s="369"/>
      <c r="AF110" s="369"/>
      <c r="AG110" s="245"/>
      <c r="AH110" s="245"/>
      <c r="AI110" s="245"/>
      <c r="AJ110" s="245"/>
      <c r="AK110" s="245"/>
      <c r="AL110" s="245"/>
      <c r="AM110" s="245"/>
      <c r="AN110" s="245"/>
      <c r="AO110" s="246"/>
      <c r="AP110" s="246"/>
      <c r="AQ110" s="247"/>
      <c r="AR110" s="247"/>
      <c r="AS110" s="247"/>
      <c r="AT110" s="247"/>
      <c r="AU110" s="323"/>
      <c r="AV110" s="245"/>
      <c r="AW110" s="377"/>
      <c r="AX110" s="377"/>
      <c r="AY110" s="377"/>
      <c r="AZ110" s="378"/>
      <c r="BA110" s="245"/>
      <c r="BB110" s="377"/>
      <c r="BC110" s="377"/>
      <c r="BD110" s="377"/>
      <c r="BE110" s="378"/>
      <c r="BF110" s="245"/>
      <c r="BG110" s="377"/>
      <c r="BH110" s="377"/>
      <c r="BI110" s="377"/>
      <c r="BJ110" s="378"/>
    </row>
    <row r="111" spans="1:62" s="248" customFormat="1" ht="27.75" hidden="1" customHeight="1">
      <c r="A111" s="425" t="s">
        <v>126</v>
      </c>
      <c r="B111" s="240">
        <v>7500</v>
      </c>
      <c r="C111" s="241" t="s">
        <v>238</v>
      </c>
      <c r="D111" s="241" t="s">
        <v>238</v>
      </c>
      <c r="E111" s="241" t="s">
        <v>238</v>
      </c>
      <c r="F111" s="241" t="s">
        <v>238</v>
      </c>
      <c r="G111" s="241" t="s">
        <v>238</v>
      </c>
      <c r="H111" s="241" t="s">
        <v>238</v>
      </c>
      <c r="I111" s="241" t="s">
        <v>238</v>
      </c>
      <c r="J111" s="241" t="s">
        <v>238</v>
      </c>
      <c r="K111" s="241" t="s">
        <v>238</v>
      </c>
      <c r="L111" s="241" t="s">
        <v>238</v>
      </c>
      <c r="M111" s="241" t="s">
        <v>238</v>
      </c>
      <c r="N111" s="241" t="s">
        <v>238</v>
      </c>
      <c r="O111" s="241" t="s">
        <v>238</v>
      </c>
      <c r="P111" s="241" t="s">
        <v>238</v>
      </c>
      <c r="Q111" s="243" t="s">
        <v>238</v>
      </c>
      <c r="R111" s="243" t="s">
        <v>238</v>
      </c>
      <c r="S111" s="243" t="s">
        <v>238</v>
      </c>
      <c r="T111" s="243" t="s">
        <v>238</v>
      </c>
      <c r="U111" s="243" t="s">
        <v>238</v>
      </c>
      <c r="V111" s="243" t="s">
        <v>238</v>
      </c>
      <c r="W111" s="241" t="s">
        <v>238</v>
      </c>
      <c r="X111" s="241" t="s">
        <v>238</v>
      </c>
      <c r="Y111" s="241" t="s">
        <v>238</v>
      </c>
      <c r="Z111" s="241" t="s">
        <v>238</v>
      </c>
      <c r="AA111" s="241" t="s">
        <v>238</v>
      </c>
      <c r="AB111" s="241" t="s">
        <v>238</v>
      </c>
      <c r="AC111" s="241" t="s">
        <v>238</v>
      </c>
      <c r="AD111" s="244" t="s">
        <v>238</v>
      </c>
      <c r="AE111" s="244"/>
      <c r="AF111" s="244"/>
      <c r="AG111" s="245">
        <f t="shared" ref="AG111:AY111" si="35">AG113+AG114</f>
        <v>0</v>
      </c>
      <c r="AH111" s="245"/>
      <c r="AI111" s="245">
        <f t="shared" si="35"/>
        <v>0</v>
      </c>
      <c r="AJ111" s="245"/>
      <c r="AK111" s="245">
        <f t="shared" si="35"/>
        <v>0</v>
      </c>
      <c r="AL111" s="245"/>
      <c r="AM111" s="245">
        <f t="shared" si="35"/>
        <v>0</v>
      </c>
      <c r="AN111" s="245"/>
      <c r="AO111" s="246">
        <f>AO113+AO114</f>
        <v>0</v>
      </c>
      <c r="AP111" s="246"/>
      <c r="AQ111" s="247">
        <f t="shared" si="35"/>
        <v>0</v>
      </c>
      <c r="AR111" s="247">
        <f t="shared" si="35"/>
        <v>0</v>
      </c>
      <c r="AS111" s="247">
        <f t="shared" si="35"/>
        <v>0</v>
      </c>
      <c r="AT111" s="247">
        <f t="shared" si="35"/>
        <v>0</v>
      </c>
      <c r="AU111" s="323">
        <f>AU113+AU114</f>
        <v>0</v>
      </c>
      <c r="AV111" s="245">
        <f t="shared" si="35"/>
        <v>0</v>
      </c>
      <c r="AW111" s="245">
        <f t="shared" si="35"/>
        <v>0</v>
      </c>
      <c r="AX111" s="245">
        <f t="shared" si="35"/>
        <v>0</v>
      </c>
      <c r="AY111" s="245">
        <f t="shared" si="35"/>
        <v>0</v>
      </c>
      <c r="AZ111" s="246">
        <f t="shared" ref="AZ111:BE111" si="36">AZ113+AZ114</f>
        <v>0</v>
      </c>
      <c r="BA111" s="245">
        <f t="shared" si="36"/>
        <v>0</v>
      </c>
      <c r="BB111" s="245">
        <f t="shared" si="36"/>
        <v>0</v>
      </c>
      <c r="BC111" s="245">
        <f t="shared" si="36"/>
        <v>0</v>
      </c>
      <c r="BD111" s="245">
        <f t="shared" si="36"/>
        <v>0</v>
      </c>
      <c r="BE111" s="246">
        <f t="shared" si="36"/>
        <v>0</v>
      </c>
      <c r="BF111" s="245">
        <f>BF113+BF114</f>
        <v>0</v>
      </c>
      <c r="BG111" s="245">
        <f>BG113+BG114</f>
        <v>0</v>
      </c>
      <c r="BH111" s="245">
        <f>BH113+BH114</f>
        <v>0</v>
      </c>
      <c r="BI111" s="245">
        <f>BI113+BI114</f>
        <v>0</v>
      </c>
      <c r="BJ111" s="246">
        <f>BJ113+BJ114</f>
        <v>0</v>
      </c>
    </row>
    <row r="112" spans="1:62" ht="12.75" hidden="1" customHeight="1">
      <c r="A112" s="426" t="s">
        <v>411</v>
      </c>
      <c r="B112" s="250"/>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4"/>
      <c r="AE112" s="254"/>
      <c r="AF112" s="254"/>
      <c r="AG112" s="255"/>
      <c r="AH112" s="255"/>
      <c r="AI112" s="255"/>
      <c r="AJ112" s="255"/>
      <c r="AK112" s="255"/>
      <c r="AL112" s="255"/>
      <c r="AM112" s="255"/>
      <c r="AN112" s="255"/>
      <c r="AO112" s="256"/>
      <c r="AP112" s="256"/>
      <c r="AQ112" s="257"/>
      <c r="AR112" s="440"/>
      <c r="AS112" s="440"/>
      <c r="AT112" s="440"/>
      <c r="AU112" s="601"/>
      <c r="AV112" s="304"/>
      <c r="AW112" s="304"/>
      <c r="AX112" s="304"/>
      <c r="AY112" s="304"/>
      <c r="AZ112" s="305"/>
      <c r="BA112" s="304"/>
      <c r="BB112" s="304"/>
      <c r="BC112" s="304"/>
      <c r="BD112" s="304"/>
      <c r="BE112" s="305"/>
      <c r="BF112" s="304"/>
      <c r="BG112" s="304"/>
      <c r="BH112" s="304"/>
      <c r="BI112" s="304"/>
      <c r="BJ112" s="305"/>
    </row>
    <row r="113" spans="1:62" ht="12.75" hidden="1" customHeight="1">
      <c r="A113" s="433" t="s">
        <v>412</v>
      </c>
      <c r="B113" s="268">
        <v>7501</v>
      </c>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62"/>
      <c r="AE113" s="262"/>
      <c r="AF113" s="262"/>
      <c r="AG113" s="264"/>
      <c r="AH113" s="264"/>
      <c r="AI113" s="264"/>
      <c r="AJ113" s="264"/>
      <c r="AK113" s="264"/>
      <c r="AL113" s="264"/>
      <c r="AM113" s="264"/>
      <c r="AN113" s="264"/>
      <c r="AO113" s="265"/>
      <c r="AP113" s="265"/>
      <c r="AQ113" s="266"/>
      <c r="AR113" s="491"/>
      <c r="AS113" s="491"/>
      <c r="AT113" s="491"/>
      <c r="AU113" s="602"/>
      <c r="AV113" s="307"/>
      <c r="AW113" s="307"/>
      <c r="AX113" s="307"/>
      <c r="AY113" s="307"/>
      <c r="AZ113" s="308"/>
      <c r="BA113" s="307"/>
      <c r="BB113" s="307"/>
      <c r="BC113" s="307"/>
      <c r="BD113" s="307"/>
      <c r="BE113" s="308"/>
      <c r="BF113" s="307"/>
      <c r="BG113" s="307"/>
      <c r="BH113" s="307"/>
      <c r="BI113" s="307"/>
      <c r="BJ113" s="308"/>
    </row>
    <row r="114" spans="1:62" ht="12.75" hidden="1" customHeight="1">
      <c r="A114" s="427" t="s">
        <v>412</v>
      </c>
      <c r="B114" s="27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77"/>
      <c r="AE114" s="277"/>
      <c r="AF114" s="277"/>
      <c r="AG114" s="278"/>
      <c r="AH114" s="278"/>
      <c r="AI114" s="278"/>
      <c r="AJ114" s="278"/>
      <c r="AK114" s="278"/>
      <c r="AL114" s="278"/>
      <c r="AM114" s="278"/>
      <c r="AN114" s="278"/>
      <c r="AO114" s="312"/>
      <c r="AP114" s="312"/>
      <c r="AQ114" s="279"/>
      <c r="AR114" s="279"/>
      <c r="AS114" s="279"/>
      <c r="AT114" s="279"/>
      <c r="AU114" s="313"/>
      <c r="AV114" s="278"/>
      <c r="AW114" s="264"/>
      <c r="AX114" s="264"/>
      <c r="AY114" s="264"/>
      <c r="AZ114" s="265"/>
      <c r="BA114" s="278"/>
      <c r="BB114" s="264"/>
      <c r="BC114" s="264"/>
      <c r="BD114" s="264"/>
      <c r="BE114" s="265"/>
      <c r="BF114" s="278"/>
      <c r="BG114" s="264"/>
      <c r="BH114" s="264"/>
      <c r="BI114" s="264"/>
      <c r="BJ114" s="265"/>
    </row>
    <row r="115" spans="1:62" s="238" customFormat="1" ht="67.5" hidden="1">
      <c r="A115" s="370" t="s">
        <v>127</v>
      </c>
      <c r="B115" s="229">
        <v>7600</v>
      </c>
      <c r="C115" s="230" t="s">
        <v>238</v>
      </c>
      <c r="D115" s="230" t="s">
        <v>238</v>
      </c>
      <c r="E115" s="230" t="s">
        <v>238</v>
      </c>
      <c r="F115" s="230" t="s">
        <v>238</v>
      </c>
      <c r="G115" s="230" t="s">
        <v>238</v>
      </c>
      <c r="H115" s="230" t="s">
        <v>238</v>
      </c>
      <c r="I115" s="230" t="s">
        <v>238</v>
      </c>
      <c r="J115" s="230" t="s">
        <v>238</v>
      </c>
      <c r="K115" s="230" t="s">
        <v>238</v>
      </c>
      <c r="L115" s="230" t="s">
        <v>238</v>
      </c>
      <c r="M115" s="230" t="s">
        <v>238</v>
      </c>
      <c r="N115" s="230" t="s">
        <v>238</v>
      </c>
      <c r="O115" s="230" t="s">
        <v>238</v>
      </c>
      <c r="P115" s="230" t="s">
        <v>238</v>
      </c>
      <c r="Q115" s="232" t="s">
        <v>238</v>
      </c>
      <c r="R115" s="232" t="s">
        <v>238</v>
      </c>
      <c r="S115" s="232" t="s">
        <v>238</v>
      </c>
      <c r="T115" s="232" t="s">
        <v>238</v>
      </c>
      <c r="U115" s="232" t="s">
        <v>238</v>
      </c>
      <c r="V115" s="232" t="s">
        <v>238</v>
      </c>
      <c r="W115" s="232" t="s">
        <v>238</v>
      </c>
      <c r="X115" s="230" t="s">
        <v>238</v>
      </c>
      <c r="Y115" s="230" t="s">
        <v>238</v>
      </c>
      <c r="Z115" s="230" t="s">
        <v>238</v>
      </c>
      <c r="AA115" s="230" t="s">
        <v>238</v>
      </c>
      <c r="AB115" s="230" t="s">
        <v>238</v>
      </c>
      <c r="AC115" s="230" t="s">
        <v>238</v>
      </c>
      <c r="AD115" s="233" t="s">
        <v>238</v>
      </c>
      <c r="AE115" s="233"/>
      <c r="AF115" s="233"/>
      <c r="AG115" s="234">
        <f t="shared" ref="AG115:AY115" si="37">AG117+AG119</f>
        <v>0</v>
      </c>
      <c r="AH115" s="234"/>
      <c r="AI115" s="234">
        <f t="shared" si="37"/>
        <v>0</v>
      </c>
      <c r="AJ115" s="234"/>
      <c r="AK115" s="234">
        <f t="shared" si="37"/>
        <v>0</v>
      </c>
      <c r="AL115" s="234"/>
      <c r="AM115" s="234">
        <f t="shared" si="37"/>
        <v>0</v>
      </c>
      <c r="AN115" s="234"/>
      <c r="AO115" s="235">
        <f>AO117+AO119</f>
        <v>0</v>
      </c>
      <c r="AP115" s="235"/>
      <c r="AQ115" s="236">
        <f t="shared" si="37"/>
        <v>0</v>
      </c>
      <c r="AR115" s="236">
        <f t="shared" si="37"/>
        <v>0</v>
      </c>
      <c r="AS115" s="236">
        <f t="shared" si="37"/>
        <v>0</v>
      </c>
      <c r="AT115" s="236">
        <f t="shared" si="37"/>
        <v>0</v>
      </c>
      <c r="AU115" s="237">
        <f>AU117+AU119</f>
        <v>0</v>
      </c>
      <c r="AV115" s="234">
        <f t="shared" si="37"/>
        <v>0</v>
      </c>
      <c r="AW115" s="234">
        <f t="shared" si="37"/>
        <v>0</v>
      </c>
      <c r="AX115" s="234">
        <f t="shared" si="37"/>
        <v>0</v>
      </c>
      <c r="AY115" s="234">
        <f t="shared" si="37"/>
        <v>0</v>
      </c>
      <c r="AZ115" s="235">
        <f t="shared" ref="AZ115:BE115" si="38">AZ117+AZ119</f>
        <v>0</v>
      </c>
      <c r="BA115" s="234">
        <f t="shared" si="38"/>
        <v>0</v>
      </c>
      <c r="BB115" s="234">
        <f t="shared" si="38"/>
        <v>0</v>
      </c>
      <c r="BC115" s="234">
        <f t="shared" si="38"/>
        <v>0</v>
      </c>
      <c r="BD115" s="234">
        <f t="shared" si="38"/>
        <v>0</v>
      </c>
      <c r="BE115" s="235">
        <f t="shared" si="38"/>
        <v>0</v>
      </c>
      <c r="BF115" s="234">
        <f>BF117+BF119</f>
        <v>0</v>
      </c>
      <c r="BG115" s="234">
        <f>BG117+BG119</f>
        <v>0</v>
      </c>
      <c r="BH115" s="234">
        <f>BH117+BH119</f>
        <v>0</v>
      </c>
      <c r="BI115" s="234">
        <f>BI117+BI119</f>
        <v>0</v>
      </c>
      <c r="BJ115" s="235">
        <f>BJ117+BJ119</f>
        <v>0</v>
      </c>
    </row>
    <row r="116" spans="1:62" ht="12.75" hidden="1" customHeight="1">
      <c r="A116" s="249" t="s">
        <v>411</v>
      </c>
      <c r="B116" s="250"/>
      <c r="C116" s="251"/>
      <c r="D116" s="251"/>
      <c r="E116" s="251"/>
      <c r="F116" s="251"/>
      <c r="G116" s="251"/>
      <c r="H116" s="251"/>
      <c r="I116" s="251"/>
      <c r="J116" s="251"/>
      <c r="K116" s="251"/>
      <c r="L116" s="251"/>
      <c r="M116" s="251"/>
      <c r="N116" s="251"/>
      <c r="O116" s="251"/>
      <c r="P116" s="252"/>
      <c r="Q116" s="251"/>
      <c r="R116" s="251"/>
      <c r="S116" s="251"/>
      <c r="T116" s="251"/>
      <c r="U116" s="251"/>
      <c r="V116" s="251"/>
      <c r="W116" s="251"/>
      <c r="X116" s="251"/>
      <c r="Y116" s="251"/>
      <c r="Z116" s="251"/>
      <c r="AA116" s="251"/>
      <c r="AB116" s="303"/>
      <c r="AC116" s="251"/>
      <c r="AD116" s="254"/>
      <c r="AE116" s="254"/>
      <c r="AF116" s="254"/>
      <c r="AG116" s="255"/>
      <c r="AH116" s="255"/>
      <c r="AI116" s="255"/>
      <c r="AJ116" s="255"/>
      <c r="AK116" s="255"/>
      <c r="AL116" s="255"/>
      <c r="AM116" s="255"/>
      <c r="AN116" s="255"/>
      <c r="AO116" s="256"/>
      <c r="AP116" s="256"/>
      <c r="AQ116" s="257"/>
      <c r="AR116" s="440"/>
      <c r="AS116" s="440"/>
      <c r="AT116" s="440"/>
      <c r="AU116" s="601"/>
      <c r="AV116" s="304"/>
      <c r="AW116" s="304"/>
      <c r="AX116" s="304"/>
      <c r="AY116" s="304"/>
      <c r="AZ116" s="305"/>
      <c r="BA116" s="304"/>
      <c r="BB116" s="304"/>
      <c r="BC116" s="304"/>
      <c r="BD116" s="304"/>
      <c r="BE116" s="305"/>
      <c r="BF116" s="304"/>
      <c r="BG116" s="304"/>
      <c r="BH116" s="304"/>
      <c r="BI116" s="304"/>
      <c r="BJ116" s="305"/>
    </row>
    <row r="117" spans="1:62" ht="12.75" hidden="1" customHeight="1">
      <c r="A117" s="290" t="s">
        <v>412</v>
      </c>
      <c r="B117" s="268">
        <v>7601</v>
      </c>
      <c r="C117" s="324"/>
      <c r="D117" s="324"/>
      <c r="E117" s="324"/>
      <c r="F117" s="324"/>
      <c r="G117" s="324"/>
      <c r="H117" s="324"/>
      <c r="I117" s="324"/>
      <c r="J117" s="324"/>
      <c r="K117" s="324"/>
      <c r="L117" s="324"/>
      <c r="M117" s="324"/>
      <c r="N117" s="324"/>
      <c r="O117" s="324"/>
      <c r="P117" s="325"/>
      <c r="Q117" s="324"/>
      <c r="R117" s="324"/>
      <c r="S117" s="324"/>
      <c r="T117" s="324"/>
      <c r="U117" s="324"/>
      <c r="V117" s="324"/>
      <c r="W117" s="324"/>
      <c r="X117" s="324"/>
      <c r="Y117" s="324"/>
      <c r="Z117" s="324"/>
      <c r="AA117" s="324"/>
      <c r="AB117" s="326"/>
      <c r="AC117" s="324"/>
      <c r="AD117" s="262"/>
      <c r="AE117" s="262"/>
      <c r="AF117" s="262"/>
      <c r="AG117" s="264"/>
      <c r="AH117" s="264"/>
      <c r="AI117" s="264"/>
      <c r="AJ117" s="264"/>
      <c r="AK117" s="264"/>
      <c r="AL117" s="264"/>
      <c r="AM117" s="264"/>
      <c r="AN117" s="264"/>
      <c r="AO117" s="265"/>
      <c r="AP117" s="265"/>
      <c r="AQ117" s="266"/>
      <c r="AR117" s="491"/>
      <c r="AS117" s="491"/>
      <c r="AT117" s="491"/>
      <c r="AU117" s="602"/>
      <c r="AV117" s="307"/>
      <c r="AW117" s="307"/>
      <c r="AX117" s="307"/>
      <c r="AY117" s="307"/>
      <c r="AZ117" s="308"/>
      <c r="BA117" s="307"/>
      <c r="BB117" s="307"/>
      <c r="BC117" s="307"/>
      <c r="BD117" s="307"/>
      <c r="BE117" s="308"/>
      <c r="BF117" s="307"/>
      <c r="BG117" s="307"/>
      <c r="BH117" s="307"/>
      <c r="BI117" s="307"/>
      <c r="BJ117" s="308"/>
    </row>
    <row r="118" spans="1:62" ht="12.75" hidden="1" customHeight="1">
      <c r="A118" s="470"/>
      <c r="B118" s="268"/>
      <c r="C118" s="324"/>
      <c r="D118" s="324"/>
      <c r="E118" s="324"/>
      <c r="F118" s="324"/>
      <c r="G118" s="324"/>
      <c r="H118" s="324"/>
      <c r="I118" s="324"/>
      <c r="J118" s="324"/>
      <c r="K118" s="324"/>
      <c r="L118" s="324"/>
      <c r="M118" s="324"/>
      <c r="N118" s="324"/>
      <c r="O118" s="324"/>
      <c r="P118" s="325"/>
      <c r="Q118" s="324"/>
      <c r="R118" s="324"/>
      <c r="S118" s="324"/>
      <c r="T118" s="324"/>
      <c r="U118" s="324"/>
      <c r="V118" s="324"/>
      <c r="W118" s="324"/>
      <c r="X118" s="324"/>
      <c r="Y118" s="324"/>
      <c r="Z118" s="324"/>
      <c r="AA118" s="324"/>
      <c r="AB118" s="326"/>
      <c r="AC118" s="324"/>
      <c r="AD118" s="262"/>
      <c r="AE118" s="262"/>
      <c r="AF118" s="262"/>
      <c r="AG118" s="264"/>
      <c r="AH118" s="264"/>
      <c r="AI118" s="264"/>
      <c r="AJ118" s="264"/>
      <c r="AK118" s="264"/>
      <c r="AL118" s="264"/>
      <c r="AM118" s="264"/>
      <c r="AN118" s="264"/>
      <c r="AO118" s="265"/>
      <c r="AP118" s="265"/>
      <c r="AQ118" s="266"/>
      <c r="AR118" s="491"/>
      <c r="AS118" s="491"/>
      <c r="AT118" s="491"/>
      <c r="AU118" s="602"/>
      <c r="AV118" s="307"/>
      <c r="AW118" s="307"/>
      <c r="AX118" s="307"/>
      <c r="AY118" s="307"/>
      <c r="AZ118" s="308"/>
      <c r="BA118" s="307"/>
      <c r="BB118" s="307"/>
      <c r="BC118" s="307"/>
      <c r="BD118" s="307"/>
      <c r="BE118" s="308"/>
      <c r="BF118" s="307"/>
      <c r="BG118" s="307"/>
      <c r="BH118" s="307"/>
      <c r="BI118" s="307"/>
      <c r="BJ118" s="308"/>
    </row>
    <row r="119" spans="1:62" s="238" customFormat="1" ht="13.5" hidden="1" customHeight="1">
      <c r="A119" s="471"/>
      <c r="B119" s="472">
        <v>7602</v>
      </c>
      <c r="C119" s="230"/>
      <c r="D119" s="230"/>
      <c r="E119" s="230"/>
      <c r="F119" s="230"/>
      <c r="G119" s="230"/>
      <c r="H119" s="230"/>
      <c r="I119" s="230"/>
      <c r="J119" s="230"/>
      <c r="K119" s="230"/>
      <c r="L119" s="230"/>
      <c r="M119" s="230"/>
      <c r="N119" s="230"/>
      <c r="O119" s="230"/>
      <c r="P119" s="230"/>
      <c r="Q119" s="232"/>
      <c r="R119" s="232"/>
      <c r="S119" s="232"/>
      <c r="T119" s="232"/>
      <c r="U119" s="232"/>
      <c r="V119" s="232"/>
      <c r="W119" s="232"/>
      <c r="X119" s="230"/>
      <c r="Y119" s="230"/>
      <c r="Z119" s="230"/>
      <c r="AA119" s="230"/>
      <c r="AB119" s="230"/>
      <c r="AC119" s="230"/>
      <c r="AD119" s="233"/>
      <c r="AE119" s="233"/>
      <c r="AF119" s="233"/>
      <c r="AG119" s="234"/>
      <c r="AH119" s="234"/>
      <c r="AI119" s="234"/>
      <c r="AJ119" s="234"/>
      <c r="AK119" s="234"/>
      <c r="AL119" s="234"/>
      <c r="AM119" s="234"/>
      <c r="AN119" s="234"/>
      <c r="AO119" s="235"/>
      <c r="AP119" s="235"/>
      <c r="AQ119" s="236"/>
      <c r="AR119" s="236"/>
      <c r="AS119" s="236"/>
      <c r="AT119" s="236"/>
      <c r="AU119" s="237"/>
      <c r="AV119" s="234"/>
      <c r="AW119" s="373"/>
      <c r="AX119" s="373"/>
      <c r="AY119" s="373"/>
      <c r="AZ119" s="374"/>
      <c r="BA119" s="234"/>
      <c r="BB119" s="373"/>
      <c r="BC119" s="373"/>
      <c r="BD119" s="373"/>
      <c r="BE119" s="374"/>
      <c r="BF119" s="234"/>
      <c r="BG119" s="373"/>
      <c r="BH119" s="373"/>
      <c r="BI119" s="373"/>
      <c r="BJ119" s="374"/>
    </row>
    <row r="120" spans="1:62" s="238" customFormat="1" ht="106.5" customHeight="1">
      <c r="A120" s="228" t="s">
        <v>128</v>
      </c>
      <c r="B120" s="229">
        <v>7700</v>
      </c>
      <c r="C120" s="230" t="s">
        <v>238</v>
      </c>
      <c r="D120" s="230" t="s">
        <v>238</v>
      </c>
      <c r="E120" s="230" t="s">
        <v>238</v>
      </c>
      <c r="F120" s="230" t="s">
        <v>238</v>
      </c>
      <c r="G120" s="230" t="s">
        <v>238</v>
      </c>
      <c r="H120" s="230" t="s">
        <v>238</v>
      </c>
      <c r="I120" s="230" t="s">
        <v>238</v>
      </c>
      <c r="J120" s="230" t="s">
        <v>238</v>
      </c>
      <c r="K120" s="230" t="s">
        <v>238</v>
      </c>
      <c r="L120" s="230" t="s">
        <v>238</v>
      </c>
      <c r="M120" s="230" t="s">
        <v>238</v>
      </c>
      <c r="N120" s="230" t="s">
        <v>238</v>
      </c>
      <c r="O120" s="230" t="s">
        <v>238</v>
      </c>
      <c r="P120" s="231" t="s">
        <v>238</v>
      </c>
      <c r="Q120" s="232" t="s">
        <v>238</v>
      </c>
      <c r="R120" s="232" t="s">
        <v>238</v>
      </c>
      <c r="S120" s="232" t="s">
        <v>238</v>
      </c>
      <c r="T120" s="232" t="s">
        <v>238</v>
      </c>
      <c r="U120" s="232" t="s">
        <v>238</v>
      </c>
      <c r="V120" s="232" t="s">
        <v>238</v>
      </c>
      <c r="W120" s="232" t="s">
        <v>238</v>
      </c>
      <c r="X120" s="230" t="s">
        <v>238</v>
      </c>
      <c r="Y120" s="230" t="s">
        <v>238</v>
      </c>
      <c r="Z120" s="230" t="s">
        <v>238</v>
      </c>
      <c r="AA120" s="230" t="s">
        <v>238</v>
      </c>
      <c r="AB120" s="329" t="s">
        <v>238</v>
      </c>
      <c r="AC120" s="230" t="s">
        <v>238</v>
      </c>
      <c r="AD120" s="233" t="s">
        <v>238</v>
      </c>
      <c r="AE120" s="233"/>
      <c r="AF120" s="233"/>
      <c r="AG120" s="234">
        <f t="shared" ref="AG120:AY120" si="39">AG121+AG122</f>
        <v>743.7</v>
      </c>
      <c r="AH120" s="234">
        <f t="shared" si="39"/>
        <v>743.7</v>
      </c>
      <c r="AI120" s="234">
        <f t="shared" si="39"/>
        <v>0</v>
      </c>
      <c r="AJ120" s="234"/>
      <c r="AK120" s="234">
        <f t="shared" si="39"/>
        <v>0</v>
      </c>
      <c r="AL120" s="234"/>
      <c r="AM120" s="234">
        <f t="shared" si="39"/>
        <v>0</v>
      </c>
      <c r="AN120" s="234"/>
      <c r="AO120" s="235">
        <f>AO121+AO122</f>
        <v>743.7</v>
      </c>
      <c r="AP120" s="235">
        <f>AP121+AP122</f>
        <v>743.7</v>
      </c>
      <c r="AQ120" s="236">
        <f t="shared" si="39"/>
        <v>654.79999999999995</v>
      </c>
      <c r="AR120" s="236">
        <f t="shared" si="39"/>
        <v>0</v>
      </c>
      <c r="AS120" s="236">
        <f t="shared" si="39"/>
        <v>0</v>
      </c>
      <c r="AT120" s="236">
        <f t="shared" si="39"/>
        <v>0</v>
      </c>
      <c r="AU120" s="237">
        <f>AU121+AU122</f>
        <v>654.79999999999995</v>
      </c>
      <c r="AV120" s="234">
        <f t="shared" si="39"/>
        <v>654.70000000000005</v>
      </c>
      <c r="AW120" s="234">
        <f t="shared" si="39"/>
        <v>0</v>
      </c>
      <c r="AX120" s="234">
        <f t="shared" si="39"/>
        <v>0</v>
      </c>
      <c r="AY120" s="234">
        <f t="shared" si="39"/>
        <v>0</v>
      </c>
      <c r="AZ120" s="235">
        <f t="shared" ref="AZ120:BE120" si="40">AZ121+AZ122</f>
        <v>654.70000000000005</v>
      </c>
      <c r="BA120" s="234">
        <f t="shared" si="40"/>
        <v>654.70000000000005</v>
      </c>
      <c r="BB120" s="234">
        <f t="shared" si="40"/>
        <v>0</v>
      </c>
      <c r="BC120" s="234">
        <f t="shared" si="40"/>
        <v>0</v>
      </c>
      <c r="BD120" s="234">
        <f t="shared" si="40"/>
        <v>0</v>
      </c>
      <c r="BE120" s="235">
        <f t="shared" si="40"/>
        <v>654.70000000000005</v>
      </c>
      <c r="BF120" s="234">
        <f>BF121+BF122</f>
        <v>654.70000000000005</v>
      </c>
      <c r="BG120" s="234">
        <f>BG121+BG122</f>
        <v>0</v>
      </c>
      <c r="BH120" s="234">
        <f>BH121+BH122</f>
        <v>0</v>
      </c>
      <c r="BI120" s="234">
        <f>BI121+BI122</f>
        <v>0</v>
      </c>
      <c r="BJ120" s="235">
        <f>BJ121+BJ122</f>
        <v>654.70000000000005</v>
      </c>
    </row>
    <row r="121" spans="1:62" s="248" customFormat="1" ht="33" customHeight="1">
      <c r="A121" s="425" t="s">
        <v>129</v>
      </c>
      <c r="B121" s="240">
        <v>7701</v>
      </c>
      <c r="C121" s="241" t="s">
        <v>238</v>
      </c>
      <c r="D121" s="241" t="s">
        <v>238</v>
      </c>
      <c r="E121" s="241" t="s">
        <v>238</v>
      </c>
      <c r="F121" s="241" t="s">
        <v>238</v>
      </c>
      <c r="G121" s="241" t="s">
        <v>238</v>
      </c>
      <c r="H121" s="241" t="s">
        <v>238</v>
      </c>
      <c r="I121" s="241" t="s">
        <v>238</v>
      </c>
      <c r="J121" s="241" t="s">
        <v>238</v>
      </c>
      <c r="K121" s="241" t="s">
        <v>238</v>
      </c>
      <c r="L121" s="241" t="s">
        <v>238</v>
      </c>
      <c r="M121" s="241" t="s">
        <v>238</v>
      </c>
      <c r="N121" s="241" t="s">
        <v>238</v>
      </c>
      <c r="O121" s="241" t="s">
        <v>238</v>
      </c>
      <c r="P121" s="241" t="s">
        <v>238</v>
      </c>
      <c r="Q121" s="243" t="s">
        <v>238</v>
      </c>
      <c r="R121" s="243" t="s">
        <v>238</v>
      </c>
      <c r="S121" s="243" t="s">
        <v>238</v>
      </c>
      <c r="T121" s="243" t="s">
        <v>238</v>
      </c>
      <c r="U121" s="243" t="s">
        <v>238</v>
      </c>
      <c r="V121" s="243" t="s">
        <v>238</v>
      </c>
      <c r="W121" s="243" t="s">
        <v>238</v>
      </c>
      <c r="X121" s="241" t="s">
        <v>238</v>
      </c>
      <c r="Y121" s="241" t="s">
        <v>238</v>
      </c>
      <c r="Z121" s="241" t="s">
        <v>238</v>
      </c>
      <c r="AA121" s="241" t="s">
        <v>238</v>
      </c>
      <c r="AB121" s="241" t="s">
        <v>238</v>
      </c>
      <c r="AC121" s="241" t="s">
        <v>238</v>
      </c>
      <c r="AD121" s="244" t="s">
        <v>238</v>
      </c>
      <c r="AE121" s="244"/>
      <c r="AF121" s="244"/>
      <c r="AG121" s="245"/>
      <c r="AH121" s="245"/>
      <c r="AI121" s="245"/>
      <c r="AJ121" s="245"/>
      <c r="AK121" s="245"/>
      <c r="AL121" s="245"/>
      <c r="AM121" s="245"/>
      <c r="AN121" s="245"/>
      <c r="AO121" s="246"/>
      <c r="AP121" s="246"/>
      <c r="AQ121" s="247"/>
      <c r="AR121" s="247"/>
      <c r="AS121" s="247"/>
      <c r="AT121" s="247"/>
      <c r="AU121" s="323"/>
      <c r="AV121" s="245"/>
      <c r="AW121" s="377"/>
      <c r="AX121" s="377"/>
      <c r="AY121" s="377"/>
      <c r="AZ121" s="378"/>
      <c r="BA121" s="245"/>
      <c r="BB121" s="377"/>
      <c r="BC121" s="377"/>
      <c r="BD121" s="377"/>
      <c r="BE121" s="378"/>
      <c r="BF121" s="245"/>
      <c r="BG121" s="377"/>
      <c r="BH121" s="377"/>
      <c r="BI121" s="377"/>
      <c r="BJ121" s="378"/>
    </row>
    <row r="122" spans="1:62" s="248" customFormat="1" ht="24" customHeight="1">
      <c r="A122" s="425" t="s">
        <v>130</v>
      </c>
      <c r="B122" s="240">
        <v>7800</v>
      </c>
      <c r="C122" s="241" t="s">
        <v>238</v>
      </c>
      <c r="D122" s="241" t="s">
        <v>238</v>
      </c>
      <c r="E122" s="241" t="s">
        <v>238</v>
      </c>
      <c r="F122" s="241" t="s">
        <v>238</v>
      </c>
      <c r="G122" s="241" t="s">
        <v>238</v>
      </c>
      <c r="H122" s="241" t="s">
        <v>238</v>
      </c>
      <c r="I122" s="241" t="s">
        <v>238</v>
      </c>
      <c r="J122" s="241" t="s">
        <v>238</v>
      </c>
      <c r="K122" s="241" t="s">
        <v>238</v>
      </c>
      <c r="L122" s="241" t="s">
        <v>238</v>
      </c>
      <c r="M122" s="241" t="s">
        <v>238</v>
      </c>
      <c r="N122" s="241" t="s">
        <v>238</v>
      </c>
      <c r="O122" s="241" t="s">
        <v>238</v>
      </c>
      <c r="P122" s="241" t="s">
        <v>238</v>
      </c>
      <c r="Q122" s="243" t="s">
        <v>238</v>
      </c>
      <c r="R122" s="243" t="s">
        <v>238</v>
      </c>
      <c r="S122" s="243" t="s">
        <v>238</v>
      </c>
      <c r="T122" s="243" t="s">
        <v>238</v>
      </c>
      <c r="U122" s="243" t="s">
        <v>238</v>
      </c>
      <c r="V122" s="243" t="s">
        <v>238</v>
      </c>
      <c r="W122" s="243" t="s">
        <v>238</v>
      </c>
      <c r="X122" s="241" t="s">
        <v>238</v>
      </c>
      <c r="Y122" s="241" t="s">
        <v>238</v>
      </c>
      <c r="Z122" s="241" t="s">
        <v>238</v>
      </c>
      <c r="AA122" s="241" t="s">
        <v>238</v>
      </c>
      <c r="AB122" s="241" t="s">
        <v>238</v>
      </c>
      <c r="AC122" s="241" t="s">
        <v>238</v>
      </c>
      <c r="AD122" s="244" t="s">
        <v>238</v>
      </c>
      <c r="AE122" s="244"/>
      <c r="AF122" s="244"/>
      <c r="AG122" s="245">
        <f t="shared" ref="AG122:AY122" si="41">AG123+AG128</f>
        <v>743.7</v>
      </c>
      <c r="AH122" s="245">
        <f t="shared" si="41"/>
        <v>743.7</v>
      </c>
      <c r="AI122" s="245">
        <f t="shared" si="41"/>
        <v>0</v>
      </c>
      <c r="AJ122" s="245"/>
      <c r="AK122" s="245">
        <f t="shared" si="41"/>
        <v>0</v>
      </c>
      <c r="AL122" s="245"/>
      <c r="AM122" s="245">
        <f t="shared" si="41"/>
        <v>0</v>
      </c>
      <c r="AN122" s="245"/>
      <c r="AO122" s="246">
        <f>AO123+AO128</f>
        <v>743.7</v>
      </c>
      <c r="AP122" s="246">
        <f>AP123+AP128</f>
        <v>743.7</v>
      </c>
      <c r="AQ122" s="247">
        <f t="shared" si="41"/>
        <v>654.79999999999995</v>
      </c>
      <c r="AR122" s="247">
        <f t="shared" si="41"/>
        <v>0</v>
      </c>
      <c r="AS122" s="247">
        <f t="shared" si="41"/>
        <v>0</v>
      </c>
      <c r="AT122" s="247">
        <f t="shared" si="41"/>
        <v>0</v>
      </c>
      <c r="AU122" s="323">
        <f>AU123+AU128</f>
        <v>654.79999999999995</v>
      </c>
      <c r="AV122" s="245">
        <f t="shared" si="41"/>
        <v>654.70000000000005</v>
      </c>
      <c r="AW122" s="245">
        <f t="shared" si="41"/>
        <v>0</v>
      </c>
      <c r="AX122" s="245">
        <f t="shared" si="41"/>
        <v>0</v>
      </c>
      <c r="AY122" s="245">
        <f t="shared" si="41"/>
        <v>0</v>
      </c>
      <c r="AZ122" s="246">
        <f t="shared" ref="AZ122:BE122" si="42">AZ123+AZ128</f>
        <v>654.70000000000005</v>
      </c>
      <c r="BA122" s="245">
        <f t="shared" si="42"/>
        <v>654.70000000000005</v>
      </c>
      <c r="BB122" s="245">
        <f t="shared" si="42"/>
        <v>0</v>
      </c>
      <c r="BC122" s="245">
        <f t="shared" si="42"/>
        <v>0</v>
      </c>
      <c r="BD122" s="245">
        <f t="shared" si="42"/>
        <v>0</v>
      </c>
      <c r="BE122" s="246">
        <f t="shared" si="42"/>
        <v>654.70000000000005</v>
      </c>
      <c r="BF122" s="245">
        <f>BF123+BF128</f>
        <v>654.70000000000005</v>
      </c>
      <c r="BG122" s="245">
        <f>BG123+BG128</f>
        <v>0</v>
      </c>
      <c r="BH122" s="245">
        <f>BH123+BH128</f>
        <v>0</v>
      </c>
      <c r="BI122" s="245">
        <f>BI123+BI128</f>
        <v>0</v>
      </c>
      <c r="BJ122" s="246">
        <f>BJ123+BJ128</f>
        <v>654.70000000000005</v>
      </c>
    </row>
    <row r="123" spans="1:62" ht="40.5" customHeight="1">
      <c r="A123" s="427" t="s">
        <v>173</v>
      </c>
      <c r="B123" s="271">
        <v>7801</v>
      </c>
      <c r="C123" s="379" t="s">
        <v>238</v>
      </c>
      <c r="D123" s="379" t="s">
        <v>238</v>
      </c>
      <c r="E123" s="379" t="s">
        <v>238</v>
      </c>
      <c r="F123" s="379" t="s">
        <v>238</v>
      </c>
      <c r="G123" s="379" t="s">
        <v>238</v>
      </c>
      <c r="H123" s="379" t="s">
        <v>238</v>
      </c>
      <c r="I123" s="379" t="s">
        <v>238</v>
      </c>
      <c r="J123" s="379" t="s">
        <v>238</v>
      </c>
      <c r="K123" s="379" t="s">
        <v>238</v>
      </c>
      <c r="L123" s="379" t="s">
        <v>238</v>
      </c>
      <c r="M123" s="379" t="s">
        <v>238</v>
      </c>
      <c r="N123" s="379" t="s">
        <v>238</v>
      </c>
      <c r="O123" s="379" t="s">
        <v>238</v>
      </c>
      <c r="P123" s="379" t="s">
        <v>238</v>
      </c>
      <c r="Q123" s="381" t="s">
        <v>238</v>
      </c>
      <c r="R123" s="381" t="s">
        <v>238</v>
      </c>
      <c r="S123" s="381" t="s">
        <v>238</v>
      </c>
      <c r="T123" s="381" t="s">
        <v>238</v>
      </c>
      <c r="U123" s="381" t="s">
        <v>238</v>
      </c>
      <c r="V123" s="381" t="s">
        <v>238</v>
      </c>
      <c r="W123" s="381" t="s">
        <v>238</v>
      </c>
      <c r="X123" s="379" t="s">
        <v>238</v>
      </c>
      <c r="Y123" s="379" t="s">
        <v>238</v>
      </c>
      <c r="Z123" s="379" t="s">
        <v>238</v>
      </c>
      <c r="AA123" s="379" t="s">
        <v>238</v>
      </c>
      <c r="AB123" s="379" t="s">
        <v>238</v>
      </c>
      <c r="AC123" s="379" t="s">
        <v>238</v>
      </c>
      <c r="AD123" s="383" t="s">
        <v>238</v>
      </c>
      <c r="AE123" s="383"/>
      <c r="AF123" s="383"/>
      <c r="AG123" s="278">
        <f t="shared" ref="AG123:AV123" si="43">AG125+AG126+AG127</f>
        <v>743.7</v>
      </c>
      <c r="AH123" s="278">
        <f t="shared" si="43"/>
        <v>743.7</v>
      </c>
      <c r="AI123" s="278">
        <f t="shared" si="43"/>
        <v>0</v>
      </c>
      <c r="AJ123" s="278"/>
      <c r="AK123" s="278">
        <f t="shared" si="43"/>
        <v>0</v>
      </c>
      <c r="AL123" s="278"/>
      <c r="AM123" s="278">
        <f t="shared" si="43"/>
        <v>0</v>
      </c>
      <c r="AN123" s="278"/>
      <c r="AO123" s="278">
        <f t="shared" si="43"/>
        <v>743.7</v>
      </c>
      <c r="AP123" s="278">
        <f t="shared" si="43"/>
        <v>743.7</v>
      </c>
      <c r="AQ123" s="279">
        <f t="shared" si="43"/>
        <v>654.79999999999995</v>
      </c>
      <c r="AR123" s="279">
        <f t="shared" si="43"/>
        <v>0</v>
      </c>
      <c r="AS123" s="279">
        <f t="shared" si="43"/>
        <v>0</v>
      </c>
      <c r="AT123" s="279">
        <f t="shared" si="43"/>
        <v>0</v>
      </c>
      <c r="AU123" s="279">
        <f t="shared" si="43"/>
        <v>654.79999999999995</v>
      </c>
      <c r="AV123" s="278">
        <f t="shared" si="43"/>
        <v>654.70000000000005</v>
      </c>
      <c r="AW123" s="278">
        <f>AW125+AW126</f>
        <v>0</v>
      </c>
      <c r="AX123" s="278">
        <f>AX125+AX126</f>
        <v>0</v>
      </c>
      <c r="AY123" s="278">
        <f>AY125+AY126</f>
        <v>0</v>
      </c>
      <c r="AZ123" s="312">
        <f>AZ125+AZ126+AZ127</f>
        <v>654.70000000000005</v>
      </c>
      <c r="BA123" s="278">
        <f>BA125+BA126+BA127</f>
        <v>654.70000000000005</v>
      </c>
      <c r="BB123" s="278">
        <f>BB125+BB126</f>
        <v>0</v>
      </c>
      <c r="BC123" s="278">
        <f>BC125+BC126</f>
        <v>0</v>
      </c>
      <c r="BD123" s="278">
        <f>BD125+BD126</f>
        <v>0</v>
      </c>
      <c r="BE123" s="312">
        <f>BE125+BE126+BE127</f>
        <v>654.70000000000005</v>
      </c>
      <c r="BF123" s="278">
        <f>BF125+BF126+BF127</f>
        <v>654.70000000000005</v>
      </c>
      <c r="BG123" s="278">
        <f>BG125+BG126</f>
        <v>0</v>
      </c>
      <c r="BH123" s="278">
        <f>BH125+BH126</f>
        <v>0</v>
      </c>
      <c r="BI123" s="278">
        <f>BI125+BI126</f>
        <v>0</v>
      </c>
      <c r="BJ123" s="312">
        <f>BJ125+BJ126+BJ127</f>
        <v>654.70000000000005</v>
      </c>
    </row>
    <row r="124" spans="1:62" ht="12.75" hidden="1" customHeight="1">
      <c r="A124" s="426" t="s">
        <v>411</v>
      </c>
      <c r="B124" s="250"/>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4"/>
      <c r="AE124" s="254"/>
      <c r="AF124" s="254"/>
      <c r="AG124" s="255"/>
      <c r="AH124" s="255"/>
      <c r="AI124" s="255"/>
      <c r="AJ124" s="255"/>
      <c r="AK124" s="255"/>
      <c r="AL124" s="255"/>
      <c r="AM124" s="255"/>
      <c r="AN124" s="255"/>
      <c r="AO124" s="256"/>
      <c r="AP124" s="256"/>
      <c r="AQ124" s="257"/>
      <c r="AR124" s="440"/>
      <c r="AS124" s="440"/>
      <c r="AT124" s="440"/>
      <c r="AU124" s="601"/>
      <c r="AV124" s="304"/>
      <c r="AW124" s="304"/>
      <c r="AX124" s="304"/>
      <c r="AY124" s="304"/>
      <c r="AZ124" s="305"/>
      <c r="BA124" s="304"/>
      <c r="BB124" s="304"/>
      <c r="BC124" s="304"/>
      <c r="BD124" s="304"/>
      <c r="BE124" s="305"/>
      <c r="BF124" s="304"/>
      <c r="BG124" s="304"/>
      <c r="BH124" s="304"/>
      <c r="BI124" s="304"/>
      <c r="BJ124" s="305"/>
    </row>
    <row r="125" spans="1:62" ht="12.75" hidden="1" customHeight="1">
      <c r="A125" s="433" t="s">
        <v>412</v>
      </c>
      <c r="B125" s="268">
        <v>7802</v>
      </c>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262"/>
      <c r="AE125" s="262"/>
      <c r="AF125" s="262"/>
      <c r="AG125" s="264"/>
      <c r="AH125" s="264"/>
      <c r="AI125" s="264"/>
      <c r="AJ125" s="264"/>
      <c r="AK125" s="264"/>
      <c r="AL125" s="264"/>
      <c r="AM125" s="264"/>
      <c r="AN125" s="264"/>
      <c r="AO125" s="265"/>
      <c r="AP125" s="265"/>
      <c r="AQ125" s="266"/>
      <c r="AR125" s="491"/>
      <c r="AS125" s="491"/>
      <c r="AT125" s="491"/>
      <c r="AU125" s="602"/>
      <c r="AV125" s="307"/>
      <c r="AW125" s="307"/>
      <c r="AX125" s="307"/>
      <c r="AY125" s="307"/>
      <c r="AZ125" s="308"/>
      <c r="BA125" s="307"/>
      <c r="BB125" s="307"/>
      <c r="BC125" s="307"/>
      <c r="BD125" s="307"/>
      <c r="BE125" s="308"/>
      <c r="BF125" s="307"/>
      <c r="BG125" s="307"/>
      <c r="BH125" s="307"/>
      <c r="BI125" s="307"/>
      <c r="BJ125" s="308"/>
    </row>
    <row r="126" spans="1:62" ht="48.75" customHeight="1">
      <c r="A126" s="675" t="s">
        <v>405</v>
      </c>
      <c r="B126" s="658">
        <v>7803</v>
      </c>
      <c r="C126" s="660" t="s">
        <v>447</v>
      </c>
      <c r="D126" s="58" t="s">
        <v>241</v>
      </c>
      <c r="E126" s="58" t="s">
        <v>448</v>
      </c>
      <c r="F126" s="321"/>
      <c r="G126" s="321"/>
      <c r="H126" s="321"/>
      <c r="I126" s="384"/>
      <c r="J126" s="321"/>
      <c r="K126" s="321"/>
      <c r="L126" s="321"/>
      <c r="M126" s="259" t="s">
        <v>174</v>
      </c>
      <c r="N126" s="385"/>
      <c r="O126" s="385"/>
      <c r="P126" s="385">
        <v>10</v>
      </c>
      <c r="Q126" s="321"/>
      <c r="R126" s="321"/>
      <c r="S126" s="321"/>
      <c r="T126" s="321"/>
      <c r="U126" s="321"/>
      <c r="V126" s="321"/>
      <c r="W126" s="386" t="s">
        <v>175</v>
      </c>
      <c r="X126" s="289" t="s">
        <v>176</v>
      </c>
      <c r="Y126" s="291" t="s">
        <v>177</v>
      </c>
      <c r="Z126" s="644" t="s">
        <v>65</v>
      </c>
      <c r="AA126" s="272" t="s">
        <v>290</v>
      </c>
      <c r="AB126" s="272" t="s">
        <v>66</v>
      </c>
      <c r="AC126" s="272"/>
      <c r="AD126" s="277" t="s">
        <v>478</v>
      </c>
      <c r="AE126" s="277" t="s">
        <v>270</v>
      </c>
      <c r="AF126" s="277" t="s">
        <v>282</v>
      </c>
      <c r="AG126" s="278"/>
      <c r="AH126" s="278"/>
      <c r="AI126" s="278"/>
      <c r="AJ126" s="278"/>
      <c r="AK126" s="278"/>
      <c r="AL126" s="278"/>
      <c r="AM126" s="278"/>
      <c r="AN126" s="278"/>
      <c r="AO126" s="312">
        <f>AG126-AI126-AK126-AM126</f>
        <v>0</v>
      </c>
      <c r="AP126" s="312"/>
      <c r="AQ126" s="279">
        <v>0</v>
      </c>
      <c r="AR126" s="279"/>
      <c r="AS126" s="279"/>
      <c r="AT126" s="279"/>
      <c r="AU126" s="313">
        <f>AQ126-AR126-AS126-AT126</f>
        <v>0</v>
      </c>
      <c r="AV126" s="278">
        <v>0</v>
      </c>
      <c r="AW126" s="264"/>
      <c r="AX126" s="264"/>
      <c r="AY126" s="264"/>
      <c r="AZ126" s="265">
        <f>AV126-AW126-AX126-AY126</f>
        <v>0</v>
      </c>
      <c r="BA126" s="278">
        <v>0</v>
      </c>
      <c r="BB126" s="264"/>
      <c r="BC126" s="264"/>
      <c r="BD126" s="264"/>
      <c r="BE126" s="265">
        <f>BA126-BB126-BC126-BD126</f>
        <v>0</v>
      </c>
      <c r="BF126" s="278">
        <v>0</v>
      </c>
      <c r="BG126" s="264"/>
      <c r="BH126" s="264"/>
      <c r="BI126" s="264"/>
      <c r="BJ126" s="265">
        <f>BF126-BG126-BH126-BI126</f>
        <v>0</v>
      </c>
    </row>
    <row r="127" spans="1:62" ht="17.25" customHeight="1">
      <c r="A127" s="676"/>
      <c r="B127" s="659"/>
      <c r="C127" s="661"/>
      <c r="D127" s="12"/>
      <c r="E127" s="12"/>
      <c r="F127" s="321"/>
      <c r="G127" s="321"/>
      <c r="H127" s="321"/>
      <c r="I127" s="384"/>
      <c r="J127" s="321"/>
      <c r="K127" s="321"/>
      <c r="L127" s="321"/>
      <c r="M127" s="259"/>
      <c r="N127" s="385"/>
      <c r="O127" s="385"/>
      <c r="P127" s="385"/>
      <c r="Q127" s="324"/>
      <c r="R127" s="324"/>
      <c r="S127" s="324"/>
      <c r="T127" s="324"/>
      <c r="U127" s="324"/>
      <c r="V127" s="324"/>
      <c r="W127" s="386"/>
      <c r="X127" s="289"/>
      <c r="Y127" s="291"/>
      <c r="Z127" s="646"/>
      <c r="AA127" s="272"/>
      <c r="AB127" s="272"/>
      <c r="AC127" s="272"/>
      <c r="AD127" s="277" t="s">
        <v>478</v>
      </c>
      <c r="AE127" s="277" t="s">
        <v>27</v>
      </c>
      <c r="AF127" s="277" t="s">
        <v>282</v>
      </c>
      <c r="AG127" s="278">
        <v>743.7</v>
      </c>
      <c r="AH127" s="278">
        <v>743.7</v>
      </c>
      <c r="AI127" s="278"/>
      <c r="AJ127" s="278"/>
      <c r="AK127" s="278"/>
      <c r="AL127" s="278"/>
      <c r="AM127" s="278"/>
      <c r="AN127" s="278"/>
      <c r="AO127" s="312">
        <f>AG127-AI127-AK127-AM127</f>
        <v>743.7</v>
      </c>
      <c r="AP127" s="312">
        <f>AH127-AJ127-AL127-AN127</f>
        <v>743.7</v>
      </c>
      <c r="AQ127" s="279">
        <v>654.79999999999995</v>
      </c>
      <c r="AR127" s="279"/>
      <c r="AS127" s="279"/>
      <c r="AT127" s="279"/>
      <c r="AU127" s="313">
        <f>AQ127-AR127-AS127-AT127</f>
        <v>654.79999999999995</v>
      </c>
      <c r="AV127" s="278">
        <v>654.70000000000005</v>
      </c>
      <c r="AW127" s="264"/>
      <c r="AX127" s="264"/>
      <c r="AY127" s="264"/>
      <c r="AZ127" s="265">
        <f>AV127-AW127-AX127-AY127</f>
        <v>654.70000000000005</v>
      </c>
      <c r="BA127" s="278">
        <v>654.70000000000005</v>
      </c>
      <c r="BB127" s="264"/>
      <c r="BC127" s="264"/>
      <c r="BD127" s="264"/>
      <c r="BE127" s="265">
        <f>BA127-BB127-BC127-BD127</f>
        <v>654.70000000000005</v>
      </c>
      <c r="BF127" s="278">
        <v>654.70000000000005</v>
      </c>
      <c r="BG127" s="264"/>
      <c r="BH127" s="264"/>
      <c r="BI127" s="264"/>
      <c r="BJ127" s="265">
        <f>BF127-BG127-BH127-BI127</f>
        <v>654.70000000000005</v>
      </c>
    </row>
    <row r="128" spans="1:62" ht="36.75" customHeight="1">
      <c r="A128" s="427" t="s">
        <v>178</v>
      </c>
      <c r="B128" s="271">
        <v>7900</v>
      </c>
      <c r="C128" s="379" t="s">
        <v>238</v>
      </c>
      <c r="D128" s="379" t="s">
        <v>238</v>
      </c>
      <c r="E128" s="379" t="s">
        <v>238</v>
      </c>
      <c r="F128" s="379" t="s">
        <v>238</v>
      </c>
      <c r="G128" s="379" t="s">
        <v>238</v>
      </c>
      <c r="H128" s="379" t="s">
        <v>238</v>
      </c>
      <c r="I128" s="379" t="s">
        <v>238</v>
      </c>
      <c r="J128" s="379" t="s">
        <v>238</v>
      </c>
      <c r="K128" s="379" t="s">
        <v>238</v>
      </c>
      <c r="L128" s="379" t="s">
        <v>238</v>
      </c>
      <c r="M128" s="379" t="s">
        <v>238</v>
      </c>
      <c r="N128" s="379" t="s">
        <v>238</v>
      </c>
      <c r="O128" s="379" t="s">
        <v>238</v>
      </c>
      <c r="P128" s="379" t="s">
        <v>238</v>
      </c>
      <c r="Q128" s="381" t="s">
        <v>238</v>
      </c>
      <c r="R128" s="381" t="s">
        <v>238</v>
      </c>
      <c r="S128" s="381" t="s">
        <v>238</v>
      </c>
      <c r="T128" s="381" t="s">
        <v>238</v>
      </c>
      <c r="U128" s="381" t="s">
        <v>238</v>
      </c>
      <c r="V128" s="381" t="s">
        <v>238</v>
      </c>
      <c r="W128" s="381" t="s">
        <v>238</v>
      </c>
      <c r="X128" s="379" t="s">
        <v>238</v>
      </c>
      <c r="Y128" s="379" t="s">
        <v>238</v>
      </c>
      <c r="Z128" s="379" t="s">
        <v>238</v>
      </c>
      <c r="AA128" s="379" t="s">
        <v>238</v>
      </c>
      <c r="AB128" s="379" t="s">
        <v>238</v>
      </c>
      <c r="AC128" s="379" t="s">
        <v>238</v>
      </c>
      <c r="AD128" s="383" t="s">
        <v>238</v>
      </c>
      <c r="AE128" s="383"/>
      <c r="AF128" s="383"/>
      <c r="AG128" s="278">
        <f t="shared" ref="AG128:AY128" si="44">AG130+AG131</f>
        <v>0</v>
      </c>
      <c r="AH128" s="278"/>
      <c r="AI128" s="278">
        <f t="shared" si="44"/>
        <v>0</v>
      </c>
      <c r="AJ128" s="278"/>
      <c r="AK128" s="278">
        <f t="shared" si="44"/>
        <v>0</v>
      </c>
      <c r="AL128" s="278"/>
      <c r="AM128" s="278">
        <f t="shared" si="44"/>
        <v>0</v>
      </c>
      <c r="AN128" s="278"/>
      <c r="AO128" s="312">
        <f>AO130+AO131</f>
        <v>0</v>
      </c>
      <c r="AP128" s="312"/>
      <c r="AQ128" s="279">
        <f t="shared" si="44"/>
        <v>0</v>
      </c>
      <c r="AR128" s="279">
        <f t="shared" si="44"/>
        <v>0</v>
      </c>
      <c r="AS128" s="279">
        <f t="shared" si="44"/>
        <v>0</v>
      </c>
      <c r="AT128" s="279">
        <f t="shared" si="44"/>
        <v>0</v>
      </c>
      <c r="AU128" s="313">
        <f>AU130+AU131</f>
        <v>0</v>
      </c>
      <c r="AV128" s="278">
        <f t="shared" si="44"/>
        <v>0</v>
      </c>
      <c r="AW128" s="278">
        <f t="shared" si="44"/>
        <v>0</v>
      </c>
      <c r="AX128" s="278">
        <f t="shared" si="44"/>
        <v>0</v>
      </c>
      <c r="AY128" s="278">
        <f t="shared" si="44"/>
        <v>0</v>
      </c>
      <c r="AZ128" s="312">
        <f t="shared" ref="AZ128:BE128" si="45">AZ130+AZ131</f>
        <v>0</v>
      </c>
      <c r="BA128" s="278">
        <f t="shared" si="45"/>
        <v>0</v>
      </c>
      <c r="BB128" s="278">
        <f t="shared" si="45"/>
        <v>0</v>
      </c>
      <c r="BC128" s="278">
        <f t="shared" si="45"/>
        <v>0</v>
      </c>
      <c r="BD128" s="278">
        <f t="shared" si="45"/>
        <v>0</v>
      </c>
      <c r="BE128" s="312">
        <f t="shared" si="45"/>
        <v>0</v>
      </c>
      <c r="BF128" s="278">
        <f>BF130+BF131</f>
        <v>0</v>
      </c>
      <c r="BG128" s="278">
        <f>BG130+BG131</f>
        <v>0</v>
      </c>
      <c r="BH128" s="278">
        <f>BH130+BH131</f>
        <v>0</v>
      </c>
      <c r="BI128" s="278">
        <f>BI130+BI131</f>
        <v>0</v>
      </c>
      <c r="BJ128" s="312">
        <f>BJ130+BJ131</f>
        <v>0</v>
      </c>
    </row>
    <row r="129" spans="1:62" ht="12.75" hidden="1" customHeight="1">
      <c r="A129" s="426" t="s">
        <v>411</v>
      </c>
      <c r="B129" s="250"/>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4"/>
      <c r="AE129" s="254"/>
      <c r="AF129" s="254"/>
      <c r="AG129" s="255"/>
      <c r="AH129" s="255"/>
      <c r="AI129" s="255"/>
      <c r="AJ129" s="255"/>
      <c r="AK129" s="255"/>
      <c r="AL129" s="255"/>
      <c r="AM129" s="255"/>
      <c r="AN129" s="255"/>
      <c r="AO129" s="256"/>
      <c r="AP129" s="256"/>
      <c r="AQ129" s="257"/>
      <c r="AR129" s="440"/>
      <c r="AS129" s="440"/>
      <c r="AT129" s="440"/>
      <c r="AU129" s="601"/>
      <c r="AV129" s="304"/>
      <c r="AW129" s="304"/>
      <c r="AX129" s="304"/>
      <c r="AY129" s="304"/>
      <c r="AZ129" s="305"/>
      <c r="BA129" s="304"/>
      <c r="BB129" s="304"/>
      <c r="BC129" s="304"/>
      <c r="BD129" s="304"/>
      <c r="BE129" s="305"/>
      <c r="BF129" s="304"/>
      <c r="BG129" s="304"/>
      <c r="BH129" s="304"/>
      <c r="BI129" s="304"/>
      <c r="BJ129" s="305"/>
    </row>
    <row r="130" spans="1:62" ht="12.75" hidden="1" customHeight="1">
      <c r="A130" s="433" t="s">
        <v>412</v>
      </c>
      <c r="B130" s="268">
        <v>7901</v>
      </c>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262"/>
      <c r="AE130" s="262"/>
      <c r="AF130" s="262"/>
      <c r="AG130" s="264"/>
      <c r="AH130" s="264"/>
      <c r="AI130" s="264"/>
      <c r="AJ130" s="264"/>
      <c r="AK130" s="264"/>
      <c r="AL130" s="264"/>
      <c r="AM130" s="264"/>
      <c r="AN130" s="264"/>
      <c r="AO130" s="265"/>
      <c r="AP130" s="265"/>
      <c r="AQ130" s="266"/>
      <c r="AR130" s="491"/>
      <c r="AS130" s="491"/>
      <c r="AT130" s="491"/>
      <c r="AU130" s="602"/>
      <c r="AV130" s="307"/>
      <c r="AW130" s="307"/>
      <c r="AX130" s="307"/>
      <c r="AY130" s="307"/>
      <c r="AZ130" s="308"/>
      <c r="BA130" s="307"/>
      <c r="BB130" s="307"/>
      <c r="BC130" s="307"/>
      <c r="BD130" s="307"/>
      <c r="BE130" s="308"/>
      <c r="BF130" s="307"/>
      <c r="BG130" s="307"/>
      <c r="BH130" s="307"/>
      <c r="BI130" s="307"/>
      <c r="BJ130" s="308"/>
    </row>
    <row r="131" spans="1:62" ht="12.75" hidden="1" customHeight="1">
      <c r="A131" s="427" t="s">
        <v>412</v>
      </c>
      <c r="B131" s="271">
        <v>7902</v>
      </c>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277"/>
      <c r="AE131" s="277"/>
      <c r="AF131" s="277"/>
      <c r="AG131" s="278"/>
      <c r="AH131" s="278"/>
      <c r="AI131" s="278"/>
      <c r="AJ131" s="278"/>
      <c r="AK131" s="278"/>
      <c r="AL131" s="278"/>
      <c r="AM131" s="278"/>
      <c r="AN131" s="278"/>
      <c r="AO131" s="312"/>
      <c r="AP131" s="312"/>
      <c r="AQ131" s="279"/>
      <c r="AR131" s="485"/>
      <c r="AS131" s="485"/>
      <c r="AT131" s="485"/>
      <c r="AU131" s="606"/>
      <c r="AV131" s="441"/>
      <c r="AW131" s="441"/>
      <c r="AX131" s="441"/>
      <c r="AY131" s="441"/>
      <c r="AZ131" s="447"/>
      <c r="BA131" s="441"/>
      <c r="BB131" s="441"/>
      <c r="BC131" s="441"/>
      <c r="BD131" s="441"/>
      <c r="BE131" s="447"/>
      <c r="BF131" s="441"/>
      <c r="BG131" s="441"/>
      <c r="BH131" s="441"/>
      <c r="BI131" s="441"/>
      <c r="BJ131" s="447"/>
    </row>
    <row r="132" spans="1:62" s="227" customFormat="1" ht="39" thickBot="1">
      <c r="A132" s="448" t="s">
        <v>179</v>
      </c>
      <c r="B132" s="449">
        <v>8000</v>
      </c>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1" t="s">
        <v>180</v>
      </c>
      <c r="AE132" s="451" t="s">
        <v>197</v>
      </c>
      <c r="AF132" s="451" t="s">
        <v>288</v>
      </c>
      <c r="AG132" s="452"/>
      <c r="AH132" s="452"/>
      <c r="AI132" s="452"/>
      <c r="AJ132" s="452"/>
      <c r="AK132" s="452"/>
      <c r="AL132" s="452"/>
      <c r="AM132" s="452"/>
      <c r="AN132" s="452"/>
      <c r="AO132" s="453"/>
      <c r="AP132" s="453"/>
      <c r="AQ132" s="454">
        <v>0</v>
      </c>
      <c r="AR132" s="607"/>
      <c r="AS132" s="607"/>
      <c r="AT132" s="607"/>
      <c r="AU132" s="608">
        <v>0</v>
      </c>
      <c r="AV132" s="455">
        <v>64</v>
      </c>
      <c r="AW132" s="455"/>
      <c r="AX132" s="455"/>
      <c r="AY132" s="455"/>
      <c r="AZ132" s="456">
        <v>64</v>
      </c>
      <c r="BA132" s="455">
        <v>126.6</v>
      </c>
      <c r="BB132" s="455"/>
      <c r="BC132" s="455"/>
      <c r="BD132" s="455"/>
      <c r="BE132" s="456">
        <v>126.6</v>
      </c>
      <c r="BF132" s="455">
        <v>126.6</v>
      </c>
      <c r="BG132" s="455"/>
      <c r="BH132" s="455"/>
      <c r="BI132" s="455"/>
      <c r="BJ132" s="456">
        <v>126.6</v>
      </c>
    </row>
    <row r="133" spans="1:62" ht="26.25" thickBot="1">
      <c r="A133" s="396" t="s">
        <v>227</v>
      </c>
      <c r="B133" s="397">
        <v>10100</v>
      </c>
      <c r="C133" s="398" t="s">
        <v>238</v>
      </c>
      <c r="D133" s="398" t="s">
        <v>238</v>
      </c>
      <c r="E133" s="398" t="s">
        <v>238</v>
      </c>
      <c r="F133" s="398" t="s">
        <v>238</v>
      </c>
      <c r="G133" s="398" t="s">
        <v>238</v>
      </c>
      <c r="H133" s="398" t="s">
        <v>238</v>
      </c>
      <c r="I133" s="398" t="s">
        <v>238</v>
      </c>
      <c r="J133" s="398" t="s">
        <v>238</v>
      </c>
      <c r="K133" s="398" t="s">
        <v>238</v>
      </c>
      <c r="L133" s="398" t="s">
        <v>238</v>
      </c>
      <c r="M133" s="398" t="s">
        <v>238</v>
      </c>
      <c r="N133" s="398" t="s">
        <v>238</v>
      </c>
      <c r="O133" s="398" t="s">
        <v>238</v>
      </c>
      <c r="P133" s="398" t="s">
        <v>238</v>
      </c>
      <c r="Q133" s="398" t="s">
        <v>238</v>
      </c>
      <c r="R133" s="398" t="s">
        <v>238</v>
      </c>
      <c r="S133" s="398" t="s">
        <v>238</v>
      </c>
      <c r="T133" s="398" t="s">
        <v>238</v>
      </c>
      <c r="U133" s="398" t="s">
        <v>238</v>
      </c>
      <c r="V133" s="398" t="s">
        <v>238</v>
      </c>
      <c r="W133" s="398" t="s">
        <v>238</v>
      </c>
      <c r="X133" s="398" t="s">
        <v>238</v>
      </c>
      <c r="Y133" s="398" t="s">
        <v>238</v>
      </c>
      <c r="Z133" s="398" t="s">
        <v>238</v>
      </c>
      <c r="AA133" s="398" t="s">
        <v>238</v>
      </c>
      <c r="AB133" s="398" t="s">
        <v>238</v>
      </c>
      <c r="AC133" s="398" t="s">
        <v>238</v>
      </c>
      <c r="AD133" s="401" t="s">
        <v>238</v>
      </c>
      <c r="AE133" s="401"/>
      <c r="AF133" s="401"/>
      <c r="AG133" s="402">
        <f t="shared" ref="AG133:AP133" si="46">AG18+AG132</f>
        <v>4663.8</v>
      </c>
      <c r="AH133" s="402">
        <f t="shared" si="46"/>
        <v>4219.8999999999996</v>
      </c>
      <c r="AI133" s="402">
        <f t="shared" si="46"/>
        <v>105.6</v>
      </c>
      <c r="AJ133" s="402">
        <f t="shared" si="46"/>
        <v>105.6</v>
      </c>
      <c r="AK133" s="402">
        <f t="shared" si="46"/>
        <v>903</v>
      </c>
      <c r="AL133" s="402">
        <f t="shared" si="46"/>
        <v>903</v>
      </c>
      <c r="AM133" s="402">
        <f t="shared" si="46"/>
        <v>0</v>
      </c>
      <c r="AN133" s="402"/>
      <c r="AO133" s="403">
        <f t="shared" si="46"/>
        <v>3655.2000000000007</v>
      </c>
      <c r="AP133" s="403">
        <f t="shared" si="46"/>
        <v>3211.2999999999993</v>
      </c>
      <c r="AQ133" s="404">
        <f>AQ18</f>
        <v>5762.8</v>
      </c>
      <c r="AR133" s="404">
        <f t="shared" ref="AR133:AZ133" si="47">AR18</f>
        <v>90</v>
      </c>
      <c r="AS133" s="404">
        <f t="shared" si="47"/>
        <v>2893.2</v>
      </c>
      <c r="AT133" s="404">
        <f t="shared" si="47"/>
        <v>0</v>
      </c>
      <c r="AU133" s="404">
        <f t="shared" si="47"/>
        <v>2779.6000000000004</v>
      </c>
      <c r="AV133" s="402">
        <f t="shared" si="47"/>
        <v>3213.95</v>
      </c>
      <c r="AW133" s="402">
        <f t="shared" si="47"/>
        <v>90.1</v>
      </c>
      <c r="AX133" s="402">
        <f t="shared" si="47"/>
        <v>563.5</v>
      </c>
      <c r="AY133" s="402">
        <f t="shared" si="47"/>
        <v>0</v>
      </c>
      <c r="AZ133" s="402">
        <f t="shared" si="47"/>
        <v>2560.3500000000004</v>
      </c>
      <c r="BA133" s="402">
        <f t="shared" ref="BA133:BJ133" si="48">BA18</f>
        <v>3450.6</v>
      </c>
      <c r="BB133" s="402">
        <f t="shared" si="48"/>
        <v>93.8</v>
      </c>
      <c r="BC133" s="402">
        <f t="shared" si="48"/>
        <v>824.40000000000009</v>
      </c>
      <c r="BD133" s="402">
        <f t="shared" si="48"/>
        <v>0</v>
      </c>
      <c r="BE133" s="402">
        <f t="shared" si="48"/>
        <v>2532.4</v>
      </c>
      <c r="BF133" s="402">
        <f t="shared" si="48"/>
        <v>3450.6</v>
      </c>
      <c r="BG133" s="402">
        <f t="shared" si="48"/>
        <v>93.8</v>
      </c>
      <c r="BH133" s="402">
        <f t="shared" si="48"/>
        <v>824.40000000000009</v>
      </c>
      <c r="BI133" s="402">
        <f t="shared" si="48"/>
        <v>0</v>
      </c>
      <c r="BJ133" s="402">
        <f t="shared" si="48"/>
        <v>2532.4</v>
      </c>
    </row>
    <row r="134" spans="1:62" ht="30" customHeight="1">
      <c r="A134" s="408"/>
      <c r="B134" s="409"/>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411"/>
      <c r="AE134" s="411"/>
      <c r="AF134" s="411"/>
      <c r="AG134" s="193"/>
      <c r="AH134" s="193"/>
      <c r="AI134" s="193"/>
      <c r="AJ134" s="193"/>
      <c r="AK134" s="193"/>
      <c r="AL134" s="193"/>
      <c r="AM134" s="193"/>
      <c r="AN134" s="193"/>
      <c r="AO134" s="194"/>
      <c r="AP134" s="194"/>
      <c r="AQ134" s="193"/>
      <c r="AR134" s="193"/>
      <c r="AS134" s="193"/>
      <c r="AT134" s="193"/>
      <c r="AU134" s="194"/>
      <c r="AV134" s="193"/>
      <c r="AW134" s="193"/>
      <c r="AX134" s="193"/>
      <c r="AY134" s="193"/>
      <c r="AZ134" s="194"/>
    </row>
    <row r="135" spans="1:62" ht="15">
      <c r="A135" s="193"/>
      <c r="B135" s="412"/>
      <c r="C135" s="412"/>
      <c r="D135" s="635"/>
      <c r="E135" s="412"/>
      <c r="F135" s="412"/>
      <c r="G135" s="412"/>
      <c r="H135" s="412"/>
      <c r="I135" s="412"/>
      <c r="J135" s="412"/>
      <c r="K135" s="412"/>
      <c r="L135" s="412"/>
      <c r="M135" s="412"/>
      <c r="N135" s="412"/>
      <c r="O135" s="412"/>
      <c r="P135" s="412"/>
      <c r="Q135" s="412"/>
      <c r="R135" s="412"/>
      <c r="S135" s="412"/>
      <c r="T135" s="412"/>
      <c r="U135" s="412"/>
      <c r="V135" s="412"/>
      <c r="W135" s="412"/>
      <c r="X135" s="412"/>
      <c r="Y135" s="412"/>
      <c r="Z135" s="412"/>
      <c r="AA135" s="412"/>
      <c r="AB135" s="412"/>
      <c r="AC135" s="412"/>
      <c r="AD135" s="412"/>
      <c r="AE135" s="412"/>
      <c r="AF135" s="412"/>
      <c r="AG135" s="193"/>
      <c r="AH135" s="193"/>
      <c r="AI135" s="193"/>
      <c r="AJ135" s="193"/>
      <c r="AK135" s="193"/>
      <c r="AL135" s="193"/>
      <c r="AM135" s="193"/>
      <c r="AN135" s="193"/>
      <c r="AO135" s="194"/>
      <c r="AP135" s="194"/>
      <c r="AQ135" s="193"/>
      <c r="AR135" s="193"/>
      <c r="AS135" s="193"/>
      <c r="AT135" s="193"/>
      <c r="AU135" s="194"/>
      <c r="AV135" s="193"/>
      <c r="AW135" s="193"/>
      <c r="AX135" s="193"/>
      <c r="AY135" s="193"/>
      <c r="AZ135" s="194"/>
    </row>
    <row r="136" spans="1:62">
      <c r="A136" s="193"/>
      <c r="B136" s="775"/>
      <c r="C136" s="775"/>
      <c r="D136" s="775"/>
      <c r="E136" s="775"/>
      <c r="F136" s="775"/>
      <c r="G136" s="775"/>
      <c r="H136" s="775"/>
      <c r="I136" s="775"/>
      <c r="J136" s="775"/>
      <c r="K136" s="775"/>
      <c r="L136" s="775"/>
      <c r="M136" s="775"/>
      <c r="N136" s="775"/>
      <c r="O136" s="775"/>
      <c r="P136" s="775"/>
      <c r="Q136" s="775"/>
      <c r="R136" s="775"/>
      <c r="S136" s="775"/>
      <c r="T136" s="775"/>
      <c r="U136" s="775"/>
      <c r="V136" s="775"/>
      <c r="W136" s="775"/>
      <c r="X136" s="775"/>
      <c r="Y136" s="775"/>
      <c r="Z136" s="775"/>
      <c r="AA136" s="775"/>
      <c r="AB136" s="775"/>
      <c r="AC136" s="775"/>
      <c r="AD136" s="775"/>
      <c r="AE136" s="775"/>
      <c r="AF136" s="775"/>
      <c r="AG136" s="419"/>
      <c r="AH136" s="419"/>
      <c r="AI136" s="419"/>
      <c r="AJ136" s="419"/>
      <c r="AK136" s="419"/>
      <c r="AL136" s="419"/>
      <c r="AM136" s="419"/>
      <c r="AN136" s="419"/>
      <c r="AO136" s="420"/>
      <c r="AP136" s="420"/>
      <c r="AQ136" s="419"/>
      <c r="AR136" s="419"/>
      <c r="AS136" s="419"/>
      <c r="AT136" s="419"/>
      <c r="AU136" s="420"/>
      <c r="AV136" s="419"/>
      <c r="AW136" s="419"/>
      <c r="AX136" s="419"/>
      <c r="AY136" s="419"/>
      <c r="AZ136" s="420"/>
    </row>
    <row r="137" spans="1:62">
      <c r="A137" s="193"/>
      <c r="B137" s="409"/>
      <c r="C137" s="193"/>
      <c r="D137" s="413"/>
      <c r="E137" s="193"/>
      <c r="F137" s="193"/>
      <c r="G137" s="193"/>
      <c r="H137" s="193"/>
      <c r="I137" s="193"/>
      <c r="K137" s="193"/>
      <c r="L137" s="193"/>
      <c r="M137" s="193"/>
      <c r="N137" s="193"/>
      <c r="O137" s="473"/>
      <c r="P137" s="474"/>
      <c r="Q137" s="193"/>
      <c r="R137" s="193"/>
      <c r="S137" s="193"/>
      <c r="T137" s="193"/>
      <c r="U137" s="193"/>
      <c r="V137" s="193"/>
      <c r="W137" s="193"/>
      <c r="X137" s="193"/>
      <c r="Y137" s="193"/>
      <c r="Z137" s="193"/>
      <c r="AA137" s="193"/>
      <c r="AB137" s="193"/>
      <c r="AC137" s="193"/>
      <c r="AD137" s="411"/>
      <c r="AE137" s="411"/>
      <c r="AF137" s="411"/>
      <c r="AG137" s="193"/>
      <c r="AH137" s="193"/>
      <c r="AI137" s="193"/>
      <c r="AJ137" s="193"/>
      <c r="AK137" s="193"/>
      <c r="AL137" s="193"/>
      <c r="AM137" s="193"/>
      <c r="AN137" s="193"/>
      <c r="AO137" s="194"/>
      <c r="AP137" s="194"/>
      <c r="AQ137" s="193"/>
      <c r="AR137" s="193"/>
      <c r="AS137" s="193"/>
      <c r="AT137" s="193"/>
      <c r="AU137" s="194"/>
      <c r="AV137" s="193"/>
      <c r="AW137" s="193"/>
      <c r="AX137" s="193"/>
      <c r="AY137" s="193"/>
      <c r="AZ137" s="194"/>
    </row>
    <row r="138" spans="1:62">
      <c r="A138" s="473"/>
      <c r="B138" s="622"/>
      <c r="C138" s="622"/>
      <c r="D138" s="622"/>
      <c r="E138" s="622"/>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193"/>
      <c r="AH138" s="193"/>
      <c r="AI138" s="193"/>
      <c r="AJ138" s="193"/>
      <c r="AK138" s="193"/>
      <c r="AL138" s="193"/>
      <c r="AM138" s="193"/>
      <c r="AN138" s="193"/>
      <c r="AO138" s="194"/>
      <c r="AP138" s="194"/>
      <c r="AQ138" s="193"/>
      <c r="AR138" s="193"/>
      <c r="AS138" s="193"/>
      <c r="AT138" s="193"/>
      <c r="AU138" s="194"/>
      <c r="AV138" s="193"/>
      <c r="AW138" s="193"/>
      <c r="AX138" s="193"/>
      <c r="AY138" s="193"/>
      <c r="AZ138" s="194"/>
    </row>
    <row r="139" spans="1:62">
      <c r="A139" s="473"/>
      <c r="B139" s="775"/>
      <c r="C139" s="775"/>
      <c r="D139" s="775"/>
      <c r="E139" s="775"/>
      <c r="F139" s="775"/>
      <c r="G139" s="775"/>
      <c r="H139" s="775"/>
      <c r="I139" s="775"/>
      <c r="J139" s="775"/>
      <c r="K139" s="775"/>
      <c r="L139" s="775"/>
      <c r="M139" s="775"/>
      <c r="N139" s="775"/>
      <c r="O139" s="775"/>
      <c r="P139" s="775"/>
      <c r="Q139" s="775"/>
      <c r="R139" s="775"/>
      <c r="S139" s="775"/>
      <c r="T139" s="775"/>
      <c r="U139" s="775"/>
      <c r="V139" s="775"/>
      <c r="W139" s="775"/>
      <c r="X139" s="775"/>
      <c r="Y139" s="775"/>
      <c r="Z139" s="775"/>
      <c r="AA139" s="775"/>
      <c r="AB139" s="775"/>
      <c r="AC139" s="775"/>
      <c r="AD139" s="775"/>
      <c r="AE139" s="775"/>
      <c r="AF139" s="775"/>
      <c r="AG139" s="193"/>
      <c r="AH139" s="193"/>
      <c r="AI139" s="193"/>
      <c r="AJ139" s="193"/>
      <c r="AK139" s="193"/>
      <c r="AL139" s="193"/>
      <c r="AM139" s="193"/>
      <c r="AN139" s="193"/>
      <c r="AO139" s="194"/>
      <c r="AP139" s="194"/>
      <c r="AQ139" s="193"/>
      <c r="AR139" s="193"/>
      <c r="AS139" s="193"/>
      <c r="AT139" s="193"/>
      <c r="AU139" s="194"/>
      <c r="AV139" s="193"/>
      <c r="AW139" s="193"/>
      <c r="AX139" s="193"/>
      <c r="AY139" s="193"/>
      <c r="AZ139" s="194"/>
    </row>
    <row r="140" spans="1:62">
      <c r="A140" s="408"/>
      <c r="B140" s="409"/>
      <c r="C140" s="193"/>
      <c r="D140" s="193"/>
      <c r="E140" s="193"/>
      <c r="F140" s="193"/>
      <c r="G140" s="193"/>
      <c r="H140" s="193"/>
      <c r="I140" s="193"/>
      <c r="K140" s="193"/>
      <c r="L140" s="193"/>
      <c r="M140" s="193"/>
      <c r="N140" s="193"/>
      <c r="O140" s="193"/>
      <c r="P140" s="410"/>
      <c r="Q140" s="193"/>
      <c r="R140" s="193"/>
      <c r="S140" s="193"/>
      <c r="T140" s="193"/>
      <c r="U140" s="193"/>
      <c r="V140" s="193"/>
      <c r="W140" s="193"/>
      <c r="X140" s="193"/>
      <c r="Y140" s="193"/>
      <c r="Z140" s="193"/>
      <c r="AA140" s="193"/>
      <c r="AB140" s="193"/>
      <c r="AC140" s="193"/>
      <c r="AD140" s="411"/>
      <c r="AE140" s="411"/>
      <c r="AF140" s="411"/>
      <c r="AG140" s="193"/>
      <c r="AH140" s="193"/>
      <c r="AI140" s="193"/>
      <c r="AJ140" s="193"/>
      <c r="AK140" s="193"/>
      <c r="AL140" s="193"/>
      <c r="AM140" s="193"/>
      <c r="AN140" s="193"/>
      <c r="AO140" s="194"/>
      <c r="AP140" s="194"/>
      <c r="AQ140" s="193"/>
      <c r="AR140" s="193"/>
      <c r="AS140" s="193"/>
      <c r="AT140" s="193"/>
      <c r="AU140" s="194"/>
      <c r="AV140" s="193"/>
      <c r="AW140" s="193"/>
      <c r="AX140" s="193"/>
      <c r="AY140" s="193"/>
      <c r="AZ140" s="194"/>
    </row>
    <row r="141" spans="1:62" s="416" customFormat="1">
      <c r="A141" s="414"/>
      <c r="B141" s="415"/>
      <c r="AD141" s="417"/>
      <c r="AE141" s="417"/>
      <c r="AF141" s="417"/>
      <c r="AO141" s="418"/>
      <c r="AP141" s="418"/>
      <c r="AU141" s="418"/>
      <c r="AZ141" s="418"/>
    </row>
    <row r="142" spans="1:62" s="416" customFormat="1">
      <c r="A142" s="414"/>
      <c r="B142" s="415"/>
      <c r="AD142" s="417"/>
      <c r="AE142" s="417"/>
      <c r="AF142" s="417"/>
    </row>
  </sheetData>
  <mergeCells count="212">
    <mergeCell ref="AS11:AS16"/>
    <mergeCell ref="AQ11:AQ16"/>
    <mergeCell ref="BA11:BE11"/>
    <mergeCell ref="BA12:BA16"/>
    <mergeCell ref="AX11:AX16"/>
    <mergeCell ref="AU11:AU16"/>
    <mergeCell ref="AW11:AW16"/>
    <mergeCell ref="AV11:AV16"/>
    <mergeCell ref="AY11:AY16"/>
    <mergeCell ref="BB12:BB16"/>
    <mergeCell ref="A1:AZ1"/>
    <mergeCell ref="A2:AZ2"/>
    <mergeCell ref="A5:AQ5"/>
    <mergeCell ref="A7:A16"/>
    <mergeCell ref="B7:B16"/>
    <mergeCell ref="C7:AB8"/>
    <mergeCell ref="AH12:AH16"/>
    <mergeCell ref="AQ10:AU10"/>
    <mergeCell ref="AI12:AI16"/>
    <mergeCell ref="AL12:AL16"/>
    <mergeCell ref="AK11:AL11"/>
    <mergeCell ref="AR11:AR16"/>
    <mergeCell ref="AO11:AP11"/>
    <mergeCell ref="AK12:AK16"/>
    <mergeCell ref="AN12:AN16"/>
    <mergeCell ref="AP12:AP16"/>
    <mergeCell ref="W9:AB9"/>
    <mergeCell ref="AG10:AO10"/>
    <mergeCell ref="AC7:AC16"/>
    <mergeCell ref="AG7:BJ9"/>
    <mergeCell ref="AB11:AB16"/>
    <mergeCell ref="Z11:Z16"/>
    <mergeCell ref="AI11:AJ11"/>
    <mergeCell ref="AD7:AF10"/>
    <mergeCell ref="AG12:AG16"/>
    <mergeCell ref="AJ12:AJ16"/>
    <mergeCell ref="BC12:BC16"/>
    <mergeCell ref="BH12:BH16"/>
    <mergeCell ref="AE11:AE16"/>
    <mergeCell ref="AD11:AD16"/>
    <mergeCell ref="AG11:AH11"/>
    <mergeCell ref="AF11:AF16"/>
    <mergeCell ref="AO12:AO16"/>
    <mergeCell ref="AM11:AN11"/>
    <mergeCell ref="AT11:AT16"/>
    <mergeCell ref="AM12:AM16"/>
    <mergeCell ref="Q10:S10"/>
    <mergeCell ref="U11:U16"/>
    <mergeCell ref="Z10:AB10"/>
    <mergeCell ref="BA10:BJ10"/>
    <mergeCell ref="AZ11:AZ16"/>
    <mergeCell ref="BF11:BJ11"/>
    <mergeCell ref="AV10:AZ10"/>
    <mergeCell ref="BG12:BG16"/>
    <mergeCell ref="BF12:BF16"/>
    <mergeCell ref="BJ12:BJ16"/>
    <mergeCell ref="B46:B58"/>
    <mergeCell ref="A73:A79"/>
    <mergeCell ref="BI12:BI16"/>
    <mergeCell ref="BE12:BE16"/>
    <mergeCell ref="BD12:BD16"/>
    <mergeCell ref="C9:V9"/>
    <mergeCell ref="J10:L10"/>
    <mergeCell ref="C10:E10"/>
    <mergeCell ref="T10:V10"/>
    <mergeCell ref="F10:I10"/>
    <mergeCell ref="A126:A127"/>
    <mergeCell ref="B126:B127"/>
    <mergeCell ref="A104:A105"/>
    <mergeCell ref="B104:B105"/>
    <mergeCell ref="E80:E81"/>
    <mergeCell ref="A82:A85"/>
    <mergeCell ref="B82:B85"/>
    <mergeCell ref="I34:I40"/>
    <mergeCell ref="M10:P10"/>
    <mergeCell ref="O11:O16"/>
    <mergeCell ref="L11:L16"/>
    <mergeCell ref="N11:N16"/>
    <mergeCell ref="J34:J39"/>
    <mergeCell ref="L34:L39"/>
    <mergeCell ref="M29:M32"/>
    <mergeCell ref="P11:P16"/>
    <mergeCell ref="W10:Y10"/>
    <mergeCell ref="Y11:Y16"/>
    <mergeCell ref="W11:W16"/>
    <mergeCell ref="X11:X16"/>
    <mergeCell ref="V11:V16"/>
    <mergeCell ref="W22:W26"/>
    <mergeCell ref="C11:C16"/>
    <mergeCell ref="D11:D16"/>
    <mergeCell ref="E11:E16"/>
    <mergeCell ref="K11:K16"/>
    <mergeCell ref="F11:F16"/>
    <mergeCell ref="J11:J16"/>
    <mergeCell ref="G11:G16"/>
    <mergeCell ref="H11:H16"/>
    <mergeCell ref="I11:I16"/>
    <mergeCell ref="H34:H40"/>
    <mergeCell ref="E34:E40"/>
    <mergeCell ref="B44:B45"/>
    <mergeCell ref="A27:A28"/>
    <mergeCell ref="A29:A32"/>
    <mergeCell ref="B22:B26"/>
    <mergeCell ref="B27:B28"/>
    <mergeCell ref="A22:A26"/>
    <mergeCell ref="B29:B32"/>
    <mergeCell ref="C22:C26"/>
    <mergeCell ref="F29:F32"/>
    <mergeCell ref="E29:E32"/>
    <mergeCell ref="C34:C40"/>
    <mergeCell ref="D29:D32"/>
    <mergeCell ref="C29:C32"/>
    <mergeCell ref="D34:D40"/>
    <mergeCell ref="F34:F40"/>
    <mergeCell ref="C80:C81"/>
    <mergeCell ref="G72:G79"/>
    <mergeCell ref="C72:C79"/>
    <mergeCell ref="D80:D81"/>
    <mergeCell ref="F72:F79"/>
    <mergeCell ref="D72:D79"/>
    <mergeCell ref="AA11:AA16"/>
    <mergeCell ref="M11:M16"/>
    <mergeCell ref="R11:R16"/>
    <mergeCell ref="W29:W32"/>
    <mergeCell ref="Z22:Z26"/>
    <mergeCell ref="Y29:Y31"/>
    <mergeCell ref="T11:T16"/>
    <mergeCell ref="S11:S16"/>
    <mergeCell ref="Q11:Q16"/>
    <mergeCell ref="K34:K39"/>
    <mergeCell ref="A34:A40"/>
    <mergeCell ref="B34:B40"/>
    <mergeCell ref="D48:D58"/>
    <mergeCell ref="A44:A45"/>
    <mergeCell ref="C46:C58"/>
    <mergeCell ref="A46:A58"/>
    <mergeCell ref="F48:F58"/>
    <mergeCell ref="G48:G58"/>
    <mergeCell ref="G34:G40"/>
    <mergeCell ref="Z80:Z81"/>
    <mergeCell ref="X80:X81"/>
    <mergeCell ref="AC80:AC81"/>
    <mergeCell ref="AB80:AB81"/>
    <mergeCell ref="Y80:Y81"/>
    <mergeCell ref="H48:H58"/>
    <mergeCell ref="J48:J58"/>
    <mergeCell ref="M48:M58"/>
    <mergeCell ref="N48:N58"/>
    <mergeCell ref="P48:P58"/>
    <mergeCell ref="T48:T58"/>
    <mergeCell ref="Y72:Y76"/>
    <mergeCell ref="X72:X79"/>
    <mergeCell ref="W72:W79"/>
    <mergeCell ref="U48:U58"/>
    <mergeCell ref="R48:R58"/>
    <mergeCell ref="W46:W58"/>
    <mergeCell ref="Q48:Q58"/>
    <mergeCell ref="Y104:Y105"/>
    <mergeCell ref="W104:W105"/>
    <mergeCell ref="W80:W81"/>
    <mergeCell ref="M80:M81"/>
    <mergeCell ref="A62:A65"/>
    <mergeCell ref="A80:A81"/>
    <mergeCell ref="B73:B79"/>
    <mergeCell ref="B80:B81"/>
    <mergeCell ref="J72:J79"/>
    <mergeCell ref="C126:C127"/>
    <mergeCell ref="B136:AF136"/>
    <mergeCell ref="O48:O58"/>
    <mergeCell ref="AA80:AA81"/>
    <mergeCell ref="AC44:AC45"/>
    <mergeCell ref="Z46:Z58"/>
    <mergeCell ref="Y46:Y58"/>
    <mergeCell ref="X48:X58"/>
    <mergeCell ref="AA48:AA58"/>
    <mergeCell ref="AC46:AC58"/>
    <mergeCell ref="F68:F69"/>
    <mergeCell ref="I72:I79"/>
    <mergeCell ref="B139:AF139"/>
    <mergeCell ref="AB104:AB105"/>
    <mergeCell ref="AC104:AC105"/>
    <mergeCell ref="Z104:Z105"/>
    <mergeCell ref="AA104:AA105"/>
    <mergeCell ref="Z126:Z127"/>
    <mergeCell ref="E104:E105"/>
    <mergeCell ref="C104:C105"/>
    <mergeCell ref="S48:S58"/>
    <mergeCell ref="W34:W40"/>
    <mergeCell ref="I48:I58"/>
    <mergeCell ref="L48:L58"/>
    <mergeCell ref="F80:F81"/>
    <mergeCell ref="E72:E79"/>
    <mergeCell ref="K48:K58"/>
    <mergeCell ref="L72:L79"/>
    <mergeCell ref="H72:H79"/>
    <mergeCell ref="E48:E58"/>
    <mergeCell ref="AC29:AC32"/>
    <mergeCell ref="Z29:Z32"/>
    <mergeCell ref="Z34:Z40"/>
    <mergeCell ref="AA29:AA32"/>
    <mergeCell ref="AB29:AB32"/>
    <mergeCell ref="V48:V58"/>
    <mergeCell ref="AB48:AB58"/>
    <mergeCell ref="O72:O79"/>
    <mergeCell ref="K72:K79"/>
    <mergeCell ref="AC73:AC79"/>
    <mergeCell ref="AB72:AB79"/>
    <mergeCell ref="AA72:AA79"/>
    <mergeCell ref="P72:P79"/>
    <mergeCell ref="M72:M79"/>
    <mergeCell ref="Z72:Z79"/>
    <mergeCell ref="N72:N79"/>
  </mergeCells>
  <phoneticPr fontId="0" type="noConversion"/>
  <pageMargins left="0.75" right="0.39" top="0.48" bottom="0.64" header="0.5" footer="0.5"/>
  <pageSetup paperSize="9" scale="40" orientation="landscape" r:id="rId1"/>
  <headerFooter alignWithMargins="0"/>
  <rowBreaks count="1" manualBreakCount="1">
    <brk id="104" max="61" man="1"/>
  </rowBreaks>
</worksheet>
</file>

<file path=xl/worksheets/sheet4.xml><?xml version="1.0" encoding="utf-8"?>
<worksheet xmlns="http://schemas.openxmlformats.org/spreadsheetml/2006/main" xmlns:r="http://schemas.openxmlformats.org/officeDocument/2006/relationships">
  <dimension ref="A1:BJ139"/>
  <sheetViews>
    <sheetView tabSelected="1" view="pageBreakPreview" topLeftCell="AF1" workbookViewId="0">
      <selection activeCell="AG138" sqref="AG138:BE140"/>
    </sheetView>
  </sheetViews>
  <sheetFormatPr defaultRowHeight="34.5" customHeight="1"/>
  <cols>
    <col min="1" max="1" width="38.5703125" style="188" customWidth="1"/>
    <col min="2" max="2" width="5.7109375" style="189" customWidth="1"/>
    <col min="3" max="3" width="16.7109375" style="187" customWidth="1"/>
    <col min="4" max="4" width="3.85546875" style="187" customWidth="1"/>
    <col min="5" max="5" width="3.7109375" style="187" customWidth="1"/>
    <col min="6" max="6" width="0.7109375" style="187" hidden="1" customWidth="1"/>
    <col min="7" max="7" width="14.5703125" style="187" hidden="1" customWidth="1"/>
    <col min="8" max="8" width="12.5703125" style="187" hidden="1" customWidth="1"/>
    <col min="9" max="9" width="15" style="187" hidden="1" customWidth="1"/>
    <col min="10" max="10" width="14.28515625" style="187" hidden="1" customWidth="1"/>
    <col min="11" max="11" width="13.85546875" style="187" hidden="1" customWidth="1"/>
    <col min="12" max="12" width="15.28515625" style="187" hidden="1" customWidth="1"/>
    <col min="13" max="13" width="13.140625" style="187" hidden="1" customWidth="1"/>
    <col min="14" max="15" width="14.5703125" style="187" hidden="1" customWidth="1"/>
    <col min="16" max="16" width="12.140625" style="187" hidden="1" customWidth="1"/>
    <col min="17" max="17" width="11.140625" style="187" hidden="1" customWidth="1"/>
    <col min="18" max="18" width="12.5703125" style="187" hidden="1" customWidth="1"/>
    <col min="19" max="19" width="12.42578125" style="187" hidden="1" customWidth="1"/>
    <col min="20" max="20" width="11.42578125" style="187" hidden="1" customWidth="1"/>
    <col min="21" max="21" width="11.140625" style="187" hidden="1" customWidth="1"/>
    <col min="22" max="22" width="12.42578125" style="187" hidden="1" customWidth="1"/>
    <col min="23" max="23" width="14.7109375" style="187" customWidth="1"/>
    <col min="24" max="25" width="4.7109375" style="187" customWidth="1"/>
    <col min="26" max="26" width="29.28515625" style="187" hidden="1" customWidth="1"/>
    <col min="27" max="27" width="4.7109375" style="187" hidden="1" customWidth="1"/>
    <col min="28" max="28" width="4.85546875" style="187" hidden="1" customWidth="1"/>
    <col min="29" max="29" width="11.85546875" style="187" hidden="1" customWidth="1"/>
    <col min="30" max="30" width="5.42578125" style="191" customWidth="1"/>
    <col min="31" max="31" width="11.42578125" style="191" customWidth="1"/>
    <col min="32" max="32" width="4.28515625" style="191" customWidth="1"/>
    <col min="33" max="34" width="8" style="187" customWidth="1"/>
    <col min="35" max="36" width="6.28515625" style="187" customWidth="1"/>
    <col min="37" max="38" width="7.42578125" style="187" customWidth="1"/>
    <col min="39" max="40" width="5" style="187" customWidth="1"/>
    <col min="41" max="42" width="8.140625" style="192" customWidth="1"/>
    <col min="43" max="43" width="8.28515625" style="187" customWidth="1"/>
    <col min="44" max="44" width="5" style="187" customWidth="1"/>
    <col min="45" max="45" width="7.7109375" style="187" customWidth="1"/>
    <col min="46" max="46" width="5" style="187" customWidth="1"/>
    <col min="47" max="47" width="7.5703125" style="192" customWidth="1"/>
    <col min="48" max="48" width="7.42578125" style="187" customWidth="1"/>
    <col min="49" max="49" width="6.28515625" style="187" customWidth="1"/>
    <col min="50" max="50" width="6.42578125" style="187" customWidth="1"/>
    <col min="51" max="51" width="6" style="187" customWidth="1"/>
    <col min="52" max="52" width="8" style="192" customWidth="1"/>
    <col min="53" max="53" width="7.7109375" style="192" customWidth="1"/>
    <col min="54" max="54" width="5.42578125" style="192" customWidth="1"/>
    <col min="55" max="55" width="6.140625" style="192" customWidth="1"/>
    <col min="56" max="56" width="5.42578125" style="192" customWidth="1"/>
    <col min="57" max="57" width="7.140625" style="192" customWidth="1"/>
    <col min="58" max="58" width="7.85546875" style="187" customWidth="1"/>
    <col min="59" max="59" width="6" style="187" customWidth="1"/>
    <col min="60" max="60" width="6.5703125" style="187" customWidth="1"/>
    <col min="61" max="61" width="5.28515625" style="187" customWidth="1"/>
    <col min="62" max="16384" width="9.140625" style="187"/>
  </cols>
  <sheetData>
    <row r="1" spans="1:62" ht="12.75">
      <c r="A1" s="724" t="s">
        <v>194</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row>
    <row r="2" spans="1:62" ht="12.75">
      <c r="A2" s="724" t="s">
        <v>57</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row>
    <row r="3" spans="1:62" ht="12.75"/>
    <row r="4" spans="1:62" ht="25.5">
      <c r="A4" s="188" t="s">
        <v>409</v>
      </c>
      <c r="B4" s="421"/>
      <c r="C4" s="196"/>
      <c r="D4" s="196"/>
      <c r="E4" s="196"/>
      <c r="F4" s="196"/>
      <c r="G4" s="196"/>
      <c r="H4" s="196"/>
      <c r="I4" s="196"/>
      <c r="J4" s="196"/>
      <c r="K4" s="196"/>
      <c r="L4" s="196"/>
      <c r="M4" s="196"/>
      <c r="N4" s="196"/>
      <c r="O4" s="196"/>
      <c r="P4" s="196"/>
      <c r="Q4" s="198"/>
      <c r="R4" s="198"/>
      <c r="S4" s="198"/>
      <c r="T4" s="198"/>
      <c r="U4" s="198"/>
      <c r="V4" s="198"/>
    </row>
    <row r="5" spans="1:62" ht="12.75">
      <c r="A5" s="725" t="s">
        <v>195</v>
      </c>
      <c r="B5" s="725"/>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199"/>
      <c r="AS5" s="199"/>
      <c r="AT5" s="199"/>
      <c r="AU5" s="200"/>
      <c r="AV5" s="199"/>
      <c r="AW5" s="199"/>
      <c r="AX5" s="199"/>
      <c r="AY5" s="199"/>
      <c r="AZ5" s="200"/>
      <c r="BA5" s="200"/>
      <c r="BB5" s="200"/>
      <c r="BC5" s="200"/>
      <c r="BD5" s="200"/>
      <c r="BE5" s="200"/>
    </row>
    <row r="6" spans="1:62" ht="13.5" thickBot="1"/>
    <row r="7" spans="1:62" ht="12.75" customHeight="1">
      <c r="A7" s="726" t="s">
        <v>235</v>
      </c>
      <c r="B7" s="729" t="s">
        <v>236</v>
      </c>
      <c r="C7" s="707" t="s">
        <v>3</v>
      </c>
      <c r="D7" s="708"/>
      <c r="E7" s="708"/>
      <c r="F7" s="708"/>
      <c r="G7" s="708"/>
      <c r="H7" s="708"/>
      <c r="I7" s="708"/>
      <c r="J7" s="708"/>
      <c r="K7" s="708"/>
      <c r="L7" s="708"/>
      <c r="M7" s="708"/>
      <c r="N7" s="708"/>
      <c r="O7" s="708"/>
      <c r="P7" s="708"/>
      <c r="Q7" s="708"/>
      <c r="R7" s="708"/>
      <c r="S7" s="708"/>
      <c r="T7" s="708"/>
      <c r="U7" s="708"/>
      <c r="V7" s="708"/>
      <c r="W7" s="708"/>
      <c r="X7" s="708"/>
      <c r="Y7" s="708"/>
      <c r="Z7" s="708"/>
      <c r="AA7" s="708"/>
      <c r="AB7" s="709"/>
      <c r="AC7" s="834" t="s">
        <v>229</v>
      </c>
      <c r="AD7" s="840" t="s">
        <v>230</v>
      </c>
      <c r="AE7" s="841"/>
      <c r="AF7" s="842"/>
      <c r="AG7" s="735" t="s">
        <v>431</v>
      </c>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row>
    <row r="8" spans="1:62" ht="12.75">
      <c r="A8" s="727"/>
      <c r="B8" s="730"/>
      <c r="C8" s="696"/>
      <c r="D8" s="710"/>
      <c r="E8" s="710"/>
      <c r="F8" s="710"/>
      <c r="G8" s="710"/>
      <c r="H8" s="710"/>
      <c r="I8" s="710"/>
      <c r="J8" s="710"/>
      <c r="K8" s="710"/>
      <c r="L8" s="710"/>
      <c r="M8" s="710"/>
      <c r="N8" s="710"/>
      <c r="O8" s="710"/>
      <c r="P8" s="710"/>
      <c r="Q8" s="710"/>
      <c r="R8" s="710"/>
      <c r="S8" s="710"/>
      <c r="T8" s="710"/>
      <c r="U8" s="710"/>
      <c r="V8" s="710"/>
      <c r="W8" s="710"/>
      <c r="X8" s="710"/>
      <c r="Y8" s="710"/>
      <c r="Z8" s="710"/>
      <c r="AA8" s="710"/>
      <c r="AB8" s="711"/>
      <c r="AC8" s="798"/>
      <c r="AD8" s="843"/>
      <c r="AE8" s="844"/>
      <c r="AF8" s="84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row>
    <row r="9" spans="1:62" ht="12.75">
      <c r="A9" s="727"/>
      <c r="B9" s="730"/>
      <c r="C9" s="703" t="s">
        <v>332</v>
      </c>
      <c r="D9" s="704"/>
      <c r="E9" s="704"/>
      <c r="F9" s="704"/>
      <c r="G9" s="704"/>
      <c r="H9" s="704"/>
      <c r="I9" s="704"/>
      <c r="J9" s="704"/>
      <c r="K9" s="704"/>
      <c r="L9" s="704"/>
      <c r="M9" s="704"/>
      <c r="N9" s="704"/>
      <c r="O9" s="704"/>
      <c r="P9" s="704"/>
      <c r="Q9" s="704"/>
      <c r="R9" s="704"/>
      <c r="S9" s="704"/>
      <c r="T9" s="704"/>
      <c r="U9" s="704"/>
      <c r="V9" s="704"/>
      <c r="W9" s="703" t="s">
        <v>333</v>
      </c>
      <c r="X9" s="704"/>
      <c r="Y9" s="704"/>
      <c r="Z9" s="704"/>
      <c r="AA9" s="704"/>
      <c r="AB9" s="704"/>
      <c r="AC9" s="798"/>
      <c r="AD9" s="843"/>
      <c r="AE9" s="844"/>
      <c r="AF9" s="845"/>
      <c r="AG9" s="735"/>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23.25" customHeight="1">
      <c r="A10" s="727"/>
      <c r="B10" s="730"/>
      <c r="C10" s="712" t="s">
        <v>231</v>
      </c>
      <c r="D10" s="713"/>
      <c r="E10" s="714"/>
      <c r="F10" s="703" t="s">
        <v>232</v>
      </c>
      <c r="G10" s="704"/>
      <c r="H10" s="704"/>
      <c r="I10" s="705"/>
      <c r="J10" s="703" t="s">
        <v>233</v>
      </c>
      <c r="K10" s="704"/>
      <c r="L10" s="705"/>
      <c r="M10" s="703" t="s">
        <v>196</v>
      </c>
      <c r="N10" s="704"/>
      <c r="O10" s="704"/>
      <c r="P10" s="705"/>
      <c r="Q10" s="703" t="s">
        <v>234</v>
      </c>
      <c r="R10" s="704"/>
      <c r="S10" s="705"/>
      <c r="T10" s="703" t="s">
        <v>335</v>
      </c>
      <c r="U10" s="704"/>
      <c r="V10" s="705"/>
      <c r="W10" s="703" t="s">
        <v>336</v>
      </c>
      <c r="X10" s="704"/>
      <c r="Y10" s="705"/>
      <c r="Z10" s="703" t="s">
        <v>337</v>
      </c>
      <c r="AA10" s="704"/>
      <c r="AB10" s="705"/>
      <c r="AC10" s="798"/>
      <c r="AD10" s="843"/>
      <c r="AE10" s="844"/>
      <c r="AF10" s="845"/>
      <c r="AG10" s="760" t="s">
        <v>205</v>
      </c>
      <c r="AH10" s="761"/>
      <c r="AI10" s="761"/>
      <c r="AJ10" s="761"/>
      <c r="AK10" s="761"/>
      <c r="AL10" s="761"/>
      <c r="AM10" s="761"/>
      <c r="AN10" s="761"/>
      <c r="AO10" s="761"/>
      <c r="AP10" s="764"/>
      <c r="AQ10" s="760" t="s">
        <v>206</v>
      </c>
      <c r="AR10" s="761"/>
      <c r="AS10" s="761"/>
      <c r="AT10" s="761"/>
      <c r="AU10" s="764"/>
      <c r="AV10" s="760" t="s">
        <v>207</v>
      </c>
      <c r="AW10" s="761"/>
      <c r="AX10" s="761"/>
      <c r="AY10" s="761"/>
      <c r="AZ10" s="764"/>
      <c r="BA10" s="828" t="s">
        <v>435</v>
      </c>
      <c r="BB10" s="829"/>
      <c r="BC10" s="829"/>
      <c r="BD10" s="829"/>
      <c r="BE10" s="829"/>
      <c r="BF10" s="829"/>
      <c r="BG10" s="829"/>
      <c r="BH10" s="829"/>
      <c r="BI10" s="829"/>
      <c r="BJ10" s="829"/>
    </row>
    <row r="11" spans="1:62" ht="12.75" customHeight="1">
      <c r="A11" s="727"/>
      <c r="B11" s="730"/>
      <c r="C11" s="797" t="s">
        <v>338</v>
      </c>
      <c r="D11" s="797" t="s">
        <v>339</v>
      </c>
      <c r="E11" s="797" t="s">
        <v>340</v>
      </c>
      <c r="F11" s="797" t="s">
        <v>338</v>
      </c>
      <c r="G11" s="797" t="s">
        <v>339</v>
      </c>
      <c r="H11" s="797" t="s">
        <v>340</v>
      </c>
      <c r="I11" s="797" t="s">
        <v>341</v>
      </c>
      <c r="J11" s="797" t="s">
        <v>338</v>
      </c>
      <c r="K11" s="797" t="s">
        <v>342</v>
      </c>
      <c r="L11" s="797" t="s">
        <v>340</v>
      </c>
      <c r="M11" s="797" t="s">
        <v>338</v>
      </c>
      <c r="N11" s="797" t="s">
        <v>342</v>
      </c>
      <c r="O11" s="797" t="s">
        <v>340</v>
      </c>
      <c r="P11" s="797" t="s">
        <v>341</v>
      </c>
      <c r="Q11" s="797" t="s">
        <v>338</v>
      </c>
      <c r="R11" s="797" t="s">
        <v>342</v>
      </c>
      <c r="S11" s="797" t="s">
        <v>340</v>
      </c>
      <c r="T11" s="797" t="s">
        <v>338</v>
      </c>
      <c r="U11" s="797" t="s">
        <v>342</v>
      </c>
      <c r="V11" s="797" t="s">
        <v>340</v>
      </c>
      <c r="W11" s="797" t="s">
        <v>338</v>
      </c>
      <c r="X11" s="797" t="s">
        <v>339</v>
      </c>
      <c r="Y11" s="797" t="s">
        <v>340</v>
      </c>
      <c r="Z11" s="797" t="s">
        <v>338</v>
      </c>
      <c r="AA11" s="797" t="s">
        <v>342</v>
      </c>
      <c r="AB11" s="797" t="s">
        <v>340</v>
      </c>
      <c r="AC11" s="798"/>
      <c r="AD11" s="837" t="s">
        <v>343</v>
      </c>
      <c r="AE11" s="837" t="s">
        <v>33</v>
      </c>
      <c r="AF11" s="837" t="s">
        <v>34</v>
      </c>
      <c r="AG11" s="718" t="s">
        <v>35</v>
      </c>
      <c r="AH11" s="720"/>
      <c r="AI11" s="760" t="s">
        <v>36</v>
      </c>
      <c r="AJ11" s="764"/>
      <c r="AK11" s="760" t="s">
        <v>37</v>
      </c>
      <c r="AL11" s="764"/>
      <c r="AM11" s="760" t="s">
        <v>38</v>
      </c>
      <c r="AN11" s="764"/>
      <c r="AO11" s="765" t="s">
        <v>39</v>
      </c>
      <c r="AP11" s="766"/>
      <c r="AQ11" s="757" t="s">
        <v>35</v>
      </c>
      <c r="AR11" s="757" t="s">
        <v>36</v>
      </c>
      <c r="AS11" s="757" t="s">
        <v>37</v>
      </c>
      <c r="AT11" s="757" t="s">
        <v>38</v>
      </c>
      <c r="AU11" s="751" t="s">
        <v>39</v>
      </c>
      <c r="AV11" s="757" t="s">
        <v>35</v>
      </c>
      <c r="AW11" s="757" t="s">
        <v>36</v>
      </c>
      <c r="AX11" s="757" t="s">
        <v>37</v>
      </c>
      <c r="AY11" s="757" t="s">
        <v>38</v>
      </c>
      <c r="AZ11" s="751" t="s">
        <v>39</v>
      </c>
      <c r="BA11" s="718" t="s">
        <v>382</v>
      </c>
      <c r="BB11" s="719"/>
      <c r="BC11" s="719"/>
      <c r="BD11" s="719"/>
      <c r="BE11" s="720"/>
      <c r="BF11" s="718" t="s">
        <v>134</v>
      </c>
      <c r="BG11" s="719"/>
      <c r="BH11" s="719"/>
      <c r="BI11" s="719"/>
      <c r="BJ11" s="720"/>
    </row>
    <row r="12" spans="1:62" ht="12.75" customHeight="1">
      <c r="A12" s="727"/>
      <c r="B12" s="730"/>
      <c r="C12" s="798"/>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838"/>
      <c r="AE12" s="838"/>
      <c r="AF12" s="838"/>
      <c r="AG12" s="757" t="s">
        <v>328</v>
      </c>
      <c r="AH12" s="757" t="s">
        <v>327</v>
      </c>
      <c r="AI12" s="757" t="s">
        <v>328</v>
      </c>
      <c r="AJ12" s="757" t="s">
        <v>327</v>
      </c>
      <c r="AK12" s="757" t="s">
        <v>328</v>
      </c>
      <c r="AL12" s="757" t="s">
        <v>327</v>
      </c>
      <c r="AM12" s="757" t="s">
        <v>328</v>
      </c>
      <c r="AN12" s="757" t="s">
        <v>327</v>
      </c>
      <c r="AO12" s="751" t="s">
        <v>328</v>
      </c>
      <c r="AP12" s="751" t="s">
        <v>327</v>
      </c>
      <c r="AQ12" s="758"/>
      <c r="AR12" s="758"/>
      <c r="AS12" s="758"/>
      <c r="AT12" s="758"/>
      <c r="AU12" s="752"/>
      <c r="AV12" s="758"/>
      <c r="AW12" s="758"/>
      <c r="AX12" s="758"/>
      <c r="AY12" s="758"/>
      <c r="AZ12" s="752"/>
      <c r="BA12" s="757" t="s">
        <v>35</v>
      </c>
      <c r="BB12" s="757" t="s">
        <v>41</v>
      </c>
      <c r="BC12" s="757" t="s">
        <v>37</v>
      </c>
      <c r="BD12" s="757" t="s">
        <v>38</v>
      </c>
      <c r="BE12" s="751" t="s">
        <v>39</v>
      </c>
      <c r="BF12" s="757" t="s">
        <v>35</v>
      </c>
      <c r="BG12" s="757" t="s">
        <v>41</v>
      </c>
      <c r="BH12" s="757" t="s">
        <v>37</v>
      </c>
      <c r="BI12" s="757" t="s">
        <v>38</v>
      </c>
      <c r="BJ12" s="751" t="s">
        <v>39</v>
      </c>
    </row>
    <row r="13" spans="1:62" ht="12.75">
      <c r="A13" s="727"/>
      <c r="B13" s="730"/>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838"/>
      <c r="AE13" s="838"/>
      <c r="AF13" s="838"/>
      <c r="AG13" s="758"/>
      <c r="AH13" s="758"/>
      <c r="AI13" s="758"/>
      <c r="AJ13" s="758"/>
      <c r="AK13" s="758"/>
      <c r="AL13" s="758"/>
      <c r="AM13" s="758"/>
      <c r="AN13" s="758"/>
      <c r="AO13" s="752"/>
      <c r="AP13" s="752"/>
      <c r="AQ13" s="758"/>
      <c r="AR13" s="758"/>
      <c r="AS13" s="758"/>
      <c r="AT13" s="758"/>
      <c r="AU13" s="752"/>
      <c r="AV13" s="758"/>
      <c r="AW13" s="758"/>
      <c r="AX13" s="758"/>
      <c r="AY13" s="758"/>
      <c r="AZ13" s="752"/>
      <c r="BA13" s="758"/>
      <c r="BB13" s="758"/>
      <c r="BC13" s="758"/>
      <c r="BD13" s="758"/>
      <c r="BE13" s="752"/>
      <c r="BF13" s="758"/>
      <c r="BG13" s="758"/>
      <c r="BH13" s="758"/>
      <c r="BI13" s="758"/>
      <c r="BJ13" s="752"/>
    </row>
    <row r="14" spans="1:62" ht="34.5" customHeight="1">
      <c r="A14" s="727"/>
      <c r="B14" s="730"/>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838"/>
      <c r="AE14" s="838"/>
      <c r="AF14" s="838"/>
      <c r="AG14" s="758"/>
      <c r="AH14" s="758"/>
      <c r="AI14" s="758"/>
      <c r="AJ14" s="758"/>
      <c r="AK14" s="758"/>
      <c r="AL14" s="758"/>
      <c r="AM14" s="758"/>
      <c r="AN14" s="758"/>
      <c r="AO14" s="752"/>
      <c r="AP14" s="752"/>
      <c r="AQ14" s="758"/>
      <c r="AR14" s="758"/>
      <c r="AS14" s="758"/>
      <c r="AT14" s="758"/>
      <c r="AU14" s="752"/>
      <c r="AV14" s="758"/>
      <c r="AW14" s="758"/>
      <c r="AX14" s="758"/>
      <c r="AY14" s="758"/>
      <c r="AZ14" s="752"/>
      <c r="BA14" s="758"/>
      <c r="BB14" s="758"/>
      <c r="BC14" s="758"/>
      <c r="BD14" s="758"/>
      <c r="BE14" s="752"/>
      <c r="BF14" s="758"/>
      <c r="BG14" s="758"/>
      <c r="BH14" s="758"/>
      <c r="BI14" s="758"/>
      <c r="BJ14" s="752"/>
    </row>
    <row r="15" spans="1:62" ht="12.75">
      <c r="A15" s="727"/>
      <c r="B15" s="730"/>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838"/>
      <c r="AE15" s="838"/>
      <c r="AF15" s="838"/>
      <c r="AG15" s="758"/>
      <c r="AH15" s="758"/>
      <c r="AI15" s="758"/>
      <c r="AJ15" s="758"/>
      <c r="AK15" s="758"/>
      <c r="AL15" s="758"/>
      <c r="AM15" s="758"/>
      <c r="AN15" s="758"/>
      <c r="AO15" s="752"/>
      <c r="AP15" s="752"/>
      <c r="AQ15" s="758"/>
      <c r="AR15" s="758"/>
      <c r="AS15" s="758"/>
      <c r="AT15" s="758"/>
      <c r="AU15" s="752"/>
      <c r="AV15" s="758"/>
      <c r="AW15" s="758"/>
      <c r="AX15" s="758"/>
      <c r="AY15" s="758"/>
      <c r="AZ15" s="752"/>
      <c r="BA15" s="758"/>
      <c r="BB15" s="758"/>
      <c r="BC15" s="758"/>
      <c r="BD15" s="758"/>
      <c r="BE15" s="752"/>
      <c r="BF15" s="758"/>
      <c r="BG15" s="758"/>
      <c r="BH15" s="758"/>
      <c r="BI15" s="758"/>
      <c r="BJ15" s="752"/>
    </row>
    <row r="16" spans="1:62" ht="18.75" customHeight="1">
      <c r="A16" s="728"/>
      <c r="B16" s="731"/>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839"/>
      <c r="AE16" s="839"/>
      <c r="AF16" s="839"/>
      <c r="AG16" s="759"/>
      <c r="AH16" s="759"/>
      <c r="AI16" s="759"/>
      <c r="AJ16" s="759"/>
      <c r="AK16" s="759"/>
      <c r="AL16" s="759"/>
      <c r="AM16" s="759"/>
      <c r="AN16" s="759"/>
      <c r="AO16" s="753"/>
      <c r="AP16" s="753"/>
      <c r="AQ16" s="759"/>
      <c r="AR16" s="759"/>
      <c r="AS16" s="759"/>
      <c r="AT16" s="759"/>
      <c r="AU16" s="753"/>
      <c r="AV16" s="759"/>
      <c r="AW16" s="759"/>
      <c r="AX16" s="759"/>
      <c r="AY16" s="759"/>
      <c r="AZ16" s="753"/>
      <c r="BA16" s="759"/>
      <c r="BB16" s="759"/>
      <c r="BC16" s="759"/>
      <c r="BD16" s="759"/>
      <c r="BE16" s="753"/>
      <c r="BF16" s="759"/>
      <c r="BG16" s="759"/>
      <c r="BH16" s="759"/>
      <c r="BI16" s="759"/>
      <c r="BJ16" s="753"/>
    </row>
    <row r="17" spans="1:62" ht="13.5" thickBot="1">
      <c r="A17" s="422">
        <v>1</v>
      </c>
      <c r="B17" s="208" t="s">
        <v>237</v>
      </c>
      <c r="C17" s="209">
        <v>3</v>
      </c>
      <c r="D17" s="209">
        <v>4</v>
      </c>
      <c r="E17" s="209">
        <v>5</v>
      </c>
      <c r="F17" s="209">
        <v>6</v>
      </c>
      <c r="G17" s="209">
        <v>7</v>
      </c>
      <c r="H17" s="209">
        <v>8</v>
      </c>
      <c r="I17" s="209">
        <v>9</v>
      </c>
      <c r="J17" s="209">
        <v>10</v>
      </c>
      <c r="K17" s="209">
        <v>11</v>
      </c>
      <c r="L17" s="209">
        <v>12</v>
      </c>
      <c r="M17" s="209">
        <v>13</v>
      </c>
      <c r="N17" s="209">
        <v>14</v>
      </c>
      <c r="O17" s="209">
        <v>15</v>
      </c>
      <c r="P17" s="209">
        <v>16</v>
      </c>
      <c r="Q17" s="209">
        <v>17</v>
      </c>
      <c r="R17" s="209">
        <v>18</v>
      </c>
      <c r="S17" s="209">
        <v>19</v>
      </c>
      <c r="T17" s="209">
        <v>20</v>
      </c>
      <c r="U17" s="209">
        <v>21</v>
      </c>
      <c r="V17" s="209">
        <v>22</v>
      </c>
      <c r="W17" s="209">
        <v>23</v>
      </c>
      <c r="X17" s="209">
        <v>24</v>
      </c>
      <c r="Y17" s="209">
        <v>25</v>
      </c>
      <c r="Z17" s="209">
        <v>26</v>
      </c>
      <c r="AA17" s="209">
        <v>27</v>
      </c>
      <c r="AB17" s="209">
        <v>28</v>
      </c>
      <c r="AC17" s="209">
        <v>29</v>
      </c>
      <c r="AD17" s="211">
        <v>30</v>
      </c>
      <c r="AE17" s="212" t="s">
        <v>42</v>
      </c>
      <c r="AF17" s="212" t="s">
        <v>43</v>
      </c>
      <c r="AG17" s="213">
        <v>41</v>
      </c>
      <c r="AH17" s="213"/>
      <c r="AI17" s="213">
        <v>42</v>
      </c>
      <c r="AJ17" s="213"/>
      <c r="AK17" s="213">
        <v>43</v>
      </c>
      <c r="AL17" s="213"/>
      <c r="AM17" s="213">
        <v>44</v>
      </c>
      <c r="AN17" s="213"/>
      <c r="AO17" s="214">
        <v>44</v>
      </c>
      <c r="AP17" s="214"/>
      <c r="AQ17" s="213">
        <v>49</v>
      </c>
      <c r="AR17" s="213">
        <v>50</v>
      </c>
      <c r="AS17" s="213">
        <v>51</v>
      </c>
      <c r="AT17" s="213">
        <v>52</v>
      </c>
      <c r="AU17" s="214">
        <v>52</v>
      </c>
      <c r="AV17" s="213">
        <v>53</v>
      </c>
      <c r="AW17" s="213">
        <v>54</v>
      </c>
      <c r="AX17" s="213">
        <v>55</v>
      </c>
      <c r="AY17" s="213">
        <v>56</v>
      </c>
      <c r="AZ17" s="214">
        <v>56</v>
      </c>
      <c r="BA17" s="214"/>
      <c r="BB17" s="214"/>
      <c r="BC17" s="214"/>
      <c r="BD17" s="214"/>
      <c r="BE17" s="214"/>
      <c r="BF17" s="214"/>
      <c r="BG17" s="214"/>
      <c r="BH17" s="214"/>
      <c r="BI17" s="214"/>
      <c r="BJ17" s="214"/>
    </row>
    <row r="18" spans="1:62" s="227" customFormat="1" ht="38.25" customHeight="1">
      <c r="A18" s="423" t="s">
        <v>395</v>
      </c>
      <c r="B18" s="219">
        <v>6500</v>
      </c>
      <c r="C18" s="220" t="s">
        <v>238</v>
      </c>
      <c r="D18" s="220" t="s">
        <v>238</v>
      </c>
      <c r="E18" s="220" t="s">
        <v>238</v>
      </c>
      <c r="F18" s="220" t="s">
        <v>238</v>
      </c>
      <c r="G18" s="220" t="s">
        <v>238</v>
      </c>
      <c r="H18" s="220" t="s">
        <v>238</v>
      </c>
      <c r="I18" s="220" t="s">
        <v>238</v>
      </c>
      <c r="J18" s="220" t="s">
        <v>238</v>
      </c>
      <c r="K18" s="220" t="s">
        <v>238</v>
      </c>
      <c r="L18" s="220" t="s">
        <v>238</v>
      </c>
      <c r="M18" s="220" t="s">
        <v>238</v>
      </c>
      <c r="N18" s="220" t="s">
        <v>238</v>
      </c>
      <c r="O18" s="220" t="s">
        <v>238</v>
      </c>
      <c r="P18" s="220" t="s">
        <v>238</v>
      </c>
      <c r="Q18" s="220" t="s">
        <v>238</v>
      </c>
      <c r="R18" s="220" t="s">
        <v>238</v>
      </c>
      <c r="S18" s="220" t="s">
        <v>238</v>
      </c>
      <c r="T18" s="220" t="s">
        <v>238</v>
      </c>
      <c r="U18" s="220" t="s">
        <v>238</v>
      </c>
      <c r="V18" s="220" t="s">
        <v>238</v>
      </c>
      <c r="W18" s="220" t="s">
        <v>238</v>
      </c>
      <c r="X18" s="220" t="s">
        <v>238</v>
      </c>
      <c r="Y18" s="220" t="s">
        <v>238</v>
      </c>
      <c r="Z18" s="220" t="s">
        <v>238</v>
      </c>
      <c r="AA18" s="220" t="s">
        <v>238</v>
      </c>
      <c r="AB18" s="220" t="s">
        <v>238</v>
      </c>
      <c r="AC18" s="220" t="s">
        <v>238</v>
      </c>
      <c r="AD18" s="222"/>
      <c r="AE18" s="222"/>
      <c r="AF18" s="222"/>
      <c r="AG18" s="223">
        <f t="shared" ref="AG18:AZ18" si="0">AG19+AG67+AG84+AG97+AG116+AG112</f>
        <v>5062.1000000000004</v>
      </c>
      <c r="AH18" s="223">
        <f t="shared" si="0"/>
        <v>4986.2</v>
      </c>
      <c r="AI18" s="223">
        <f t="shared" si="0"/>
        <v>106.1</v>
      </c>
      <c r="AJ18" s="223">
        <f t="shared" si="0"/>
        <v>106.1</v>
      </c>
      <c r="AK18" s="223">
        <f t="shared" si="0"/>
        <v>1001.8</v>
      </c>
      <c r="AL18" s="223">
        <f t="shared" si="0"/>
        <v>998.8</v>
      </c>
      <c r="AM18" s="223">
        <f t="shared" si="0"/>
        <v>0</v>
      </c>
      <c r="AN18" s="223"/>
      <c r="AO18" s="224">
        <f t="shared" si="0"/>
        <v>3954.2</v>
      </c>
      <c r="AP18" s="224">
        <f t="shared" si="0"/>
        <v>3881.3</v>
      </c>
      <c r="AQ18" s="554">
        <f t="shared" si="0"/>
        <v>6474.2</v>
      </c>
      <c r="AR18" s="554">
        <f t="shared" si="0"/>
        <v>90</v>
      </c>
      <c r="AS18" s="554">
        <f t="shared" si="0"/>
        <v>2971.1000000000004</v>
      </c>
      <c r="AT18" s="554">
        <f t="shared" si="0"/>
        <v>0</v>
      </c>
      <c r="AU18" s="523">
        <f t="shared" si="0"/>
        <v>2816.9</v>
      </c>
      <c r="AV18" s="223">
        <f t="shared" si="0"/>
        <v>3426.3</v>
      </c>
      <c r="AW18" s="223">
        <f t="shared" si="0"/>
        <v>90.1</v>
      </c>
      <c r="AX18" s="223">
        <f t="shared" si="0"/>
        <v>484</v>
      </c>
      <c r="AY18" s="223">
        <f t="shared" si="0"/>
        <v>0</v>
      </c>
      <c r="AZ18" s="224">
        <f t="shared" si="0"/>
        <v>2451.4</v>
      </c>
      <c r="BA18" s="223">
        <f t="shared" ref="BA18:BJ18" si="1">BA19+BA67+BA84+BA97+BA116+BA112</f>
        <v>3548.6</v>
      </c>
      <c r="BB18" s="223">
        <f t="shared" si="1"/>
        <v>93.8</v>
      </c>
      <c r="BC18" s="223">
        <f t="shared" si="1"/>
        <v>708.1</v>
      </c>
      <c r="BD18" s="223">
        <f t="shared" si="1"/>
        <v>0</v>
      </c>
      <c r="BE18" s="224">
        <f t="shared" si="1"/>
        <v>2451.4</v>
      </c>
      <c r="BF18" s="223">
        <f t="shared" si="1"/>
        <v>3548.6</v>
      </c>
      <c r="BG18" s="223">
        <f t="shared" si="1"/>
        <v>93.8</v>
      </c>
      <c r="BH18" s="223">
        <f t="shared" si="1"/>
        <v>708.1</v>
      </c>
      <c r="BI18" s="223">
        <f t="shared" si="1"/>
        <v>0</v>
      </c>
      <c r="BJ18" s="224">
        <f t="shared" si="1"/>
        <v>2451.4</v>
      </c>
    </row>
    <row r="19" spans="1:62" s="238" customFormat="1" ht="81">
      <c r="A19" s="424" t="s">
        <v>240</v>
      </c>
      <c r="B19" s="229">
        <v>6501</v>
      </c>
      <c r="C19" s="230" t="s">
        <v>238</v>
      </c>
      <c r="D19" s="230" t="s">
        <v>238</v>
      </c>
      <c r="E19" s="230" t="s">
        <v>238</v>
      </c>
      <c r="F19" s="230" t="s">
        <v>238</v>
      </c>
      <c r="G19" s="230" t="s">
        <v>238</v>
      </c>
      <c r="H19" s="230" t="s">
        <v>238</v>
      </c>
      <c r="I19" s="230" t="s">
        <v>238</v>
      </c>
      <c r="J19" s="230" t="s">
        <v>238</v>
      </c>
      <c r="K19" s="230" t="s">
        <v>238</v>
      </c>
      <c r="L19" s="230" t="s">
        <v>238</v>
      </c>
      <c r="M19" s="230" t="s">
        <v>238</v>
      </c>
      <c r="N19" s="230" t="s">
        <v>238</v>
      </c>
      <c r="O19" s="230" t="s">
        <v>238</v>
      </c>
      <c r="P19" s="230" t="s">
        <v>238</v>
      </c>
      <c r="Q19" s="232" t="s">
        <v>238</v>
      </c>
      <c r="R19" s="232" t="s">
        <v>238</v>
      </c>
      <c r="S19" s="232" t="s">
        <v>238</v>
      </c>
      <c r="T19" s="232" t="s">
        <v>238</v>
      </c>
      <c r="U19" s="232" t="s">
        <v>238</v>
      </c>
      <c r="V19" s="232" t="s">
        <v>238</v>
      </c>
      <c r="W19" s="232" t="s">
        <v>238</v>
      </c>
      <c r="X19" s="230" t="s">
        <v>238</v>
      </c>
      <c r="Y19" s="230" t="s">
        <v>238</v>
      </c>
      <c r="Z19" s="230" t="s">
        <v>238</v>
      </c>
      <c r="AA19" s="230" t="s">
        <v>238</v>
      </c>
      <c r="AB19" s="230" t="s">
        <v>238</v>
      </c>
      <c r="AC19" s="230" t="s">
        <v>238</v>
      </c>
      <c r="AD19" s="233" t="s">
        <v>238</v>
      </c>
      <c r="AE19" s="233"/>
      <c r="AF19" s="233"/>
      <c r="AG19" s="234">
        <f t="shared" ref="AG19:AZ19" si="2">AG20+AG41+AG63</f>
        <v>2802.6</v>
      </c>
      <c r="AH19" s="234">
        <f t="shared" si="2"/>
        <v>2749.7</v>
      </c>
      <c r="AI19" s="234">
        <f t="shared" si="2"/>
        <v>0</v>
      </c>
      <c r="AJ19" s="234">
        <f t="shared" si="2"/>
        <v>0</v>
      </c>
      <c r="AK19" s="234">
        <f t="shared" si="2"/>
        <v>988.8</v>
      </c>
      <c r="AL19" s="234">
        <f t="shared" si="2"/>
        <v>988.8</v>
      </c>
      <c r="AM19" s="234">
        <f t="shared" si="2"/>
        <v>0</v>
      </c>
      <c r="AN19" s="234"/>
      <c r="AO19" s="235">
        <f t="shared" si="2"/>
        <v>1813.8000000000002</v>
      </c>
      <c r="AP19" s="235">
        <f t="shared" si="2"/>
        <v>1760.9</v>
      </c>
      <c r="AQ19" s="524">
        <f t="shared" si="2"/>
        <v>4260.6000000000004</v>
      </c>
      <c r="AR19" s="524">
        <f t="shared" si="2"/>
        <v>0</v>
      </c>
      <c r="AS19" s="524">
        <f t="shared" si="2"/>
        <v>2971.1000000000004</v>
      </c>
      <c r="AT19" s="524">
        <f t="shared" si="2"/>
        <v>0</v>
      </c>
      <c r="AU19" s="525">
        <f t="shared" si="2"/>
        <v>693.30000000000007</v>
      </c>
      <c r="AV19" s="234">
        <f t="shared" si="2"/>
        <v>1268.1999999999998</v>
      </c>
      <c r="AW19" s="234">
        <f t="shared" si="2"/>
        <v>0</v>
      </c>
      <c r="AX19" s="234">
        <f t="shared" si="2"/>
        <v>484</v>
      </c>
      <c r="AY19" s="234">
        <f t="shared" si="2"/>
        <v>0</v>
      </c>
      <c r="AZ19" s="235">
        <f t="shared" si="2"/>
        <v>383.4</v>
      </c>
      <c r="BA19" s="234">
        <f t="shared" ref="BA19:BJ19" si="3">BA20+BA41+BA63</f>
        <v>1386.7999999999997</v>
      </c>
      <c r="BB19" s="234">
        <f t="shared" si="3"/>
        <v>0</v>
      </c>
      <c r="BC19" s="234">
        <f t="shared" si="3"/>
        <v>708.1</v>
      </c>
      <c r="BD19" s="234">
        <f t="shared" si="3"/>
        <v>0</v>
      </c>
      <c r="BE19" s="235">
        <f t="shared" si="3"/>
        <v>383.40000000000003</v>
      </c>
      <c r="BF19" s="234">
        <f t="shared" si="3"/>
        <v>1386.7999999999997</v>
      </c>
      <c r="BG19" s="234">
        <f t="shared" si="3"/>
        <v>0</v>
      </c>
      <c r="BH19" s="234">
        <f t="shared" si="3"/>
        <v>708.1</v>
      </c>
      <c r="BI19" s="234">
        <f t="shared" si="3"/>
        <v>0</v>
      </c>
      <c r="BJ19" s="235">
        <f t="shared" si="3"/>
        <v>383.40000000000003</v>
      </c>
    </row>
    <row r="20" spans="1:62" s="248" customFormat="1" ht="52.5" customHeight="1">
      <c r="A20" s="425" t="s">
        <v>468</v>
      </c>
      <c r="B20" s="240">
        <v>6502</v>
      </c>
      <c r="C20" s="241" t="s">
        <v>238</v>
      </c>
      <c r="D20" s="241" t="s">
        <v>238</v>
      </c>
      <c r="E20" s="241" t="s">
        <v>238</v>
      </c>
      <c r="F20" s="241" t="s">
        <v>238</v>
      </c>
      <c r="G20" s="241" t="s">
        <v>238</v>
      </c>
      <c r="H20" s="241" t="s">
        <v>238</v>
      </c>
      <c r="I20" s="241" t="s">
        <v>238</v>
      </c>
      <c r="J20" s="241" t="s">
        <v>238</v>
      </c>
      <c r="K20" s="241" t="s">
        <v>238</v>
      </c>
      <c r="L20" s="241" t="s">
        <v>238</v>
      </c>
      <c r="M20" s="241" t="s">
        <v>238</v>
      </c>
      <c r="N20" s="241" t="s">
        <v>238</v>
      </c>
      <c r="O20" s="241" t="s">
        <v>238</v>
      </c>
      <c r="P20" s="241" t="s">
        <v>238</v>
      </c>
      <c r="Q20" s="243" t="s">
        <v>238</v>
      </c>
      <c r="R20" s="243" t="s">
        <v>238</v>
      </c>
      <c r="S20" s="243" t="s">
        <v>238</v>
      </c>
      <c r="T20" s="243" t="s">
        <v>238</v>
      </c>
      <c r="U20" s="243" t="s">
        <v>238</v>
      </c>
      <c r="V20" s="243" t="s">
        <v>238</v>
      </c>
      <c r="W20" s="243" t="s">
        <v>238</v>
      </c>
      <c r="X20" s="241" t="s">
        <v>238</v>
      </c>
      <c r="Y20" s="241" t="s">
        <v>238</v>
      </c>
      <c r="Z20" s="241" t="s">
        <v>238</v>
      </c>
      <c r="AA20" s="241" t="s">
        <v>238</v>
      </c>
      <c r="AB20" s="241" t="s">
        <v>238</v>
      </c>
      <c r="AC20" s="241" t="s">
        <v>238</v>
      </c>
      <c r="AD20" s="244" t="s">
        <v>238</v>
      </c>
      <c r="AE20" s="244"/>
      <c r="AF20" s="244"/>
      <c r="AG20" s="245">
        <f>AG22+AG27+AG28+AG30+AG33+AG34+AG35+AG36+AG37+AG40+AG31+AG32+AG38+AG26+AG39+AG29+AG25+AG24</f>
        <v>1199.5</v>
      </c>
      <c r="AH20" s="245">
        <f>AH22+AH27+AH28+AH30+AH33+AH34+AH35+AH36+AH37+AH40+AH31+AH32+AH38+AH26+AH39+AH29+AH25+AH24</f>
        <v>1163.5999999999999</v>
      </c>
      <c r="AI20" s="245">
        <f>AI22+AI27+AI28+AI30+AI33+AI34+AI35+AI36+AI37+AI40+AI31+AI32+AI38+AI26+AI39+AI29+AI25+AI24</f>
        <v>0</v>
      </c>
      <c r="AJ20" s="245">
        <f>AJ22+AJ27+AJ28+AJ30+AJ33+AJ34+AJ35+AJ36+AJ37+AJ40+AJ31+AJ32+AJ38+AJ26+AJ39+AJ29+AJ25+AJ24</f>
        <v>0</v>
      </c>
      <c r="AK20" s="245">
        <f>AK22+AK27+AK28+AK30+AK33+AK34+AK35+AK36+AK37+AK40+AK31+AK32+AK38+AK26+AK39+AK29+AK25+AK24</f>
        <v>0</v>
      </c>
      <c r="AL20" s="245"/>
      <c r="AM20" s="245">
        <f>AM22+AM27+AM28+AM30+AM33+AM34+AM35+AM36+AM37+AM40+AM31+AM32+AM38+AM26+AM39+AM29+AM25+AM24</f>
        <v>0</v>
      </c>
      <c r="AN20" s="245"/>
      <c r="AO20" s="245">
        <f>AO22+AO27+AO28+AO30+AO33+AO34+AO35+AO36+AO37+AO40+AO31+AO32+AO38+AO26+AO39+AO29+AO25+AO24</f>
        <v>1199.5</v>
      </c>
      <c r="AP20" s="245">
        <f>AP22+AP27+AP28+AP30+AP33+AP34+AP35+AP36+AP37+AP40+AP31+AP32+AP38+AP26+AP39+AP29+AP25+AP24</f>
        <v>1163.5999999999999</v>
      </c>
      <c r="AQ20" s="526">
        <f>AQ22+AQ27+AQ28+AQ30+AQ33+AQ34+AQ35+AQ36+AQ37+AQ40+AQ31+AQ32+AQ38+AQ26+AQ39+AQ29</f>
        <v>2504.6999999999998</v>
      </c>
      <c r="AR20" s="526">
        <f>AR22+AR27+AR28+AR30+AR33+AR34+AR35+AR36+AR37+AR40+AR31+AR32+AR38+AR26+AR39+AR29</f>
        <v>0</v>
      </c>
      <c r="AS20" s="526">
        <f>AS22+AS27+AS28+AS30+AS33+AS34+AS35+AS36+AS37+AS40+AS31+AS32+AS38+AS26+AS39+AS29</f>
        <v>1735.9</v>
      </c>
      <c r="AT20" s="526">
        <f>AT22+AT27+AT28+AT30+AT33+AT34+AT35+AT36+AT37+AT40+AT31+AT32+AT38+AT26+AT39+AT29</f>
        <v>0</v>
      </c>
      <c r="AU20" s="533">
        <f>AU22+AU27+AU28+AU30+AU33+AU34+AU35+AU36+AU37+AU40+AU31+AU32+AU38+AU26</f>
        <v>172.6</v>
      </c>
      <c r="AV20" s="245">
        <f>AV22+AV27+AV28+AV30+AV33+AV34+AV35+AV36+AV37+AV40+AV31+AV32+AV38+AV26+AV39+AV29</f>
        <v>423.9</v>
      </c>
      <c r="AW20" s="245">
        <f>AW22+AW27+AW28+AW30+AW33+AW34+AW35+AW36+AW37+AW40+AW31+AW32+AW38+AW26+AW39+AW29</f>
        <v>0</v>
      </c>
      <c r="AX20" s="245">
        <f>AX22+AX27+AX28+AX30+AX33+AX34+AX35+AX36+AX37+AX40+AX31+AX32+AX38+AX26+AX39+AX29</f>
        <v>0</v>
      </c>
      <c r="AY20" s="245">
        <f>AY22+AY27+AY28+AY30+AY33+AY34+AY35+AY36+AY37+AY40+AY31+AY32+AY38+AY26+AY39+AY29</f>
        <v>0</v>
      </c>
      <c r="AZ20" s="246">
        <f>AZ22+AZ27+AZ28+AZ30+AZ33+AZ34+AZ35+AZ36+AZ37+AZ40+AZ31+AZ32+AZ38+AZ26</f>
        <v>23.1</v>
      </c>
      <c r="BA20" s="245">
        <f>BA22+BA27+BA28+BA30+BA33+BA34+BA35+BA36+BA37+BA40+BA31+BA32+BA38+BA26+BA39+BA29</f>
        <v>318.39999999999998</v>
      </c>
      <c r="BB20" s="245">
        <f>BB22+BB27+BB28+BB30+BB33+BB34+BB35+BB36+BB37+BB40+BB31+BB32+BB38+BB26+BB39+BB29</f>
        <v>0</v>
      </c>
      <c r="BC20" s="245">
        <f>BC22+BC27+BC28+BC30+BC33+BC34+BC35+BC36+BC37+BC40+BC31+BC32+BC38+BC26+BC39+BC29</f>
        <v>0</v>
      </c>
      <c r="BD20" s="245">
        <f>BD22+BD27+BD28+BD30+BD33+BD34+BD35+BD36+BD37+BD40+BD31+BD32+BD38+BD26+BD39+BD29</f>
        <v>0</v>
      </c>
      <c r="BE20" s="246">
        <f>BE22+BE27+BE28+BE30+BE33+BE34+BE35+BE36+BE37+BE40+BE31+BE32+BE38+BE26</f>
        <v>23.1</v>
      </c>
      <c r="BF20" s="245">
        <f>BF22+BF27+BF28+BF30+BF33+BF34+BF35+BF36+BF37+BF40+BF31+BF32+BF38+BF26+BF39+BF29</f>
        <v>318.39999999999998</v>
      </c>
      <c r="BG20" s="245">
        <f>BG22+BG27+BG28+BG30+BG33+BG34+BG35+BG36+BG37+BG40+BG31+BG32+BG38+BG26+BG39+BG29</f>
        <v>0</v>
      </c>
      <c r="BH20" s="245">
        <f>BH22+BH27+BH28+BH30+BH33+BH34+BH35+BH36+BH37+BH40+BH31+BH32+BH38+BH26+BH39+BH29</f>
        <v>0</v>
      </c>
      <c r="BI20" s="245">
        <f>BI22+BI27+BI28+BI30+BI33+BI34+BI35+BI36+BI37+BI40+BI31+BI32+BI38+BI26+BI39+BI29</f>
        <v>0</v>
      </c>
      <c r="BJ20" s="246">
        <f>BJ22+BJ27+BJ28+BJ30+BJ33+BJ34+BJ35+BJ36+BJ37+BJ40+BJ31+BJ32+BJ38+BJ26</f>
        <v>23.1</v>
      </c>
    </row>
    <row r="21" spans="1:62" ht="12.75" customHeight="1">
      <c r="A21" s="426" t="s">
        <v>411</v>
      </c>
      <c r="B21" s="250"/>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54"/>
      <c r="AE21" s="254"/>
      <c r="AF21" s="254"/>
      <c r="AG21" s="255"/>
      <c r="AH21" s="255"/>
      <c r="AI21" s="255"/>
      <c r="AJ21" s="255"/>
      <c r="AK21" s="255"/>
      <c r="AL21" s="255"/>
      <c r="AM21" s="255"/>
      <c r="AN21" s="255"/>
      <c r="AO21" s="256"/>
      <c r="AP21" s="256"/>
      <c r="AQ21" s="527"/>
      <c r="AR21" s="527"/>
      <c r="AS21" s="527"/>
      <c r="AT21" s="527"/>
      <c r="AU21" s="528"/>
      <c r="AV21" s="255"/>
      <c r="AW21" s="255"/>
      <c r="AX21" s="255"/>
      <c r="AY21" s="255"/>
      <c r="AZ21" s="256"/>
      <c r="BA21" s="255"/>
      <c r="BB21" s="255"/>
      <c r="BC21" s="255"/>
      <c r="BD21" s="255"/>
      <c r="BE21" s="256"/>
      <c r="BF21" s="255"/>
      <c r="BG21" s="255"/>
      <c r="BH21" s="255"/>
      <c r="BI21" s="255"/>
      <c r="BJ21" s="256"/>
    </row>
    <row r="22" spans="1:62" ht="51" customHeight="1">
      <c r="A22" s="682" t="s">
        <v>292</v>
      </c>
      <c r="B22" s="668">
        <v>6505</v>
      </c>
      <c r="C22" s="645" t="s">
        <v>44</v>
      </c>
      <c r="D22" s="259" t="s">
        <v>45</v>
      </c>
      <c r="E22" s="259" t="s">
        <v>46</v>
      </c>
      <c r="F22" s="259"/>
      <c r="G22" s="259"/>
      <c r="H22" s="259"/>
      <c r="I22" s="259"/>
      <c r="J22" s="259"/>
      <c r="K22" s="259"/>
      <c r="L22" s="259"/>
      <c r="M22" s="259" t="s">
        <v>47</v>
      </c>
      <c r="N22" s="259"/>
      <c r="O22" s="259"/>
      <c r="P22" s="260" t="s">
        <v>48</v>
      </c>
      <c r="Q22" s="259"/>
      <c r="R22" s="259"/>
      <c r="S22" s="259"/>
      <c r="T22" s="259"/>
      <c r="U22" s="259"/>
      <c r="V22" s="259"/>
      <c r="W22" s="748" t="s">
        <v>367</v>
      </c>
      <c r="X22" s="103" t="s">
        <v>242</v>
      </c>
      <c r="Y22" s="745" t="s">
        <v>368</v>
      </c>
      <c r="Z22" s="645" t="s">
        <v>2</v>
      </c>
      <c r="AA22" s="259" t="s">
        <v>290</v>
      </c>
      <c r="AB22" s="259" t="s">
        <v>49</v>
      </c>
      <c r="AC22" s="259"/>
      <c r="AD22" s="277" t="s">
        <v>483</v>
      </c>
      <c r="AE22" s="277" t="s">
        <v>303</v>
      </c>
      <c r="AF22" s="277" t="s">
        <v>250</v>
      </c>
      <c r="AG22" s="264">
        <v>0</v>
      </c>
      <c r="AH22" s="264"/>
      <c r="AI22" s="264"/>
      <c r="AJ22" s="264"/>
      <c r="AK22" s="264"/>
      <c r="AL22" s="264"/>
      <c r="AM22" s="264"/>
      <c r="AN22" s="264"/>
      <c r="AO22" s="265">
        <f>AG22-AI22-AK22-AM22</f>
        <v>0</v>
      </c>
      <c r="AP22" s="265"/>
      <c r="AQ22" s="529">
        <v>0</v>
      </c>
      <c r="AR22" s="529"/>
      <c r="AS22" s="529"/>
      <c r="AT22" s="529"/>
      <c r="AU22" s="530">
        <f>AQ22-AR22-AS22-AT22</f>
        <v>0</v>
      </c>
      <c r="AV22" s="264">
        <v>0</v>
      </c>
      <c r="AW22" s="264"/>
      <c r="AX22" s="264"/>
      <c r="AY22" s="264"/>
      <c r="AZ22" s="265">
        <f>AV22-AW22-AX22-AY22</f>
        <v>0</v>
      </c>
      <c r="BA22" s="264">
        <v>0</v>
      </c>
      <c r="BB22" s="264"/>
      <c r="BC22" s="264"/>
      <c r="BD22" s="264"/>
      <c r="BE22" s="265">
        <f>BA22-BB22-BC22-BD22</f>
        <v>0</v>
      </c>
      <c r="BF22" s="264">
        <v>0</v>
      </c>
      <c r="BG22" s="264"/>
      <c r="BH22" s="264"/>
      <c r="BI22" s="264"/>
      <c r="BJ22" s="265">
        <f>BF22-BG22-BH22-BI22</f>
        <v>0</v>
      </c>
    </row>
    <row r="23" spans="1:62" ht="18.75" customHeight="1">
      <c r="A23" s="682"/>
      <c r="B23" s="668"/>
      <c r="C23" s="645"/>
      <c r="D23" s="259"/>
      <c r="E23" s="259"/>
      <c r="F23" s="259"/>
      <c r="G23" s="259"/>
      <c r="H23" s="259"/>
      <c r="I23" s="259"/>
      <c r="J23" s="259"/>
      <c r="K23" s="259"/>
      <c r="L23" s="259"/>
      <c r="M23" s="259"/>
      <c r="N23" s="259"/>
      <c r="O23" s="259"/>
      <c r="P23" s="260"/>
      <c r="Q23" s="259"/>
      <c r="R23" s="259"/>
      <c r="S23" s="259"/>
      <c r="T23" s="259"/>
      <c r="U23" s="259"/>
      <c r="V23" s="259"/>
      <c r="W23" s="749"/>
      <c r="X23" s="259"/>
      <c r="Y23" s="746"/>
      <c r="Z23" s="645"/>
      <c r="AA23" s="259"/>
      <c r="AB23" s="259"/>
      <c r="AC23" s="259"/>
      <c r="AD23" s="571" t="s">
        <v>477</v>
      </c>
      <c r="AE23" s="277" t="s">
        <v>269</v>
      </c>
      <c r="AF23" s="277" t="s">
        <v>250</v>
      </c>
      <c r="AG23" s="278">
        <v>0</v>
      </c>
      <c r="AH23" s="278"/>
      <c r="AI23" s="278"/>
      <c r="AJ23" s="278"/>
      <c r="AK23" s="278"/>
      <c r="AL23" s="278"/>
      <c r="AM23" s="278"/>
      <c r="AN23" s="278"/>
      <c r="AO23" s="434">
        <f>AG23-AI23-AK23-AM23</f>
        <v>0</v>
      </c>
      <c r="AP23" s="434"/>
      <c r="AQ23" s="531">
        <v>0</v>
      </c>
      <c r="AR23" s="531"/>
      <c r="AS23" s="531"/>
      <c r="AT23" s="531"/>
      <c r="AU23" s="555">
        <f>AQ23-AR23-AS23-AT23</f>
        <v>0</v>
      </c>
      <c r="AV23" s="278">
        <v>0</v>
      </c>
      <c r="AW23" s="264"/>
      <c r="AX23" s="264"/>
      <c r="AY23" s="264"/>
      <c r="AZ23" s="337">
        <f>AV23-AW23-AX23-AY23</f>
        <v>0</v>
      </c>
      <c r="BA23" s="278">
        <v>0</v>
      </c>
      <c r="BB23" s="264"/>
      <c r="BC23" s="264"/>
      <c r="BD23" s="264"/>
      <c r="BE23" s="337">
        <f>BA23-BB23-BC23-BD23</f>
        <v>0</v>
      </c>
      <c r="BF23" s="278">
        <v>0</v>
      </c>
      <c r="BG23" s="264"/>
      <c r="BH23" s="264"/>
      <c r="BI23" s="264"/>
      <c r="BJ23" s="337">
        <f>BF23-BG23-BH23-BI23</f>
        <v>0</v>
      </c>
    </row>
    <row r="24" spans="1:62" ht="18.75" customHeight="1">
      <c r="A24" s="682"/>
      <c r="B24" s="668"/>
      <c r="C24" s="645"/>
      <c r="D24" s="259"/>
      <c r="E24" s="259"/>
      <c r="F24" s="259"/>
      <c r="G24" s="259"/>
      <c r="H24" s="259"/>
      <c r="I24" s="259"/>
      <c r="J24" s="259"/>
      <c r="K24" s="259"/>
      <c r="L24" s="259"/>
      <c r="M24" s="259"/>
      <c r="N24" s="259"/>
      <c r="O24" s="259"/>
      <c r="P24" s="260"/>
      <c r="Q24" s="259"/>
      <c r="R24" s="259"/>
      <c r="S24" s="259"/>
      <c r="T24" s="259"/>
      <c r="U24" s="259"/>
      <c r="V24" s="259"/>
      <c r="W24" s="749"/>
      <c r="X24" s="259"/>
      <c r="Y24" s="747"/>
      <c r="Z24" s="645"/>
      <c r="AA24" s="259"/>
      <c r="AB24" s="259"/>
      <c r="AC24" s="259"/>
      <c r="AD24" s="571" t="s">
        <v>477</v>
      </c>
      <c r="AE24" s="277" t="s">
        <v>424</v>
      </c>
      <c r="AF24" s="277" t="s">
        <v>250</v>
      </c>
      <c r="AG24" s="278"/>
      <c r="AH24" s="278"/>
      <c r="AI24" s="278"/>
      <c r="AJ24" s="278"/>
      <c r="AK24" s="278"/>
      <c r="AL24" s="278"/>
      <c r="AM24" s="278"/>
      <c r="AN24" s="278"/>
      <c r="AO24" s="434"/>
      <c r="AP24" s="434">
        <f>AH24-AJ24-AL24-AN24</f>
        <v>0</v>
      </c>
      <c r="AQ24" s="531"/>
      <c r="AR24" s="531"/>
      <c r="AS24" s="531"/>
      <c r="AT24" s="531"/>
      <c r="AU24" s="555"/>
      <c r="AV24" s="278"/>
      <c r="AW24" s="264"/>
      <c r="AX24" s="264"/>
      <c r="AY24" s="264"/>
      <c r="AZ24" s="337"/>
      <c r="BA24" s="278"/>
      <c r="BB24" s="264"/>
      <c r="BC24" s="264"/>
      <c r="BD24" s="264"/>
      <c r="BE24" s="337"/>
      <c r="BF24" s="278"/>
      <c r="BG24" s="264"/>
      <c r="BH24" s="264"/>
      <c r="BI24" s="264"/>
      <c r="BJ24" s="337"/>
    </row>
    <row r="25" spans="1:62" ht="12.75">
      <c r="A25" s="682"/>
      <c r="B25" s="668"/>
      <c r="C25" s="645"/>
      <c r="D25" s="259"/>
      <c r="E25" s="259"/>
      <c r="F25" s="259"/>
      <c r="G25" s="259"/>
      <c r="H25" s="259"/>
      <c r="I25" s="259"/>
      <c r="J25" s="259"/>
      <c r="K25" s="259"/>
      <c r="L25" s="259"/>
      <c r="M25" s="259"/>
      <c r="N25" s="259"/>
      <c r="O25" s="259"/>
      <c r="P25" s="260"/>
      <c r="Q25" s="259"/>
      <c r="R25" s="259"/>
      <c r="S25" s="259"/>
      <c r="T25" s="259"/>
      <c r="U25" s="259"/>
      <c r="V25" s="259"/>
      <c r="W25" s="749"/>
      <c r="X25" s="259"/>
      <c r="Y25" s="259"/>
      <c r="Z25" s="645"/>
      <c r="AA25" s="259"/>
      <c r="AB25" s="259"/>
      <c r="AC25" s="259"/>
      <c r="AD25" s="277" t="s">
        <v>481</v>
      </c>
      <c r="AE25" s="277" t="s">
        <v>31</v>
      </c>
      <c r="AF25" s="277" t="s">
        <v>250</v>
      </c>
      <c r="AG25" s="264">
        <v>3.1</v>
      </c>
      <c r="AH25" s="264">
        <v>2.2999999999999998</v>
      </c>
      <c r="AI25" s="264"/>
      <c r="AJ25" s="264"/>
      <c r="AK25" s="264"/>
      <c r="AL25" s="264"/>
      <c r="AM25" s="264"/>
      <c r="AN25" s="264"/>
      <c r="AO25" s="265">
        <f>AG25-AI25-AK25-AM25</f>
        <v>3.1</v>
      </c>
      <c r="AP25" s="434">
        <f>AH25-AJ25-AL25-AN25</f>
        <v>2.2999999999999998</v>
      </c>
      <c r="AQ25" s="529"/>
      <c r="AR25" s="529"/>
      <c r="AS25" s="529"/>
      <c r="AT25" s="529"/>
      <c r="AU25" s="530"/>
      <c r="AV25" s="264"/>
      <c r="AW25" s="264"/>
      <c r="AX25" s="264"/>
      <c r="AY25" s="264"/>
      <c r="AZ25" s="265"/>
      <c r="BA25" s="264"/>
      <c r="BB25" s="264"/>
      <c r="BC25" s="264"/>
      <c r="BD25" s="264"/>
      <c r="BE25" s="265"/>
      <c r="BF25" s="264"/>
      <c r="BG25" s="264"/>
      <c r="BH25" s="264"/>
      <c r="BI25" s="264"/>
      <c r="BJ25" s="265"/>
    </row>
    <row r="26" spans="1:62" ht="12.75" customHeight="1">
      <c r="A26" s="678"/>
      <c r="B26" s="659"/>
      <c r="C26" s="646"/>
      <c r="D26" s="259"/>
      <c r="E26" s="259"/>
      <c r="F26" s="259"/>
      <c r="G26" s="259"/>
      <c r="H26" s="259"/>
      <c r="I26" s="259"/>
      <c r="J26" s="259"/>
      <c r="K26" s="259"/>
      <c r="L26" s="259"/>
      <c r="M26" s="259"/>
      <c r="N26" s="259"/>
      <c r="O26" s="259"/>
      <c r="P26" s="260"/>
      <c r="Q26" s="259"/>
      <c r="R26" s="259"/>
      <c r="S26" s="259"/>
      <c r="T26" s="259"/>
      <c r="U26" s="259"/>
      <c r="V26" s="259"/>
      <c r="W26" s="750"/>
      <c r="X26" s="259"/>
      <c r="Y26" s="259"/>
      <c r="Z26" s="646"/>
      <c r="AA26" s="259"/>
      <c r="AB26" s="259"/>
      <c r="AC26" s="259"/>
      <c r="AD26" s="277" t="s">
        <v>481</v>
      </c>
      <c r="AE26" s="277" t="s">
        <v>318</v>
      </c>
      <c r="AF26" s="277" t="s">
        <v>250</v>
      </c>
      <c r="AG26" s="297">
        <v>0</v>
      </c>
      <c r="AH26" s="297"/>
      <c r="AI26" s="297"/>
      <c r="AJ26" s="297"/>
      <c r="AK26" s="297"/>
      <c r="AL26" s="297"/>
      <c r="AM26" s="297"/>
      <c r="AN26" s="299"/>
      <c r="AO26" s="265">
        <f t="shared" ref="AO26:AP40" si="4">AG26-AI26-AK26-AM26</f>
        <v>0</v>
      </c>
      <c r="AP26" s="265"/>
      <c r="AQ26" s="516">
        <v>0</v>
      </c>
      <c r="AR26" s="516"/>
      <c r="AS26" s="516"/>
      <c r="AT26" s="516"/>
      <c r="AU26" s="530">
        <f t="shared" ref="AU26:AU40" si="5">AQ26-AR26-AS26-AT26</f>
        <v>0</v>
      </c>
      <c r="AV26" s="297">
        <v>3.1</v>
      </c>
      <c r="AW26" s="299"/>
      <c r="AX26" s="299"/>
      <c r="AY26" s="299"/>
      <c r="AZ26" s="265">
        <f t="shared" ref="AZ26:AZ40" si="6">AV26-AW26-AX26-AY26</f>
        <v>3.1</v>
      </c>
      <c r="BA26" s="297">
        <v>3.1</v>
      </c>
      <c r="BB26" s="299"/>
      <c r="BC26" s="299"/>
      <c r="BD26" s="299"/>
      <c r="BE26" s="265">
        <f t="shared" ref="BE26:BE40" si="7">BA26-BB26-BC26-BD26</f>
        <v>3.1</v>
      </c>
      <c r="BF26" s="297">
        <v>3.1</v>
      </c>
      <c r="BG26" s="299"/>
      <c r="BH26" s="299"/>
      <c r="BI26" s="299"/>
      <c r="BJ26" s="265">
        <f t="shared" ref="BJ26:BJ40" si="8">BF26-BG26-BH26-BI26</f>
        <v>3.1</v>
      </c>
    </row>
    <row r="27" spans="1:62" ht="114.75" customHeight="1">
      <c r="A27" s="427" t="s">
        <v>293</v>
      </c>
      <c r="B27" s="271">
        <v>6506</v>
      </c>
      <c r="C27" s="272" t="s">
        <v>44</v>
      </c>
      <c r="D27" s="272" t="s">
        <v>52</v>
      </c>
      <c r="E27" s="272" t="s">
        <v>46</v>
      </c>
      <c r="F27" s="272"/>
      <c r="G27" s="272"/>
      <c r="H27" s="272"/>
      <c r="I27" s="272"/>
      <c r="J27" s="272"/>
      <c r="K27" s="272"/>
      <c r="L27" s="272"/>
      <c r="M27" s="272" t="s">
        <v>55</v>
      </c>
      <c r="N27" s="273"/>
      <c r="O27" s="273"/>
      <c r="P27" s="274" t="s">
        <v>421</v>
      </c>
      <c r="Q27" s="259"/>
      <c r="R27" s="259"/>
      <c r="S27" s="259"/>
      <c r="T27" s="259"/>
      <c r="U27" s="259"/>
      <c r="V27" s="259"/>
      <c r="W27" s="275" t="s">
        <v>59</v>
      </c>
      <c r="X27" s="275" t="s">
        <v>60</v>
      </c>
      <c r="Y27" s="275" t="s">
        <v>61</v>
      </c>
      <c r="Z27" s="272" t="s">
        <v>62</v>
      </c>
      <c r="AA27" s="272" t="s">
        <v>290</v>
      </c>
      <c r="AB27" s="272" t="s">
        <v>49</v>
      </c>
      <c r="AC27" s="272"/>
      <c r="AD27" s="277" t="s">
        <v>291</v>
      </c>
      <c r="AE27" s="277" t="s">
        <v>305</v>
      </c>
      <c r="AF27" s="277" t="s">
        <v>250</v>
      </c>
      <c r="AG27" s="278">
        <v>0</v>
      </c>
      <c r="AH27" s="278"/>
      <c r="AI27" s="278"/>
      <c r="AJ27" s="278"/>
      <c r="AK27" s="278"/>
      <c r="AL27" s="278"/>
      <c r="AM27" s="278"/>
      <c r="AN27" s="264"/>
      <c r="AO27" s="265">
        <f t="shared" si="4"/>
        <v>0</v>
      </c>
      <c r="AP27" s="265"/>
      <c r="AQ27" s="531">
        <v>0</v>
      </c>
      <c r="AR27" s="529"/>
      <c r="AS27" s="529"/>
      <c r="AT27" s="529"/>
      <c r="AU27" s="530">
        <f t="shared" si="5"/>
        <v>0</v>
      </c>
      <c r="AV27" s="264">
        <v>0</v>
      </c>
      <c r="AW27" s="264"/>
      <c r="AX27" s="264"/>
      <c r="AY27" s="264"/>
      <c r="AZ27" s="265">
        <f t="shared" si="6"/>
        <v>0</v>
      </c>
      <c r="BA27" s="264">
        <v>0</v>
      </c>
      <c r="BB27" s="264"/>
      <c r="BC27" s="264"/>
      <c r="BD27" s="264"/>
      <c r="BE27" s="265">
        <f t="shared" si="7"/>
        <v>0</v>
      </c>
      <c r="BF27" s="264">
        <v>0</v>
      </c>
      <c r="BG27" s="264"/>
      <c r="BH27" s="264"/>
      <c r="BI27" s="264"/>
      <c r="BJ27" s="265">
        <f t="shared" si="8"/>
        <v>0</v>
      </c>
    </row>
    <row r="28" spans="1:62" ht="21.75" customHeight="1">
      <c r="A28" s="825" t="s">
        <v>440</v>
      </c>
      <c r="B28" s="658">
        <v>6508</v>
      </c>
      <c r="C28" s="638" t="s">
        <v>44</v>
      </c>
      <c r="D28" s="638" t="s">
        <v>52</v>
      </c>
      <c r="E28" s="638" t="s">
        <v>46</v>
      </c>
      <c r="F28" s="638" t="s">
        <v>63</v>
      </c>
      <c r="G28" s="272"/>
      <c r="H28" s="272"/>
      <c r="I28" s="282">
        <v>20</v>
      </c>
      <c r="J28" s="272"/>
      <c r="K28" s="272"/>
      <c r="L28" s="272"/>
      <c r="M28" s="638" t="s">
        <v>64</v>
      </c>
      <c r="N28" s="272"/>
      <c r="O28" s="272"/>
      <c r="P28" s="282" t="s">
        <v>420</v>
      </c>
      <c r="Q28" s="259"/>
      <c r="R28" s="259"/>
      <c r="S28" s="259"/>
      <c r="T28" s="259"/>
      <c r="U28" s="259"/>
      <c r="V28" s="259"/>
      <c r="W28" s="647" t="s">
        <v>175</v>
      </c>
      <c r="X28" s="647" t="s">
        <v>176</v>
      </c>
      <c r="Y28" s="779" t="s">
        <v>177</v>
      </c>
      <c r="Z28" s="638" t="s">
        <v>202</v>
      </c>
      <c r="AA28" s="638" t="s">
        <v>290</v>
      </c>
      <c r="AB28" s="638" t="s">
        <v>49</v>
      </c>
      <c r="AC28" s="638"/>
      <c r="AD28" s="277" t="s">
        <v>478</v>
      </c>
      <c r="AE28" s="277" t="s">
        <v>270</v>
      </c>
      <c r="AF28" s="277" t="s">
        <v>250</v>
      </c>
      <c r="AG28" s="278"/>
      <c r="AH28" s="278"/>
      <c r="AI28" s="278"/>
      <c r="AJ28" s="278"/>
      <c r="AK28" s="278"/>
      <c r="AL28" s="278"/>
      <c r="AM28" s="278"/>
      <c r="AN28" s="264"/>
      <c r="AO28" s="265">
        <f t="shared" si="4"/>
        <v>0</v>
      </c>
      <c r="AP28" s="265"/>
      <c r="AQ28" s="531">
        <v>0</v>
      </c>
      <c r="AR28" s="529"/>
      <c r="AS28" s="529"/>
      <c r="AT28" s="529"/>
      <c r="AU28" s="530">
        <f t="shared" si="5"/>
        <v>0</v>
      </c>
      <c r="AV28" s="264">
        <v>0</v>
      </c>
      <c r="AW28" s="264"/>
      <c r="AX28" s="264"/>
      <c r="AY28" s="264"/>
      <c r="AZ28" s="265">
        <f t="shared" si="6"/>
        <v>0</v>
      </c>
      <c r="BA28" s="264">
        <v>0</v>
      </c>
      <c r="BB28" s="264"/>
      <c r="BC28" s="264"/>
      <c r="BD28" s="264"/>
      <c r="BE28" s="265">
        <f t="shared" si="7"/>
        <v>0</v>
      </c>
      <c r="BF28" s="264">
        <v>0</v>
      </c>
      <c r="BG28" s="264"/>
      <c r="BH28" s="264"/>
      <c r="BI28" s="264"/>
      <c r="BJ28" s="265">
        <f t="shared" si="8"/>
        <v>0</v>
      </c>
    </row>
    <row r="29" spans="1:62" ht="13.5" customHeight="1">
      <c r="A29" s="826"/>
      <c r="B29" s="668"/>
      <c r="C29" s="639"/>
      <c r="D29" s="639"/>
      <c r="E29" s="639"/>
      <c r="F29" s="639"/>
      <c r="G29" s="272"/>
      <c r="H29" s="272"/>
      <c r="I29" s="282"/>
      <c r="J29" s="272"/>
      <c r="K29" s="272"/>
      <c r="L29" s="272"/>
      <c r="M29" s="639"/>
      <c r="N29" s="272"/>
      <c r="O29" s="272"/>
      <c r="P29" s="282"/>
      <c r="Q29" s="259"/>
      <c r="R29" s="259"/>
      <c r="S29" s="259"/>
      <c r="T29" s="259"/>
      <c r="U29" s="259"/>
      <c r="V29" s="259"/>
      <c r="W29" s="648"/>
      <c r="X29" s="648"/>
      <c r="Y29" s="835"/>
      <c r="Z29" s="639"/>
      <c r="AA29" s="639"/>
      <c r="AB29" s="639"/>
      <c r="AC29" s="639"/>
      <c r="AD29" s="277" t="s">
        <v>478</v>
      </c>
      <c r="AE29" s="277" t="s">
        <v>27</v>
      </c>
      <c r="AF29" s="277" t="s">
        <v>250</v>
      </c>
      <c r="AG29" s="278">
        <v>740.5</v>
      </c>
      <c r="AH29" s="278">
        <v>715.9</v>
      </c>
      <c r="AI29" s="278"/>
      <c r="AJ29" s="278"/>
      <c r="AK29" s="278"/>
      <c r="AL29" s="278"/>
      <c r="AM29" s="278"/>
      <c r="AN29" s="264"/>
      <c r="AO29" s="265">
        <f t="shared" si="4"/>
        <v>740.5</v>
      </c>
      <c r="AP29" s="265">
        <f t="shared" si="4"/>
        <v>715.9</v>
      </c>
      <c r="AQ29" s="531">
        <v>396.2</v>
      </c>
      <c r="AR29" s="529"/>
      <c r="AS29" s="529"/>
      <c r="AT29" s="529"/>
      <c r="AU29" s="530">
        <f t="shared" si="5"/>
        <v>396.2</v>
      </c>
      <c r="AV29" s="264">
        <v>250.8</v>
      </c>
      <c r="AW29" s="264"/>
      <c r="AX29" s="264"/>
      <c r="AY29" s="264"/>
      <c r="AZ29" s="265">
        <f t="shared" si="6"/>
        <v>250.8</v>
      </c>
      <c r="BA29" s="264">
        <v>145.30000000000001</v>
      </c>
      <c r="BB29" s="264"/>
      <c r="BC29" s="264"/>
      <c r="BD29" s="264"/>
      <c r="BE29" s="265">
        <f t="shared" si="7"/>
        <v>145.30000000000001</v>
      </c>
      <c r="BF29" s="264">
        <v>145.30000000000001</v>
      </c>
      <c r="BG29" s="264"/>
      <c r="BH29" s="264"/>
      <c r="BI29" s="264"/>
      <c r="BJ29" s="265">
        <f t="shared" si="8"/>
        <v>145.30000000000001</v>
      </c>
    </row>
    <row r="30" spans="1:62" ht="12.75" customHeight="1">
      <c r="A30" s="826"/>
      <c r="B30" s="668"/>
      <c r="C30" s="639"/>
      <c r="D30" s="639"/>
      <c r="E30" s="639"/>
      <c r="F30" s="639"/>
      <c r="G30" s="272"/>
      <c r="H30" s="272"/>
      <c r="I30" s="282"/>
      <c r="J30" s="272"/>
      <c r="K30" s="272"/>
      <c r="L30" s="272"/>
      <c r="M30" s="639"/>
      <c r="N30" s="272"/>
      <c r="O30" s="272"/>
      <c r="P30" s="282"/>
      <c r="Q30" s="259"/>
      <c r="R30" s="259"/>
      <c r="S30" s="259"/>
      <c r="T30" s="259"/>
      <c r="U30" s="259"/>
      <c r="V30" s="259"/>
      <c r="W30" s="648"/>
      <c r="X30" s="648"/>
      <c r="Y30" s="835"/>
      <c r="Z30" s="639"/>
      <c r="AA30" s="639"/>
      <c r="AB30" s="639"/>
      <c r="AC30" s="639"/>
      <c r="AD30" s="277" t="s">
        <v>478</v>
      </c>
      <c r="AE30" s="277" t="s">
        <v>289</v>
      </c>
      <c r="AF30" s="277" t="s">
        <v>250</v>
      </c>
      <c r="AG30" s="278">
        <v>1</v>
      </c>
      <c r="AH30" s="278">
        <v>1</v>
      </c>
      <c r="AI30" s="278"/>
      <c r="AJ30" s="278"/>
      <c r="AK30" s="278"/>
      <c r="AL30" s="278"/>
      <c r="AM30" s="278"/>
      <c r="AN30" s="264"/>
      <c r="AO30" s="265">
        <f t="shared" si="4"/>
        <v>1</v>
      </c>
      <c r="AP30" s="265">
        <f t="shared" si="4"/>
        <v>1</v>
      </c>
      <c r="AQ30" s="531">
        <v>3</v>
      </c>
      <c r="AR30" s="529"/>
      <c r="AS30" s="529"/>
      <c r="AT30" s="529"/>
      <c r="AU30" s="530">
        <f t="shared" si="5"/>
        <v>3</v>
      </c>
      <c r="AV30" s="264">
        <v>0</v>
      </c>
      <c r="AW30" s="264"/>
      <c r="AX30" s="264"/>
      <c r="AY30" s="264"/>
      <c r="AZ30" s="265">
        <f t="shared" si="6"/>
        <v>0</v>
      </c>
      <c r="BA30" s="264">
        <v>0</v>
      </c>
      <c r="BB30" s="264"/>
      <c r="BC30" s="264"/>
      <c r="BD30" s="264"/>
      <c r="BE30" s="265">
        <f t="shared" si="7"/>
        <v>0</v>
      </c>
      <c r="BF30" s="264">
        <v>0</v>
      </c>
      <c r="BG30" s="264"/>
      <c r="BH30" s="264"/>
      <c r="BI30" s="264"/>
      <c r="BJ30" s="265">
        <f t="shared" si="8"/>
        <v>0</v>
      </c>
    </row>
    <row r="31" spans="1:62" ht="13.5" customHeight="1">
      <c r="A31" s="826"/>
      <c r="B31" s="668"/>
      <c r="C31" s="639"/>
      <c r="D31" s="639"/>
      <c r="E31" s="639"/>
      <c r="F31" s="639"/>
      <c r="G31" s="272"/>
      <c r="H31" s="272"/>
      <c r="I31" s="282"/>
      <c r="J31" s="272"/>
      <c r="K31" s="272"/>
      <c r="L31" s="272"/>
      <c r="M31" s="639"/>
      <c r="N31" s="272"/>
      <c r="O31" s="272"/>
      <c r="P31" s="282"/>
      <c r="Q31" s="259"/>
      <c r="R31" s="259"/>
      <c r="S31" s="259"/>
      <c r="T31" s="259"/>
      <c r="U31" s="259"/>
      <c r="V31" s="259"/>
      <c r="W31" s="648"/>
      <c r="X31" s="648"/>
      <c r="Y31" s="835"/>
      <c r="Z31" s="639"/>
      <c r="AA31" s="639"/>
      <c r="AB31" s="639"/>
      <c r="AC31" s="639"/>
      <c r="AD31" s="277" t="s">
        <v>478</v>
      </c>
      <c r="AE31" s="277" t="s">
        <v>317</v>
      </c>
      <c r="AF31" s="277" t="s">
        <v>250</v>
      </c>
      <c r="AG31" s="278">
        <v>0</v>
      </c>
      <c r="AH31" s="278"/>
      <c r="AI31" s="278"/>
      <c r="AJ31" s="278"/>
      <c r="AK31" s="278"/>
      <c r="AL31" s="278"/>
      <c r="AM31" s="278"/>
      <c r="AN31" s="264"/>
      <c r="AO31" s="265">
        <f t="shared" si="4"/>
        <v>0</v>
      </c>
      <c r="AP31" s="265">
        <f t="shared" si="4"/>
        <v>0</v>
      </c>
      <c r="AQ31" s="531">
        <v>0</v>
      </c>
      <c r="AR31" s="529"/>
      <c r="AS31" s="529"/>
      <c r="AT31" s="529"/>
      <c r="AU31" s="530">
        <f t="shared" si="5"/>
        <v>0</v>
      </c>
      <c r="AV31" s="264">
        <v>0</v>
      </c>
      <c r="AW31" s="264"/>
      <c r="AX31" s="264"/>
      <c r="AY31" s="264"/>
      <c r="AZ31" s="265">
        <f t="shared" si="6"/>
        <v>0</v>
      </c>
      <c r="BA31" s="264">
        <v>0</v>
      </c>
      <c r="BB31" s="264"/>
      <c r="BC31" s="264"/>
      <c r="BD31" s="264"/>
      <c r="BE31" s="265">
        <f t="shared" si="7"/>
        <v>0</v>
      </c>
      <c r="BF31" s="264">
        <v>0</v>
      </c>
      <c r="BG31" s="264"/>
      <c r="BH31" s="264"/>
      <c r="BI31" s="264"/>
      <c r="BJ31" s="265">
        <f t="shared" si="8"/>
        <v>0</v>
      </c>
    </row>
    <row r="32" spans="1:62" ht="17.25" customHeight="1">
      <c r="A32" s="826"/>
      <c r="B32" s="668"/>
      <c r="C32" s="639"/>
      <c r="D32" s="639"/>
      <c r="E32" s="639"/>
      <c r="F32" s="639"/>
      <c r="G32" s="272"/>
      <c r="H32" s="272"/>
      <c r="I32" s="282"/>
      <c r="J32" s="272"/>
      <c r="K32" s="272"/>
      <c r="L32" s="272"/>
      <c r="M32" s="639"/>
      <c r="N32" s="272"/>
      <c r="O32" s="272"/>
      <c r="P32" s="282"/>
      <c r="Q32" s="259"/>
      <c r="R32" s="259"/>
      <c r="S32" s="259"/>
      <c r="T32" s="259"/>
      <c r="U32" s="259"/>
      <c r="V32" s="259"/>
      <c r="W32" s="648"/>
      <c r="X32" s="648"/>
      <c r="Y32" s="835"/>
      <c r="Z32" s="639"/>
      <c r="AA32" s="639"/>
      <c r="AB32" s="639"/>
      <c r="AC32" s="639"/>
      <c r="AD32" s="277" t="s">
        <v>478</v>
      </c>
      <c r="AE32" s="277" t="s">
        <v>296</v>
      </c>
      <c r="AF32" s="277" t="s">
        <v>250</v>
      </c>
      <c r="AG32" s="278">
        <v>0</v>
      </c>
      <c r="AH32" s="278"/>
      <c r="AI32" s="278"/>
      <c r="AJ32" s="278"/>
      <c r="AK32" s="278"/>
      <c r="AL32" s="278"/>
      <c r="AM32" s="278"/>
      <c r="AN32" s="264"/>
      <c r="AO32" s="265">
        <f t="shared" si="4"/>
        <v>0</v>
      </c>
      <c r="AP32" s="265">
        <f t="shared" si="4"/>
        <v>0</v>
      </c>
      <c r="AQ32" s="531">
        <v>0</v>
      </c>
      <c r="AR32" s="529"/>
      <c r="AS32" s="529"/>
      <c r="AT32" s="529"/>
      <c r="AU32" s="530">
        <f t="shared" si="5"/>
        <v>0</v>
      </c>
      <c r="AV32" s="264">
        <v>0</v>
      </c>
      <c r="AW32" s="264"/>
      <c r="AX32" s="264"/>
      <c r="AY32" s="264"/>
      <c r="AZ32" s="265">
        <f t="shared" si="6"/>
        <v>0</v>
      </c>
      <c r="BA32" s="264">
        <v>0</v>
      </c>
      <c r="BB32" s="264"/>
      <c r="BC32" s="264"/>
      <c r="BD32" s="264"/>
      <c r="BE32" s="265">
        <f t="shared" si="7"/>
        <v>0</v>
      </c>
      <c r="BF32" s="264">
        <v>0</v>
      </c>
      <c r="BG32" s="264"/>
      <c r="BH32" s="264"/>
      <c r="BI32" s="264"/>
      <c r="BJ32" s="265">
        <f t="shared" si="8"/>
        <v>0</v>
      </c>
    </row>
    <row r="33" spans="1:62" ht="16.5" customHeight="1">
      <c r="A33" s="826"/>
      <c r="B33" s="668"/>
      <c r="C33" s="639"/>
      <c r="D33" s="639"/>
      <c r="E33" s="639"/>
      <c r="F33" s="639"/>
      <c r="G33" s="272"/>
      <c r="H33" s="272"/>
      <c r="I33" s="282"/>
      <c r="J33" s="272"/>
      <c r="K33" s="272"/>
      <c r="L33" s="272"/>
      <c r="M33" s="639"/>
      <c r="N33" s="272"/>
      <c r="O33" s="272"/>
      <c r="P33" s="282"/>
      <c r="Q33" s="259"/>
      <c r="R33" s="259"/>
      <c r="S33" s="259"/>
      <c r="T33" s="259"/>
      <c r="U33" s="259"/>
      <c r="V33" s="259"/>
      <c r="W33" s="648"/>
      <c r="X33" s="648"/>
      <c r="Y33" s="835"/>
      <c r="Z33" s="639"/>
      <c r="AA33" s="639"/>
      <c r="AB33" s="639"/>
      <c r="AC33" s="639"/>
      <c r="AD33" s="277" t="s">
        <v>478</v>
      </c>
      <c r="AE33" s="277" t="s">
        <v>307</v>
      </c>
      <c r="AF33" s="277" t="s">
        <v>250</v>
      </c>
      <c r="AG33" s="278">
        <v>0</v>
      </c>
      <c r="AH33" s="278"/>
      <c r="AI33" s="278"/>
      <c r="AJ33" s="278"/>
      <c r="AK33" s="278"/>
      <c r="AL33" s="278"/>
      <c r="AM33" s="278"/>
      <c r="AN33" s="264"/>
      <c r="AO33" s="265">
        <f t="shared" si="4"/>
        <v>0</v>
      </c>
      <c r="AP33" s="265">
        <f t="shared" si="4"/>
        <v>0</v>
      </c>
      <c r="AQ33" s="531">
        <v>0</v>
      </c>
      <c r="AR33" s="529"/>
      <c r="AS33" s="529"/>
      <c r="AT33" s="529"/>
      <c r="AU33" s="530">
        <f t="shared" si="5"/>
        <v>0</v>
      </c>
      <c r="AV33" s="264">
        <v>0</v>
      </c>
      <c r="AW33" s="264"/>
      <c r="AX33" s="264"/>
      <c r="AY33" s="264"/>
      <c r="AZ33" s="265">
        <f t="shared" si="6"/>
        <v>0</v>
      </c>
      <c r="BA33" s="264">
        <v>0</v>
      </c>
      <c r="BB33" s="264"/>
      <c r="BC33" s="264"/>
      <c r="BD33" s="264"/>
      <c r="BE33" s="265">
        <f t="shared" si="7"/>
        <v>0</v>
      </c>
      <c r="BF33" s="264">
        <v>0</v>
      </c>
      <c r="BG33" s="264"/>
      <c r="BH33" s="264"/>
      <c r="BI33" s="264"/>
      <c r="BJ33" s="265">
        <f t="shared" si="8"/>
        <v>0</v>
      </c>
    </row>
    <row r="34" spans="1:62" ht="15.75" customHeight="1">
      <c r="A34" s="827"/>
      <c r="B34" s="659"/>
      <c r="C34" s="640"/>
      <c r="D34" s="640"/>
      <c r="E34" s="640"/>
      <c r="F34" s="640"/>
      <c r="G34" s="272"/>
      <c r="H34" s="272"/>
      <c r="I34" s="282"/>
      <c r="J34" s="272"/>
      <c r="K34" s="272"/>
      <c r="L34" s="272"/>
      <c r="M34" s="640"/>
      <c r="N34" s="272"/>
      <c r="O34" s="272"/>
      <c r="P34" s="282"/>
      <c r="Q34" s="259"/>
      <c r="R34" s="259"/>
      <c r="S34" s="259"/>
      <c r="T34" s="259"/>
      <c r="U34" s="259"/>
      <c r="V34" s="259"/>
      <c r="W34" s="649"/>
      <c r="X34" s="649"/>
      <c r="Y34" s="780"/>
      <c r="Z34" s="640"/>
      <c r="AA34" s="640"/>
      <c r="AB34" s="640"/>
      <c r="AC34" s="640"/>
      <c r="AD34" s="277" t="s">
        <v>478</v>
      </c>
      <c r="AE34" s="277" t="s">
        <v>306</v>
      </c>
      <c r="AF34" s="277" t="s">
        <v>267</v>
      </c>
      <c r="AG34" s="278">
        <v>0</v>
      </c>
      <c r="AH34" s="278"/>
      <c r="AI34" s="278"/>
      <c r="AJ34" s="278"/>
      <c r="AK34" s="278"/>
      <c r="AL34" s="278"/>
      <c r="AM34" s="278"/>
      <c r="AN34" s="264"/>
      <c r="AO34" s="265">
        <f t="shared" si="4"/>
        <v>0</v>
      </c>
      <c r="AP34" s="265">
        <f t="shared" si="4"/>
        <v>0</v>
      </c>
      <c r="AQ34" s="531">
        <v>0</v>
      </c>
      <c r="AR34" s="529"/>
      <c r="AS34" s="529"/>
      <c r="AT34" s="529"/>
      <c r="AU34" s="530">
        <f t="shared" si="5"/>
        <v>0</v>
      </c>
      <c r="AV34" s="264">
        <v>0</v>
      </c>
      <c r="AW34" s="264"/>
      <c r="AX34" s="264"/>
      <c r="AY34" s="264"/>
      <c r="AZ34" s="265">
        <f t="shared" si="6"/>
        <v>0</v>
      </c>
      <c r="BA34" s="264">
        <v>0</v>
      </c>
      <c r="BB34" s="264"/>
      <c r="BC34" s="264"/>
      <c r="BD34" s="264"/>
      <c r="BE34" s="265">
        <f t="shared" si="7"/>
        <v>0</v>
      </c>
      <c r="BF34" s="264">
        <v>0</v>
      </c>
      <c r="BG34" s="264"/>
      <c r="BH34" s="264"/>
      <c r="BI34" s="264"/>
      <c r="BJ34" s="265">
        <f t="shared" si="8"/>
        <v>0</v>
      </c>
    </row>
    <row r="35" spans="1:62" ht="28.5" hidden="1" customHeight="1">
      <c r="A35" s="427" t="s">
        <v>193</v>
      </c>
      <c r="B35" s="271">
        <v>6509</v>
      </c>
      <c r="C35" s="272" t="s">
        <v>44</v>
      </c>
      <c r="D35" s="272" t="s">
        <v>67</v>
      </c>
      <c r="E35" s="272" t="s">
        <v>68</v>
      </c>
      <c r="F35" s="272"/>
      <c r="G35" s="272"/>
      <c r="H35" s="272"/>
      <c r="I35" s="282"/>
      <c r="J35" s="272"/>
      <c r="K35" s="272"/>
      <c r="L35" s="272"/>
      <c r="M35" s="272" t="s">
        <v>69</v>
      </c>
      <c r="N35" s="273"/>
      <c r="O35" s="273"/>
      <c r="P35" s="293">
        <v>12</v>
      </c>
      <c r="Q35" s="259"/>
      <c r="R35" s="259"/>
      <c r="S35" s="259"/>
      <c r="T35" s="259"/>
      <c r="U35" s="259"/>
      <c r="V35" s="259"/>
      <c r="W35" s="275" t="s">
        <v>72</v>
      </c>
      <c r="X35" s="275" t="s">
        <v>70</v>
      </c>
      <c r="Y35" s="294" t="s">
        <v>368</v>
      </c>
      <c r="Z35" s="275" t="s">
        <v>71</v>
      </c>
      <c r="AA35" s="275" t="s">
        <v>290</v>
      </c>
      <c r="AB35" s="431" t="s">
        <v>66</v>
      </c>
      <c r="AC35" s="272"/>
      <c r="AD35" s="277" t="s">
        <v>228</v>
      </c>
      <c r="AE35" s="277" t="s">
        <v>273</v>
      </c>
      <c r="AF35" s="277" t="s">
        <v>250</v>
      </c>
      <c r="AG35" s="278">
        <v>0</v>
      </c>
      <c r="AH35" s="278"/>
      <c r="AI35" s="278"/>
      <c r="AJ35" s="278"/>
      <c r="AK35" s="278"/>
      <c r="AL35" s="278"/>
      <c r="AM35" s="278"/>
      <c r="AN35" s="264"/>
      <c r="AO35" s="265">
        <f t="shared" si="4"/>
        <v>0</v>
      </c>
      <c r="AP35" s="265">
        <f t="shared" si="4"/>
        <v>0</v>
      </c>
      <c r="AQ35" s="531">
        <v>0</v>
      </c>
      <c r="AR35" s="529"/>
      <c r="AS35" s="529"/>
      <c r="AT35" s="529"/>
      <c r="AU35" s="530">
        <f t="shared" si="5"/>
        <v>0</v>
      </c>
      <c r="AV35" s="264">
        <v>0</v>
      </c>
      <c r="AW35" s="264"/>
      <c r="AX35" s="264"/>
      <c r="AY35" s="264"/>
      <c r="AZ35" s="265">
        <f t="shared" si="6"/>
        <v>0</v>
      </c>
      <c r="BA35" s="264">
        <v>0</v>
      </c>
      <c r="BB35" s="264"/>
      <c r="BC35" s="264"/>
      <c r="BD35" s="264"/>
      <c r="BE35" s="265">
        <f t="shared" si="7"/>
        <v>0</v>
      </c>
      <c r="BF35" s="264">
        <v>0</v>
      </c>
      <c r="BG35" s="264"/>
      <c r="BH35" s="264"/>
      <c r="BI35" s="264"/>
      <c r="BJ35" s="265">
        <f t="shared" si="8"/>
        <v>0</v>
      </c>
    </row>
    <row r="36" spans="1:62" ht="39" customHeight="1">
      <c r="A36" s="675" t="s">
        <v>322</v>
      </c>
      <c r="B36" s="658">
        <v>6513</v>
      </c>
      <c r="C36" s="644" t="s">
        <v>44</v>
      </c>
      <c r="D36" s="315" t="s">
        <v>52</v>
      </c>
      <c r="E36" s="315" t="s">
        <v>68</v>
      </c>
      <c r="F36" s="315" t="s">
        <v>63</v>
      </c>
      <c r="G36" s="315"/>
      <c r="H36" s="315"/>
      <c r="I36" s="476">
        <v>20</v>
      </c>
      <c r="J36" s="315"/>
      <c r="K36" s="315"/>
      <c r="L36" s="315"/>
      <c r="M36" s="315" t="s">
        <v>64</v>
      </c>
      <c r="N36" s="315"/>
      <c r="O36" s="315"/>
      <c r="P36" s="476" t="s">
        <v>420</v>
      </c>
      <c r="Q36" s="346"/>
      <c r="R36" s="346"/>
      <c r="S36" s="346"/>
      <c r="T36" s="346"/>
      <c r="U36" s="346"/>
      <c r="V36" s="346"/>
      <c r="W36" s="644" t="s">
        <v>72</v>
      </c>
      <c r="X36" s="315" t="s">
        <v>70</v>
      </c>
      <c r="Y36" s="315" t="s">
        <v>368</v>
      </c>
      <c r="Z36" s="644" t="s">
        <v>413</v>
      </c>
      <c r="AA36" s="281" t="s">
        <v>290</v>
      </c>
      <c r="AB36" s="281" t="s">
        <v>49</v>
      </c>
      <c r="AC36" s="281"/>
      <c r="AD36" s="277" t="s">
        <v>476</v>
      </c>
      <c r="AE36" s="277" t="s">
        <v>461</v>
      </c>
      <c r="AF36" s="277" t="s">
        <v>250</v>
      </c>
      <c r="AG36" s="297">
        <v>0</v>
      </c>
      <c r="AH36" s="297"/>
      <c r="AI36" s="297"/>
      <c r="AJ36" s="297"/>
      <c r="AK36" s="297"/>
      <c r="AL36" s="297"/>
      <c r="AM36" s="297"/>
      <c r="AN36" s="299"/>
      <c r="AO36" s="265">
        <f t="shared" si="4"/>
        <v>0</v>
      </c>
      <c r="AP36" s="265">
        <f t="shared" si="4"/>
        <v>0</v>
      </c>
      <c r="AQ36" s="516">
        <v>1698.4</v>
      </c>
      <c r="AR36" s="532"/>
      <c r="AS36" s="532">
        <v>1698.4</v>
      </c>
      <c r="AT36" s="532"/>
      <c r="AU36" s="530">
        <f t="shared" si="5"/>
        <v>0</v>
      </c>
      <c r="AV36" s="299">
        <v>0</v>
      </c>
      <c r="AW36" s="299"/>
      <c r="AX36" s="299"/>
      <c r="AY36" s="299"/>
      <c r="AZ36" s="265">
        <f t="shared" si="6"/>
        <v>0</v>
      </c>
      <c r="BA36" s="299">
        <v>0</v>
      </c>
      <c r="BB36" s="299"/>
      <c r="BC36" s="299"/>
      <c r="BD36" s="299"/>
      <c r="BE36" s="265">
        <f t="shared" si="7"/>
        <v>0</v>
      </c>
      <c r="BF36" s="299">
        <v>0</v>
      </c>
      <c r="BG36" s="299"/>
      <c r="BH36" s="299"/>
      <c r="BI36" s="299"/>
      <c r="BJ36" s="265">
        <f t="shared" si="8"/>
        <v>0</v>
      </c>
    </row>
    <row r="37" spans="1:62" ht="25.5" customHeight="1">
      <c r="A37" s="683"/>
      <c r="B37" s="668"/>
      <c r="C37" s="645"/>
      <c r="D37" s="477"/>
      <c r="E37" s="477"/>
      <c r="F37" s="477"/>
      <c r="G37" s="477"/>
      <c r="H37" s="477"/>
      <c r="I37" s="478"/>
      <c r="J37" s="477"/>
      <c r="K37" s="477"/>
      <c r="L37" s="477"/>
      <c r="M37" s="477"/>
      <c r="N37" s="345"/>
      <c r="O37" s="345"/>
      <c r="P37" s="479"/>
      <c r="Q37" s="345"/>
      <c r="R37" s="345"/>
      <c r="S37" s="345"/>
      <c r="T37" s="345"/>
      <c r="U37" s="345"/>
      <c r="V37" s="345"/>
      <c r="W37" s="645"/>
      <c r="X37" s="477"/>
      <c r="Y37" s="477"/>
      <c r="Z37" s="645"/>
      <c r="AA37" s="475"/>
      <c r="AB37" s="475"/>
      <c r="AC37" s="475"/>
      <c r="AD37" s="277" t="s">
        <v>476</v>
      </c>
      <c r="AE37" s="277" t="s">
        <v>30</v>
      </c>
      <c r="AF37" s="277" t="s">
        <v>250</v>
      </c>
      <c r="AG37" s="297">
        <v>326.8</v>
      </c>
      <c r="AH37" s="297">
        <v>316.3</v>
      </c>
      <c r="AI37" s="297"/>
      <c r="AJ37" s="297"/>
      <c r="AK37" s="297"/>
      <c r="AL37" s="297"/>
      <c r="AM37" s="297"/>
      <c r="AN37" s="299"/>
      <c r="AO37" s="265">
        <f t="shared" si="4"/>
        <v>326.8</v>
      </c>
      <c r="AP37" s="265">
        <f t="shared" si="4"/>
        <v>316.3</v>
      </c>
      <c r="AQ37" s="516">
        <v>169.6</v>
      </c>
      <c r="AR37" s="532"/>
      <c r="AS37" s="532"/>
      <c r="AT37" s="532"/>
      <c r="AU37" s="530">
        <f t="shared" si="5"/>
        <v>169.6</v>
      </c>
      <c r="AV37" s="299">
        <v>20</v>
      </c>
      <c r="AW37" s="299"/>
      <c r="AX37" s="299"/>
      <c r="AY37" s="299"/>
      <c r="AZ37" s="265">
        <f t="shared" si="6"/>
        <v>20</v>
      </c>
      <c r="BA37" s="299">
        <v>20</v>
      </c>
      <c r="BB37" s="299"/>
      <c r="BC37" s="299"/>
      <c r="BD37" s="299"/>
      <c r="BE37" s="265">
        <f t="shared" si="7"/>
        <v>20</v>
      </c>
      <c r="BF37" s="299">
        <v>20</v>
      </c>
      <c r="BG37" s="299"/>
      <c r="BH37" s="299"/>
      <c r="BI37" s="299"/>
      <c r="BJ37" s="265">
        <f t="shared" si="8"/>
        <v>20</v>
      </c>
    </row>
    <row r="38" spans="1:62" ht="17.25" customHeight="1">
      <c r="A38" s="683"/>
      <c r="B38" s="668"/>
      <c r="C38" s="645"/>
      <c r="D38" s="346"/>
      <c r="E38" s="346"/>
      <c r="F38" s="346"/>
      <c r="G38" s="346"/>
      <c r="H38" s="346"/>
      <c r="I38" s="356"/>
      <c r="J38" s="346"/>
      <c r="K38" s="346"/>
      <c r="L38" s="346"/>
      <c r="M38" s="346"/>
      <c r="N38" s="346"/>
      <c r="O38" s="346"/>
      <c r="P38" s="356"/>
      <c r="Q38" s="346"/>
      <c r="R38" s="346"/>
      <c r="S38" s="346"/>
      <c r="T38" s="346"/>
      <c r="U38" s="346"/>
      <c r="V38" s="346"/>
      <c r="W38" s="645"/>
      <c r="X38" s="346"/>
      <c r="Y38" s="346"/>
      <c r="Z38" s="645"/>
      <c r="AA38" s="272"/>
      <c r="AB38" s="272"/>
      <c r="AC38" s="272"/>
      <c r="AD38" s="277" t="s">
        <v>476</v>
      </c>
      <c r="AE38" s="277" t="s">
        <v>462</v>
      </c>
      <c r="AF38" s="277" t="s">
        <v>250</v>
      </c>
      <c r="AG38" s="297"/>
      <c r="AH38" s="297"/>
      <c r="AI38" s="297"/>
      <c r="AJ38" s="297"/>
      <c r="AK38" s="297"/>
      <c r="AL38" s="297"/>
      <c r="AM38" s="297"/>
      <c r="AN38" s="299"/>
      <c r="AO38" s="265">
        <f t="shared" si="4"/>
        <v>0</v>
      </c>
      <c r="AP38" s="265">
        <f t="shared" si="4"/>
        <v>0</v>
      </c>
      <c r="AQ38" s="516">
        <v>37.5</v>
      </c>
      <c r="AR38" s="532"/>
      <c r="AS38" s="532">
        <v>37.5</v>
      </c>
      <c r="AT38" s="532"/>
      <c r="AU38" s="530">
        <f t="shared" si="5"/>
        <v>0</v>
      </c>
      <c r="AV38" s="299"/>
      <c r="AW38" s="299"/>
      <c r="AX38" s="299"/>
      <c r="AY38" s="299"/>
      <c r="AZ38" s="265">
        <f t="shared" si="6"/>
        <v>0</v>
      </c>
      <c r="BA38" s="299"/>
      <c r="BB38" s="299"/>
      <c r="BC38" s="299"/>
      <c r="BD38" s="299"/>
      <c r="BE38" s="265">
        <f t="shared" si="7"/>
        <v>0</v>
      </c>
      <c r="BF38" s="299"/>
      <c r="BG38" s="299"/>
      <c r="BH38" s="299"/>
      <c r="BI38" s="299"/>
      <c r="BJ38" s="265">
        <f t="shared" si="8"/>
        <v>0</v>
      </c>
    </row>
    <row r="39" spans="1:62" ht="12.75">
      <c r="A39" s="683"/>
      <c r="B39" s="668"/>
      <c r="C39" s="645"/>
      <c r="D39" s="345"/>
      <c r="E39" s="345"/>
      <c r="F39" s="345"/>
      <c r="G39" s="345"/>
      <c r="H39" s="345"/>
      <c r="I39" s="479"/>
      <c r="J39" s="345"/>
      <c r="K39" s="345"/>
      <c r="L39" s="345"/>
      <c r="M39" s="345"/>
      <c r="N39" s="345"/>
      <c r="O39" s="345"/>
      <c r="P39" s="479"/>
      <c r="Q39" s="345"/>
      <c r="R39" s="345"/>
      <c r="S39" s="345"/>
      <c r="T39" s="345"/>
      <c r="U39" s="345"/>
      <c r="V39" s="345"/>
      <c r="W39" s="645"/>
      <c r="X39" s="345"/>
      <c r="Y39" s="345"/>
      <c r="Z39" s="646"/>
      <c r="AA39" s="259"/>
      <c r="AB39" s="259"/>
      <c r="AC39" s="259"/>
      <c r="AD39" s="277" t="s">
        <v>476</v>
      </c>
      <c r="AE39" s="277" t="s">
        <v>24</v>
      </c>
      <c r="AF39" s="277" t="s">
        <v>250</v>
      </c>
      <c r="AG39" s="297">
        <v>128.1</v>
      </c>
      <c r="AH39" s="297">
        <v>128.1</v>
      </c>
      <c r="AI39" s="297"/>
      <c r="AJ39" s="297"/>
      <c r="AK39" s="297"/>
      <c r="AL39" s="297"/>
      <c r="AM39" s="297"/>
      <c r="AN39" s="299"/>
      <c r="AO39" s="265">
        <f t="shared" si="4"/>
        <v>128.1</v>
      </c>
      <c r="AP39" s="265">
        <f t="shared" si="4"/>
        <v>128.1</v>
      </c>
      <c r="AQ39" s="516">
        <v>200</v>
      </c>
      <c r="AR39" s="532"/>
      <c r="AS39" s="532"/>
      <c r="AT39" s="532"/>
      <c r="AU39" s="530">
        <f t="shared" si="5"/>
        <v>200</v>
      </c>
      <c r="AV39" s="299">
        <v>150</v>
      </c>
      <c r="AW39" s="299"/>
      <c r="AX39" s="299"/>
      <c r="AY39" s="299"/>
      <c r="AZ39" s="265">
        <f t="shared" si="6"/>
        <v>150</v>
      </c>
      <c r="BA39" s="299">
        <v>150</v>
      </c>
      <c r="BB39" s="299"/>
      <c r="BC39" s="299"/>
      <c r="BD39" s="299"/>
      <c r="BE39" s="265">
        <f t="shared" si="7"/>
        <v>150</v>
      </c>
      <c r="BF39" s="299">
        <v>150</v>
      </c>
      <c r="BG39" s="299"/>
      <c r="BH39" s="299"/>
      <c r="BI39" s="299"/>
      <c r="BJ39" s="265">
        <f t="shared" si="8"/>
        <v>150</v>
      </c>
    </row>
    <row r="40" spans="1:62" ht="18.75" customHeight="1">
      <c r="A40" s="676"/>
      <c r="B40" s="659"/>
      <c r="C40" s="646"/>
      <c r="D40" s="289"/>
      <c r="E40" s="289"/>
      <c r="F40" s="324"/>
      <c r="G40" s="324"/>
      <c r="H40" s="324"/>
      <c r="I40" s="347"/>
      <c r="J40" s="324"/>
      <c r="K40" s="324"/>
      <c r="L40" s="324"/>
      <c r="M40" s="259"/>
      <c r="N40" s="259"/>
      <c r="O40" s="259"/>
      <c r="P40" s="438"/>
      <c r="Q40" s="324"/>
      <c r="R40" s="324"/>
      <c r="S40" s="324"/>
      <c r="T40" s="324"/>
      <c r="U40" s="324"/>
      <c r="V40" s="324"/>
      <c r="W40" s="646"/>
      <c r="X40" s="324"/>
      <c r="Y40" s="324"/>
      <c r="Z40" s="259"/>
      <c r="AA40" s="259"/>
      <c r="AB40" s="259"/>
      <c r="AC40" s="259"/>
      <c r="AD40" s="277" t="s">
        <v>476</v>
      </c>
      <c r="AE40" s="277" t="s">
        <v>311</v>
      </c>
      <c r="AF40" s="277" t="s">
        <v>250</v>
      </c>
      <c r="AG40" s="297">
        <v>0</v>
      </c>
      <c r="AH40" s="297"/>
      <c r="AI40" s="297"/>
      <c r="AJ40" s="297"/>
      <c r="AK40" s="297"/>
      <c r="AL40" s="297"/>
      <c r="AM40" s="297"/>
      <c r="AN40" s="299"/>
      <c r="AO40" s="265">
        <f t="shared" si="4"/>
        <v>0</v>
      </c>
      <c r="AP40" s="265"/>
      <c r="AQ40" s="516">
        <v>0</v>
      </c>
      <c r="AR40" s="532"/>
      <c r="AS40" s="532"/>
      <c r="AT40" s="532"/>
      <c r="AU40" s="530">
        <f t="shared" si="5"/>
        <v>0</v>
      </c>
      <c r="AV40" s="299">
        <v>0</v>
      </c>
      <c r="AW40" s="299"/>
      <c r="AX40" s="299"/>
      <c r="AY40" s="299"/>
      <c r="AZ40" s="265">
        <f t="shared" si="6"/>
        <v>0</v>
      </c>
      <c r="BA40" s="299">
        <v>0</v>
      </c>
      <c r="BB40" s="299"/>
      <c r="BC40" s="299"/>
      <c r="BD40" s="299"/>
      <c r="BE40" s="265">
        <f t="shared" si="7"/>
        <v>0</v>
      </c>
      <c r="BF40" s="299">
        <v>0</v>
      </c>
      <c r="BG40" s="299"/>
      <c r="BH40" s="299"/>
      <c r="BI40" s="299"/>
      <c r="BJ40" s="265">
        <f t="shared" si="8"/>
        <v>0</v>
      </c>
    </row>
    <row r="41" spans="1:62" s="248" customFormat="1" ht="118.5" customHeight="1">
      <c r="A41" s="425" t="s">
        <v>0</v>
      </c>
      <c r="B41" s="240">
        <v>6600</v>
      </c>
      <c r="C41" s="480" t="s">
        <v>238</v>
      </c>
      <c r="D41" s="480" t="s">
        <v>238</v>
      </c>
      <c r="E41" s="480" t="s">
        <v>238</v>
      </c>
      <c r="F41" s="480" t="s">
        <v>238</v>
      </c>
      <c r="G41" s="480" t="s">
        <v>238</v>
      </c>
      <c r="H41" s="480" t="s">
        <v>238</v>
      </c>
      <c r="I41" s="480" t="s">
        <v>238</v>
      </c>
      <c r="J41" s="480" t="s">
        <v>238</v>
      </c>
      <c r="K41" s="480" t="s">
        <v>238</v>
      </c>
      <c r="L41" s="480" t="s">
        <v>238</v>
      </c>
      <c r="M41" s="480" t="s">
        <v>238</v>
      </c>
      <c r="N41" s="480" t="s">
        <v>238</v>
      </c>
      <c r="O41" s="480" t="s">
        <v>238</v>
      </c>
      <c r="P41" s="480" t="s">
        <v>238</v>
      </c>
      <c r="Q41" s="481" t="s">
        <v>238</v>
      </c>
      <c r="R41" s="481" t="s">
        <v>238</v>
      </c>
      <c r="S41" s="481" t="s">
        <v>238</v>
      </c>
      <c r="T41" s="481" t="s">
        <v>238</v>
      </c>
      <c r="U41" s="481" t="s">
        <v>238</v>
      </c>
      <c r="V41" s="481" t="s">
        <v>238</v>
      </c>
      <c r="W41" s="481" t="s">
        <v>238</v>
      </c>
      <c r="X41" s="480" t="s">
        <v>238</v>
      </c>
      <c r="Y41" s="480" t="s">
        <v>238</v>
      </c>
      <c r="Z41" s="480" t="s">
        <v>238</v>
      </c>
      <c r="AA41" s="480" t="s">
        <v>238</v>
      </c>
      <c r="AB41" s="480" t="s">
        <v>238</v>
      </c>
      <c r="AC41" s="480" t="s">
        <v>238</v>
      </c>
      <c r="AD41" s="244" t="s">
        <v>238</v>
      </c>
      <c r="AE41" s="244"/>
      <c r="AF41" s="244"/>
      <c r="AG41" s="245">
        <f>AG43+AG44+AG45+AG46+AG47+AG48+AG55+AG56+AG58+AG59+AG60+AG57+AG49+AG52+AG61</f>
        <v>1603.1</v>
      </c>
      <c r="AH41" s="245">
        <f>AH43+AH44+AH45+AH46+AH47+AH48+AH55+AH56+AH58+AH59+AH60+AH57+AH49+AH52+AH61</f>
        <v>1586.1000000000001</v>
      </c>
      <c r="AI41" s="245">
        <f>AI43+AI44+AI45+AI46+AI47+AI48+AI55+AI56+AI58+AI59+AI60+AI57+AI49+AI52+AI61</f>
        <v>0</v>
      </c>
      <c r="AJ41" s="245"/>
      <c r="AK41" s="245">
        <f>AK43+AK44+AK45+AK46+AK47+AK48+AK55+AK56+AK58+AK59+AK60+AK57+AK49+AK52+AK61</f>
        <v>988.8</v>
      </c>
      <c r="AL41" s="245">
        <f>AL43+AL44+AL45+AL46+AL47+AL48+AL55+AL56+AL58+AL59+AL60+AL57+AL49+AL52+AL61</f>
        <v>988.8</v>
      </c>
      <c r="AM41" s="245">
        <f>AM43+AM44+AM45+AM46+AM47+AM48+AM55+AM56+AM58+AM59+AM60+AM57+AM49+AM52+AM61</f>
        <v>0</v>
      </c>
      <c r="AN41" s="245"/>
      <c r="AO41" s="245">
        <f>AO43+AO44+AO45+AO46+AO47+AO48+AO55+AO56+AO58+AO59+AO60+AO57+AO49+AO52+AO61</f>
        <v>614.30000000000007</v>
      </c>
      <c r="AP41" s="245">
        <f>AP43+AP44+AP45+AP46+AP47+AP48+AP55+AP56+AP58+AP59+AP60+AP57+AP49+AP52+AP61</f>
        <v>597.30000000000007</v>
      </c>
      <c r="AQ41" s="526">
        <f>AQ43+AQ44+AQ45+AQ46+AQ47+AQ48+AQ55+AQ56+AQ58+AQ59+AQ60+AQ57+AQ50+AQ51+AQ53+AQ54+AQ61</f>
        <v>1755.9</v>
      </c>
      <c r="AR41" s="526">
        <f>AR43+AR44+AR45+AR46+AR47+AR48+AR55+AR56+AR58+AR59+AR60+AR57+AR50+AR51+AR53+AR54+AR61</f>
        <v>0</v>
      </c>
      <c r="AS41" s="526">
        <f>AS43+AS44+AS45+AS46+AS47+AS48+AS55+AS56+AS58+AS59+AS60+AS57+AS50+AS51+AS53+AS54+AS61</f>
        <v>1235.2</v>
      </c>
      <c r="AT41" s="526">
        <f>AT43+AT44+AT45+AT46+AT47+AT48+AT55+AT56+AT58+AT59+AT60+AT57+AT50+AT51+AT53+AT54+AT61</f>
        <v>0</v>
      </c>
      <c r="AU41" s="526">
        <f>AU43+AU44+AU45+AU46+AU47+AU48+AU55+AU56+AU58+AU59+AU60+AU57+AU50+AU51+AU53+AU54+AU61</f>
        <v>520.70000000000005</v>
      </c>
      <c r="AV41" s="526">
        <f t="shared" ref="AV41:BE41" si="9">AV43+AV44+AV45+AV46+AV47+AV48+AV55+AV56+AV58+AV59+AV60+AV57+AV50+AV51+AV53+AV54</f>
        <v>844.3</v>
      </c>
      <c r="AW41" s="526">
        <f t="shared" si="9"/>
        <v>0</v>
      </c>
      <c r="AX41" s="526">
        <f t="shared" si="9"/>
        <v>484</v>
      </c>
      <c r="AY41" s="526">
        <f t="shared" si="9"/>
        <v>0</v>
      </c>
      <c r="AZ41" s="526">
        <f t="shared" si="9"/>
        <v>360.29999999999995</v>
      </c>
      <c r="BA41" s="526">
        <f t="shared" si="9"/>
        <v>1068.3999999999999</v>
      </c>
      <c r="BB41" s="526">
        <f t="shared" si="9"/>
        <v>0</v>
      </c>
      <c r="BC41" s="526">
        <f t="shared" si="9"/>
        <v>708.1</v>
      </c>
      <c r="BD41" s="526">
        <f t="shared" si="9"/>
        <v>0</v>
      </c>
      <c r="BE41" s="526">
        <f t="shared" si="9"/>
        <v>360.3</v>
      </c>
      <c r="BF41" s="526">
        <f>BF43+BF44+BF45+BF46+BF47+BF48+BF55+BF56+BF58+BF59+BF60+BF57+BF50+BF51+BF53+BF54</f>
        <v>1068.3999999999999</v>
      </c>
      <c r="BG41" s="526">
        <f>BG43+BG44+BG45+BG46+BG47+BG48+BG55+BG56+BG58+BG59+BG60+BG57+BG50+BG51+BG53+BG54</f>
        <v>0</v>
      </c>
      <c r="BH41" s="526">
        <f>BH43+BH44+BH45+BH46+BH47+BH48+BH55+BH56+BH58+BH59+BH60+BH57+BH50+BH51+BH53+BH54</f>
        <v>708.1</v>
      </c>
      <c r="BI41" s="526">
        <f>BI43+BI44+BI45+BI46+BI47+BI48+BI55+BI56+BI58+BI59+BI60+BI57+BI50+BI51+BI53+BI54</f>
        <v>0</v>
      </c>
      <c r="BJ41" s="526">
        <f>BJ43+BJ44+BJ45+BJ46+BJ47+BJ48+BJ55+BJ56+BJ58+BJ59+BJ60+BJ57+BJ50+BJ51+BJ53+BJ54</f>
        <v>360.3</v>
      </c>
    </row>
    <row r="42" spans="1:62" ht="14.25" customHeight="1">
      <c r="A42" s="426" t="s">
        <v>411</v>
      </c>
      <c r="B42" s="250"/>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54"/>
      <c r="AE42" s="254"/>
      <c r="AF42" s="254"/>
      <c r="AG42" s="255"/>
      <c r="AH42" s="255"/>
      <c r="AI42" s="255"/>
      <c r="AJ42" s="255"/>
      <c r="AK42" s="255"/>
      <c r="AL42" s="255"/>
      <c r="AM42" s="255"/>
      <c r="AN42" s="255"/>
      <c r="AO42" s="256"/>
      <c r="AP42" s="256"/>
      <c r="AQ42" s="527"/>
      <c r="AR42" s="534"/>
      <c r="AS42" s="534"/>
      <c r="AT42" s="534"/>
      <c r="AU42" s="535"/>
      <c r="AV42" s="304"/>
      <c r="AW42" s="304"/>
      <c r="AX42" s="304"/>
      <c r="AY42" s="304"/>
      <c r="AZ42" s="305"/>
      <c r="BA42" s="304"/>
      <c r="BB42" s="304"/>
      <c r="BC42" s="304"/>
      <c r="BD42" s="304"/>
      <c r="BE42" s="305"/>
      <c r="BF42" s="304"/>
      <c r="BG42" s="304"/>
      <c r="BH42" s="304"/>
      <c r="BI42" s="304"/>
      <c r="BJ42" s="305"/>
    </row>
    <row r="43" spans="1:62" ht="18.75" hidden="1" customHeight="1">
      <c r="A43" s="433"/>
      <c r="B43" s="268"/>
      <c r="C43" s="259"/>
      <c r="D43" s="259"/>
      <c r="E43" s="259"/>
      <c r="F43" s="259"/>
      <c r="G43" s="259"/>
      <c r="H43" s="259"/>
      <c r="I43" s="259"/>
      <c r="J43" s="259"/>
      <c r="K43" s="259"/>
      <c r="L43" s="259"/>
      <c r="M43" s="259"/>
      <c r="N43" s="259"/>
      <c r="O43" s="259"/>
      <c r="P43" s="260"/>
      <c r="Q43" s="259"/>
      <c r="R43" s="259"/>
      <c r="S43" s="259"/>
      <c r="T43" s="259"/>
      <c r="U43" s="259"/>
      <c r="V43" s="259"/>
      <c r="W43" s="259"/>
      <c r="X43" s="259"/>
      <c r="Y43" s="259"/>
      <c r="Z43" s="259"/>
      <c r="AA43" s="259"/>
      <c r="AB43" s="259"/>
      <c r="AC43" s="259"/>
      <c r="AD43" s="262"/>
      <c r="AE43" s="262"/>
      <c r="AF43" s="262"/>
      <c r="AG43" s="264"/>
      <c r="AH43" s="264"/>
      <c r="AI43" s="264"/>
      <c r="AJ43" s="264"/>
      <c r="AK43" s="264"/>
      <c r="AL43" s="264"/>
      <c r="AM43" s="264"/>
      <c r="AN43" s="264"/>
      <c r="AO43" s="265"/>
      <c r="AP43" s="265"/>
      <c r="AQ43" s="529"/>
      <c r="AR43" s="536"/>
      <c r="AS43" s="536"/>
      <c r="AT43" s="536"/>
      <c r="AU43" s="537"/>
      <c r="AV43" s="307"/>
      <c r="AW43" s="307"/>
      <c r="AX43" s="307"/>
      <c r="AY43" s="307"/>
      <c r="AZ43" s="308"/>
      <c r="BA43" s="307"/>
      <c r="BB43" s="307"/>
      <c r="BC43" s="307"/>
      <c r="BD43" s="307"/>
      <c r="BE43" s="308"/>
      <c r="BF43" s="307"/>
      <c r="BG43" s="307"/>
      <c r="BH43" s="307"/>
      <c r="BI43" s="307"/>
      <c r="BJ43" s="308"/>
    </row>
    <row r="44" spans="1:62" ht="19.5" hidden="1" customHeight="1">
      <c r="A44" s="677"/>
      <c r="B44" s="658"/>
      <c r="C44" s="272"/>
      <c r="D44" s="272"/>
      <c r="E44" s="272"/>
      <c r="F44" s="272"/>
      <c r="G44" s="272"/>
      <c r="H44" s="272"/>
      <c r="I44" s="282"/>
      <c r="J44" s="272"/>
      <c r="K44" s="272"/>
      <c r="L44" s="272"/>
      <c r="M44" s="272"/>
      <c r="N44" s="272"/>
      <c r="O44" s="272"/>
      <c r="P44" s="274"/>
      <c r="Q44" s="272"/>
      <c r="R44" s="272"/>
      <c r="S44" s="272"/>
      <c r="T44" s="272"/>
      <c r="U44" s="272"/>
      <c r="V44" s="272"/>
      <c r="W44" s="275"/>
      <c r="X44" s="309"/>
      <c r="Y44" s="288"/>
      <c r="Z44" s="275"/>
      <c r="AA44" s="310"/>
      <c r="AB44" s="310"/>
      <c r="AC44" s="638"/>
      <c r="AD44" s="277"/>
      <c r="AE44" s="277"/>
      <c r="AF44" s="277"/>
      <c r="AG44" s="278">
        <v>0</v>
      </c>
      <c r="AH44" s="278"/>
      <c r="AI44" s="278"/>
      <c r="AJ44" s="278"/>
      <c r="AK44" s="278"/>
      <c r="AL44" s="278"/>
      <c r="AM44" s="278"/>
      <c r="AN44" s="278"/>
      <c r="AO44" s="312"/>
      <c r="AP44" s="312"/>
      <c r="AQ44" s="531">
        <v>0</v>
      </c>
      <c r="AR44" s="531"/>
      <c r="AS44" s="531"/>
      <c r="AT44" s="531"/>
      <c r="AU44" s="538"/>
      <c r="AV44" s="278"/>
      <c r="AW44" s="264"/>
      <c r="AX44" s="264"/>
      <c r="AY44" s="264"/>
      <c r="AZ44" s="265"/>
      <c r="BA44" s="278"/>
      <c r="BB44" s="264"/>
      <c r="BC44" s="264"/>
      <c r="BD44" s="264"/>
      <c r="BE44" s="265"/>
      <c r="BF44" s="278"/>
      <c r="BG44" s="264"/>
      <c r="BH44" s="264"/>
      <c r="BI44" s="264"/>
      <c r="BJ44" s="265"/>
    </row>
    <row r="45" spans="1:62" ht="24.75" hidden="1" customHeight="1">
      <c r="A45" s="678"/>
      <c r="B45" s="659"/>
      <c r="C45" s="272"/>
      <c r="D45" s="272"/>
      <c r="E45" s="272"/>
      <c r="F45" s="272"/>
      <c r="G45" s="272"/>
      <c r="H45" s="272"/>
      <c r="I45" s="272"/>
      <c r="J45" s="272"/>
      <c r="K45" s="272"/>
      <c r="L45" s="272"/>
      <c r="M45" s="272"/>
      <c r="N45" s="272"/>
      <c r="O45" s="272"/>
      <c r="P45" s="274"/>
      <c r="Q45" s="259"/>
      <c r="R45" s="259"/>
      <c r="S45" s="259"/>
      <c r="T45" s="259"/>
      <c r="U45" s="259"/>
      <c r="V45" s="259"/>
      <c r="W45" s="259"/>
      <c r="X45" s="272"/>
      <c r="Y45" s="272"/>
      <c r="Z45" s="259"/>
      <c r="AA45" s="272"/>
      <c r="AB45" s="272"/>
      <c r="AC45" s="640"/>
      <c r="AD45" s="277"/>
      <c r="AE45" s="277"/>
      <c r="AF45" s="277"/>
      <c r="AG45" s="278"/>
      <c r="AH45" s="278"/>
      <c r="AI45" s="278"/>
      <c r="AJ45" s="278"/>
      <c r="AK45" s="278"/>
      <c r="AL45" s="278"/>
      <c r="AM45" s="278"/>
      <c r="AN45" s="278"/>
      <c r="AO45" s="312"/>
      <c r="AP45" s="312"/>
      <c r="AQ45" s="531"/>
      <c r="AR45" s="531"/>
      <c r="AS45" s="531"/>
      <c r="AT45" s="531"/>
      <c r="AU45" s="538"/>
      <c r="AV45" s="278"/>
      <c r="AW45" s="264"/>
      <c r="AX45" s="264"/>
      <c r="AY45" s="264"/>
      <c r="AZ45" s="265"/>
      <c r="BA45" s="278"/>
      <c r="BB45" s="264"/>
      <c r="BC45" s="264"/>
      <c r="BD45" s="264"/>
      <c r="BE45" s="265"/>
      <c r="BF45" s="278"/>
      <c r="BG45" s="264"/>
      <c r="BH45" s="264"/>
      <c r="BI45" s="264"/>
      <c r="BJ45" s="265"/>
    </row>
    <row r="46" spans="1:62" ht="20.25" customHeight="1">
      <c r="A46" s="677" t="s">
        <v>86</v>
      </c>
      <c r="B46" s="658">
        <v>6603</v>
      </c>
      <c r="C46" s="638" t="s">
        <v>44</v>
      </c>
      <c r="D46" s="638" t="s">
        <v>52</v>
      </c>
      <c r="E46" s="638" t="s">
        <v>68</v>
      </c>
      <c r="F46" s="638"/>
      <c r="G46" s="638"/>
      <c r="H46" s="638"/>
      <c r="I46" s="669"/>
      <c r="J46" s="638"/>
      <c r="K46" s="638"/>
      <c r="L46" s="638"/>
      <c r="M46" s="638" t="s">
        <v>87</v>
      </c>
      <c r="N46" s="638"/>
      <c r="O46" s="638"/>
      <c r="P46" s="821">
        <v>36</v>
      </c>
      <c r="Q46" s="638"/>
      <c r="R46" s="638"/>
      <c r="S46" s="638"/>
      <c r="T46" s="638"/>
      <c r="U46" s="638"/>
      <c r="V46" s="638"/>
      <c r="W46" s="818" t="s">
        <v>367</v>
      </c>
      <c r="X46" s="818" t="s">
        <v>242</v>
      </c>
      <c r="Y46" s="818" t="s">
        <v>368</v>
      </c>
      <c r="Z46" s="638" t="s">
        <v>90</v>
      </c>
      <c r="AA46" s="638" t="s">
        <v>290</v>
      </c>
      <c r="AB46" s="638" t="s">
        <v>91</v>
      </c>
      <c r="AC46" s="638"/>
      <c r="AD46" s="277" t="s">
        <v>473</v>
      </c>
      <c r="AE46" s="277" t="s">
        <v>284</v>
      </c>
      <c r="AF46" s="277" t="s">
        <v>250</v>
      </c>
      <c r="AG46" s="297"/>
      <c r="AH46" s="297"/>
      <c r="AI46" s="297"/>
      <c r="AJ46" s="297"/>
      <c r="AK46" s="297"/>
      <c r="AL46" s="297"/>
      <c r="AM46" s="297"/>
      <c r="AN46" s="297"/>
      <c r="AO46" s="434">
        <f>AG46-AI46-AK46-AM46</f>
        <v>0</v>
      </c>
      <c r="AP46" s="434"/>
      <c r="AQ46" s="516">
        <v>0</v>
      </c>
      <c r="AR46" s="516">
        <v>0</v>
      </c>
      <c r="AS46" s="516">
        <v>0</v>
      </c>
      <c r="AT46" s="516"/>
      <c r="AU46" s="555">
        <f>AQ46-AR46-AS46-AT46</f>
        <v>0</v>
      </c>
      <c r="AV46" s="297">
        <v>0</v>
      </c>
      <c r="AW46" s="299"/>
      <c r="AX46" s="299">
        <v>0</v>
      </c>
      <c r="AY46" s="299"/>
      <c r="AZ46" s="337">
        <f>AV46-AW46-AX46-AY46</f>
        <v>0</v>
      </c>
      <c r="BA46" s="297">
        <v>0</v>
      </c>
      <c r="BB46" s="299"/>
      <c r="BC46" s="299">
        <v>0</v>
      </c>
      <c r="BD46" s="299"/>
      <c r="BE46" s="337">
        <f>BA46-BB46-BC46-BD46</f>
        <v>0</v>
      </c>
      <c r="BF46" s="297">
        <v>0</v>
      </c>
      <c r="BG46" s="299"/>
      <c r="BH46" s="299">
        <v>0</v>
      </c>
      <c r="BI46" s="299"/>
      <c r="BJ46" s="337">
        <f>BF46-BG46-BH46-BI46</f>
        <v>0</v>
      </c>
    </row>
    <row r="47" spans="1:62" ht="17.25" customHeight="1">
      <c r="A47" s="682"/>
      <c r="B47" s="668"/>
      <c r="C47" s="639"/>
      <c r="D47" s="639"/>
      <c r="E47" s="639"/>
      <c r="F47" s="639"/>
      <c r="G47" s="639"/>
      <c r="H47" s="639"/>
      <c r="I47" s="670"/>
      <c r="J47" s="639"/>
      <c r="K47" s="639"/>
      <c r="L47" s="639"/>
      <c r="M47" s="639"/>
      <c r="N47" s="639"/>
      <c r="O47" s="639"/>
      <c r="P47" s="822"/>
      <c r="Q47" s="639"/>
      <c r="R47" s="639"/>
      <c r="S47" s="639"/>
      <c r="T47" s="639"/>
      <c r="U47" s="639"/>
      <c r="V47" s="639"/>
      <c r="W47" s="819"/>
      <c r="X47" s="819"/>
      <c r="Y47" s="819"/>
      <c r="Z47" s="639"/>
      <c r="AA47" s="639"/>
      <c r="AB47" s="639"/>
      <c r="AC47" s="639"/>
      <c r="AD47" s="277" t="s">
        <v>473</v>
      </c>
      <c r="AE47" s="277" t="s">
        <v>99</v>
      </c>
      <c r="AF47" s="277" t="s">
        <v>250</v>
      </c>
      <c r="AG47" s="297"/>
      <c r="AH47" s="297"/>
      <c r="AI47" s="297"/>
      <c r="AJ47" s="297"/>
      <c r="AK47" s="297"/>
      <c r="AL47" s="297"/>
      <c r="AM47" s="297"/>
      <c r="AN47" s="297"/>
      <c r="AO47" s="434">
        <f t="shared" ref="AO47:AP59" si="10">AG47-AI47-AK47-AM47</f>
        <v>0</v>
      </c>
      <c r="AP47" s="434"/>
      <c r="AQ47" s="516">
        <v>0</v>
      </c>
      <c r="AR47" s="516"/>
      <c r="AS47" s="516">
        <v>0</v>
      </c>
      <c r="AT47" s="516"/>
      <c r="AU47" s="555">
        <f t="shared" ref="AU47:AU61" si="11">AQ47-AR47-AS47-AT47</f>
        <v>0</v>
      </c>
      <c r="AV47" s="297"/>
      <c r="AW47" s="299"/>
      <c r="AX47" s="299"/>
      <c r="AY47" s="299"/>
      <c r="AZ47" s="337">
        <f t="shared" ref="AZ47:AZ59" si="12">AV47-AW47-AX47-AY47</f>
        <v>0</v>
      </c>
      <c r="BA47" s="297"/>
      <c r="BB47" s="299"/>
      <c r="BC47" s="299"/>
      <c r="BD47" s="299"/>
      <c r="BE47" s="337">
        <f t="shared" ref="BE47:BE59" si="13">BA47-BB47-BC47-BD47</f>
        <v>0</v>
      </c>
      <c r="BF47" s="297"/>
      <c r="BG47" s="299"/>
      <c r="BH47" s="299"/>
      <c r="BI47" s="299"/>
      <c r="BJ47" s="337">
        <f t="shared" ref="BJ47:BJ59" si="14">BF47-BG47-BH47-BI47</f>
        <v>0</v>
      </c>
    </row>
    <row r="48" spans="1:62" ht="34.5" customHeight="1">
      <c r="A48" s="682"/>
      <c r="B48" s="668"/>
      <c r="C48" s="639"/>
      <c r="D48" s="639"/>
      <c r="E48" s="639"/>
      <c r="F48" s="639"/>
      <c r="G48" s="639"/>
      <c r="H48" s="639"/>
      <c r="I48" s="670"/>
      <c r="J48" s="639"/>
      <c r="K48" s="639"/>
      <c r="L48" s="639"/>
      <c r="M48" s="639"/>
      <c r="N48" s="639"/>
      <c r="O48" s="639"/>
      <c r="P48" s="822"/>
      <c r="Q48" s="639"/>
      <c r="R48" s="639"/>
      <c r="S48" s="639"/>
      <c r="T48" s="639"/>
      <c r="U48" s="639"/>
      <c r="V48" s="639"/>
      <c r="W48" s="819"/>
      <c r="X48" s="819"/>
      <c r="Y48" s="819"/>
      <c r="Z48" s="639"/>
      <c r="AA48" s="639"/>
      <c r="AB48" s="639"/>
      <c r="AC48" s="639"/>
      <c r="AD48" s="277" t="s">
        <v>473</v>
      </c>
      <c r="AE48" s="277" t="s">
        <v>314</v>
      </c>
      <c r="AF48" s="482" t="s">
        <v>250</v>
      </c>
      <c r="AG48" s="297">
        <v>0</v>
      </c>
      <c r="AH48" s="297"/>
      <c r="AI48" s="297"/>
      <c r="AJ48" s="297"/>
      <c r="AK48" s="297"/>
      <c r="AL48" s="297"/>
      <c r="AM48" s="297"/>
      <c r="AN48" s="297"/>
      <c r="AO48" s="434">
        <f t="shared" si="10"/>
        <v>0</v>
      </c>
      <c r="AP48" s="434"/>
      <c r="AQ48" s="516"/>
      <c r="AR48" s="516"/>
      <c r="AS48" s="516"/>
      <c r="AT48" s="516"/>
      <c r="AU48" s="555">
        <f t="shared" si="11"/>
        <v>0</v>
      </c>
      <c r="AV48" s="297"/>
      <c r="AW48" s="299"/>
      <c r="AX48" s="299"/>
      <c r="AY48" s="299"/>
      <c r="AZ48" s="337">
        <f t="shared" si="12"/>
        <v>0</v>
      </c>
      <c r="BA48" s="297"/>
      <c r="BB48" s="299"/>
      <c r="BC48" s="299"/>
      <c r="BD48" s="299"/>
      <c r="BE48" s="337">
        <f t="shared" si="13"/>
        <v>0</v>
      </c>
      <c r="BF48" s="297"/>
      <c r="BG48" s="299"/>
      <c r="BH48" s="299"/>
      <c r="BI48" s="299"/>
      <c r="BJ48" s="337">
        <f t="shared" si="14"/>
        <v>0</v>
      </c>
    </row>
    <row r="49" spans="1:62" ht="18.75" customHeight="1">
      <c r="A49" s="682"/>
      <c r="B49" s="668"/>
      <c r="C49" s="639"/>
      <c r="D49" s="639"/>
      <c r="E49" s="639"/>
      <c r="F49" s="639"/>
      <c r="G49" s="639"/>
      <c r="H49" s="639"/>
      <c r="I49" s="670"/>
      <c r="J49" s="639"/>
      <c r="K49" s="639"/>
      <c r="L49" s="639"/>
      <c r="M49" s="639"/>
      <c r="N49" s="639"/>
      <c r="O49" s="639"/>
      <c r="P49" s="822"/>
      <c r="Q49" s="639"/>
      <c r="R49" s="639"/>
      <c r="S49" s="639"/>
      <c r="T49" s="639"/>
      <c r="U49" s="639"/>
      <c r="V49" s="639"/>
      <c r="W49" s="819"/>
      <c r="X49" s="819"/>
      <c r="Y49" s="819"/>
      <c r="Z49" s="639"/>
      <c r="AA49" s="639"/>
      <c r="AB49" s="639"/>
      <c r="AC49" s="639"/>
      <c r="AD49" s="277" t="s">
        <v>473</v>
      </c>
      <c r="AE49" s="277" t="s">
        <v>26</v>
      </c>
      <c r="AF49" s="277" t="s">
        <v>250</v>
      </c>
      <c r="AG49" s="297">
        <v>747.6</v>
      </c>
      <c r="AH49" s="297">
        <v>747.6</v>
      </c>
      <c r="AI49" s="297"/>
      <c r="AJ49" s="297"/>
      <c r="AK49" s="297">
        <v>672.8</v>
      </c>
      <c r="AL49" s="297">
        <v>672.8</v>
      </c>
      <c r="AM49" s="297"/>
      <c r="AN49" s="297"/>
      <c r="AO49" s="434">
        <f t="shared" si="10"/>
        <v>74.800000000000068</v>
      </c>
      <c r="AP49" s="434">
        <f t="shared" si="10"/>
        <v>74.800000000000068</v>
      </c>
      <c r="AQ49" s="516">
        <v>0</v>
      </c>
      <c r="AR49" s="516"/>
      <c r="AS49" s="516">
        <v>0</v>
      </c>
      <c r="AT49" s="516"/>
      <c r="AU49" s="555">
        <f t="shared" si="11"/>
        <v>0</v>
      </c>
      <c r="AV49" s="297">
        <v>0</v>
      </c>
      <c r="AW49" s="299"/>
      <c r="AX49" s="299">
        <v>0</v>
      </c>
      <c r="AY49" s="299"/>
      <c r="AZ49" s="337">
        <f t="shared" si="12"/>
        <v>0</v>
      </c>
      <c r="BA49" s="297">
        <v>0</v>
      </c>
      <c r="BB49" s="299"/>
      <c r="BC49" s="299">
        <v>0</v>
      </c>
      <c r="BD49" s="299"/>
      <c r="BE49" s="337">
        <f t="shared" si="13"/>
        <v>0</v>
      </c>
      <c r="BF49" s="297">
        <v>0</v>
      </c>
      <c r="BG49" s="299"/>
      <c r="BH49" s="299">
        <v>0</v>
      </c>
      <c r="BI49" s="299"/>
      <c r="BJ49" s="337">
        <f t="shared" si="14"/>
        <v>0</v>
      </c>
    </row>
    <row r="50" spans="1:62" ht="18.75" customHeight="1">
      <c r="A50" s="682"/>
      <c r="B50" s="668"/>
      <c r="C50" s="639"/>
      <c r="D50" s="639"/>
      <c r="E50" s="639"/>
      <c r="F50" s="639"/>
      <c r="G50" s="639"/>
      <c r="H50" s="639"/>
      <c r="I50" s="670"/>
      <c r="J50" s="639"/>
      <c r="K50" s="639"/>
      <c r="L50" s="639"/>
      <c r="M50" s="639"/>
      <c r="N50" s="639"/>
      <c r="O50" s="639"/>
      <c r="P50" s="822"/>
      <c r="Q50" s="639"/>
      <c r="R50" s="639"/>
      <c r="S50" s="639"/>
      <c r="T50" s="639"/>
      <c r="U50" s="639"/>
      <c r="V50" s="639"/>
      <c r="W50" s="819"/>
      <c r="X50" s="819"/>
      <c r="Y50" s="819"/>
      <c r="Z50" s="639"/>
      <c r="AA50" s="639"/>
      <c r="AB50" s="639"/>
      <c r="AC50" s="639"/>
      <c r="AD50" s="277" t="s">
        <v>473</v>
      </c>
      <c r="AE50" s="277" t="s">
        <v>388</v>
      </c>
      <c r="AF50" s="277" t="s">
        <v>250</v>
      </c>
      <c r="AG50" s="297"/>
      <c r="AH50" s="297"/>
      <c r="AI50" s="297"/>
      <c r="AJ50" s="297"/>
      <c r="AK50" s="297"/>
      <c r="AL50" s="297"/>
      <c r="AM50" s="297"/>
      <c r="AN50" s="297"/>
      <c r="AO50" s="434"/>
      <c r="AP50" s="434">
        <f t="shared" si="10"/>
        <v>0</v>
      </c>
      <c r="AQ50" s="516">
        <v>308.8</v>
      </c>
      <c r="AR50" s="516"/>
      <c r="AS50" s="516">
        <v>277.89999999999998</v>
      </c>
      <c r="AT50" s="516"/>
      <c r="AU50" s="555">
        <f t="shared" si="11"/>
        <v>30.900000000000034</v>
      </c>
      <c r="AV50" s="297">
        <v>307.39999999999998</v>
      </c>
      <c r="AW50" s="299"/>
      <c r="AX50" s="299">
        <v>276.7</v>
      </c>
      <c r="AY50" s="299"/>
      <c r="AZ50" s="337">
        <f t="shared" si="12"/>
        <v>30.699999999999989</v>
      </c>
      <c r="BA50" s="297">
        <v>556.4</v>
      </c>
      <c r="BB50" s="299"/>
      <c r="BC50" s="299">
        <v>500.8</v>
      </c>
      <c r="BD50" s="299"/>
      <c r="BE50" s="337">
        <f t="shared" si="13"/>
        <v>55.599999999999966</v>
      </c>
      <c r="BF50" s="297">
        <v>556.4</v>
      </c>
      <c r="BG50" s="299"/>
      <c r="BH50" s="299">
        <v>500.8</v>
      </c>
      <c r="BI50" s="299"/>
      <c r="BJ50" s="337">
        <f t="shared" si="14"/>
        <v>55.599999999999966</v>
      </c>
    </row>
    <row r="51" spans="1:62" ht="18.75" customHeight="1">
      <c r="A51" s="682"/>
      <c r="B51" s="668"/>
      <c r="C51" s="639"/>
      <c r="D51" s="639"/>
      <c r="E51" s="639"/>
      <c r="F51" s="639"/>
      <c r="G51" s="639"/>
      <c r="H51" s="639"/>
      <c r="I51" s="670"/>
      <c r="J51" s="639"/>
      <c r="K51" s="639"/>
      <c r="L51" s="639"/>
      <c r="M51" s="639"/>
      <c r="N51" s="639"/>
      <c r="O51" s="639"/>
      <c r="P51" s="822"/>
      <c r="Q51" s="639"/>
      <c r="R51" s="639"/>
      <c r="S51" s="639"/>
      <c r="T51" s="639"/>
      <c r="U51" s="639"/>
      <c r="V51" s="639"/>
      <c r="W51" s="819"/>
      <c r="X51" s="819"/>
      <c r="Y51" s="819"/>
      <c r="Z51" s="639"/>
      <c r="AA51" s="639"/>
      <c r="AB51" s="639"/>
      <c r="AC51" s="639"/>
      <c r="AD51" s="277" t="s">
        <v>473</v>
      </c>
      <c r="AE51" s="277" t="s">
        <v>389</v>
      </c>
      <c r="AF51" s="277" t="s">
        <v>250</v>
      </c>
      <c r="AG51" s="297"/>
      <c r="AH51" s="297"/>
      <c r="AI51" s="297"/>
      <c r="AJ51" s="297"/>
      <c r="AK51" s="297"/>
      <c r="AL51" s="297"/>
      <c r="AM51" s="297"/>
      <c r="AN51" s="297"/>
      <c r="AO51" s="434"/>
      <c r="AP51" s="434">
        <f t="shared" si="10"/>
        <v>0</v>
      </c>
      <c r="AQ51" s="516">
        <v>230.4</v>
      </c>
      <c r="AR51" s="516"/>
      <c r="AS51" s="516">
        <v>207.3</v>
      </c>
      <c r="AT51" s="516"/>
      <c r="AU51" s="555">
        <f t="shared" si="11"/>
        <v>23.099999999999994</v>
      </c>
      <c r="AV51" s="297">
        <v>230.4</v>
      </c>
      <c r="AW51" s="299"/>
      <c r="AX51" s="299">
        <v>207.3</v>
      </c>
      <c r="AY51" s="299"/>
      <c r="AZ51" s="337">
        <f t="shared" si="12"/>
        <v>23.099999999999994</v>
      </c>
      <c r="BA51" s="297">
        <v>230.4</v>
      </c>
      <c r="BB51" s="299"/>
      <c r="BC51" s="299">
        <v>207.3</v>
      </c>
      <c r="BD51" s="299"/>
      <c r="BE51" s="337">
        <f t="shared" si="13"/>
        <v>23.099999999999994</v>
      </c>
      <c r="BF51" s="297">
        <v>230.4</v>
      </c>
      <c r="BG51" s="299"/>
      <c r="BH51" s="299">
        <v>207.3</v>
      </c>
      <c r="BI51" s="299"/>
      <c r="BJ51" s="337">
        <f t="shared" si="14"/>
        <v>23.099999999999994</v>
      </c>
    </row>
    <row r="52" spans="1:62" ht="16.5" customHeight="1">
      <c r="A52" s="682"/>
      <c r="B52" s="668"/>
      <c r="C52" s="639"/>
      <c r="D52" s="639"/>
      <c r="E52" s="639"/>
      <c r="F52" s="639"/>
      <c r="G52" s="639"/>
      <c r="H52" s="639"/>
      <c r="I52" s="670"/>
      <c r="J52" s="639"/>
      <c r="K52" s="639"/>
      <c r="L52" s="639"/>
      <c r="M52" s="639"/>
      <c r="N52" s="639"/>
      <c r="O52" s="639"/>
      <c r="P52" s="822"/>
      <c r="Q52" s="639"/>
      <c r="R52" s="639"/>
      <c r="S52" s="639"/>
      <c r="T52" s="639"/>
      <c r="U52" s="639"/>
      <c r="V52" s="639"/>
      <c r="W52" s="819"/>
      <c r="X52" s="819"/>
      <c r="Y52" s="819"/>
      <c r="Z52" s="639"/>
      <c r="AA52" s="639"/>
      <c r="AB52" s="639"/>
      <c r="AC52" s="639"/>
      <c r="AD52" s="277" t="s">
        <v>473</v>
      </c>
      <c r="AE52" s="277" t="s">
        <v>25</v>
      </c>
      <c r="AF52" s="482" t="s">
        <v>250</v>
      </c>
      <c r="AG52" s="297">
        <v>272</v>
      </c>
      <c r="AH52" s="297">
        <v>271.7</v>
      </c>
      <c r="AI52" s="297"/>
      <c r="AJ52" s="297"/>
      <c r="AK52" s="297"/>
      <c r="AL52" s="297"/>
      <c r="AM52" s="297"/>
      <c r="AN52" s="297"/>
      <c r="AO52" s="434">
        <f t="shared" si="10"/>
        <v>272</v>
      </c>
      <c r="AP52" s="434">
        <f t="shared" si="10"/>
        <v>271.7</v>
      </c>
      <c r="AQ52" s="516">
        <v>0</v>
      </c>
      <c r="AR52" s="516"/>
      <c r="AS52" s="516"/>
      <c r="AT52" s="516"/>
      <c r="AU52" s="555">
        <f t="shared" si="11"/>
        <v>0</v>
      </c>
      <c r="AV52" s="297">
        <v>0</v>
      </c>
      <c r="AW52" s="299"/>
      <c r="AX52" s="299"/>
      <c r="AY52" s="299"/>
      <c r="AZ52" s="337">
        <f t="shared" si="12"/>
        <v>0</v>
      </c>
      <c r="BA52" s="297">
        <v>0</v>
      </c>
      <c r="BB52" s="299"/>
      <c r="BC52" s="299"/>
      <c r="BD52" s="299"/>
      <c r="BE52" s="337">
        <f t="shared" si="13"/>
        <v>0</v>
      </c>
      <c r="BF52" s="297">
        <v>0</v>
      </c>
      <c r="BG52" s="299"/>
      <c r="BH52" s="299"/>
      <c r="BI52" s="299"/>
      <c r="BJ52" s="337">
        <f t="shared" si="14"/>
        <v>0</v>
      </c>
    </row>
    <row r="53" spans="1:62" ht="16.5" customHeight="1">
      <c r="A53" s="682"/>
      <c r="B53" s="668"/>
      <c r="C53" s="639"/>
      <c r="D53" s="639"/>
      <c r="E53" s="639"/>
      <c r="F53" s="639"/>
      <c r="G53" s="639"/>
      <c r="H53" s="639"/>
      <c r="I53" s="670"/>
      <c r="J53" s="639"/>
      <c r="K53" s="639"/>
      <c r="L53" s="639"/>
      <c r="M53" s="639"/>
      <c r="N53" s="639"/>
      <c r="O53" s="639"/>
      <c r="P53" s="822"/>
      <c r="Q53" s="639"/>
      <c r="R53" s="639"/>
      <c r="S53" s="639"/>
      <c r="T53" s="639"/>
      <c r="U53" s="639"/>
      <c r="V53" s="639"/>
      <c r="W53" s="819"/>
      <c r="X53" s="819"/>
      <c r="Y53" s="819"/>
      <c r="Z53" s="639"/>
      <c r="AA53" s="639"/>
      <c r="AB53" s="639"/>
      <c r="AC53" s="639"/>
      <c r="AD53" s="277" t="s">
        <v>473</v>
      </c>
      <c r="AE53" s="277" t="s">
        <v>392</v>
      </c>
      <c r="AF53" s="482" t="s">
        <v>250</v>
      </c>
      <c r="AG53" s="297"/>
      <c r="AH53" s="297"/>
      <c r="AI53" s="297"/>
      <c r="AJ53" s="297"/>
      <c r="AK53" s="297"/>
      <c r="AL53" s="297"/>
      <c r="AM53" s="297"/>
      <c r="AN53" s="297"/>
      <c r="AO53" s="434"/>
      <c r="AP53" s="434">
        <f t="shared" si="10"/>
        <v>0</v>
      </c>
      <c r="AQ53" s="516">
        <v>161</v>
      </c>
      <c r="AR53" s="516"/>
      <c r="AS53" s="516"/>
      <c r="AT53" s="516"/>
      <c r="AU53" s="555">
        <f t="shared" si="11"/>
        <v>161</v>
      </c>
      <c r="AV53" s="297">
        <v>160.6</v>
      </c>
      <c r="AW53" s="299"/>
      <c r="AX53" s="299"/>
      <c r="AY53" s="299"/>
      <c r="AZ53" s="337">
        <f t="shared" si="12"/>
        <v>160.6</v>
      </c>
      <c r="BA53" s="297">
        <v>181.3</v>
      </c>
      <c r="BB53" s="299"/>
      <c r="BC53" s="299"/>
      <c r="BD53" s="299"/>
      <c r="BE53" s="337">
        <f t="shared" si="13"/>
        <v>181.3</v>
      </c>
      <c r="BF53" s="297">
        <v>181.3</v>
      </c>
      <c r="BG53" s="299"/>
      <c r="BH53" s="299"/>
      <c r="BI53" s="299"/>
      <c r="BJ53" s="337">
        <f t="shared" si="14"/>
        <v>181.3</v>
      </c>
    </row>
    <row r="54" spans="1:62" ht="16.5" customHeight="1">
      <c r="A54" s="682"/>
      <c r="B54" s="668"/>
      <c r="C54" s="639"/>
      <c r="D54" s="639"/>
      <c r="E54" s="639"/>
      <c r="F54" s="639"/>
      <c r="G54" s="639"/>
      <c r="H54" s="639"/>
      <c r="I54" s="670"/>
      <c r="J54" s="639"/>
      <c r="K54" s="639"/>
      <c r="L54" s="639"/>
      <c r="M54" s="639"/>
      <c r="N54" s="639"/>
      <c r="O54" s="639"/>
      <c r="P54" s="822"/>
      <c r="Q54" s="639"/>
      <c r="R54" s="639"/>
      <c r="S54" s="639"/>
      <c r="T54" s="639"/>
      <c r="U54" s="639"/>
      <c r="V54" s="639"/>
      <c r="W54" s="819"/>
      <c r="X54" s="819"/>
      <c r="Y54" s="819"/>
      <c r="Z54" s="639"/>
      <c r="AA54" s="639"/>
      <c r="AB54" s="639"/>
      <c r="AC54" s="639"/>
      <c r="AD54" s="277" t="s">
        <v>473</v>
      </c>
      <c r="AE54" s="277" t="s">
        <v>393</v>
      </c>
      <c r="AF54" s="482" t="s">
        <v>250</v>
      </c>
      <c r="AG54" s="297"/>
      <c r="AH54" s="297"/>
      <c r="AI54" s="297"/>
      <c r="AJ54" s="297"/>
      <c r="AK54" s="297"/>
      <c r="AL54" s="297"/>
      <c r="AM54" s="297"/>
      <c r="AN54" s="297"/>
      <c r="AO54" s="434"/>
      <c r="AP54" s="434">
        <f t="shared" si="10"/>
        <v>0</v>
      </c>
      <c r="AQ54" s="516">
        <v>120.3</v>
      </c>
      <c r="AR54" s="516"/>
      <c r="AS54" s="516"/>
      <c r="AT54" s="516"/>
      <c r="AU54" s="555">
        <f t="shared" si="11"/>
        <v>120.3</v>
      </c>
      <c r="AV54" s="297">
        <v>120.9</v>
      </c>
      <c r="AW54" s="299"/>
      <c r="AX54" s="299"/>
      <c r="AY54" s="299"/>
      <c r="AZ54" s="337">
        <f t="shared" si="12"/>
        <v>120.9</v>
      </c>
      <c r="BA54" s="297">
        <v>75.3</v>
      </c>
      <c r="BB54" s="299"/>
      <c r="BC54" s="299"/>
      <c r="BD54" s="299"/>
      <c r="BE54" s="337">
        <f t="shared" si="13"/>
        <v>75.3</v>
      </c>
      <c r="BF54" s="297">
        <v>75.3</v>
      </c>
      <c r="BG54" s="299"/>
      <c r="BH54" s="299"/>
      <c r="BI54" s="299"/>
      <c r="BJ54" s="337">
        <f t="shared" si="14"/>
        <v>75.3</v>
      </c>
    </row>
    <row r="55" spans="1:62" ht="18" customHeight="1">
      <c r="A55" s="682"/>
      <c r="B55" s="668"/>
      <c r="C55" s="640"/>
      <c r="D55" s="640"/>
      <c r="E55" s="640"/>
      <c r="F55" s="640"/>
      <c r="G55" s="640"/>
      <c r="H55" s="640"/>
      <c r="I55" s="671"/>
      <c r="J55" s="640"/>
      <c r="K55" s="640"/>
      <c r="L55" s="640"/>
      <c r="M55" s="640"/>
      <c r="N55" s="640"/>
      <c r="O55" s="640"/>
      <c r="P55" s="823"/>
      <c r="Q55" s="640"/>
      <c r="R55" s="640"/>
      <c r="S55" s="640"/>
      <c r="T55" s="640"/>
      <c r="U55" s="640"/>
      <c r="V55" s="640"/>
      <c r="W55" s="819"/>
      <c r="X55" s="820"/>
      <c r="Y55" s="820"/>
      <c r="Z55" s="640"/>
      <c r="AA55" s="640"/>
      <c r="AB55" s="640"/>
      <c r="AC55" s="639"/>
      <c r="AD55" s="277" t="s">
        <v>473</v>
      </c>
      <c r="AE55" s="277" t="s">
        <v>484</v>
      </c>
      <c r="AF55" s="277" t="s">
        <v>278</v>
      </c>
      <c r="AG55" s="297">
        <v>543.4</v>
      </c>
      <c r="AH55" s="297">
        <v>526.70000000000005</v>
      </c>
      <c r="AI55" s="297"/>
      <c r="AJ55" s="297"/>
      <c r="AK55" s="297">
        <v>316</v>
      </c>
      <c r="AL55" s="297">
        <v>316</v>
      </c>
      <c r="AM55" s="297"/>
      <c r="AN55" s="297"/>
      <c r="AO55" s="434">
        <f t="shared" si="10"/>
        <v>227.39999999999998</v>
      </c>
      <c r="AP55" s="434">
        <f t="shared" si="10"/>
        <v>210.70000000000005</v>
      </c>
      <c r="AQ55" s="516">
        <v>750</v>
      </c>
      <c r="AR55" s="516"/>
      <c r="AS55" s="516">
        <v>750</v>
      </c>
      <c r="AT55" s="516"/>
      <c r="AU55" s="555">
        <f t="shared" si="11"/>
        <v>0</v>
      </c>
      <c r="AV55" s="297"/>
      <c r="AW55" s="299"/>
      <c r="AX55" s="299"/>
      <c r="AY55" s="299"/>
      <c r="AZ55" s="337">
        <f t="shared" si="12"/>
        <v>0</v>
      </c>
      <c r="BA55" s="297"/>
      <c r="BB55" s="299"/>
      <c r="BC55" s="299"/>
      <c r="BD55" s="299"/>
      <c r="BE55" s="337">
        <f t="shared" si="13"/>
        <v>0</v>
      </c>
      <c r="BF55" s="297"/>
      <c r="BG55" s="299"/>
      <c r="BH55" s="299"/>
      <c r="BI55" s="299"/>
      <c r="BJ55" s="337">
        <f t="shared" si="14"/>
        <v>0</v>
      </c>
    </row>
    <row r="56" spans="1:62" ht="44.25" hidden="1" customHeight="1">
      <c r="A56" s="678"/>
      <c r="B56" s="659"/>
      <c r="C56" s="272"/>
      <c r="D56" s="272"/>
      <c r="E56" s="272"/>
      <c r="F56" s="272"/>
      <c r="G56" s="272"/>
      <c r="H56" s="272"/>
      <c r="I56" s="272"/>
      <c r="J56" s="272"/>
      <c r="K56" s="272"/>
      <c r="L56" s="272"/>
      <c r="M56" s="272" t="s">
        <v>47</v>
      </c>
      <c r="N56" s="273"/>
      <c r="O56" s="273"/>
      <c r="P56" s="293">
        <v>30</v>
      </c>
      <c r="Q56" s="259"/>
      <c r="R56" s="259"/>
      <c r="S56" s="259"/>
      <c r="T56" s="259"/>
      <c r="U56" s="259"/>
      <c r="V56" s="259"/>
      <c r="W56" s="259"/>
      <c r="X56" s="272"/>
      <c r="Y56" s="272"/>
      <c r="Z56" s="436"/>
      <c r="AA56" s="275"/>
      <c r="AB56" s="437"/>
      <c r="AC56" s="640"/>
      <c r="AD56" s="277"/>
      <c r="AE56" s="277"/>
      <c r="AF56" s="277"/>
      <c r="AG56" s="297"/>
      <c r="AH56" s="297"/>
      <c r="AI56" s="297"/>
      <c r="AJ56" s="297"/>
      <c r="AK56" s="297"/>
      <c r="AL56" s="297"/>
      <c r="AM56" s="297"/>
      <c r="AN56" s="297"/>
      <c r="AO56" s="434">
        <f t="shared" si="10"/>
        <v>0</v>
      </c>
      <c r="AP56" s="434"/>
      <c r="AQ56" s="516"/>
      <c r="AR56" s="516"/>
      <c r="AS56" s="516"/>
      <c r="AT56" s="516"/>
      <c r="AU56" s="555">
        <f t="shared" si="11"/>
        <v>0</v>
      </c>
      <c r="AV56" s="297"/>
      <c r="AW56" s="299"/>
      <c r="AX56" s="299"/>
      <c r="AY56" s="299"/>
      <c r="AZ56" s="337">
        <f t="shared" si="12"/>
        <v>0</v>
      </c>
      <c r="BA56" s="297"/>
      <c r="BB56" s="299"/>
      <c r="BC56" s="299"/>
      <c r="BD56" s="299"/>
      <c r="BE56" s="337">
        <f t="shared" si="13"/>
        <v>0</v>
      </c>
      <c r="BF56" s="297"/>
      <c r="BG56" s="299"/>
      <c r="BH56" s="299"/>
      <c r="BI56" s="299"/>
      <c r="BJ56" s="337">
        <f t="shared" si="14"/>
        <v>0</v>
      </c>
    </row>
    <row r="57" spans="1:62" ht="9.75" hidden="1" customHeight="1">
      <c r="A57" s="433" t="s">
        <v>394</v>
      </c>
      <c r="B57" s="268">
        <v>6604</v>
      </c>
      <c r="C57" s="259" t="s">
        <v>44</v>
      </c>
      <c r="D57" s="259" t="s">
        <v>52</v>
      </c>
      <c r="E57" s="259" t="s">
        <v>68</v>
      </c>
      <c r="F57" s="259" t="s">
        <v>63</v>
      </c>
      <c r="G57" s="259"/>
      <c r="H57" s="259"/>
      <c r="I57" s="260"/>
      <c r="J57" s="259"/>
      <c r="K57" s="259"/>
      <c r="L57" s="259"/>
      <c r="M57" s="259" t="s">
        <v>64</v>
      </c>
      <c r="N57" s="259"/>
      <c r="O57" s="259"/>
      <c r="P57" s="438"/>
      <c r="Q57" s="259"/>
      <c r="R57" s="259"/>
      <c r="S57" s="259"/>
      <c r="T57" s="259"/>
      <c r="U57" s="259"/>
      <c r="V57" s="259"/>
      <c r="W57" s="259"/>
      <c r="X57" s="259"/>
      <c r="Y57" s="259"/>
      <c r="Z57" s="259" t="s">
        <v>413</v>
      </c>
      <c r="AA57" s="259" t="s">
        <v>92</v>
      </c>
      <c r="AB57" s="430" t="s">
        <v>49</v>
      </c>
      <c r="AC57" s="314"/>
      <c r="AD57" s="277"/>
      <c r="AE57" s="277"/>
      <c r="AF57" s="277"/>
      <c r="AG57" s="297"/>
      <c r="AH57" s="297"/>
      <c r="AI57" s="297"/>
      <c r="AJ57" s="297"/>
      <c r="AK57" s="297"/>
      <c r="AL57" s="297"/>
      <c r="AM57" s="297"/>
      <c r="AN57" s="297"/>
      <c r="AO57" s="434">
        <f t="shared" si="10"/>
        <v>0</v>
      </c>
      <c r="AP57" s="434"/>
      <c r="AQ57" s="516"/>
      <c r="AR57" s="516"/>
      <c r="AS57" s="516"/>
      <c r="AT57" s="516"/>
      <c r="AU57" s="555">
        <f t="shared" si="11"/>
        <v>0</v>
      </c>
      <c r="AV57" s="297"/>
      <c r="AW57" s="299"/>
      <c r="AX57" s="299"/>
      <c r="AY57" s="299"/>
      <c r="AZ57" s="337">
        <f t="shared" si="12"/>
        <v>0</v>
      </c>
      <c r="BA57" s="297"/>
      <c r="BB57" s="299"/>
      <c r="BC57" s="299"/>
      <c r="BD57" s="299"/>
      <c r="BE57" s="337">
        <f t="shared" si="13"/>
        <v>0</v>
      </c>
      <c r="BF57" s="297"/>
      <c r="BG57" s="299"/>
      <c r="BH57" s="299"/>
      <c r="BI57" s="299"/>
      <c r="BJ57" s="337">
        <f t="shared" si="14"/>
        <v>0</v>
      </c>
    </row>
    <row r="58" spans="1:62" ht="133.5" customHeight="1">
      <c r="A58" s="433" t="s">
        <v>93</v>
      </c>
      <c r="B58" s="268">
        <v>6612</v>
      </c>
      <c r="C58" s="272" t="s">
        <v>94</v>
      </c>
      <c r="D58" s="272" t="s">
        <v>95</v>
      </c>
      <c r="E58" s="272" t="s">
        <v>397</v>
      </c>
      <c r="F58" s="272"/>
      <c r="G58" s="272"/>
      <c r="H58" s="272"/>
      <c r="I58" s="282"/>
      <c r="J58" s="272"/>
      <c r="K58" s="272"/>
      <c r="L58" s="272"/>
      <c r="M58" s="272" t="s">
        <v>47</v>
      </c>
      <c r="N58" s="272"/>
      <c r="O58" s="272"/>
      <c r="P58" s="274">
        <v>30</v>
      </c>
      <c r="Q58" s="259"/>
      <c r="R58" s="259"/>
      <c r="S58" s="259"/>
      <c r="T58" s="259"/>
      <c r="U58" s="259"/>
      <c r="V58" s="259"/>
      <c r="W58" s="62" t="s">
        <v>451</v>
      </c>
      <c r="X58" s="62" t="s">
        <v>452</v>
      </c>
      <c r="Y58" s="62" t="s">
        <v>453</v>
      </c>
      <c r="Z58" s="275" t="s">
        <v>96</v>
      </c>
      <c r="AA58" s="275" t="s">
        <v>97</v>
      </c>
      <c r="AB58" s="432" t="s">
        <v>98</v>
      </c>
      <c r="AC58" s="314"/>
      <c r="AD58" s="277" t="s">
        <v>474</v>
      </c>
      <c r="AE58" s="277" t="s">
        <v>287</v>
      </c>
      <c r="AF58" s="277" t="s">
        <v>288</v>
      </c>
      <c r="AG58" s="278">
        <v>0</v>
      </c>
      <c r="AH58" s="278"/>
      <c r="AI58" s="278"/>
      <c r="AJ58" s="278"/>
      <c r="AK58" s="278"/>
      <c r="AL58" s="278"/>
      <c r="AM58" s="278"/>
      <c r="AN58" s="278"/>
      <c r="AO58" s="434">
        <f t="shared" si="10"/>
        <v>0</v>
      </c>
      <c r="AP58" s="434"/>
      <c r="AQ58" s="531">
        <v>25</v>
      </c>
      <c r="AR58" s="531"/>
      <c r="AS58" s="531"/>
      <c r="AT58" s="531"/>
      <c r="AU58" s="555">
        <f t="shared" si="11"/>
        <v>25</v>
      </c>
      <c r="AV58" s="278">
        <v>25</v>
      </c>
      <c r="AW58" s="264"/>
      <c r="AX58" s="264"/>
      <c r="AY58" s="264"/>
      <c r="AZ58" s="337">
        <f t="shared" si="12"/>
        <v>25</v>
      </c>
      <c r="BA58" s="278">
        <v>25</v>
      </c>
      <c r="BB58" s="264"/>
      <c r="BC58" s="264"/>
      <c r="BD58" s="264"/>
      <c r="BE58" s="337">
        <f t="shared" si="13"/>
        <v>25</v>
      </c>
      <c r="BF58" s="278">
        <v>25</v>
      </c>
      <c r="BG58" s="264"/>
      <c r="BH58" s="264"/>
      <c r="BI58" s="264"/>
      <c r="BJ58" s="337">
        <f t="shared" si="14"/>
        <v>25</v>
      </c>
    </row>
    <row r="59" spans="1:62" ht="117.75" hidden="1" customHeight="1">
      <c r="A59" s="433" t="s">
        <v>373</v>
      </c>
      <c r="B59" s="268">
        <v>6617</v>
      </c>
      <c r="C59" s="272" t="s">
        <v>44</v>
      </c>
      <c r="D59" s="272" t="s">
        <v>52</v>
      </c>
      <c r="E59" s="272" t="s">
        <v>46</v>
      </c>
      <c r="F59" s="272" t="s">
        <v>63</v>
      </c>
      <c r="G59" s="272"/>
      <c r="H59" s="272"/>
      <c r="I59" s="282">
        <v>20</v>
      </c>
      <c r="J59" s="272"/>
      <c r="K59" s="272"/>
      <c r="L59" s="272"/>
      <c r="M59" s="272" t="s">
        <v>64</v>
      </c>
      <c r="N59" s="272"/>
      <c r="O59" s="272"/>
      <c r="P59" s="274" t="s">
        <v>420</v>
      </c>
      <c r="Q59" s="259"/>
      <c r="R59" s="259"/>
      <c r="S59" s="259"/>
      <c r="T59" s="259"/>
      <c r="U59" s="259"/>
      <c r="V59" s="259"/>
      <c r="W59" s="320" t="s">
        <v>72</v>
      </c>
      <c r="X59" s="320" t="s">
        <v>70</v>
      </c>
      <c r="Y59" s="320" t="s">
        <v>368</v>
      </c>
      <c r="Z59" s="259" t="s">
        <v>413</v>
      </c>
      <c r="AA59" s="259" t="s">
        <v>290</v>
      </c>
      <c r="AB59" s="272" t="s">
        <v>49</v>
      </c>
      <c r="AC59" s="314"/>
      <c r="AD59" s="277" t="s">
        <v>476</v>
      </c>
      <c r="AE59" s="277" t="s">
        <v>310</v>
      </c>
      <c r="AF59" s="277" t="s">
        <v>250</v>
      </c>
      <c r="AG59" s="278">
        <v>0</v>
      </c>
      <c r="AH59" s="278"/>
      <c r="AI59" s="278"/>
      <c r="AJ59" s="278"/>
      <c r="AK59" s="278"/>
      <c r="AL59" s="278"/>
      <c r="AM59" s="278"/>
      <c r="AN59" s="278"/>
      <c r="AO59" s="434">
        <f t="shared" si="10"/>
        <v>0</v>
      </c>
      <c r="AP59" s="434"/>
      <c r="AQ59" s="531">
        <v>0</v>
      </c>
      <c r="AR59" s="531"/>
      <c r="AS59" s="531"/>
      <c r="AT59" s="531"/>
      <c r="AU59" s="555">
        <f t="shared" si="11"/>
        <v>0</v>
      </c>
      <c r="AV59" s="278">
        <v>0</v>
      </c>
      <c r="AW59" s="264"/>
      <c r="AX59" s="264"/>
      <c r="AY59" s="264"/>
      <c r="AZ59" s="337">
        <f t="shared" si="12"/>
        <v>0</v>
      </c>
      <c r="BA59" s="278">
        <v>0</v>
      </c>
      <c r="BB59" s="264"/>
      <c r="BC59" s="264"/>
      <c r="BD59" s="264"/>
      <c r="BE59" s="337">
        <f t="shared" si="13"/>
        <v>0</v>
      </c>
      <c r="BF59" s="278">
        <v>0</v>
      </c>
      <c r="BG59" s="264"/>
      <c r="BH59" s="264"/>
      <c r="BI59" s="264"/>
      <c r="BJ59" s="337">
        <f t="shared" si="14"/>
        <v>0</v>
      </c>
    </row>
    <row r="60" spans="1:62" ht="114.75" customHeight="1">
      <c r="A60" s="433" t="s">
        <v>101</v>
      </c>
      <c r="B60" s="268">
        <v>6618</v>
      </c>
      <c r="C60" s="321"/>
      <c r="D60" s="321"/>
      <c r="E60" s="321"/>
      <c r="F60" s="321"/>
      <c r="G60" s="321"/>
      <c r="H60" s="321"/>
      <c r="I60" s="321"/>
      <c r="J60" s="321"/>
      <c r="K60" s="321"/>
      <c r="L60" s="321"/>
      <c r="M60" s="272" t="s">
        <v>47</v>
      </c>
      <c r="N60" s="273"/>
      <c r="O60" s="273"/>
      <c r="P60" s="293">
        <v>30</v>
      </c>
      <c r="Q60" s="272"/>
      <c r="R60" s="272"/>
      <c r="S60" s="272"/>
      <c r="T60" s="272"/>
      <c r="U60" s="272"/>
      <c r="V60" s="272"/>
      <c r="W60" s="272"/>
      <c r="X60" s="272"/>
      <c r="Y60" s="272"/>
      <c r="Z60" s="301" t="s">
        <v>74</v>
      </c>
      <c r="AA60" s="284" t="s">
        <v>414</v>
      </c>
      <c r="AB60" s="432" t="s">
        <v>49</v>
      </c>
      <c r="AC60" s="314"/>
      <c r="AD60" s="564" t="s">
        <v>477</v>
      </c>
      <c r="AE60" s="277" t="s">
        <v>269</v>
      </c>
      <c r="AF60" s="277" t="s">
        <v>250</v>
      </c>
      <c r="AG60" s="278"/>
      <c r="AH60" s="278"/>
      <c r="AI60" s="278"/>
      <c r="AJ60" s="278"/>
      <c r="AK60" s="278"/>
      <c r="AL60" s="278"/>
      <c r="AM60" s="278"/>
      <c r="AN60" s="278"/>
      <c r="AO60" s="434"/>
      <c r="AP60" s="434"/>
      <c r="AQ60" s="531"/>
      <c r="AR60" s="531"/>
      <c r="AS60" s="531"/>
      <c r="AT60" s="531"/>
      <c r="AU60" s="555">
        <f t="shared" si="11"/>
        <v>0</v>
      </c>
      <c r="AV60" s="278"/>
      <c r="AW60" s="264"/>
      <c r="AX60" s="264"/>
      <c r="AY60" s="264"/>
      <c r="AZ60" s="337"/>
      <c r="BA60" s="278"/>
      <c r="BB60" s="264"/>
      <c r="BC60" s="264"/>
      <c r="BD60" s="264"/>
      <c r="BE60" s="337"/>
      <c r="BF60" s="278"/>
      <c r="BG60" s="264"/>
      <c r="BH60" s="264"/>
      <c r="BI60" s="264"/>
      <c r="BJ60" s="337"/>
    </row>
    <row r="61" spans="1:62" ht="21.75" customHeight="1">
      <c r="A61" s="433"/>
      <c r="B61" s="268"/>
      <c r="C61" s="321"/>
      <c r="D61" s="321"/>
      <c r="E61" s="321"/>
      <c r="F61" s="321"/>
      <c r="G61" s="321"/>
      <c r="H61" s="321"/>
      <c r="I61" s="321"/>
      <c r="J61" s="321"/>
      <c r="K61" s="321"/>
      <c r="L61" s="321"/>
      <c r="M61" s="272"/>
      <c r="N61" s="273"/>
      <c r="O61" s="273"/>
      <c r="P61" s="293"/>
      <c r="Q61" s="259"/>
      <c r="R61" s="259"/>
      <c r="S61" s="259"/>
      <c r="T61" s="259"/>
      <c r="U61" s="259"/>
      <c r="V61" s="259"/>
      <c r="W61" s="259"/>
      <c r="X61" s="272"/>
      <c r="Y61" s="272"/>
      <c r="Z61" s="301"/>
      <c r="AA61" s="284"/>
      <c r="AB61" s="432"/>
      <c r="AC61" s="314"/>
      <c r="AD61" s="571" t="s">
        <v>477</v>
      </c>
      <c r="AE61" s="277" t="s">
        <v>424</v>
      </c>
      <c r="AF61" s="277" t="s">
        <v>250</v>
      </c>
      <c r="AG61" s="278">
        <v>40.1</v>
      </c>
      <c r="AH61" s="278">
        <v>40.1</v>
      </c>
      <c r="AI61" s="278"/>
      <c r="AJ61" s="278"/>
      <c r="AK61" s="278"/>
      <c r="AL61" s="278"/>
      <c r="AM61" s="278"/>
      <c r="AN61" s="278"/>
      <c r="AO61" s="434">
        <f>AG61-AI61-AK61-AM61</f>
        <v>40.1</v>
      </c>
      <c r="AP61" s="434">
        <f>AH61-AJ61-AL61-AN61</f>
        <v>40.1</v>
      </c>
      <c r="AQ61" s="531">
        <v>160.4</v>
      </c>
      <c r="AR61" s="531"/>
      <c r="AS61" s="531"/>
      <c r="AT61" s="531"/>
      <c r="AU61" s="555">
        <f t="shared" si="11"/>
        <v>160.4</v>
      </c>
      <c r="AV61" s="278"/>
      <c r="AW61" s="264"/>
      <c r="AX61" s="264"/>
      <c r="AY61" s="264"/>
      <c r="AZ61" s="337"/>
      <c r="BA61" s="278"/>
      <c r="BB61" s="264"/>
      <c r="BC61" s="264"/>
      <c r="BD61" s="264"/>
      <c r="BE61" s="337"/>
      <c r="BF61" s="278"/>
      <c r="BG61" s="264"/>
      <c r="BH61" s="264"/>
      <c r="BI61" s="264"/>
      <c r="BJ61" s="337"/>
    </row>
    <row r="62" spans="1:62" ht="114.75" customHeight="1">
      <c r="A62" s="433" t="s">
        <v>23</v>
      </c>
      <c r="B62" s="268">
        <v>6625</v>
      </c>
      <c r="C62" s="272" t="s">
        <v>44</v>
      </c>
      <c r="D62" s="272" t="s">
        <v>52</v>
      </c>
      <c r="E62" s="272" t="s">
        <v>46</v>
      </c>
      <c r="F62" s="321"/>
      <c r="G62" s="321"/>
      <c r="H62" s="321"/>
      <c r="I62" s="321"/>
      <c r="J62" s="321"/>
      <c r="K62" s="321"/>
      <c r="L62" s="321"/>
      <c r="M62" s="272"/>
      <c r="N62" s="273"/>
      <c r="O62" s="273"/>
      <c r="P62" s="293"/>
      <c r="Q62" s="259"/>
      <c r="R62" s="259"/>
      <c r="S62" s="259"/>
      <c r="T62" s="259"/>
      <c r="U62" s="259"/>
      <c r="V62" s="259"/>
      <c r="W62" s="320" t="s">
        <v>72</v>
      </c>
      <c r="X62" s="272"/>
      <c r="Y62" s="272"/>
      <c r="Z62" s="301"/>
      <c r="AA62" s="284"/>
      <c r="AB62" s="432"/>
      <c r="AC62" s="314"/>
      <c r="AD62" s="277" t="s">
        <v>21</v>
      </c>
      <c r="AE62" s="277" t="s">
        <v>22</v>
      </c>
      <c r="AF62" s="277" t="s">
        <v>250</v>
      </c>
      <c r="AG62" s="278"/>
      <c r="AH62" s="278"/>
      <c r="AI62" s="278"/>
      <c r="AJ62" s="278"/>
      <c r="AK62" s="278"/>
      <c r="AL62" s="278"/>
      <c r="AM62" s="278"/>
      <c r="AN62" s="278"/>
      <c r="AO62" s="434"/>
      <c r="AP62" s="434"/>
      <c r="AQ62" s="531"/>
      <c r="AR62" s="531"/>
      <c r="AS62" s="531"/>
      <c r="AT62" s="531"/>
      <c r="AU62" s="555"/>
      <c r="AV62" s="278"/>
      <c r="AW62" s="264"/>
      <c r="AX62" s="264"/>
      <c r="AY62" s="264"/>
      <c r="AZ62" s="337"/>
      <c r="BA62" s="278"/>
      <c r="BB62" s="264"/>
      <c r="BC62" s="264"/>
      <c r="BD62" s="264"/>
      <c r="BE62" s="337"/>
      <c r="BF62" s="278"/>
      <c r="BG62" s="264"/>
      <c r="BH62" s="264"/>
      <c r="BI62" s="264"/>
      <c r="BJ62" s="337"/>
    </row>
    <row r="63" spans="1:62" s="248" customFormat="1" ht="51.75" customHeight="1">
      <c r="A63" s="425" t="s">
        <v>467</v>
      </c>
      <c r="B63" s="240">
        <v>6700</v>
      </c>
      <c r="C63" s="241" t="s">
        <v>238</v>
      </c>
      <c r="D63" s="241" t="s">
        <v>238</v>
      </c>
      <c r="E63" s="241" t="s">
        <v>238</v>
      </c>
      <c r="F63" s="241" t="s">
        <v>238</v>
      </c>
      <c r="G63" s="241" t="s">
        <v>238</v>
      </c>
      <c r="H63" s="241" t="s">
        <v>238</v>
      </c>
      <c r="I63" s="241" t="s">
        <v>238</v>
      </c>
      <c r="J63" s="241" t="s">
        <v>238</v>
      </c>
      <c r="K63" s="241" t="s">
        <v>238</v>
      </c>
      <c r="L63" s="241" t="s">
        <v>238</v>
      </c>
      <c r="M63" s="241" t="s">
        <v>238</v>
      </c>
      <c r="N63" s="241" t="s">
        <v>238</v>
      </c>
      <c r="O63" s="241" t="s">
        <v>238</v>
      </c>
      <c r="P63" s="241" t="s">
        <v>238</v>
      </c>
      <c r="Q63" s="243" t="s">
        <v>238</v>
      </c>
      <c r="R63" s="243" t="s">
        <v>238</v>
      </c>
      <c r="S63" s="243" t="s">
        <v>238</v>
      </c>
      <c r="T63" s="243" t="s">
        <v>238</v>
      </c>
      <c r="U63" s="243" t="s">
        <v>238</v>
      </c>
      <c r="V63" s="243" t="s">
        <v>238</v>
      </c>
      <c r="W63" s="243" t="s">
        <v>238</v>
      </c>
      <c r="X63" s="241" t="s">
        <v>238</v>
      </c>
      <c r="Y63" s="241" t="s">
        <v>238</v>
      </c>
      <c r="Z63" s="241" t="s">
        <v>238</v>
      </c>
      <c r="AA63" s="241" t="s">
        <v>238</v>
      </c>
      <c r="AB63" s="241" t="s">
        <v>238</v>
      </c>
      <c r="AC63" s="241" t="s">
        <v>238</v>
      </c>
      <c r="AD63" s="244" t="s">
        <v>238</v>
      </c>
      <c r="AE63" s="244"/>
      <c r="AF63" s="244"/>
      <c r="AG63" s="245">
        <f t="shared" ref="AG63:AY63" si="15">AG65+AG66</f>
        <v>0</v>
      </c>
      <c r="AH63" s="245"/>
      <c r="AI63" s="245">
        <f t="shared" si="15"/>
        <v>0</v>
      </c>
      <c r="AJ63" s="245"/>
      <c r="AK63" s="245">
        <f t="shared" si="15"/>
        <v>0</v>
      </c>
      <c r="AL63" s="245"/>
      <c r="AM63" s="245">
        <f t="shared" si="15"/>
        <v>0</v>
      </c>
      <c r="AN63" s="245"/>
      <c r="AO63" s="246">
        <f>AO65+AO66</f>
        <v>0</v>
      </c>
      <c r="AP63" s="246"/>
      <c r="AQ63" s="526">
        <f t="shared" si="15"/>
        <v>0</v>
      </c>
      <c r="AR63" s="526">
        <f t="shared" si="15"/>
        <v>0</v>
      </c>
      <c r="AS63" s="526">
        <f t="shared" si="15"/>
        <v>0</v>
      </c>
      <c r="AT63" s="526">
        <f t="shared" si="15"/>
        <v>0</v>
      </c>
      <c r="AU63" s="533">
        <f>AU65+AU66</f>
        <v>0</v>
      </c>
      <c r="AV63" s="245">
        <f t="shared" si="15"/>
        <v>0</v>
      </c>
      <c r="AW63" s="245">
        <f t="shared" si="15"/>
        <v>0</v>
      </c>
      <c r="AX63" s="245">
        <f t="shared" si="15"/>
        <v>0</v>
      </c>
      <c r="AY63" s="245">
        <f t="shared" si="15"/>
        <v>0</v>
      </c>
      <c r="AZ63" s="246">
        <f t="shared" ref="AZ63:BE63" si="16">AZ65+AZ66</f>
        <v>0</v>
      </c>
      <c r="BA63" s="245">
        <f t="shared" si="16"/>
        <v>0</v>
      </c>
      <c r="BB63" s="245">
        <f t="shared" si="16"/>
        <v>0</v>
      </c>
      <c r="BC63" s="245">
        <f t="shared" si="16"/>
        <v>0</v>
      </c>
      <c r="BD63" s="245">
        <f t="shared" si="16"/>
        <v>0</v>
      </c>
      <c r="BE63" s="246">
        <f t="shared" si="16"/>
        <v>0</v>
      </c>
      <c r="BF63" s="245">
        <f>BF65+BF66</f>
        <v>0</v>
      </c>
      <c r="BG63" s="245">
        <f>BG65+BG66</f>
        <v>0</v>
      </c>
      <c r="BH63" s="245">
        <f>BH65+BH66</f>
        <v>0</v>
      </c>
      <c r="BI63" s="245">
        <f>BI65+BI66</f>
        <v>0</v>
      </c>
      <c r="BJ63" s="246">
        <f>BJ65+BJ66</f>
        <v>0</v>
      </c>
    </row>
    <row r="64" spans="1:62" ht="12" customHeight="1">
      <c r="A64" s="426" t="s">
        <v>411</v>
      </c>
      <c r="B64" s="250"/>
      <c r="C64" s="281"/>
      <c r="D64" s="281"/>
      <c r="E64" s="281"/>
      <c r="F64" s="666"/>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54"/>
      <c r="AE64" s="254"/>
      <c r="AF64" s="254"/>
      <c r="AG64" s="255"/>
      <c r="AH64" s="255"/>
      <c r="AI64" s="255"/>
      <c r="AJ64" s="255"/>
      <c r="AK64" s="255"/>
      <c r="AL64" s="255"/>
      <c r="AM64" s="255"/>
      <c r="AN64" s="255"/>
      <c r="AO64" s="256"/>
      <c r="AP64" s="256"/>
      <c r="AQ64" s="527"/>
      <c r="AR64" s="534"/>
      <c r="AS64" s="534"/>
      <c r="AT64" s="534"/>
      <c r="AU64" s="535"/>
      <c r="AV64" s="304"/>
      <c r="AW64" s="304"/>
      <c r="AX64" s="304"/>
      <c r="AY64" s="304"/>
      <c r="AZ64" s="305"/>
      <c r="BA64" s="304"/>
      <c r="BB64" s="304"/>
      <c r="BC64" s="304"/>
      <c r="BD64" s="304"/>
      <c r="BE64" s="305"/>
      <c r="BF64" s="304"/>
      <c r="BG64" s="304"/>
      <c r="BH64" s="304"/>
      <c r="BI64" s="304"/>
      <c r="BJ64" s="305"/>
    </row>
    <row r="65" spans="1:62" ht="12.75" hidden="1">
      <c r="A65" s="433" t="s">
        <v>412</v>
      </c>
      <c r="B65" s="268">
        <v>6701</v>
      </c>
      <c r="C65" s="259"/>
      <c r="D65" s="259"/>
      <c r="E65" s="259"/>
      <c r="F65" s="781"/>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62"/>
      <c r="AE65" s="262"/>
      <c r="AF65" s="262"/>
      <c r="AG65" s="264"/>
      <c r="AH65" s="264"/>
      <c r="AI65" s="264"/>
      <c r="AJ65" s="264"/>
      <c r="AK65" s="264"/>
      <c r="AL65" s="264"/>
      <c r="AM65" s="264"/>
      <c r="AN65" s="264"/>
      <c r="AO65" s="265"/>
      <c r="AP65" s="265"/>
      <c r="AQ65" s="529"/>
      <c r="AR65" s="536"/>
      <c r="AS65" s="536"/>
      <c r="AT65" s="536"/>
      <c r="AU65" s="537"/>
      <c r="AV65" s="307"/>
      <c r="AW65" s="307"/>
      <c r="AX65" s="307"/>
      <c r="AY65" s="307"/>
      <c r="AZ65" s="308"/>
      <c r="BA65" s="307"/>
      <c r="BB65" s="307"/>
      <c r="BC65" s="307"/>
      <c r="BD65" s="307"/>
      <c r="BE65" s="308"/>
      <c r="BF65" s="307"/>
      <c r="BG65" s="307"/>
      <c r="BH65" s="307"/>
      <c r="BI65" s="307"/>
      <c r="BJ65" s="308"/>
    </row>
    <row r="66" spans="1:62" ht="12.75" hidden="1">
      <c r="A66" s="427" t="s">
        <v>412</v>
      </c>
      <c r="B66" s="271">
        <v>6702</v>
      </c>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7"/>
      <c r="AE66" s="277"/>
      <c r="AF66" s="277"/>
      <c r="AG66" s="278"/>
      <c r="AH66" s="278"/>
      <c r="AI66" s="278"/>
      <c r="AJ66" s="278"/>
      <c r="AK66" s="278"/>
      <c r="AL66" s="278"/>
      <c r="AM66" s="278"/>
      <c r="AN66" s="278"/>
      <c r="AO66" s="312"/>
      <c r="AP66" s="312"/>
      <c r="AQ66" s="531"/>
      <c r="AR66" s="531"/>
      <c r="AS66" s="531"/>
      <c r="AT66" s="531"/>
      <c r="AU66" s="538"/>
      <c r="AV66" s="278"/>
      <c r="AW66" s="264"/>
      <c r="AX66" s="264"/>
      <c r="AY66" s="264"/>
      <c r="AZ66" s="265"/>
      <c r="BA66" s="278"/>
      <c r="BB66" s="264"/>
      <c r="BC66" s="264"/>
      <c r="BD66" s="264"/>
      <c r="BE66" s="265"/>
      <c r="BF66" s="278"/>
      <c r="BG66" s="264"/>
      <c r="BH66" s="264"/>
      <c r="BI66" s="264"/>
      <c r="BJ66" s="265"/>
    </row>
    <row r="67" spans="1:62" s="238" customFormat="1" ht="162.75" customHeight="1">
      <c r="A67" s="424" t="s">
        <v>331</v>
      </c>
      <c r="B67" s="229">
        <v>6800</v>
      </c>
      <c r="C67" s="483" t="s">
        <v>238</v>
      </c>
      <c r="D67" s="483" t="s">
        <v>238</v>
      </c>
      <c r="E67" s="483" t="s">
        <v>238</v>
      </c>
      <c r="F67" s="483" t="s">
        <v>238</v>
      </c>
      <c r="G67" s="483" t="s">
        <v>238</v>
      </c>
      <c r="H67" s="483" t="s">
        <v>238</v>
      </c>
      <c r="I67" s="483" t="s">
        <v>238</v>
      </c>
      <c r="J67" s="483" t="s">
        <v>238</v>
      </c>
      <c r="K67" s="483" t="s">
        <v>238</v>
      </c>
      <c r="L67" s="483" t="s">
        <v>238</v>
      </c>
      <c r="M67" s="483" t="s">
        <v>238</v>
      </c>
      <c r="N67" s="483" t="s">
        <v>238</v>
      </c>
      <c r="O67" s="483" t="s">
        <v>238</v>
      </c>
      <c r="P67" s="483" t="s">
        <v>238</v>
      </c>
      <c r="Q67" s="484" t="s">
        <v>238</v>
      </c>
      <c r="R67" s="484" t="s">
        <v>238</v>
      </c>
      <c r="S67" s="484" t="s">
        <v>238</v>
      </c>
      <c r="T67" s="484" t="s">
        <v>238</v>
      </c>
      <c r="U67" s="484" t="s">
        <v>238</v>
      </c>
      <c r="V67" s="484" t="s">
        <v>238</v>
      </c>
      <c r="W67" s="484" t="s">
        <v>238</v>
      </c>
      <c r="X67" s="483" t="s">
        <v>238</v>
      </c>
      <c r="Y67" s="483" t="s">
        <v>238</v>
      </c>
      <c r="Z67" s="483" t="s">
        <v>238</v>
      </c>
      <c r="AA67" s="483" t="s">
        <v>238</v>
      </c>
      <c r="AB67" s="483" t="s">
        <v>238</v>
      </c>
      <c r="AC67" s="483" t="s">
        <v>238</v>
      </c>
      <c r="AD67" s="233" t="s">
        <v>238</v>
      </c>
      <c r="AE67" s="330"/>
      <c r="AF67" s="330"/>
      <c r="AG67" s="331">
        <f>AG69+AG71+AG72+AG73+AG74+AG75+AG76+AG77+AG78+AG83+AG79+AG82+AG80+AG81+AG70</f>
        <v>1586.6000000000001</v>
      </c>
      <c r="AH67" s="331">
        <f>AH69+AH71+AH72+AH73+AH74+AH75+AH76+AH77+AH78+AH83+AH79+AH82+AH80+AH81+AH70</f>
        <v>1566.6</v>
      </c>
      <c r="AI67" s="331">
        <f>AI69+AI71+AI72+AI73+AI74+AI75+AI76+AI77+AI78+AI83+AI79+AI82+AI80+AI81+AI70</f>
        <v>0</v>
      </c>
      <c r="AJ67" s="331"/>
      <c r="AK67" s="331">
        <f>AK69+AK71+AK72+AK73+AK74+AK75+AK76+AK77+AK78+AK83+AK79+AK82+AK80+AK81+AK70</f>
        <v>10</v>
      </c>
      <c r="AL67" s="331">
        <f>AL69+AL71+AL72+AL73+AL74+AL75+AL76+AL77+AL78+AL83+AL79+AL82+AL80+AL81+AL70</f>
        <v>10</v>
      </c>
      <c r="AM67" s="331">
        <f>AM69+AM71+AM72+AM73+AM74+AM75+AM76+AM77+AM78+AM83+AM79+AM82+AM80+AM81+AM70</f>
        <v>0</v>
      </c>
      <c r="AN67" s="331"/>
      <c r="AO67" s="331">
        <f>AO69+AO71+AO72+AO73+AO74+AO75+AO76+AO77+AO78+AO83+AO79+AO82+AO80+AO81+AO70</f>
        <v>1576.6</v>
      </c>
      <c r="AP67" s="331">
        <f>AP69+AP71+AP72+AP73+AP74+AP75+AP76+AP77+AP78+AP83+AP79+AP82+AP80+AP81+AP70</f>
        <v>1556.6</v>
      </c>
      <c r="AQ67" s="539">
        <f t="shared" ref="AQ67:AZ67" si="17">AQ69+AQ71+AQ72+AQ73+AQ74+AQ75+AQ76+AQ77+AQ78+AQ83+AQ79+AQ82+AQ80+AQ81</f>
        <v>1474.6999999999998</v>
      </c>
      <c r="AR67" s="539">
        <f t="shared" si="17"/>
        <v>0</v>
      </c>
      <c r="AS67" s="539">
        <f t="shared" si="17"/>
        <v>0</v>
      </c>
      <c r="AT67" s="539">
        <f t="shared" si="17"/>
        <v>0</v>
      </c>
      <c r="AU67" s="539">
        <f t="shared" si="17"/>
        <v>1474.6999999999998</v>
      </c>
      <c r="AV67" s="331">
        <f t="shared" si="17"/>
        <v>1419.1000000000001</v>
      </c>
      <c r="AW67" s="331">
        <f t="shared" si="17"/>
        <v>0</v>
      </c>
      <c r="AX67" s="331">
        <f t="shared" si="17"/>
        <v>0</v>
      </c>
      <c r="AY67" s="331">
        <f t="shared" si="17"/>
        <v>0</v>
      </c>
      <c r="AZ67" s="331">
        <f t="shared" si="17"/>
        <v>1419.1000000000001</v>
      </c>
      <c r="BA67" s="331">
        <f t="shared" ref="BA67:BJ67" si="18">BA69+BA71+BA72+BA73+BA74+BA75+BA76+BA77+BA78+BA83+BA79+BA82+BA80+BA81</f>
        <v>1419.1000000000001</v>
      </c>
      <c r="BB67" s="331">
        <f t="shared" si="18"/>
        <v>0</v>
      </c>
      <c r="BC67" s="331">
        <f t="shared" si="18"/>
        <v>0</v>
      </c>
      <c r="BD67" s="331">
        <f t="shared" si="18"/>
        <v>0</v>
      </c>
      <c r="BE67" s="331">
        <f t="shared" si="18"/>
        <v>1419.1000000000001</v>
      </c>
      <c r="BF67" s="331">
        <f t="shared" si="18"/>
        <v>1419.1000000000001</v>
      </c>
      <c r="BG67" s="331">
        <f t="shared" si="18"/>
        <v>0</v>
      </c>
      <c r="BH67" s="331">
        <f t="shared" si="18"/>
        <v>0</v>
      </c>
      <c r="BI67" s="331">
        <f t="shared" si="18"/>
        <v>0</v>
      </c>
      <c r="BJ67" s="331">
        <f t="shared" si="18"/>
        <v>1419.1000000000001</v>
      </c>
    </row>
    <row r="68" spans="1:62" ht="12" customHeight="1">
      <c r="A68" s="426" t="s">
        <v>411</v>
      </c>
      <c r="B68" s="250"/>
      <c r="C68" s="638" t="s">
        <v>44</v>
      </c>
      <c r="D68" s="638" t="s">
        <v>52</v>
      </c>
      <c r="E68" s="638" t="s">
        <v>68</v>
      </c>
      <c r="F68" s="638"/>
      <c r="G68" s="638"/>
      <c r="H68" s="638"/>
      <c r="I68" s="638"/>
      <c r="J68" s="638"/>
      <c r="K68" s="638"/>
      <c r="L68" s="638"/>
      <c r="M68" s="638" t="s">
        <v>102</v>
      </c>
      <c r="N68" s="638"/>
      <c r="O68" s="638"/>
      <c r="P68" s="669">
        <v>39</v>
      </c>
      <c r="Q68" s="281"/>
      <c r="R68" s="281"/>
      <c r="S68" s="281"/>
      <c r="T68" s="281"/>
      <c r="U68" s="281"/>
      <c r="V68" s="281"/>
      <c r="W68" s="638" t="s">
        <v>103</v>
      </c>
      <c r="X68" s="638" t="s">
        <v>104</v>
      </c>
      <c r="Y68" s="638" t="s">
        <v>105</v>
      </c>
      <c r="Z68" s="666" t="s">
        <v>106</v>
      </c>
      <c r="AA68" s="638" t="s">
        <v>290</v>
      </c>
      <c r="AB68" s="638" t="s">
        <v>49</v>
      </c>
      <c r="AC68" s="251"/>
      <c r="AD68" s="333"/>
      <c r="AE68" s="333"/>
      <c r="AF68" s="333"/>
      <c r="AG68" s="255"/>
      <c r="AH68" s="306"/>
      <c r="AI68" s="306"/>
      <c r="AJ68" s="306"/>
      <c r="AK68" s="255"/>
      <c r="AL68" s="306"/>
      <c r="AM68" s="306"/>
      <c r="AN68" s="306"/>
      <c r="AO68" s="256"/>
      <c r="AP68" s="256"/>
      <c r="AQ68" s="527"/>
      <c r="AR68" s="540"/>
      <c r="AS68" s="527"/>
      <c r="AT68" s="540"/>
      <c r="AU68" s="528"/>
      <c r="AV68" s="255"/>
      <c r="AW68" s="306"/>
      <c r="AX68" s="255"/>
      <c r="AY68" s="306"/>
      <c r="AZ68" s="256"/>
      <c r="BA68" s="255"/>
      <c r="BB68" s="306"/>
      <c r="BC68" s="255"/>
      <c r="BD68" s="306"/>
      <c r="BE68" s="256"/>
      <c r="BF68" s="255"/>
      <c r="BG68" s="306"/>
      <c r="BH68" s="255"/>
      <c r="BI68" s="306"/>
      <c r="BJ68" s="256"/>
    </row>
    <row r="69" spans="1:62" ht="21.75" customHeight="1">
      <c r="A69" s="682" t="s">
        <v>323</v>
      </c>
      <c r="B69" s="668">
        <v>6801</v>
      </c>
      <c r="C69" s="639"/>
      <c r="D69" s="639"/>
      <c r="E69" s="639"/>
      <c r="F69" s="639"/>
      <c r="G69" s="639"/>
      <c r="H69" s="639"/>
      <c r="I69" s="639"/>
      <c r="J69" s="639"/>
      <c r="K69" s="639"/>
      <c r="L69" s="639"/>
      <c r="M69" s="639"/>
      <c r="N69" s="639"/>
      <c r="O69" s="639"/>
      <c r="P69" s="670"/>
      <c r="Q69" s="259"/>
      <c r="R69" s="259"/>
      <c r="S69" s="259"/>
      <c r="T69" s="259"/>
      <c r="U69" s="259"/>
      <c r="V69" s="259"/>
      <c r="W69" s="639"/>
      <c r="X69" s="639"/>
      <c r="Y69" s="639"/>
      <c r="Z69" s="667"/>
      <c r="AA69" s="639"/>
      <c r="AB69" s="639"/>
      <c r="AC69" s="643"/>
      <c r="AD69" s="335" t="s">
        <v>482</v>
      </c>
      <c r="AE69" s="335" t="s">
        <v>274</v>
      </c>
      <c r="AF69" s="335" t="s">
        <v>107</v>
      </c>
      <c r="AG69" s="299"/>
      <c r="AH69" s="297"/>
      <c r="AI69" s="297"/>
      <c r="AJ69" s="297"/>
      <c r="AK69" s="297"/>
      <c r="AL69" s="297"/>
      <c r="AM69" s="297"/>
      <c r="AN69" s="297"/>
      <c r="AO69" s="337">
        <f>AG69-AI69-AK69-AM69</f>
        <v>0</v>
      </c>
      <c r="AP69" s="337"/>
      <c r="AQ69" s="532"/>
      <c r="AR69" s="541"/>
      <c r="AS69" s="532"/>
      <c r="AT69" s="541"/>
      <c r="AU69" s="542">
        <f>AQ69-AR69-AS69-AT69</f>
        <v>0</v>
      </c>
      <c r="AV69" s="299"/>
      <c r="AW69" s="341"/>
      <c r="AX69" s="299"/>
      <c r="AY69" s="341"/>
      <c r="AZ69" s="337">
        <f>AV69-AW69-AX69-AY69</f>
        <v>0</v>
      </c>
      <c r="BA69" s="299"/>
      <c r="BB69" s="341"/>
      <c r="BC69" s="299"/>
      <c r="BD69" s="341"/>
      <c r="BE69" s="337">
        <f>BA69-BB69-BC69-BD69</f>
        <v>0</v>
      </c>
      <c r="BF69" s="299"/>
      <c r="BG69" s="341"/>
      <c r="BH69" s="299"/>
      <c r="BI69" s="341"/>
      <c r="BJ69" s="337">
        <f>BF69-BG69-BH69-BI69</f>
        <v>0</v>
      </c>
    </row>
    <row r="70" spans="1:62" ht="21.75" customHeight="1">
      <c r="A70" s="682"/>
      <c r="B70" s="668"/>
      <c r="C70" s="639"/>
      <c r="D70" s="639"/>
      <c r="E70" s="639"/>
      <c r="F70" s="639"/>
      <c r="G70" s="639"/>
      <c r="H70" s="639"/>
      <c r="I70" s="639"/>
      <c r="J70" s="639"/>
      <c r="K70" s="639"/>
      <c r="L70" s="639"/>
      <c r="M70" s="639"/>
      <c r="N70" s="639"/>
      <c r="O70" s="639"/>
      <c r="P70" s="670"/>
      <c r="Q70" s="259"/>
      <c r="R70" s="259"/>
      <c r="S70" s="259"/>
      <c r="T70" s="259"/>
      <c r="U70" s="259"/>
      <c r="V70" s="259"/>
      <c r="W70" s="639"/>
      <c r="X70" s="639"/>
      <c r="Y70" s="639"/>
      <c r="Z70" s="667"/>
      <c r="AA70" s="639"/>
      <c r="AB70" s="639"/>
      <c r="AC70" s="643"/>
      <c r="AD70" s="335" t="s">
        <v>482</v>
      </c>
      <c r="AE70" s="335" t="s">
        <v>408</v>
      </c>
      <c r="AF70" s="335" t="s">
        <v>272</v>
      </c>
      <c r="AG70" s="299">
        <v>7.7</v>
      </c>
      <c r="AH70" s="297">
        <v>7.7</v>
      </c>
      <c r="AI70" s="297"/>
      <c r="AJ70" s="297"/>
      <c r="AK70" s="297">
        <v>7.7</v>
      </c>
      <c r="AL70" s="297">
        <v>7.7</v>
      </c>
      <c r="AM70" s="297"/>
      <c r="AN70" s="297"/>
      <c r="AO70" s="337">
        <f>AG70-AI70-AK70-AM70</f>
        <v>0</v>
      </c>
      <c r="AP70" s="337">
        <f>AH70-AJ70-AL70-AN70</f>
        <v>0</v>
      </c>
      <c r="AQ70" s="532"/>
      <c r="AR70" s="541"/>
      <c r="AS70" s="532"/>
      <c r="AT70" s="541"/>
      <c r="AU70" s="542"/>
      <c r="AV70" s="299"/>
      <c r="AW70" s="341"/>
      <c r="AX70" s="299"/>
      <c r="AY70" s="341"/>
      <c r="AZ70" s="337"/>
      <c r="BA70" s="299"/>
      <c r="BB70" s="341"/>
      <c r="BC70" s="299"/>
      <c r="BD70" s="341"/>
      <c r="BE70" s="337"/>
      <c r="BF70" s="299"/>
      <c r="BG70" s="341"/>
      <c r="BH70" s="299"/>
      <c r="BI70" s="341"/>
      <c r="BJ70" s="337"/>
    </row>
    <row r="71" spans="1:62" ht="24" customHeight="1">
      <c r="A71" s="682"/>
      <c r="B71" s="668"/>
      <c r="C71" s="639"/>
      <c r="D71" s="639"/>
      <c r="E71" s="639"/>
      <c r="F71" s="639"/>
      <c r="G71" s="639"/>
      <c r="H71" s="639"/>
      <c r="I71" s="639"/>
      <c r="J71" s="639"/>
      <c r="K71" s="639"/>
      <c r="L71" s="639"/>
      <c r="M71" s="639"/>
      <c r="N71" s="639"/>
      <c r="O71" s="639"/>
      <c r="P71" s="670"/>
      <c r="Q71" s="259"/>
      <c r="R71" s="259"/>
      <c r="S71" s="259"/>
      <c r="T71" s="259"/>
      <c r="U71" s="259"/>
      <c r="V71" s="259"/>
      <c r="W71" s="639"/>
      <c r="X71" s="639"/>
      <c r="Y71" s="639"/>
      <c r="Z71" s="667"/>
      <c r="AA71" s="639"/>
      <c r="AB71" s="639"/>
      <c r="AC71" s="643"/>
      <c r="AD71" s="335" t="s">
        <v>482</v>
      </c>
      <c r="AE71" s="335" t="s">
        <v>274</v>
      </c>
      <c r="AF71" s="335" t="s">
        <v>108</v>
      </c>
      <c r="AG71" s="299">
        <v>202.6</v>
      </c>
      <c r="AH71" s="297">
        <v>201.2</v>
      </c>
      <c r="AI71" s="297"/>
      <c r="AJ71" s="297"/>
      <c r="AK71" s="297"/>
      <c r="AL71" s="297"/>
      <c r="AM71" s="297"/>
      <c r="AN71" s="297"/>
      <c r="AO71" s="337">
        <f>AG71-AI71-AK71-AM71</f>
        <v>202.6</v>
      </c>
      <c r="AP71" s="337">
        <f>AH71-AJ71-AL71-AN71</f>
        <v>201.2</v>
      </c>
      <c r="AQ71" s="532">
        <v>214.7</v>
      </c>
      <c r="AR71" s="541"/>
      <c r="AS71" s="532"/>
      <c r="AT71" s="541"/>
      <c r="AU71" s="542">
        <f>AQ71-AR71-AS71-AT71</f>
        <v>214.7</v>
      </c>
      <c r="AV71" s="299">
        <v>220.8</v>
      </c>
      <c r="AW71" s="341"/>
      <c r="AX71" s="299"/>
      <c r="AY71" s="341"/>
      <c r="AZ71" s="337">
        <f>AV71-AW71-AX71-AY71</f>
        <v>220.8</v>
      </c>
      <c r="BA71" s="299">
        <v>220.8</v>
      </c>
      <c r="BB71" s="341"/>
      <c r="BC71" s="299"/>
      <c r="BD71" s="341"/>
      <c r="BE71" s="337">
        <f>BA71-BB71-BC71-BD71</f>
        <v>220.8</v>
      </c>
      <c r="BF71" s="299">
        <v>220.8</v>
      </c>
      <c r="BG71" s="341"/>
      <c r="BH71" s="299"/>
      <c r="BI71" s="341"/>
      <c r="BJ71" s="337">
        <f>BF71-BG71-BH71-BI71</f>
        <v>220.8</v>
      </c>
    </row>
    <row r="72" spans="1:62" ht="24.75" customHeight="1">
      <c r="A72" s="682"/>
      <c r="B72" s="668"/>
      <c r="C72" s="639"/>
      <c r="D72" s="639"/>
      <c r="E72" s="639"/>
      <c r="F72" s="639"/>
      <c r="G72" s="639"/>
      <c r="H72" s="639"/>
      <c r="I72" s="639"/>
      <c r="J72" s="639"/>
      <c r="K72" s="639"/>
      <c r="L72" s="639"/>
      <c r="M72" s="639"/>
      <c r="N72" s="639"/>
      <c r="O72" s="639"/>
      <c r="P72" s="670"/>
      <c r="Q72" s="259"/>
      <c r="R72" s="259"/>
      <c r="S72" s="259"/>
      <c r="T72" s="259"/>
      <c r="U72" s="259"/>
      <c r="V72" s="259"/>
      <c r="W72" s="639"/>
      <c r="X72" s="639"/>
      <c r="Y72" s="639"/>
      <c r="Z72" s="667"/>
      <c r="AA72" s="639"/>
      <c r="AB72" s="639"/>
      <c r="AC72" s="643"/>
      <c r="AD72" s="335" t="s">
        <v>482</v>
      </c>
      <c r="AE72" s="335" t="s">
        <v>274</v>
      </c>
      <c r="AF72" s="335" t="s">
        <v>278</v>
      </c>
      <c r="AG72" s="299">
        <v>312.8</v>
      </c>
      <c r="AH72" s="297">
        <v>302.10000000000002</v>
      </c>
      <c r="AI72" s="297"/>
      <c r="AJ72" s="297"/>
      <c r="AK72" s="297"/>
      <c r="AL72" s="297"/>
      <c r="AM72" s="297"/>
      <c r="AN72" s="297"/>
      <c r="AO72" s="337">
        <f>AG72-AI72-AK72-AM72</f>
        <v>312.8</v>
      </c>
      <c r="AP72" s="337">
        <f>AH72-AJ72-AL72-AN72</f>
        <v>302.10000000000002</v>
      </c>
      <c r="AQ72" s="532">
        <v>142</v>
      </c>
      <c r="AR72" s="541"/>
      <c r="AS72" s="532"/>
      <c r="AT72" s="541"/>
      <c r="AU72" s="542">
        <f>AQ72-AR72-AS72-AT72</f>
        <v>142</v>
      </c>
      <c r="AV72" s="299">
        <v>142</v>
      </c>
      <c r="AW72" s="341"/>
      <c r="AX72" s="299"/>
      <c r="AY72" s="341"/>
      <c r="AZ72" s="337">
        <f>AV72-AW72-AX72-AY72</f>
        <v>142</v>
      </c>
      <c r="BA72" s="299">
        <v>142</v>
      </c>
      <c r="BB72" s="341"/>
      <c r="BC72" s="299"/>
      <c r="BD72" s="341"/>
      <c r="BE72" s="337">
        <f>BA72-BB72-BC72-BD72</f>
        <v>142</v>
      </c>
      <c r="BF72" s="299">
        <v>142</v>
      </c>
      <c r="BG72" s="341"/>
      <c r="BH72" s="299"/>
      <c r="BI72" s="341"/>
      <c r="BJ72" s="337">
        <f>BF72-BG72-BH72-BI72</f>
        <v>142</v>
      </c>
    </row>
    <row r="73" spans="1:62" ht="19.5" customHeight="1">
      <c r="A73" s="682"/>
      <c r="B73" s="668"/>
      <c r="C73" s="639"/>
      <c r="D73" s="639"/>
      <c r="E73" s="639"/>
      <c r="F73" s="639"/>
      <c r="G73" s="639"/>
      <c r="H73" s="639"/>
      <c r="I73" s="639"/>
      <c r="J73" s="639"/>
      <c r="K73" s="639"/>
      <c r="L73" s="639"/>
      <c r="M73" s="639"/>
      <c r="N73" s="639"/>
      <c r="O73" s="639"/>
      <c r="P73" s="670"/>
      <c r="Q73" s="259"/>
      <c r="R73" s="259"/>
      <c r="S73" s="259"/>
      <c r="T73" s="259"/>
      <c r="U73" s="259"/>
      <c r="V73" s="259"/>
      <c r="W73" s="639"/>
      <c r="X73" s="639"/>
      <c r="Y73" s="639"/>
      <c r="Z73" s="667"/>
      <c r="AA73" s="639"/>
      <c r="AB73" s="639"/>
      <c r="AC73" s="643"/>
      <c r="AD73" s="335" t="s">
        <v>482</v>
      </c>
      <c r="AE73" s="335" t="s">
        <v>274</v>
      </c>
      <c r="AF73" s="335" t="s">
        <v>275</v>
      </c>
      <c r="AG73" s="299">
        <v>11.8</v>
      </c>
      <c r="AH73" s="297">
        <v>4.4000000000000004</v>
      </c>
      <c r="AI73" s="297"/>
      <c r="AJ73" s="297"/>
      <c r="AK73" s="297"/>
      <c r="AL73" s="297"/>
      <c r="AM73" s="297"/>
      <c r="AN73" s="297"/>
      <c r="AO73" s="337">
        <f>AG73-AI73-AK73-AM73</f>
        <v>11.8</v>
      </c>
      <c r="AP73" s="337">
        <f>AH73-AJ73-AL73-AN73</f>
        <v>4.4000000000000004</v>
      </c>
      <c r="AQ73" s="532">
        <v>13.1</v>
      </c>
      <c r="AR73" s="541"/>
      <c r="AS73" s="532"/>
      <c r="AT73" s="541"/>
      <c r="AU73" s="542">
        <f>AQ73-AR73-AS73-AT73</f>
        <v>13.1</v>
      </c>
      <c r="AV73" s="299">
        <v>13.1</v>
      </c>
      <c r="AW73" s="341"/>
      <c r="AX73" s="299"/>
      <c r="AY73" s="341"/>
      <c r="AZ73" s="337">
        <f>AV73-AW73-AX73-AY73</f>
        <v>13.1</v>
      </c>
      <c r="BA73" s="299">
        <v>13.1</v>
      </c>
      <c r="BB73" s="341"/>
      <c r="BC73" s="299"/>
      <c r="BD73" s="341"/>
      <c r="BE73" s="337">
        <f>BA73-BB73-BC73-BD73</f>
        <v>13.1</v>
      </c>
      <c r="BF73" s="299">
        <v>13.1</v>
      </c>
      <c r="BG73" s="341"/>
      <c r="BH73" s="299"/>
      <c r="BI73" s="341"/>
      <c r="BJ73" s="337">
        <f>BF73-BG73-BH73-BI73</f>
        <v>13.1</v>
      </c>
    </row>
    <row r="74" spans="1:62" ht="12.75" hidden="1" customHeight="1">
      <c r="A74" s="682"/>
      <c r="B74" s="668"/>
      <c r="C74" s="639"/>
      <c r="D74" s="639"/>
      <c r="E74" s="639"/>
      <c r="F74" s="639"/>
      <c r="G74" s="639"/>
      <c r="H74" s="639"/>
      <c r="I74" s="639"/>
      <c r="J74" s="639"/>
      <c r="K74" s="639"/>
      <c r="L74" s="639"/>
      <c r="M74" s="639"/>
      <c r="N74" s="639"/>
      <c r="O74" s="639"/>
      <c r="P74" s="670"/>
      <c r="Q74" s="259"/>
      <c r="R74" s="259"/>
      <c r="S74" s="259"/>
      <c r="T74" s="259"/>
      <c r="U74" s="259"/>
      <c r="V74" s="259"/>
      <c r="W74" s="639"/>
      <c r="X74" s="639"/>
      <c r="Y74" s="639"/>
      <c r="Z74" s="667"/>
      <c r="AA74" s="639"/>
      <c r="AB74" s="639"/>
      <c r="AC74" s="643"/>
      <c r="AD74" s="262"/>
      <c r="AE74" s="262"/>
      <c r="AF74" s="262"/>
      <c r="AG74" s="299"/>
      <c r="AH74" s="299"/>
      <c r="AI74" s="299"/>
      <c r="AJ74" s="299"/>
      <c r="AK74" s="299"/>
      <c r="AL74" s="336"/>
      <c r="AM74" s="336"/>
      <c r="AN74" s="336"/>
      <c r="AO74" s="337"/>
      <c r="AP74" s="337"/>
      <c r="AQ74" s="532"/>
      <c r="AR74" s="544"/>
      <c r="AS74" s="544"/>
      <c r="AT74" s="541"/>
      <c r="AU74" s="542"/>
      <c r="AV74" s="343"/>
      <c r="AW74" s="343"/>
      <c r="AX74" s="343"/>
      <c r="AY74" s="341"/>
      <c r="AZ74" s="337"/>
      <c r="BA74" s="343"/>
      <c r="BB74" s="343"/>
      <c r="BC74" s="343"/>
      <c r="BD74" s="341"/>
      <c r="BE74" s="337"/>
      <c r="BF74" s="343"/>
      <c r="BG74" s="343"/>
      <c r="BH74" s="343"/>
      <c r="BI74" s="341"/>
      <c r="BJ74" s="337"/>
    </row>
    <row r="75" spans="1:62" ht="34.5" hidden="1" customHeight="1">
      <c r="A75" s="682"/>
      <c r="B75" s="668"/>
      <c r="C75" s="639"/>
      <c r="D75" s="639"/>
      <c r="E75" s="639"/>
      <c r="F75" s="639"/>
      <c r="G75" s="639"/>
      <c r="H75" s="639"/>
      <c r="I75" s="639"/>
      <c r="J75" s="639"/>
      <c r="K75" s="639"/>
      <c r="L75" s="639"/>
      <c r="M75" s="639"/>
      <c r="N75" s="639"/>
      <c r="O75" s="639"/>
      <c r="P75" s="670"/>
      <c r="Q75" s="259"/>
      <c r="R75" s="259"/>
      <c r="S75" s="259"/>
      <c r="T75" s="259"/>
      <c r="U75" s="259"/>
      <c r="V75" s="259"/>
      <c r="W75" s="639"/>
      <c r="X75" s="639"/>
      <c r="Y75" s="639"/>
      <c r="Z75" s="667"/>
      <c r="AA75" s="639"/>
      <c r="AB75" s="639"/>
      <c r="AC75" s="643"/>
      <c r="AD75" s="262"/>
      <c r="AE75" s="262"/>
      <c r="AF75" s="262"/>
      <c r="AG75" s="299"/>
      <c r="AH75" s="299"/>
      <c r="AI75" s="299"/>
      <c r="AJ75" s="299"/>
      <c r="AK75" s="299"/>
      <c r="AL75" s="336"/>
      <c r="AM75" s="336"/>
      <c r="AN75" s="336"/>
      <c r="AO75" s="337"/>
      <c r="AP75" s="337"/>
      <c r="AQ75" s="532"/>
      <c r="AR75" s="544"/>
      <c r="AS75" s="544"/>
      <c r="AT75" s="541"/>
      <c r="AU75" s="542"/>
      <c r="AV75" s="343"/>
      <c r="AW75" s="343"/>
      <c r="AX75" s="343"/>
      <c r="AY75" s="341"/>
      <c r="AZ75" s="337"/>
      <c r="BA75" s="343"/>
      <c r="BB75" s="343"/>
      <c r="BC75" s="343"/>
      <c r="BD75" s="341"/>
      <c r="BE75" s="337"/>
      <c r="BF75" s="343"/>
      <c r="BG75" s="343"/>
      <c r="BH75" s="343"/>
      <c r="BI75" s="341"/>
      <c r="BJ75" s="337"/>
    </row>
    <row r="76" spans="1:62" ht="34.5" hidden="1" customHeight="1">
      <c r="A76" s="678"/>
      <c r="B76" s="659"/>
      <c r="C76" s="640"/>
      <c r="D76" s="640"/>
      <c r="E76" s="640"/>
      <c r="F76" s="640"/>
      <c r="G76" s="640"/>
      <c r="H76" s="640"/>
      <c r="I76" s="640"/>
      <c r="J76" s="640"/>
      <c r="K76" s="640"/>
      <c r="L76" s="640"/>
      <c r="M76" s="640"/>
      <c r="N76" s="640"/>
      <c r="O76" s="640"/>
      <c r="P76" s="671"/>
      <c r="Q76" s="259"/>
      <c r="R76" s="259"/>
      <c r="S76" s="259"/>
      <c r="T76" s="259"/>
      <c r="U76" s="259"/>
      <c r="V76" s="259"/>
      <c r="W76" s="640"/>
      <c r="X76" s="640"/>
      <c r="Y76" s="640"/>
      <c r="Z76" s="781"/>
      <c r="AA76" s="640"/>
      <c r="AB76" s="640"/>
      <c r="AC76" s="642"/>
      <c r="AD76" s="262"/>
      <c r="AE76" s="262"/>
      <c r="AF76" s="262"/>
      <c r="AG76" s="299"/>
      <c r="AH76" s="299"/>
      <c r="AI76" s="299"/>
      <c r="AJ76" s="299"/>
      <c r="AK76" s="299"/>
      <c r="AL76" s="336"/>
      <c r="AM76" s="336"/>
      <c r="AN76" s="336"/>
      <c r="AO76" s="337"/>
      <c r="AP76" s="337"/>
      <c r="AQ76" s="532"/>
      <c r="AR76" s="544"/>
      <c r="AS76" s="544"/>
      <c r="AT76" s="541"/>
      <c r="AU76" s="542"/>
      <c r="AV76" s="343"/>
      <c r="AW76" s="343"/>
      <c r="AX76" s="343"/>
      <c r="AY76" s="341"/>
      <c r="AZ76" s="337"/>
      <c r="BA76" s="343"/>
      <c r="BB76" s="343"/>
      <c r="BC76" s="343"/>
      <c r="BD76" s="341"/>
      <c r="BE76" s="337"/>
      <c r="BF76" s="343"/>
      <c r="BG76" s="343"/>
      <c r="BH76" s="343"/>
      <c r="BI76" s="341"/>
      <c r="BJ76" s="337"/>
    </row>
    <row r="77" spans="1:62" ht="43.5" customHeight="1">
      <c r="A77" s="677" t="s">
        <v>324</v>
      </c>
      <c r="B77" s="658">
        <v>6802</v>
      </c>
      <c r="C77" s="644" t="s">
        <v>149</v>
      </c>
      <c r="D77" s="581" t="s">
        <v>150</v>
      </c>
      <c r="E77" s="576" t="s">
        <v>151</v>
      </c>
      <c r="F77" s="637"/>
      <c r="G77" s="272"/>
      <c r="H77" s="272"/>
      <c r="I77" s="272"/>
      <c r="J77" s="272"/>
      <c r="K77" s="272"/>
      <c r="L77" s="272"/>
      <c r="M77" s="637"/>
      <c r="N77" s="272"/>
      <c r="O77" s="272"/>
      <c r="P77" s="282"/>
      <c r="Q77" s="272"/>
      <c r="R77" s="272"/>
      <c r="S77" s="272"/>
      <c r="T77" s="272"/>
      <c r="U77" s="272"/>
      <c r="V77" s="272"/>
      <c r="W77" s="644" t="s">
        <v>152</v>
      </c>
      <c r="X77" s="576" t="s">
        <v>153</v>
      </c>
      <c r="Y77" s="576" t="s">
        <v>154</v>
      </c>
      <c r="Z77" s="815"/>
      <c r="AA77" s="815"/>
      <c r="AB77" s="815"/>
      <c r="AC77" s="815"/>
      <c r="AD77" s="277" t="s">
        <v>482</v>
      </c>
      <c r="AE77" s="335" t="s">
        <v>274</v>
      </c>
      <c r="AF77" s="335" t="s">
        <v>109</v>
      </c>
      <c r="AG77" s="299">
        <v>670.9</v>
      </c>
      <c r="AH77" s="297">
        <v>670.9</v>
      </c>
      <c r="AI77" s="297"/>
      <c r="AJ77" s="297"/>
      <c r="AK77" s="297"/>
      <c r="AL77" s="297"/>
      <c r="AM77" s="297"/>
      <c r="AN77" s="297"/>
      <c r="AO77" s="337">
        <f t="shared" ref="AO77:AP89" si="19">AG77-AI77-AK77-AM77</f>
        <v>670.9</v>
      </c>
      <c r="AP77" s="337">
        <f t="shared" si="19"/>
        <v>670.9</v>
      </c>
      <c r="AQ77" s="532">
        <v>711</v>
      </c>
      <c r="AR77" s="541"/>
      <c r="AS77" s="532"/>
      <c r="AT77" s="541"/>
      <c r="AU77" s="542">
        <f>AQ77-AR77-AS77-AT77</f>
        <v>711</v>
      </c>
      <c r="AV77" s="299">
        <v>731</v>
      </c>
      <c r="AW77" s="341"/>
      <c r="AX77" s="299"/>
      <c r="AY77" s="341"/>
      <c r="AZ77" s="337">
        <f>AV77-AW77-AX77-AY77</f>
        <v>731</v>
      </c>
      <c r="BA77" s="299">
        <v>731</v>
      </c>
      <c r="BB77" s="341"/>
      <c r="BC77" s="299"/>
      <c r="BD77" s="341"/>
      <c r="BE77" s="337">
        <f>BA77-BB77-BC77-BD77</f>
        <v>731</v>
      </c>
      <c r="BF77" s="299">
        <v>731</v>
      </c>
      <c r="BG77" s="341"/>
      <c r="BH77" s="299"/>
      <c r="BI77" s="341"/>
      <c r="BJ77" s="337">
        <f>BF77-BG77-BH77-BI77</f>
        <v>731</v>
      </c>
    </row>
    <row r="78" spans="1:62" ht="58.5" customHeight="1">
      <c r="A78" s="678"/>
      <c r="B78" s="659"/>
      <c r="C78" s="646"/>
      <c r="D78" s="475"/>
      <c r="E78" s="477"/>
      <c r="F78" s="637"/>
      <c r="G78" s="272"/>
      <c r="H78" s="272"/>
      <c r="I78" s="272"/>
      <c r="J78" s="272"/>
      <c r="K78" s="272"/>
      <c r="L78" s="272"/>
      <c r="M78" s="637"/>
      <c r="N78" s="272"/>
      <c r="O78" s="272"/>
      <c r="P78" s="282"/>
      <c r="Q78" s="272"/>
      <c r="R78" s="272"/>
      <c r="S78" s="272"/>
      <c r="T78" s="272"/>
      <c r="U78" s="272"/>
      <c r="V78" s="272"/>
      <c r="W78" s="646"/>
      <c r="X78" s="477"/>
      <c r="Y78" s="477"/>
      <c r="Z78" s="693"/>
      <c r="AA78" s="693"/>
      <c r="AB78" s="693"/>
      <c r="AC78" s="693"/>
      <c r="AD78" s="335" t="s">
        <v>482</v>
      </c>
      <c r="AE78" s="335" t="s">
        <v>408</v>
      </c>
      <c r="AF78" s="335" t="s">
        <v>272</v>
      </c>
      <c r="AG78" s="299">
        <v>2.2999999999999998</v>
      </c>
      <c r="AH78" s="299">
        <v>2.2999999999999998</v>
      </c>
      <c r="AI78" s="299"/>
      <c r="AJ78" s="299"/>
      <c r="AK78" s="299">
        <v>2.2999999999999998</v>
      </c>
      <c r="AL78" s="336">
        <v>2.2999999999999998</v>
      </c>
      <c r="AM78" s="336"/>
      <c r="AN78" s="336"/>
      <c r="AO78" s="337">
        <f t="shared" si="19"/>
        <v>0</v>
      </c>
      <c r="AP78" s="337">
        <f t="shared" si="19"/>
        <v>0</v>
      </c>
      <c r="AQ78" s="532"/>
      <c r="AR78" s="544"/>
      <c r="AS78" s="544"/>
      <c r="AT78" s="541"/>
      <c r="AU78" s="542"/>
      <c r="AV78" s="343"/>
      <c r="AW78" s="343"/>
      <c r="AX78" s="343"/>
      <c r="AY78" s="341"/>
      <c r="AZ78" s="337"/>
      <c r="BA78" s="343"/>
      <c r="BB78" s="343"/>
      <c r="BC78" s="343"/>
      <c r="BD78" s="341"/>
      <c r="BE78" s="337"/>
      <c r="BF78" s="343"/>
      <c r="BG78" s="343"/>
      <c r="BH78" s="343"/>
      <c r="BI78" s="341"/>
      <c r="BJ78" s="337"/>
    </row>
    <row r="79" spans="1:62" ht="34.5" customHeight="1">
      <c r="A79" s="679" t="s">
        <v>6</v>
      </c>
      <c r="B79" s="658">
        <v>6808</v>
      </c>
      <c r="C79" s="644" t="s">
        <v>44</v>
      </c>
      <c r="D79" s="576" t="s">
        <v>263</v>
      </c>
      <c r="E79" s="644" t="s">
        <v>137</v>
      </c>
      <c r="F79" s="576"/>
      <c r="G79" s="576"/>
      <c r="H79" s="576"/>
      <c r="I79" s="576"/>
      <c r="J79" s="576"/>
      <c r="K79" s="576"/>
      <c r="L79" s="576"/>
      <c r="M79" s="576" t="s">
        <v>102</v>
      </c>
      <c r="N79" s="576"/>
      <c r="O79" s="576"/>
      <c r="P79" s="577">
        <v>39</v>
      </c>
      <c r="Q79" s="315"/>
      <c r="R79" s="315"/>
      <c r="S79" s="315"/>
      <c r="T79" s="315"/>
      <c r="U79" s="315"/>
      <c r="V79" s="315"/>
      <c r="W79" s="644" t="s">
        <v>428</v>
      </c>
      <c r="X79" s="644" t="s">
        <v>147</v>
      </c>
      <c r="Y79" s="573" t="s">
        <v>220</v>
      </c>
      <c r="Z79" s="345"/>
      <c r="AA79" s="259"/>
      <c r="AB79" s="261"/>
      <c r="AC79" s="287"/>
      <c r="AD79" s="262" t="s">
        <v>483</v>
      </c>
      <c r="AE79" s="262" t="s">
        <v>277</v>
      </c>
      <c r="AF79" s="262" t="s">
        <v>272</v>
      </c>
      <c r="AG79" s="299">
        <v>374.6</v>
      </c>
      <c r="AH79" s="299">
        <v>374.3</v>
      </c>
      <c r="AI79" s="299"/>
      <c r="AJ79" s="299"/>
      <c r="AK79" s="299"/>
      <c r="AL79" s="336"/>
      <c r="AM79" s="336"/>
      <c r="AN79" s="336"/>
      <c r="AO79" s="337">
        <f t="shared" si="19"/>
        <v>374.6</v>
      </c>
      <c r="AP79" s="337">
        <f t="shared" si="19"/>
        <v>374.3</v>
      </c>
      <c r="AQ79" s="532">
        <v>300</v>
      </c>
      <c r="AR79" s="544"/>
      <c r="AS79" s="544"/>
      <c r="AT79" s="541"/>
      <c r="AU79" s="542">
        <f>AQ79-AR79-AS79-AT79</f>
        <v>300</v>
      </c>
      <c r="AV79" s="343">
        <v>215.7</v>
      </c>
      <c r="AW79" s="343"/>
      <c r="AX79" s="343"/>
      <c r="AY79" s="341"/>
      <c r="AZ79" s="337">
        <f>AV79-AW79-AX79-AY79</f>
        <v>215.7</v>
      </c>
      <c r="BA79" s="343">
        <v>215.7</v>
      </c>
      <c r="BB79" s="343"/>
      <c r="BC79" s="343"/>
      <c r="BD79" s="341"/>
      <c r="BE79" s="337">
        <f>BA79-BB79-BC79-BD79</f>
        <v>215.7</v>
      </c>
      <c r="BF79" s="343">
        <v>215.7</v>
      </c>
      <c r="BG79" s="343"/>
      <c r="BH79" s="343"/>
      <c r="BI79" s="341"/>
      <c r="BJ79" s="337">
        <f>BF79-BG79-BH79-BI79</f>
        <v>215.7</v>
      </c>
    </row>
    <row r="80" spans="1:62" ht="12.75">
      <c r="A80" s="680"/>
      <c r="B80" s="668"/>
      <c r="C80" s="645"/>
      <c r="D80" s="259"/>
      <c r="E80" s="645"/>
      <c r="F80" s="259"/>
      <c r="G80" s="259"/>
      <c r="H80" s="259"/>
      <c r="I80" s="259"/>
      <c r="J80" s="259"/>
      <c r="K80" s="259"/>
      <c r="L80" s="259"/>
      <c r="M80" s="259"/>
      <c r="N80" s="259"/>
      <c r="O80" s="259"/>
      <c r="P80" s="260"/>
      <c r="Q80" s="259"/>
      <c r="R80" s="259"/>
      <c r="S80" s="259"/>
      <c r="T80" s="259"/>
      <c r="U80" s="259"/>
      <c r="V80" s="259"/>
      <c r="W80" s="645"/>
      <c r="X80" s="645"/>
      <c r="Y80" s="286"/>
      <c r="Z80" s="345"/>
      <c r="AA80" s="259"/>
      <c r="AB80" s="261"/>
      <c r="AC80" s="287"/>
      <c r="AD80" s="262" t="s">
        <v>483</v>
      </c>
      <c r="AE80" s="262" t="s">
        <v>276</v>
      </c>
      <c r="AF80" s="262" t="s">
        <v>275</v>
      </c>
      <c r="AG80" s="299">
        <v>3.5</v>
      </c>
      <c r="AH80" s="299">
        <v>3.3</v>
      </c>
      <c r="AI80" s="299"/>
      <c r="AJ80" s="299"/>
      <c r="AK80" s="299"/>
      <c r="AL80" s="336"/>
      <c r="AM80" s="336"/>
      <c r="AN80" s="336"/>
      <c r="AO80" s="337">
        <f t="shared" si="19"/>
        <v>3.5</v>
      </c>
      <c r="AP80" s="337">
        <f t="shared" si="19"/>
        <v>3.3</v>
      </c>
      <c r="AQ80" s="532">
        <v>3.3</v>
      </c>
      <c r="AR80" s="544"/>
      <c r="AS80" s="544"/>
      <c r="AT80" s="541"/>
      <c r="AU80" s="542">
        <f>AQ80-AR80-AS80-AT80</f>
        <v>3.3</v>
      </c>
      <c r="AV80" s="343">
        <v>3.3</v>
      </c>
      <c r="AW80" s="343"/>
      <c r="AX80" s="343"/>
      <c r="AY80" s="341"/>
      <c r="AZ80" s="337">
        <f>AV80-AW80-AX80-AY80</f>
        <v>3.3</v>
      </c>
      <c r="BA80" s="343">
        <v>3.3</v>
      </c>
      <c r="BB80" s="343"/>
      <c r="BC80" s="343"/>
      <c r="BD80" s="341"/>
      <c r="BE80" s="337">
        <f>BA80-BB80-BC80-BD80</f>
        <v>3.3</v>
      </c>
      <c r="BF80" s="343">
        <v>3.3</v>
      </c>
      <c r="BG80" s="343"/>
      <c r="BH80" s="343"/>
      <c r="BI80" s="341"/>
      <c r="BJ80" s="337">
        <f>BF80-BG80-BH80-BI80</f>
        <v>3.3</v>
      </c>
    </row>
    <row r="81" spans="1:62" ht="12.75">
      <c r="A81" s="680"/>
      <c r="B81" s="668"/>
      <c r="C81" s="645"/>
      <c r="D81" s="259"/>
      <c r="E81" s="645"/>
      <c r="F81" s="259"/>
      <c r="G81" s="259"/>
      <c r="H81" s="259"/>
      <c r="I81" s="259"/>
      <c r="J81" s="259"/>
      <c r="K81" s="259"/>
      <c r="L81" s="259"/>
      <c r="M81" s="259"/>
      <c r="N81" s="259"/>
      <c r="O81" s="259"/>
      <c r="P81" s="260"/>
      <c r="Q81" s="259"/>
      <c r="R81" s="259"/>
      <c r="S81" s="259"/>
      <c r="T81" s="259"/>
      <c r="U81" s="259"/>
      <c r="V81" s="259"/>
      <c r="W81" s="645"/>
      <c r="X81" s="645"/>
      <c r="Y81" s="286"/>
      <c r="Z81" s="345"/>
      <c r="AA81" s="259"/>
      <c r="AB81" s="261"/>
      <c r="AC81" s="287"/>
      <c r="AD81" s="262" t="s">
        <v>483</v>
      </c>
      <c r="AE81" s="262" t="s">
        <v>276</v>
      </c>
      <c r="AF81" s="262" t="s">
        <v>250</v>
      </c>
      <c r="AG81" s="299">
        <v>0.4</v>
      </c>
      <c r="AH81" s="299">
        <v>0.4</v>
      </c>
      <c r="AI81" s="299"/>
      <c r="AJ81" s="299"/>
      <c r="AK81" s="299"/>
      <c r="AL81" s="336"/>
      <c r="AM81" s="336"/>
      <c r="AN81" s="336"/>
      <c r="AO81" s="337">
        <f t="shared" si="19"/>
        <v>0.4</v>
      </c>
      <c r="AP81" s="337">
        <f t="shared" si="19"/>
        <v>0.4</v>
      </c>
      <c r="AQ81" s="532">
        <v>0</v>
      </c>
      <c r="AR81" s="544"/>
      <c r="AS81" s="544"/>
      <c r="AT81" s="541"/>
      <c r="AU81" s="542">
        <f>AQ81-AR81-AS81-AT81</f>
        <v>0</v>
      </c>
      <c r="AV81" s="343">
        <v>0</v>
      </c>
      <c r="AW81" s="343"/>
      <c r="AX81" s="343"/>
      <c r="AY81" s="341"/>
      <c r="AZ81" s="337">
        <f>AV81-AW81-AX81-AY81</f>
        <v>0</v>
      </c>
      <c r="BA81" s="343">
        <v>0</v>
      </c>
      <c r="BB81" s="343"/>
      <c r="BC81" s="343"/>
      <c r="BD81" s="341"/>
      <c r="BE81" s="337">
        <f>BA81-BB81-BC81-BD81</f>
        <v>0</v>
      </c>
      <c r="BF81" s="343">
        <v>0</v>
      </c>
      <c r="BG81" s="343"/>
      <c r="BH81" s="343"/>
      <c r="BI81" s="341"/>
      <c r="BJ81" s="337">
        <f>BF81-BG81-BH81-BI81</f>
        <v>0</v>
      </c>
    </row>
    <row r="82" spans="1:62" ht="55.5" customHeight="1">
      <c r="A82" s="681"/>
      <c r="B82" s="659"/>
      <c r="C82" s="645"/>
      <c r="D82" s="259"/>
      <c r="E82" s="646"/>
      <c r="F82" s="259"/>
      <c r="G82" s="259"/>
      <c r="H82" s="259"/>
      <c r="I82" s="259"/>
      <c r="J82" s="259"/>
      <c r="K82" s="259"/>
      <c r="L82" s="259"/>
      <c r="M82" s="259"/>
      <c r="N82" s="259"/>
      <c r="O82" s="259"/>
      <c r="P82" s="260"/>
      <c r="Q82" s="259"/>
      <c r="R82" s="259"/>
      <c r="S82" s="259"/>
      <c r="T82" s="259"/>
      <c r="U82" s="259"/>
      <c r="V82" s="259"/>
      <c r="W82" s="645"/>
      <c r="X82" s="646"/>
      <c r="Y82" s="259"/>
      <c r="Z82" s="345"/>
      <c r="AA82" s="259"/>
      <c r="AB82" s="261"/>
      <c r="AC82" s="287"/>
      <c r="AD82" s="262" t="s">
        <v>483</v>
      </c>
      <c r="AE82" s="262" t="s">
        <v>277</v>
      </c>
      <c r="AF82" s="262" t="s">
        <v>108</v>
      </c>
      <c r="AG82" s="299">
        <v>0</v>
      </c>
      <c r="AH82" s="299"/>
      <c r="AI82" s="299"/>
      <c r="AJ82" s="299"/>
      <c r="AK82" s="299"/>
      <c r="AL82" s="336"/>
      <c r="AM82" s="336"/>
      <c r="AN82" s="336"/>
      <c r="AO82" s="337">
        <f t="shared" si="19"/>
        <v>0</v>
      </c>
      <c r="AP82" s="337">
        <f t="shared" si="19"/>
        <v>0</v>
      </c>
      <c r="AQ82" s="532">
        <v>90.6</v>
      </c>
      <c r="AR82" s="544"/>
      <c r="AS82" s="544"/>
      <c r="AT82" s="541"/>
      <c r="AU82" s="542">
        <f>AQ82-AR82-AS82-AT82</f>
        <v>90.6</v>
      </c>
      <c r="AV82" s="343">
        <v>93.2</v>
      </c>
      <c r="AW82" s="343"/>
      <c r="AX82" s="343"/>
      <c r="AY82" s="341"/>
      <c r="AZ82" s="337">
        <f>AV82-AW82-AX82-AY82</f>
        <v>93.2</v>
      </c>
      <c r="BA82" s="343">
        <v>93.2</v>
      </c>
      <c r="BB82" s="343"/>
      <c r="BC82" s="343"/>
      <c r="BD82" s="341"/>
      <c r="BE82" s="337">
        <f>BA82-BB82-BC82-BD82</f>
        <v>93.2</v>
      </c>
      <c r="BF82" s="343">
        <v>93.2</v>
      </c>
      <c r="BG82" s="343"/>
      <c r="BH82" s="343"/>
      <c r="BI82" s="341"/>
      <c r="BJ82" s="337">
        <f>BF82-BG82-BH82-BI82</f>
        <v>93.2</v>
      </c>
    </row>
    <row r="83" spans="1:62" ht="117.75" hidden="1" customHeight="1">
      <c r="A83" s="427" t="s">
        <v>442</v>
      </c>
      <c r="B83" s="271">
        <v>6813</v>
      </c>
      <c r="C83" s="646"/>
      <c r="D83" s="259"/>
      <c r="E83" s="259"/>
      <c r="F83" s="259"/>
      <c r="G83" s="259"/>
      <c r="H83" s="259"/>
      <c r="I83" s="259"/>
      <c r="J83" s="259"/>
      <c r="K83" s="259"/>
      <c r="L83" s="259"/>
      <c r="M83" s="259"/>
      <c r="N83" s="259"/>
      <c r="O83" s="259"/>
      <c r="P83" s="260"/>
      <c r="Q83" s="259"/>
      <c r="R83" s="259"/>
      <c r="S83" s="259"/>
      <c r="T83" s="259"/>
      <c r="U83" s="259"/>
      <c r="V83" s="259"/>
      <c r="W83" s="646"/>
      <c r="X83" s="259"/>
      <c r="Y83" s="259"/>
      <c r="Z83" s="272" t="s">
        <v>116</v>
      </c>
      <c r="AA83" s="272" t="s">
        <v>290</v>
      </c>
      <c r="AB83" s="272" t="s">
        <v>49</v>
      </c>
      <c r="AC83" s="321"/>
      <c r="AD83" s="277" t="s">
        <v>406</v>
      </c>
      <c r="AE83" s="277" t="s">
        <v>316</v>
      </c>
      <c r="AF83" s="277" t="s">
        <v>250</v>
      </c>
      <c r="AG83" s="278">
        <v>0</v>
      </c>
      <c r="AH83" s="278"/>
      <c r="AI83" s="278"/>
      <c r="AJ83" s="278"/>
      <c r="AK83" s="278"/>
      <c r="AL83" s="441"/>
      <c r="AM83" s="441"/>
      <c r="AN83" s="307"/>
      <c r="AO83" s="337">
        <f t="shared" si="19"/>
        <v>0</v>
      </c>
      <c r="AP83" s="337">
        <f t="shared" si="19"/>
        <v>0</v>
      </c>
      <c r="AQ83" s="531">
        <v>0</v>
      </c>
      <c r="AR83" s="531"/>
      <c r="AS83" s="531"/>
      <c r="AT83" s="556"/>
      <c r="AU83" s="542">
        <f>AQ83-AR83-AS83-AT83</f>
        <v>0</v>
      </c>
      <c r="AV83" s="278"/>
      <c r="AW83" s="264"/>
      <c r="AX83" s="264"/>
      <c r="AY83" s="307"/>
      <c r="AZ83" s="337">
        <f>AV83-AW83-AX83-AY83</f>
        <v>0</v>
      </c>
      <c r="BA83" s="278"/>
      <c r="BB83" s="264"/>
      <c r="BC83" s="264"/>
      <c r="BD83" s="307"/>
      <c r="BE83" s="337">
        <f>BA83-BB83-BC83-BD83</f>
        <v>0</v>
      </c>
      <c r="BF83" s="278"/>
      <c r="BG83" s="264"/>
      <c r="BH83" s="264"/>
      <c r="BI83" s="307"/>
      <c r="BJ83" s="337">
        <f>BF83-BG83-BH83-BI83</f>
        <v>0</v>
      </c>
    </row>
    <row r="84" spans="1:62" s="238" customFormat="1" ht="107.25" customHeight="1">
      <c r="A84" s="424" t="s">
        <v>465</v>
      </c>
      <c r="B84" s="229">
        <v>6900</v>
      </c>
      <c r="C84" s="230" t="s">
        <v>238</v>
      </c>
      <c r="D84" s="230" t="s">
        <v>238</v>
      </c>
      <c r="E84" s="230" t="s">
        <v>238</v>
      </c>
      <c r="F84" s="230" t="s">
        <v>238</v>
      </c>
      <c r="G84" s="230" t="s">
        <v>238</v>
      </c>
      <c r="H84" s="230" t="s">
        <v>238</v>
      </c>
      <c r="I84" s="230" t="s">
        <v>238</v>
      </c>
      <c r="J84" s="230" t="s">
        <v>238</v>
      </c>
      <c r="K84" s="230" t="s">
        <v>238</v>
      </c>
      <c r="L84" s="230" t="s">
        <v>238</v>
      </c>
      <c r="M84" s="230" t="s">
        <v>238</v>
      </c>
      <c r="N84" s="230" t="s">
        <v>238</v>
      </c>
      <c r="O84" s="230" t="s">
        <v>238</v>
      </c>
      <c r="P84" s="230" t="s">
        <v>238</v>
      </c>
      <c r="Q84" s="232" t="s">
        <v>238</v>
      </c>
      <c r="R84" s="232" t="s">
        <v>238</v>
      </c>
      <c r="S84" s="232" t="s">
        <v>238</v>
      </c>
      <c r="T84" s="232" t="s">
        <v>238</v>
      </c>
      <c r="U84" s="232" t="s">
        <v>238</v>
      </c>
      <c r="V84" s="232" t="s">
        <v>238</v>
      </c>
      <c r="W84" s="232" t="s">
        <v>238</v>
      </c>
      <c r="X84" s="230" t="s">
        <v>238</v>
      </c>
      <c r="Y84" s="230" t="s">
        <v>238</v>
      </c>
      <c r="Z84" s="230" t="s">
        <v>238</v>
      </c>
      <c r="AA84" s="230" t="s">
        <v>238</v>
      </c>
      <c r="AB84" s="230" t="s">
        <v>238</v>
      </c>
      <c r="AC84" s="230" t="s">
        <v>238</v>
      </c>
      <c r="AD84" s="233" t="s">
        <v>238</v>
      </c>
      <c r="AE84" s="233"/>
      <c r="AF84" s="233"/>
      <c r="AG84" s="234">
        <f t="shared" ref="AG84:AY84" si="20">AG85+AG89+AG93</f>
        <v>0</v>
      </c>
      <c r="AH84" s="234"/>
      <c r="AI84" s="234">
        <f t="shared" si="20"/>
        <v>0</v>
      </c>
      <c r="AJ84" s="234"/>
      <c r="AK84" s="234">
        <f t="shared" si="20"/>
        <v>0</v>
      </c>
      <c r="AL84" s="234"/>
      <c r="AM84" s="234">
        <f t="shared" si="20"/>
        <v>0</v>
      </c>
      <c r="AN84" s="234"/>
      <c r="AO84" s="235">
        <f>AO85+AO89+AO93</f>
        <v>0</v>
      </c>
      <c r="AP84" s="337">
        <f t="shared" si="19"/>
        <v>0</v>
      </c>
      <c r="AQ84" s="524">
        <f t="shared" si="20"/>
        <v>0</v>
      </c>
      <c r="AR84" s="524">
        <f t="shared" si="20"/>
        <v>0</v>
      </c>
      <c r="AS84" s="524">
        <f t="shared" si="20"/>
        <v>0</v>
      </c>
      <c r="AT84" s="524">
        <f t="shared" si="20"/>
        <v>0</v>
      </c>
      <c r="AU84" s="525">
        <f>AU85+AU89+AU93</f>
        <v>0</v>
      </c>
      <c r="AV84" s="234">
        <f t="shared" si="20"/>
        <v>0</v>
      </c>
      <c r="AW84" s="234">
        <f t="shared" si="20"/>
        <v>0</v>
      </c>
      <c r="AX84" s="234">
        <f t="shared" si="20"/>
        <v>0</v>
      </c>
      <c r="AY84" s="234">
        <f t="shared" si="20"/>
        <v>0</v>
      </c>
      <c r="AZ84" s="235">
        <f t="shared" ref="AZ84:BE84" si="21">AZ85+AZ89+AZ93</f>
        <v>0</v>
      </c>
      <c r="BA84" s="234">
        <f t="shared" si="21"/>
        <v>0</v>
      </c>
      <c r="BB84" s="234">
        <f t="shared" si="21"/>
        <v>0</v>
      </c>
      <c r="BC84" s="234">
        <f t="shared" si="21"/>
        <v>0</v>
      </c>
      <c r="BD84" s="234">
        <f t="shared" si="21"/>
        <v>0</v>
      </c>
      <c r="BE84" s="235">
        <f t="shared" si="21"/>
        <v>0</v>
      </c>
      <c r="BF84" s="234">
        <f>BF85+BF89+BF93</f>
        <v>0</v>
      </c>
      <c r="BG84" s="234">
        <f>BG85+BG89+BG93</f>
        <v>0</v>
      </c>
      <c r="BH84" s="234">
        <f>BH85+BH89+BH93</f>
        <v>0</v>
      </c>
      <c r="BI84" s="234">
        <f>BI85+BI89+BI93</f>
        <v>0</v>
      </c>
      <c r="BJ84" s="235">
        <f>BJ85+BJ89+BJ93</f>
        <v>0</v>
      </c>
    </row>
    <row r="85" spans="1:62" s="248" customFormat="1" ht="51" hidden="1" customHeight="1">
      <c r="A85" s="425" t="s">
        <v>466</v>
      </c>
      <c r="B85" s="240">
        <v>6901</v>
      </c>
      <c r="C85" s="241" t="s">
        <v>238</v>
      </c>
      <c r="D85" s="241" t="s">
        <v>238</v>
      </c>
      <c r="E85" s="241" t="s">
        <v>238</v>
      </c>
      <c r="F85" s="241" t="s">
        <v>238</v>
      </c>
      <c r="G85" s="241" t="s">
        <v>238</v>
      </c>
      <c r="H85" s="241" t="s">
        <v>238</v>
      </c>
      <c r="I85" s="241" t="s">
        <v>238</v>
      </c>
      <c r="J85" s="241" t="s">
        <v>238</v>
      </c>
      <c r="K85" s="241" t="s">
        <v>238</v>
      </c>
      <c r="L85" s="241" t="s">
        <v>238</v>
      </c>
      <c r="M85" s="241" t="s">
        <v>238</v>
      </c>
      <c r="N85" s="241" t="s">
        <v>238</v>
      </c>
      <c r="O85" s="241" t="s">
        <v>238</v>
      </c>
      <c r="P85" s="241" t="s">
        <v>238</v>
      </c>
      <c r="Q85" s="243" t="s">
        <v>238</v>
      </c>
      <c r="R85" s="243" t="s">
        <v>238</v>
      </c>
      <c r="S85" s="243" t="s">
        <v>238</v>
      </c>
      <c r="T85" s="243" t="s">
        <v>238</v>
      </c>
      <c r="U85" s="243" t="s">
        <v>238</v>
      </c>
      <c r="V85" s="243" t="s">
        <v>238</v>
      </c>
      <c r="W85" s="243" t="s">
        <v>238</v>
      </c>
      <c r="X85" s="241" t="s">
        <v>238</v>
      </c>
      <c r="Y85" s="241" t="s">
        <v>238</v>
      </c>
      <c r="Z85" s="241" t="s">
        <v>238</v>
      </c>
      <c r="AA85" s="241" t="s">
        <v>238</v>
      </c>
      <c r="AB85" s="241" t="s">
        <v>238</v>
      </c>
      <c r="AC85" s="241" t="s">
        <v>238</v>
      </c>
      <c r="AD85" s="244" t="s">
        <v>238</v>
      </c>
      <c r="AE85" s="244"/>
      <c r="AF85" s="244"/>
      <c r="AG85" s="245">
        <f t="shared" ref="AG85:AY85" si="22">AG87+AG88</f>
        <v>0</v>
      </c>
      <c r="AH85" s="245"/>
      <c r="AI85" s="245">
        <f t="shared" si="22"/>
        <v>0</v>
      </c>
      <c r="AJ85" s="245"/>
      <c r="AK85" s="245">
        <f t="shared" si="22"/>
        <v>0</v>
      </c>
      <c r="AL85" s="245"/>
      <c r="AM85" s="245">
        <f t="shared" si="22"/>
        <v>0</v>
      </c>
      <c r="AN85" s="245"/>
      <c r="AO85" s="246">
        <f>AO87+AO88</f>
        <v>0</v>
      </c>
      <c r="AP85" s="337">
        <f t="shared" si="19"/>
        <v>0</v>
      </c>
      <c r="AQ85" s="526">
        <f t="shared" si="22"/>
        <v>0</v>
      </c>
      <c r="AR85" s="526">
        <f t="shared" si="22"/>
        <v>0</v>
      </c>
      <c r="AS85" s="526">
        <f t="shared" si="22"/>
        <v>0</v>
      </c>
      <c r="AT85" s="526">
        <f t="shared" si="22"/>
        <v>0</v>
      </c>
      <c r="AU85" s="533">
        <f>AU87+AU88</f>
        <v>0</v>
      </c>
      <c r="AV85" s="245">
        <f t="shared" si="22"/>
        <v>0</v>
      </c>
      <c r="AW85" s="245">
        <f t="shared" si="22"/>
        <v>0</v>
      </c>
      <c r="AX85" s="245">
        <f t="shared" si="22"/>
        <v>0</v>
      </c>
      <c r="AY85" s="245">
        <f t="shared" si="22"/>
        <v>0</v>
      </c>
      <c r="AZ85" s="246">
        <f t="shared" ref="AZ85:BE85" si="23">AZ87+AZ88</f>
        <v>0</v>
      </c>
      <c r="BA85" s="245">
        <f t="shared" si="23"/>
        <v>0</v>
      </c>
      <c r="BB85" s="245">
        <f t="shared" si="23"/>
        <v>0</v>
      </c>
      <c r="BC85" s="245">
        <f t="shared" si="23"/>
        <v>0</v>
      </c>
      <c r="BD85" s="245">
        <f t="shared" si="23"/>
        <v>0</v>
      </c>
      <c r="BE85" s="246">
        <f t="shared" si="23"/>
        <v>0</v>
      </c>
      <c r="BF85" s="245">
        <f>BF87+BF88</f>
        <v>0</v>
      </c>
      <c r="BG85" s="245">
        <f>BG87+BG88</f>
        <v>0</v>
      </c>
      <c r="BH85" s="245">
        <f>BH87+BH88</f>
        <v>0</v>
      </c>
      <c r="BI85" s="245">
        <f>BI87+BI88</f>
        <v>0</v>
      </c>
      <c r="BJ85" s="246">
        <f>BJ87+BJ88</f>
        <v>0</v>
      </c>
    </row>
    <row r="86" spans="1:62" ht="8.25" hidden="1" customHeight="1">
      <c r="A86" s="426" t="s">
        <v>411</v>
      </c>
      <c r="B86" s="250"/>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54"/>
      <c r="AE86" s="254"/>
      <c r="AF86" s="254"/>
      <c r="AG86" s="255"/>
      <c r="AH86" s="255"/>
      <c r="AI86" s="255"/>
      <c r="AJ86" s="255"/>
      <c r="AK86" s="255"/>
      <c r="AL86" s="255"/>
      <c r="AM86" s="255"/>
      <c r="AN86" s="255"/>
      <c r="AO86" s="256"/>
      <c r="AP86" s="337">
        <f t="shared" si="19"/>
        <v>0</v>
      </c>
      <c r="AQ86" s="527"/>
      <c r="AR86" s="534"/>
      <c r="AS86" s="534"/>
      <c r="AT86" s="534"/>
      <c r="AU86" s="535"/>
      <c r="AV86" s="304"/>
      <c r="AW86" s="304"/>
      <c r="AX86" s="304"/>
      <c r="AY86" s="304"/>
      <c r="AZ86" s="305"/>
      <c r="BA86" s="304"/>
      <c r="BB86" s="304"/>
      <c r="BC86" s="304"/>
      <c r="BD86" s="304"/>
      <c r="BE86" s="305"/>
      <c r="BF86" s="304"/>
      <c r="BG86" s="304"/>
      <c r="BH86" s="304"/>
      <c r="BI86" s="304"/>
      <c r="BJ86" s="305"/>
    </row>
    <row r="87" spans="1:62" ht="34.5" hidden="1" customHeight="1">
      <c r="A87" s="433" t="s">
        <v>412</v>
      </c>
      <c r="B87" s="268">
        <v>6902</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62"/>
      <c r="AE87" s="262"/>
      <c r="AF87" s="262"/>
      <c r="AG87" s="264"/>
      <c r="AH87" s="264"/>
      <c r="AI87" s="264"/>
      <c r="AJ87" s="264"/>
      <c r="AK87" s="264"/>
      <c r="AL87" s="264"/>
      <c r="AM87" s="264"/>
      <c r="AN87" s="264"/>
      <c r="AO87" s="265"/>
      <c r="AP87" s="337">
        <f t="shared" si="19"/>
        <v>0</v>
      </c>
      <c r="AQ87" s="529"/>
      <c r="AR87" s="536"/>
      <c r="AS87" s="536"/>
      <c r="AT87" s="536"/>
      <c r="AU87" s="537"/>
      <c r="AV87" s="307"/>
      <c r="AW87" s="307"/>
      <c r="AX87" s="307"/>
      <c r="AY87" s="307"/>
      <c r="AZ87" s="308"/>
      <c r="BA87" s="307"/>
      <c r="BB87" s="307"/>
      <c r="BC87" s="307"/>
      <c r="BD87" s="307"/>
      <c r="BE87" s="308"/>
      <c r="BF87" s="307"/>
      <c r="BG87" s="307"/>
      <c r="BH87" s="307"/>
      <c r="BI87" s="307"/>
      <c r="BJ87" s="308"/>
    </row>
    <row r="88" spans="1:62" ht="34.5" hidden="1" customHeight="1">
      <c r="A88" s="427" t="s">
        <v>412</v>
      </c>
      <c r="B88" s="271">
        <v>6903</v>
      </c>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7"/>
      <c r="AE88" s="277"/>
      <c r="AF88" s="277"/>
      <c r="AG88" s="278"/>
      <c r="AH88" s="278"/>
      <c r="AI88" s="278"/>
      <c r="AJ88" s="278"/>
      <c r="AK88" s="278"/>
      <c r="AL88" s="278"/>
      <c r="AM88" s="278"/>
      <c r="AN88" s="278"/>
      <c r="AO88" s="312"/>
      <c r="AP88" s="337">
        <f t="shared" si="19"/>
        <v>0</v>
      </c>
      <c r="AQ88" s="531"/>
      <c r="AR88" s="531"/>
      <c r="AS88" s="531"/>
      <c r="AT88" s="531"/>
      <c r="AU88" s="538"/>
      <c r="AV88" s="278"/>
      <c r="AW88" s="264"/>
      <c r="AX88" s="264"/>
      <c r="AY88" s="264"/>
      <c r="AZ88" s="265"/>
      <c r="BA88" s="278"/>
      <c r="BB88" s="264"/>
      <c r="BC88" s="264"/>
      <c r="BD88" s="264"/>
      <c r="BE88" s="265"/>
      <c r="BF88" s="278"/>
      <c r="BG88" s="264"/>
      <c r="BH88" s="264"/>
      <c r="BI88" s="264"/>
      <c r="BJ88" s="265"/>
    </row>
    <row r="89" spans="1:62" s="248" customFormat="1" ht="78.75" customHeight="1">
      <c r="A89" s="425" t="s">
        <v>204</v>
      </c>
      <c r="B89" s="240">
        <v>7000</v>
      </c>
      <c r="C89" s="241" t="s">
        <v>238</v>
      </c>
      <c r="D89" s="241" t="s">
        <v>238</v>
      </c>
      <c r="E89" s="241" t="s">
        <v>238</v>
      </c>
      <c r="F89" s="241" t="s">
        <v>238</v>
      </c>
      <c r="G89" s="241" t="s">
        <v>238</v>
      </c>
      <c r="H89" s="241" t="s">
        <v>238</v>
      </c>
      <c r="I89" s="241" t="s">
        <v>238</v>
      </c>
      <c r="J89" s="241" t="s">
        <v>238</v>
      </c>
      <c r="K89" s="241" t="s">
        <v>238</v>
      </c>
      <c r="L89" s="241" t="s">
        <v>238</v>
      </c>
      <c r="M89" s="241" t="s">
        <v>238</v>
      </c>
      <c r="N89" s="241" t="s">
        <v>238</v>
      </c>
      <c r="O89" s="241" t="s">
        <v>238</v>
      </c>
      <c r="P89" s="241" t="s">
        <v>238</v>
      </c>
      <c r="Q89" s="243" t="s">
        <v>238</v>
      </c>
      <c r="R89" s="243" t="s">
        <v>238</v>
      </c>
      <c r="S89" s="243" t="s">
        <v>238</v>
      </c>
      <c r="T89" s="243" t="s">
        <v>238</v>
      </c>
      <c r="U89" s="243" t="s">
        <v>238</v>
      </c>
      <c r="V89" s="243" t="s">
        <v>238</v>
      </c>
      <c r="W89" s="243" t="s">
        <v>238</v>
      </c>
      <c r="X89" s="241" t="s">
        <v>238</v>
      </c>
      <c r="Y89" s="241" t="s">
        <v>238</v>
      </c>
      <c r="Z89" s="241" t="s">
        <v>238</v>
      </c>
      <c r="AA89" s="241" t="s">
        <v>238</v>
      </c>
      <c r="AB89" s="241" t="s">
        <v>238</v>
      </c>
      <c r="AC89" s="241" t="s">
        <v>238</v>
      </c>
      <c r="AD89" s="244" t="s">
        <v>238</v>
      </c>
      <c r="AE89" s="244"/>
      <c r="AF89" s="244"/>
      <c r="AG89" s="245">
        <f t="shared" ref="AG89:AY89" si="24">AG91+AG92</f>
        <v>0</v>
      </c>
      <c r="AH89" s="245"/>
      <c r="AI89" s="245">
        <f t="shared" si="24"/>
        <v>0</v>
      </c>
      <c r="AJ89" s="245"/>
      <c r="AK89" s="245">
        <f t="shared" si="24"/>
        <v>0</v>
      </c>
      <c r="AL89" s="245"/>
      <c r="AM89" s="245">
        <f t="shared" si="24"/>
        <v>0</v>
      </c>
      <c r="AN89" s="245"/>
      <c r="AO89" s="246">
        <f>AO91+AO92</f>
        <v>0</v>
      </c>
      <c r="AP89" s="337">
        <f t="shared" si="19"/>
        <v>0</v>
      </c>
      <c r="AQ89" s="526">
        <f t="shared" si="24"/>
        <v>0</v>
      </c>
      <c r="AR89" s="526">
        <f t="shared" si="24"/>
        <v>0</v>
      </c>
      <c r="AS89" s="526">
        <f t="shared" si="24"/>
        <v>0</v>
      </c>
      <c r="AT89" s="526">
        <f t="shared" si="24"/>
        <v>0</v>
      </c>
      <c r="AU89" s="533">
        <f>AU91+AU92</f>
        <v>0</v>
      </c>
      <c r="AV89" s="245">
        <f t="shared" si="24"/>
        <v>0</v>
      </c>
      <c r="AW89" s="245">
        <f t="shared" si="24"/>
        <v>0</v>
      </c>
      <c r="AX89" s="245">
        <f t="shared" si="24"/>
        <v>0</v>
      </c>
      <c r="AY89" s="245">
        <f t="shared" si="24"/>
        <v>0</v>
      </c>
      <c r="AZ89" s="246">
        <f t="shared" ref="AZ89:BE89" si="25">AZ91+AZ92</f>
        <v>0</v>
      </c>
      <c r="BA89" s="245">
        <f t="shared" si="25"/>
        <v>0</v>
      </c>
      <c r="BB89" s="245">
        <f t="shared" si="25"/>
        <v>0</v>
      </c>
      <c r="BC89" s="245">
        <f t="shared" si="25"/>
        <v>0</v>
      </c>
      <c r="BD89" s="245">
        <f t="shared" si="25"/>
        <v>0</v>
      </c>
      <c r="BE89" s="246">
        <f t="shared" si="25"/>
        <v>0</v>
      </c>
      <c r="BF89" s="245">
        <f>BF91+BF92</f>
        <v>0</v>
      </c>
      <c r="BG89" s="245">
        <f>BG91+BG92</f>
        <v>0</v>
      </c>
      <c r="BH89" s="245">
        <f>BH91+BH92</f>
        <v>0</v>
      </c>
      <c r="BI89" s="245">
        <f>BI91+BI92</f>
        <v>0</v>
      </c>
      <c r="BJ89" s="246">
        <f>BJ91+BJ92</f>
        <v>0</v>
      </c>
    </row>
    <row r="90" spans="1:62" ht="34.5" hidden="1" customHeight="1">
      <c r="A90" s="426" t="s">
        <v>411</v>
      </c>
      <c r="B90" s="250"/>
      <c r="C90" s="281"/>
      <c r="D90" s="281"/>
      <c r="E90" s="281"/>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54"/>
      <c r="AE90" s="254"/>
      <c r="AF90" s="254"/>
      <c r="AG90" s="255"/>
      <c r="AH90" s="255"/>
      <c r="AI90" s="255"/>
      <c r="AJ90" s="255"/>
      <c r="AK90" s="255"/>
      <c r="AL90" s="255"/>
      <c r="AM90" s="255"/>
      <c r="AN90" s="255"/>
      <c r="AO90" s="256"/>
      <c r="AP90" s="256"/>
      <c r="AQ90" s="527"/>
      <c r="AR90" s="534"/>
      <c r="AS90" s="534"/>
      <c r="AT90" s="534"/>
      <c r="AU90" s="535"/>
      <c r="AV90" s="304"/>
      <c r="AW90" s="304"/>
      <c r="AX90" s="304"/>
      <c r="AY90" s="304"/>
      <c r="AZ90" s="305"/>
      <c r="BA90" s="304"/>
      <c r="BB90" s="304"/>
      <c r="BC90" s="304"/>
      <c r="BD90" s="304"/>
      <c r="BE90" s="305"/>
      <c r="BF90" s="304"/>
      <c r="BG90" s="304"/>
      <c r="BH90" s="304"/>
      <c r="BI90" s="304"/>
      <c r="BJ90" s="305"/>
    </row>
    <row r="91" spans="1:62" ht="34.5" hidden="1" customHeight="1">
      <c r="A91" s="433" t="s">
        <v>412</v>
      </c>
      <c r="B91" s="268"/>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62"/>
      <c r="AE91" s="262"/>
      <c r="AF91" s="262"/>
      <c r="AG91" s="264"/>
      <c r="AH91" s="264"/>
      <c r="AI91" s="264"/>
      <c r="AJ91" s="264"/>
      <c r="AK91" s="264"/>
      <c r="AL91" s="264"/>
      <c r="AM91" s="264"/>
      <c r="AN91" s="264"/>
      <c r="AO91" s="265"/>
      <c r="AP91" s="265"/>
      <c r="AQ91" s="529"/>
      <c r="AR91" s="536"/>
      <c r="AS91" s="536"/>
      <c r="AT91" s="536"/>
      <c r="AU91" s="537"/>
      <c r="AV91" s="307"/>
      <c r="AW91" s="307"/>
      <c r="AX91" s="307"/>
      <c r="AY91" s="307"/>
      <c r="AZ91" s="308"/>
      <c r="BA91" s="307"/>
      <c r="BB91" s="307"/>
      <c r="BC91" s="307"/>
      <c r="BD91" s="307"/>
      <c r="BE91" s="308"/>
      <c r="BF91" s="307"/>
      <c r="BG91" s="307"/>
      <c r="BH91" s="307"/>
      <c r="BI91" s="307"/>
      <c r="BJ91" s="308"/>
    </row>
    <row r="92" spans="1:62" ht="34.5" hidden="1" customHeight="1">
      <c r="A92" s="427" t="s">
        <v>412</v>
      </c>
      <c r="B92" s="271"/>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7"/>
      <c r="AE92" s="277"/>
      <c r="AF92" s="277"/>
      <c r="AG92" s="278"/>
      <c r="AH92" s="278"/>
      <c r="AI92" s="278"/>
      <c r="AJ92" s="278"/>
      <c r="AK92" s="278"/>
      <c r="AL92" s="278"/>
      <c r="AM92" s="278"/>
      <c r="AN92" s="278"/>
      <c r="AO92" s="312"/>
      <c r="AP92" s="312"/>
      <c r="AQ92" s="531"/>
      <c r="AR92" s="531"/>
      <c r="AS92" s="531"/>
      <c r="AT92" s="531"/>
      <c r="AU92" s="538"/>
      <c r="AV92" s="278"/>
      <c r="AW92" s="264"/>
      <c r="AX92" s="264"/>
      <c r="AY92" s="264"/>
      <c r="AZ92" s="265"/>
      <c r="BA92" s="278"/>
      <c r="BB92" s="264"/>
      <c r="BC92" s="264"/>
      <c r="BD92" s="264"/>
      <c r="BE92" s="265"/>
      <c r="BF92" s="278"/>
      <c r="BG92" s="264"/>
      <c r="BH92" s="264"/>
      <c r="BI92" s="264"/>
      <c r="BJ92" s="265"/>
    </row>
    <row r="93" spans="1:62" s="248" customFormat="1" ht="39" hidden="1" customHeight="1">
      <c r="A93" s="425" t="s">
        <v>208</v>
      </c>
      <c r="B93" s="240">
        <v>7200</v>
      </c>
      <c r="C93" s="241" t="s">
        <v>238</v>
      </c>
      <c r="D93" s="241" t="s">
        <v>238</v>
      </c>
      <c r="E93" s="241" t="s">
        <v>238</v>
      </c>
      <c r="F93" s="241" t="s">
        <v>238</v>
      </c>
      <c r="G93" s="241" t="s">
        <v>238</v>
      </c>
      <c r="H93" s="241" t="s">
        <v>238</v>
      </c>
      <c r="I93" s="241" t="s">
        <v>238</v>
      </c>
      <c r="J93" s="241" t="s">
        <v>238</v>
      </c>
      <c r="K93" s="241" t="s">
        <v>238</v>
      </c>
      <c r="L93" s="241" t="s">
        <v>238</v>
      </c>
      <c r="M93" s="241" t="s">
        <v>238</v>
      </c>
      <c r="N93" s="241" t="s">
        <v>238</v>
      </c>
      <c r="O93" s="241" t="s">
        <v>238</v>
      </c>
      <c r="P93" s="241" t="s">
        <v>238</v>
      </c>
      <c r="Q93" s="243" t="s">
        <v>238</v>
      </c>
      <c r="R93" s="243" t="s">
        <v>238</v>
      </c>
      <c r="S93" s="243" t="s">
        <v>238</v>
      </c>
      <c r="T93" s="243" t="s">
        <v>238</v>
      </c>
      <c r="U93" s="243" t="s">
        <v>238</v>
      </c>
      <c r="V93" s="243" t="s">
        <v>238</v>
      </c>
      <c r="W93" s="243" t="s">
        <v>238</v>
      </c>
      <c r="X93" s="241" t="s">
        <v>238</v>
      </c>
      <c r="Y93" s="241" t="s">
        <v>238</v>
      </c>
      <c r="Z93" s="241" t="s">
        <v>238</v>
      </c>
      <c r="AA93" s="241" t="s">
        <v>238</v>
      </c>
      <c r="AB93" s="241" t="s">
        <v>238</v>
      </c>
      <c r="AC93" s="241" t="s">
        <v>238</v>
      </c>
      <c r="AD93" s="244" t="s">
        <v>238</v>
      </c>
      <c r="AE93" s="244"/>
      <c r="AF93" s="244"/>
      <c r="AG93" s="245">
        <f t="shared" ref="AG93:AY93" si="26">AG95+AG96</f>
        <v>0</v>
      </c>
      <c r="AH93" s="245"/>
      <c r="AI93" s="245">
        <f t="shared" si="26"/>
        <v>0</v>
      </c>
      <c r="AJ93" s="245"/>
      <c r="AK93" s="245">
        <f t="shared" si="26"/>
        <v>0</v>
      </c>
      <c r="AL93" s="245"/>
      <c r="AM93" s="245">
        <f t="shared" si="26"/>
        <v>0</v>
      </c>
      <c r="AN93" s="245"/>
      <c r="AO93" s="246">
        <f>AO95+AO96</f>
        <v>0</v>
      </c>
      <c r="AP93" s="246"/>
      <c r="AQ93" s="526">
        <f t="shared" si="26"/>
        <v>0</v>
      </c>
      <c r="AR93" s="526">
        <f t="shared" si="26"/>
        <v>0</v>
      </c>
      <c r="AS93" s="526">
        <f t="shared" si="26"/>
        <v>0</v>
      </c>
      <c r="AT93" s="526">
        <f t="shared" si="26"/>
        <v>0</v>
      </c>
      <c r="AU93" s="533">
        <f>AU95+AU96</f>
        <v>0</v>
      </c>
      <c r="AV93" s="245">
        <f t="shared" si="26"/>
        <v>0</v>
      </c>
      <c r="AW93" s="245">
        <f t="shared" si="26"/>
        <v>0</v>
      </c>
      <c r="AX93" s="245">
        <f t="shared" si="26"/>
        <v>0</v>
      </c>
      <c r="AY93" s="245">
        <f t="shared" si="26"/>
        <v>0</v>
      </c>
      <c r="AZ93" s="246">
        <f t="shared" ref="AZ93:BE93" si="27">AZ95+AZ96</f>
        <v>0</v>
      </c>
      <c r="BA93" s="245">
        <f t="shared" si="27"/>
        <v>0</v>
      </c>
      <c r="BB93" s="245">
        <f t="shared" si="27"/>
        <v>0</v>
      </c>
      <c r="BC93" s="245">
        <f t="shared" si="27"/>
        <v>0</v>
      </c>
      <c r="BD93" s="245">
        <f t="shared" si="27"/>
        <v>0</v>
      </c>
      <c r="BE93" s="246">
        <f t="shared" si="27"/>
        <v>0</v>
      </c>
      <c r="BF93" s="245">
        <f>BF95+BF96</f>
        <v>0</v>
      </c>
      <c r="BG93" s="245">
        <f>BG95+BG96</f>
        <v>0</v>
      </c>
      <c r="BH93" s="245">
        <f>BH95+BH96</f>
        <v>0</v>
      </c>
      <c r="BI93" s="245">
        <f>BI95+BI96</f>
        <v>0</v>
      </c>
      <c r="BJ93" s="246">
        <f>BJ95+BJ96</f>
        <v>0</v>
      </c>
    </row>
    <row r="94" spans="1:62" ht="7.5" hidden="1" customHeight="1">
      <c r="A94" s="426" t="s">
        <v>411</v>
      </c>
      <c r="B94" s="250"/>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54"/>
      <c r="AE94" s="254"/>
      <c r="AF94" s="254"/>
      <c r="AG94" s="255"/>
      <c r="AH94" s="255"/>
      <c r="AI94" s="255"/>
      <c r="AJ94" s="255"/>
      <c r="AK94" s="255"/>
      <c r="AL94" s="255"/>
      <c r="AM94" s="255"/>
      <c r="AN94" s="255"/>
      <c r="AO94" s="256"/>
      <c r="AP94" s="256"/>
      <c r="AQ94" s="527"/>
      <c r="AR94" s="534"/>
      <c r="AS94" s="534"/>
      <c r="AT94" s="534"/>
      <c r="AU94" s="535"/>
      <c r="AV94" s="304"/>
      <c r="AW94" s="304"/>
      <c r="AX94" s="304"/>
      <c r="AY94" s="304"/>
      <c r="AZ94" s="305"/>
      <c r="BA94" s="304"/>
      <c r="BB94" s="304"/>
      <c r="BC94" s="304"/>
      <c r="BD94" s="304"/>
      <c r="BE94" s="305"/>
      <c r="BF94" s="304"/>
      <c r="BG94" s="304"/>
      <c r="BH94" s="304"/>
      <c r="BI94" s="304"/>
      <c r="BJ94" s="305"/>
    </row>
    <row r="95" spans="1:62" ht="34.5" hidden="1" customHeight="1">
      <c r="A95" s="433" t="s">
        <v>412</v>
      </c>
      <c r="B95" s="268"/>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62"/>
      <c r="AE95" s="262"/>
      <c r="AF95" s="262"/>
      <c r="AG95" s="264"/>
      <c r="AH95" s="264"/>
      <c r="AI95" s="264"/>
      <c r="AJ95" s="264"/>
      <c r="AK95" s="264"/>
      <c r="AL95" s="264"/>
      <c r="AM95" s="264"/>
      <c r="AN95" s="264"/>
      <c r="AO95" s="265"/>
      <c r="AP95" s="265"/>
      <c r="AQ95" s="529"/>
      <c r="AR95" s="536"/>
      <c r="AS95" s="536"/>
      <c r="AT95" s="536"/>
      <c r="AU95" s="537"/>
      <c r="AV95" s="307"/>
      <c r="AW95" s="307"/>
      <c r="AX95" s="307"/>
      <c r="AY95" s="307"/>
      <c r="AZ95" s="308"/>
      <c r="BA95" s="307"/>
      <c r="BB95" s="307"/>
      <c r="BC95" s="307"/>
      <c r="BD95" s="307"/>
      <c r="BE95" s="308"/>
      <c r="BF95" s="307"/>
      <c r="BG95" s="307"/>
      <c r="BH95" s="307"/>
      <c r="BI95" s="307"/>
      <c r="BJ95" s="308"/>
    </row>
    <row r="96" spans="1:62" ht="34.5" hidden="1" customHeight="1">
      <c r="A96" s="427" t="s">
        <v>412</v>
      </c>
      <c r="B96" s="271"/>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c r="AA96" s="272"/>
      <c r="AB96" s="272"/>
      <c r="AC96" s="272"/>
      <c r="AD96" s="277"/>
      <c r="AE96" s="277"/>
      <c r="AF96" s="277"/>
      <c r="AG96" s="278"/>
      <c r="AH96" s="278"/>
      <c r="AI96" s="278"/>
      <c r="AJ96" s="278"/>
      <c r="AK96" s="278"/>
      <c r="AL96" s="278"/>
      <c r="AM96" s="278"/>
      <c r="AN96" s="278"/>
      <c r="AO96" s="312"/>
      <c r="AP96" s="312"/>
      <c r="AQ96" s="531"/>
      <c r="AR96" s="531"/>
      <c r="AS96" s="531"/>
      <c r="AT96" s="531"/>
      <c r="AU96" s="538"/>
      <c r="AV96" s="278"/>
      <c r="AW96" s="264"/>
      <c r="AX96" s="264"/>
      <c r="AY96" s="264"/>
      <c r="AZ96" s="265"/>
      <c r="BA96" s="278"/>
      <c r="BB96" s="264"/>
      <c r="BC96" s="264"/>
      <c r="BD96" s="264"/>
      <c r="BE96" s="265"/>
      <c r="BF96" s="278"/>
      <c r="BG96" s="264"/>
      <c r="BH96" s="264"/>
      <c r="BI96" s="264"/>
      <c r="BJ96" s="265"/>
    </row>
    <row r="97" spans="1:62" s="238" customFormat="1" ht="141.75" customHeight="1">
      <c r="A97" s="424" t="s">
        <v>209</v>
      </c>
      <c r="B97" s="229">
        <v>7300</v>
      </c>
      <c r="C97" s="230" t="s">
        <v>238</v>
      </c>
      <c r="D97" s="230" t="s">
        <v>238</v>
      </c>
      <c r="E97" s="230" t="s">
        <v>238</v>
      </c>
      <c r="F97" s="230" t="s">
        <v>238</v>
      </c>
      <c r="G97" s="230" t="s">
        <v>238</v>
      </c>
      <c r="H97" s="230" t="s">
        <v>238</v>
      </c>
      <c r="I97" s="230" t="s">
        <v>238</v>
      </c>
      <c r="J97" s="230" t="s">
        <v>238</v>
      </c>
      <c r="K97" s="230" t="s">
        <v>238</v>
      </c>
      <c r="L97" s="230" t="s">
        <v>238</v>
      </c>
      <c r="M97" s="230" t="s">
        <v>238</v>
      </c>
      <c r="N97" s="230" t="s">
        <v>238</v>
      </c>
      <c r="O97" s="230" t="s">
        <v>238</v>
      </c>
      <c r="P97" s="230" t="s">
        <v>238</v>
      </c>
      <c r="Q97" s="232" t="s">
        <v>238</v>
      </c>
      <c r="R97" s="232" t="s">
        <v>238</v>
      </c>
      <c r="S97" s="232" t="s">
        <v>238</v>
      </c>
      <c r="T97" s="232" t="s">
        <v>238</v>
      </c>
      <c r="U97" s="232" t="s">
        <v>238</v>
      </c>
      <c r="V97" s="232" t="s">
        <v>238</v>
      </c>
      <c r="W97" s="232" t="s">
        <v>238</v>
      </c>
      <c r="X97" s="230" t="s">
        <v>238</v>
      </c>
      <c r="Y97" s="230" t="s">
        <v>238</v>
      </c>
      <c r="Z97" s="230" t="s">
        <v>238</v>
      </c>
      <c r="AA97" s="230" t="s">
        <v>238</v>
      </c>
      <c r="AB97" s="230" t="s">
        <v>238</v>
      </c>
      <c r="AC97" s="230" t="s">
        <v>238</v>
      </c>
      <c r="AD97" s="233" t="s">
        <v>238</v>
      </c>
      <c r="AE97" s="233"/>
      <c r="AF97" s="233"/>
      <c r="AG97" s="234">
        <f t="shared" ref="AG97:AY97" si="28">AG98+AG108+AG104</f>
        <v>109.1</v>
      </c>
      <c r="AH97" s="234">
        <f t="shared" si="28"/>
        <v>106.1</v>
      </c>
      <c r="AI97" s="234">
        <f t="shared" si="28"/>
        <v>106.1</v>
      </c>
      <c r="AJ97" s="234">
        <f t="shared" si="28"/>
        <v>106.1</v>
      </c>
      <c r="AK97" s="234">
        <f t="shared" si="28"/>
        <v>3</v>
      </c>
      <c r="AL97" s="234"/>
      <c r="AM97" s="234">
        <f t="shared" si="28"/>
        <v>0</v>
      </c>
      <c r="AN97" s="234"/>
      <c r="AO97" s="235">
        <f>AO98+AO108+AO104</f>
        <v>0</v>
      </c>
      <c r="AP97" s="235">
        <f>AP98+AP108+AP104</f>
        <v>0</v>
      </c>
      <c r="AQ97" s="524">
        <f t="shared" si="28"/>
        <v>90</v>
      </c>
      <c r="AR97" s="524">
        <f t="shared" si="28"/>
        <v>90</v>
      </c>
      <c r="AS97" s="524">
        <f t="shared" si="28"/>
        <v>0</v>
      </c>
      <c r="AT97" s="524">
        <f t="shared" si="28"/>
        <v>0</v>
      </c>
      <c r="AU97" s="525">
        <f>AU98+AU108+AU104</f>
        <v>0</v>
      </c>
      <c r="AV97" s="234">
        <f t="shared" si="28"/>
        <v>90.1</v>
      </c>
      <c r="AW97" s="234">
        <f t="shared" si="28"/>
        <v>90.1</v>
      </c>
      <c r="AX97" s="234">
        <f t="shared" si="28"/>
        <v>0</v>
      </c>
      <c r="AY97" s="234">
        <f t="shared" si="28"/>
        <v>0</v>
      </c>
      <c r="AZ97" s="235">
        <f t="shared" ref="AZ97:BE97" si="29">AZ98+AZ108+AZ104</f>
        <v>0</v>
      </c>
      <c r="BA97" s="234">
        <f t="shared" si="29"/>
        <v>93.8</v>
      </c>
      <c r="BB97" s="234">
        <f t="shared" si="29"/>
        <v>93.8</v>
      </c>
      <c r="BC97" s="234">
        <f t="shared" si="29"/>
        <v>0</v>
      </c>
      <c r="BD97" s="234">
        <f t="shared" si="29"/>
        <v>0</v>
      </c>
      <c r="BE97" s="235">
        <f t="shared" si="29"/>
        <v>0</v>
      </c>
      <c r="BF97" s="234">
        <f>BF98+BF108+BF104</f>
        <v>93.8</v>
      </c>
      <c r="BG97" s="234">
        <f>BG98+BG108+BG104</f>
        <v>93.8</v>
      </c>
      <c r="BH97" s="234">
        <f>BH98+BH108+BH104</f>
        <v>0</v>
      </c>
      <c r="BI97" s="234">
        <f>BI98+BI108+BI104</f>
        <v>0</v>
      </c>
      <c r="BJ97" s="235">
        <f>BJ98+BJ108+BJ104</f>
        <v>0</v>
      </c>
    </row>
    <row r="98" spans="1:62" s="248" customFormat="1" ht="25.5">
      <c r="A98" s="425" t="s">
        <v>203</v>
      </c>
      <c r="B98" s="240">
        <v>7301</v>
      </c>
      <c r="C98" s="241" t="s">
        <v>238</v>
      </c>
      <c r="D98" s="241" t="s">
        <v>238</v>
      </c>
      <c r="E98" s="241" t="s">
        <v>238</v>
      </c>
      <c r="F98" s="241" t="s">
        <v>238</v>
      </c>
      <c r="G98" s="241" t="s">
        <v>238</v>
      </c>
      <c r="H98" s="241" t="s">
        <v>238</v>
      </c>
      <c r="I98" s="241" t="s">
        <v>238</v>
      </c>
      <c r="J98" s="241" t="s">
        <v>238</v>
      </c>
      <c r="K98" s="241" t="s">
        <v>238</v>
      </c>
      <c r="L98" s="241" t="s">
        <v>238</v>
      </c>
      <c r="M98" s="241" t="s">
        <v>238</v>
      </c>
      <c r="N98" s="241" t="s">
        <v>238</v>
      </c>
      <c r="O98" s="241" t="s">
        <v>238</v>
      </c>
      <c r="P98" s="241" t="s">
        <v>238</v>
      </c>
      <c r="Q98" s="243" t="s">
        <v>238</v>
      </c>
      <c r="R98" s="243" t="s">
        <v>238</v>
      </c>
      <c r="S98" s="243" t="s">
        <v>238</v>
      </c>
      <c r="T98" s="243" t="s">
        <v>238</v>
      </c>
      <c r="U98" s="243" t="s">
        <v>238</v>
      </c>
      <c r="V98" s="243" t="s">
        <v>238</v>
      </c>
      <c r="W98" s="243" t="s">
        <v>238</v>
      </c>
      <c r="X98" s="241" t="s">
        <v>238</v>
      </c>
      <c r="Y98" s="241" t="s">
        <v>238</v>
      </c>
      <c r="Z98" s="241" t="s">
        <v>238</v>
      </c>
      <c r="AA98" s="241" t="s">
        <v>238</v>
      </c>
      <c r="AB98" s="241" t="s">
        <v>238</v>
      </c>
      <c r="AC98" s="241" t="s">
        <v>238</v>
      </c>
      <c r="AD98" s="244" t="s">
        <v>238</v>
      </c>
      <c r="AE98" s="244"/>
      <c r="AF98" s="244"/>
      <c r="AG98" s="245">
        <f t="shared" ref="AG98:AY98" si="30">AG100+AG101+AG102+AG103</f>
        <v>106.1</v>
      </c>
      <c r="AH98" s="245">
        <f t="shared" si="30"/>
        <v>106.1</v>
      </c>
      <c r="AI98" s="245">
        <f t="shared" si="30"/>
        <v>106.1</v>
      </c>
      <c r="AJ98" s="245">
        <f t="shared" si="30"/>
        <v>106.1</v>
      </c>
      <c r="AK98" s="245">
        <f t="shared" si="30"/>
        <v>0</v>
      </c>
      <c r="AL98" s="245"/>
      <c r="AM98" s="245">
        <f t="shared" si="30"/>
        <v>0</v>
      </c>
      <c r="AN98" s="245"/>
      <c r="AO98" s="246">
        <f>AO100+AO101+AO102+AO103</f>
        <v>0</v>
      </c>
      <c r="AP98" s="246">
        <f>AP100+AP101+AP102+AP103</f>
        <v>0</v>
      </c>
      <c r="AQ98" s="526">
        <f t="shared" si="30"/>
        <v>90</v>
      </c>
      <c r="AR98" s="526">
        <f t="shared" si="30"/>
        <v>90</v>
      </c>
      <c r="AS98" s="526">
        <f t="shared" si="30"/>
        <v>0</v>
      </c>
      <c r="AT98" s="526">
        <f t="shared" si="30"/>
        <v>0</v>
      </c>
      <c r="AU98" s="533">
        <f>AU100+AU101+AU102+AU103</f>
        <v>0</v>
      </c>
      <c r="AV98" s="245">
        <f t="shared" si="30"/>
        <v>90.1</v>
      </c>
      <c r="AW98" s="245">
        <f t="shared" si="30"/>
        <v>90.1</v>
      </c>
      <c r="AX98" s="245">
        <f t="shared" si="30"/>
        <v>0</v>
      </c>
      <c r="AY98" s="245">
        <f t="shared" si="30"/>
        <v>0</v>
      </c>
      <c r="AZ98" s="246">
        <f t="shared" ref="AZ98:BE98" si="31">AZ100+AZ101+AZ102+AZ103</f>
        <v>0</v>
      </c>
      <c r="BA98" s="245">
        <f t="shared" si="31"/>
        <v>93.8</v>
      </c>
      <c r="BB98" s="245">
        <f t="shared" si="31"/>
        <v>93.8</v>
      </c>
      <c r="BC98" s="245">
        <f t="shared" si="31"/>
        <v>0</v>
      </c>
      <c r="BD98" s="245">
        <f t="shared" si="31"/>
        <v>0</v>
      </c>
      <c r="BE98" s="246">
        <f t="shared" si="31"/>
        <v>0</v>
      </c>
      <c r="BF98" s="245">
        <f>BF100+BF101+BF102+BF103</f>
        <v>93.8</v>
      </c>
      <c r="BG98" s="245">
        <f>BG100+BG101+BG102+BG103</f>
        <v>93.8</v>
      </c>
      <c r="BH98" s="245">
        <f>BH100+BH101+BH102+BH103</f>
        <v>0</v>
      </c>
      <c r="BI98" s="245">
        <f>BI100+BI101+BI102+BI103</f>
        <v>0</v>
      </c>
      <c r="BJ98" s="246">
        <f>BJ100+BJ101+BJ102+BJ103</f>
        <v>0</v>
      </c>
    </row>
    <row r="99" spans="1:62" ht="12.75">
      <c r="A99" s="426" t="s">
        <v>411</v>
      </c>
      <c r="B99" s="250"/>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54"/>
      <c r="AE99" s="254"/>
      <c r="AF99" s="254"/>
      <c r="AG99" s="255"/>
      <c r="AH99" s="255"/>
      <c r="AI99" s="255"/>
      <c r="AJ99" s="255"/>
      <c r="AK99" s="255"/>
      <c r="AL99" s="255"/>
      <c r="AM99" s="255"/>
      <c r="AN99" s="255"/>
      <c r="AO99" s="246">
        <f>AO101+AO102+AO103+AO104</f>
        <v>0</v>
      </c>
      <c r="AP99" s="256"/>
      <c r="AQ99" s="527"/>
      <c r="AR99" s="534"/>
      <c r="AS99" s="534"/>
      <c r="AT99" s="534"/>
      <c r="AU99" s="535"/>
      <c r="AV99" s="304"/>
      <c r="AW99" s="304"/>
      <c r="AX99" s="304"/>
      <c r="AY99" s="304"/>
      <c r="AZ99" s="305"/>
      <c r="BA99" s="304"/>
      <c r="BB99" s="304"/>
      <c r="BC99" s="304"/>
      <c r="BD99" s="304"/>
      <c r="BE99" s="305"/>
      <c r="BF99" s="304"/>
      <c r="BG99" s="304"/>
      <c r="BH99" s="304"/>
      <c r="BI99" s="304"/>
      <c r="BJ99" s="305"/>
    </row>
    <row r="100" spans="1:62" ht="34.5" hidden="1" customHeight="1">
      <c r="A100" s="433" t="s">
        <v>412</v>
      </c>
      <c r="B100" s="268">
        <v>7302</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62"/>
      <c r="AE100" s="262"/>
      <c r="AF100" s="262"/>
      <c r="AG100" s="264"/>
      <c r="AH100" s="264"/>
      <c r="AI100" s="264"/>
      <c r="AJ100" s="264"/>
      <c r="AK100" s="264"/>
      <c r="AL100" s="264"/>
      <c r="AM100" s="264"/>
      <c r="AN100" s="264"/>
      <c r="AO100" s="246">
        <f>AO102+AO103+AO104+AO105</f>
        <v>0</v>
      </c>
      <c r="AP100" s="265"/>
      <c r="AQ100" s="529"/>
      <c r="AR100" s="536"/>
      <c r="AS100" s="536"/>
      <c r="AT100" s="536"/>
      <c r="AU100" s="537"/>
      <c r="AV100" s="307"/>
      <c r="AW100" s="307"/>
      <c r="AX100" s="307"/>
      <c r="AY100" s="307"/>
      <c r="AZ100" s="308"/>
      <c r="BA100" s="307"/>
      <c r="BB100" s="307"/>
      <c r="BC100" s="307"/>
      <c r="BD100" s="307"/>
      <c r="BE100" s="308"/>
      <c r="BF100" s="307"/>
      <c r="BG100" s="307"/>
      <c r="BH100" s="307"/>
      <c r="BI100" s="307"/>
      <c r="BJ100" s="308"/>
    </row>
    <row r="101" spans="1:62" ht="27.75" customHeight="1">
      <c r="A101" s="677" t="s">
        <v>445</v>
      </c>
      <c r="B101" s="658">
        <v>7304</v>
      </c>
      <c r="C101" s="672" t="s">
        <v>447</v>
      </c>
      <c r="D101" s="650" t="s">
        <v>249</v>
      </c>
      <c r="E101" s="653" t="s">
        <v>448</v>
      </c>
      <c r="F101" s="59"/>
      <c r="G101" s="59"/>
      <c r="H101" s="59"/>
      <c r="I101" s="59"/>
      <c r="J101" s="59"/>
      <c r="K101" s="59"/>
      <c r="L101" s="59"/>
      <c r="M101" s="64" t="s">
        <v>352</v>
      </c>
      <c r="N101" s="66" t="s">
        <v>290</v>
      </c>
      <c r="O101" s="60" t="s">
        <v>353</v>
      </c>
      <c r="P101" s="59">
        <v>17</v>
      </c>
      <c r="Q101" s="59"/>
      <c r="R101" s="59"/>
      <c r="S101" s="59"/>
      <c r="T101" s="59"/>
      <c r="U101" s="59"/>
      <c r="V101" s="59"/>
      <c r="W101" s="672" t="s">
        <v>354</v>
      </c>
      <c r="X101" s="650" t="s">
        <v>239</v>
      </c>
      <c r="Y101" s="653" t="s">
        <v>464</v>
      </c>
      <c r="Z101" s="803" t="s">
        <v>74</v>
      </c>
      <c r="AA101" s="803" t="s">
        <v>414</v>
      </c>
      <c r="AB101" s="803" t="s">
        <v>49</v>
      </c>
      <c r="AC101" s="776"/>
      <c r="AD101" s="277" t="s">
        <v>407</v>
      </c>
      <c r="AE101" s="277" t="s">
        <v>280</v>
      </c>
      <c r="AF101" s="277" t="s">
        <v>272</v>
      </c>
      <c r="AG101" s="278">
        <f>AI101</f>
        <v>80.099999999999994</v>
      </c>
      <c r="AH101" s="278">
        <f>AJ101</f>
        <v>80.099999999999994</v>
      </c>
      <c r="AI101" s="278">
        <v>80.099999999999994</v>
      </c>
      <c r="AJ101" s="278">
        <v>80.099999999999994</v>
      </c>
      <c r="AK101" s="278"/>
      <c r="AL101" s="278"/>
      <c r="AM101" s="278"/>
      <c r="AN101" s="278"/>
      <c r="AO101" s="246">
        <f>AO103+AO104+AO105+AO106</f>
        <v>0</v>
      </c>
      <c r="AP101" s="312"/>
      <c r="AQ101" s="531">
        <f>AR101</f>
        <v>90</v>
      </c>
      <c r="AR101" s="531">
        <v>90</v>
      </c>
      <c r="AS101" s="531"/>
      <c r="AT101" s="531"/>
      <c r="AU101" s="538"/>
      <c r="AV101" s="278">
        <v>90.1</v>
      </c>
      <c r="AW101" s="264">
        <v>90.1</v>
      </c>
      <c r="AX101" s="264"/>
      <c r="AY101" s="264"/>
      <c r="AZ101" s="265"/>
      <c r="BA101" s="278">
        <v>93.8</v>
      </c>
      <c r="BB101" s="264">
        <v>93.8</v>
      </c>
      <c r="BC101" s="264"/>
      <c r="BD101" s="264"/>
      <c r="BE101" s="265"/>
      <c r="BF101" s="278">
        <v>93.8</v>
      </c>
      <c r="BG101" s="264">
        <v>93.8</v>
      </c>
      <c r="BH101" s="264"/>
      <c r="BI101" s="264"/>
      <c r="BJ101" s="265"/>
    </row>
    <row r="102" spans="1:62" ht="94.5" customHeight="1">
      <c r="A102" s="678"/>
      <c r="B102" s="659"/>
      <c r="C102" s="817"/>
      <c r="D102" s="836"/>
      <c r="E102" s="816"/>
      <c r="F102" s="59"/>
      <c r="G102" s="59"/>
      <c r="H102" s="59"/>
      <c r="I102" s="59"/>
      <c r="J102" s="59"/>
      <c r="K102" s="59"/>
      <c r="L102" s="59"/>
      <c r="M102" s="64"/>
      <c r="N102" s="66"/>
      <c r="O102" s="60"/>
      <c r="P102" s="59"/>
      <c r="Q102" s="59"/>
      <c r="R102" s="59"/>
      <c r="S102" s="59"/>
      <c r="T102" s="59"/>
      <c r="U102" s="59"/>
      <c r="V102" s="59"/>
      <c r="W102" s="674"/>
      <c r="X102" s="652"/>
      <c r="Y102" s="655"/>
      <c r="Z102" s="805"/>
      <c r="AA102" s="805"/>
      <c r="AB102" s="805"/>
      <c r="AC102" s="777"/>
      <c r="AD102" s="277" t="s">
        <v>407</v>
      </c>
      <c r="AE102" s="277" t="s">
        <v>280</v>
      </c>
      <c r="AF102" s="277" t="s">
        <v>278</v>
      </c>
      <c r="AG102" s="278">
        <f>AI102</f>
        <v>26</v>
      </c>
      <c r="AH102" s="278">
        <f>AJ102</f>
        <v>26</v>
      </c>
      <c r="AI102" s="278">
        <v>26</v>
      </c>
      <c r="AJ102" s="278">
        <v>26</v>
      </c>
      <c r="AK102" s="278"/>
      <c r="AL102" s="278"/>
      <c r="AM102" s="278"/>
      <c r="AN102" s="278"/>
      <c r="AO102" s="246">
        <f>AO104+AO105+AO106+AO107</f>
        <v>0</v>
      </c>
      <c r="AP102" s="312"/>
      <c r="AQ102" s="531">
        <v>0</v>
      </c>
      <c r="AR102" s="531">
        <v>0</v>
      </c>
      <c r="AS102" s="531"/>
      <c r="AT102" s="531"/>
      <c r="AU102" s="538"/>
      <c r="AV102" s="278">
        <v>0</v>
      </c>
      <c r="AW102" s="264">
        <v>0</v>
      </c>
      <c r="AX102" s="264"/>
      <c r="AY102" s="264"/>
      <c r="AZ102" s="265"/>
      <c r="BA102" s="278">
        <v>0</v>
      </c>
      <c r="BB102" s="264">
        <v>0</v>
      </c>
      <c r="BC102" s="264"/>
      <c r="BD102" s="264"/>
      <c r="BE102" s="265"/>
      <c r="BF102" s="278">
        <v>0</v>
      </c>
      <c r="BG102" s="264">
        <v>0</v>
      </c>
      <c r="BH102" s="264"/>
      <c r="BI102" s="264"/>
      <c r="BJ102" s="265"/>
    </row>
    <row r="103" spans="1:62" ht="216.75" hidden="1" customHeight="1">
      <c r="A103" s="427" t="s">
        <v>371</v>
      </c>
      <c r="B103" s="271">
        <v>7062</v>
      </c>
      <c r="C103" s="259" t="s">
        <v>44</v>
      </c>
      <c r="D103" s="259" t="s">
        <v>52</v>
      </c>
      <c r="E103" s="259" t="s">
        <v>120</v>
      </c>
      <c r="F103" s="259"/>
      <c r="G103" s="259"/>
      <c r="H103" s="259"/>
      <c r="I103" s="260"/>
      <c r="J103" s="259"/>
      <c r="K103" s="259"/>
      <c r="L103" s="259"/>
      <c r="M103" s="259"/>
      <c r="N103" s="259"/>
      <c r="O103" s="259"/>
      <c r="P103" s="260"/>
      <c r="Q103" s="259"/>
      <c r="R103" s="259"/>
      <c r="S103" s="259"/>
      <c r="T103" s="259"/>
      <c r="U103" s="259"/>
      <c r="V103" s="259"/>
      <c r="W103" s="284" t="s">
        <v>72</v>
      </c>
      <c r="X103" s="284" t="s">
        <v>121</v>
      </c>
      <c r="Y103" s="446" t="s">
        <v>368</v>
      </c>
      <c r="Z103" s="386" t="s">
        <v>122</v>
      </c>
      <c r="AA103" s="289" t="s">
        <v>290</v>
      </c>
      <c r="AB103" s="291" t="s">
        <v>123</v>
      </c>
      <c r="AC103" s="321"/>
      <c r="AD103" s="277" t="s">
        <v>475</v>
      </c>
      <c r="AE103" s="277"/>
      <c r="AF103" s="277"/>
      <c r="AG103" s="278"/>
      <c r="AH103" s="278"/>
      <c r="AI103" s="278"/>
      <c r="AJ103" s="278"/>
      <c r="AK103" s="278"/>
      <c r="AL103" s="278"/>
      <c r="AM103" s="278"/>
      <c r="AN103" s="278"/>
      <c r="AO103" s="312"/>
      <c r="AP103" s="312"/>
      <c r="AQ103" s="531"/>
      <c r="AR103" s="531"/>
      <c r="AS103" s="531"/>
      <c r="AT103" s="531"/>
      <c r="AU103" s="538"/>
      <c r="AV103" s="278"/>
      <c r="AW103" s="264"/>
      <c r="AX103" s="264"/>
      <c r="AY103" s="264"/>
      <c r="AZ103" s="265"/>
      <c r="BA103" s="278"/>
      <c r="BB103" s="264"/>
      <c r="BC103" s="264"/>
      <c r="BD103" s="264"/>
      <c r="BE103" s="265"/>
      <c r="BF103" s="278"/>
      <c r="BG103" s="264"/>
      <c r="BH103" s="264"/>
      <c r="BI103" s="264"/>
      <c r="BJ103" s="265"/>
    </row>
    <row r="104" spans="1:62" s="248" customFormat="1" ht="37.5" customHeight="1">
      <c r="A104" s="359" t="s">
        <v>124</v>
      </c>
      <c r="B104" s="360">
        <v>7400</v>
      </c>
      <c r="C104" s="361"/>
      <c r="D104" s="361"/>
      <c r="E104" s="361"/>
      <c r="F104" s="361"/>
      <c r="G104" s="361"/>
      <c r="H104" s="361"/>
      <c r="I104" s="362"/>
      <c r="J104" s="361"/>
      <c r="K104" s="361"/>
      <c r="L104" s="361"/>
      <c r="M104" s="361"/>
      <c r="N104" s="363"/>
      <c r="O104" s="363"/>
      <c r="P104" s="364"/>
      <c r="Q104" s="365"/>
      <c r="R104" s="365"/>
      <c r="S104" s="365"/>
      <c r="T104" s="365"/>
      <c r="U104" s="365"/>
      <c r="V104" s="365"/>
      <c r="W104" s="365"/>
      <c r="X104" s="361"/>
      <c r="Y104" s="361"/>
      <c r="Z104" s="366"/>
      <c r="AA104" s="367"/>
      <c r="AB104" s="368"/>
      <c r="AC104" s="361"/>
      <c r="AD104" s="369"/>
      <c r="AE104" s="369"/>
      <c r="AF104" s="369"/>
      <c r="AG104" s="245">
        <f t="shared" ref="AG104:AY104" si="32">AG106+AG107</f>
        <v>3</v>
      </c>
      <c r="AH104" s="245"/>
      <c r="AI104" s="245">
        <f t="shared" si="32"/>
        <v>0</v>
      </c>
      <c r="AJ104" s="245"/>
      <c r="AK104" s="245">
        <f t="shared" si="32"/>
        <v>3</v>
      </c>
      <c r="AL104" s="245"/>
      <c r="AM104" s="245">
        <f t="shared" si="32"/>
        <v>0</v>
      </c>
      <c r="AN104" s="245"/>
      <c r="AO104" s="246">
        <f>AO106+AO107</f>
        <v>0</v>
      </c>
      <c r="AP104" s="246"/>
      <c r="AQ104" s="526">
        <f t="shared" si="32"/>
        <v>0</v>
      </c>
      <c r="AR104" s="526">
        <f t="shared" si="32"/>
        <v>0</v>
      </c>
      <c r="AS104" s="526">
        <f t="shared" si="32"/>
        <v>0</v>
      </c>
      <c r="AT104" s="526">
        <f t="shared" si="32"/>
        <v>0</v>
      </c>
      <c r="AU104" s="533">
        <f>AU106+AU107</f>
        <v>0</v>
      </c>
      <c r="AV104" s="245">
        <f t="shared" si="32"/>
        <v>0</v>
      </c>
      <c r="AW104" s="245">
        <f t="shared" si="32"/>
        <v>0</v>
      </c>
      <c r="AX104" s="245">
        <f t="shared" si="32"/>
        <v>0</v>
      </c>
      <c r="AY104" s="245">
        <f t="shared" si="32"/>
        <v>0</v>
      </c>
      <c r="AZ104" s="246">
        <f t="shared" ref="AZ104:BE104" si="33">AZ106+AZ107</f>
        <v>0</v>
      </c>
      <c r="BA104" s="245">
        <f t="shared" si="33"/>
        <v>0</v>
      </c>
      <c r="BB104" s="245">
        <f t="shared" si="33"/>
        <v>0</v>
      </c>
      <c r="BC104" s="245">
        <f t="shared" si="33"/>
        <v>0</v>
      </c>
      <c r="BD104" s="245">
        <f t="shared" si="33"/>
        <v>0</v>
      </c>
      <c r="BE104" s="246">
        <f t="shared" si="33"/>
        <v>0</v>
      </c>
      <c r="BF104" s="245">
        <f>BF106+BF107</f>
        <v>0</v>
      </c>
      <c r="BG104" s="245">
        <f>BG106+BG107</f>
        <v>0</v>
      </c>
      <c r="BH104" s="245">
        <f>BH106+BH107</f>
        <v>0</v>
      </c>
      <c r="BI104" s="245">
        <f>BI106+BI107</f>
        <v>0</v>
      </c>
      <c r="BJ104" s="246">
        <f>BJ106+BJ107</f>
        <v>0</v>
      </c>
    </row>
    <row r="105" spans="1:62" ht="24" hidden="1" customHeight="1">
      <c r="A105" s="249" t="s">
        <v>411</v>
      </c>
      <c r="B105" s="250"/>
      <c r="C105" s="251"/>
      <c r="D105" s="251"/>
      <c r="E105" s="251"/>
      <c r="F105" s="251"/>
      <c r="G105" s="251"/>
      <c r="H105" s="251"/>
      <c r="I105" s="251"/>
      <c r="J105" s="251"/>
      <c r="K105" s="251"/>
      <c r="L105" s="251"/>
      <c r="M105" s="251"/>
      <c r="N105" s="251"/>
      <c r="O105" s="251"/>
      <c r="P105" s="252"/>
      <c r="Q105" s="251"/>
      <c r="R105" s="251"/>
      <c r="S105" s="251"/>
      <c r="T105" s="251"/>
      <c r="U105" s="251"/>
      <c r="V105" s="251"/>
      <c r="W105" s="251"/>
      <c r="X105" s="251"/>
      <c r="Y105" s="251"/>
      <c r="Z105" s="251"/>
      <c r="AA105" s="251"/>
      <c r="AB105" s="303"/>
      <c r="AC105" s="251"/>
      <c r="AD105" s="254"/>
      <c r="AE105" s="254"/>
      <c r="AF105" s="254"/>
      <c r="AG105" s="255"/>
      <c r="AH105" s="255"/>
      <c r="AI105" s="255"/>
      <c r="AJ105" s="255"/>
      <c r="AK105" s="255"/>
      <c r="AL105" s="255"/>
      <c r="AM105" s="255"/>
      <c r="AN105" s="255"/>
      <c r="AO105" s="256"/>
      <c r="AP105" s="256"/>
      <c r="AQ105" s="527"/>
      <c r="AR105" s="534"/>
      <c r="AS105" s="534"/>
      <c r="AT105" s="534"/>
      <c r="AU105" s="535"/>
      <c r="AV105" s="304"/>
      <c r="AW105" s="304"/>
      <c r="AX105" s="304"/>
      <c r="AY105" s="304"/>
      <c r="AZ105" s="305"/>
      <c r="BA105" s="304"/>
      <c r="BB105" s="304"/>
      <c r="BC105" s="304"/>
      <c r="BD105" s="304"/>
      <c r="BE105" s="305"/>
      <c r="BF105" s="304"/>
      <c r="BG105" s="304"/>
      <c r="BH105" s="304"/>
      <c r="BI105" s="304"/>
      <c r="BJ105" s="305"/>
    </row>
    <row r="106" spans="1:62" ht="22.5" hidden="1" customHeight="1">
      <c r="A106" s="290" t="s">
        <v>412</v>
      </c>
      <c r="B106" s="268">
        <v>7401</v>
      </c>
      <c r="C106" s="324"/>
      <c r="D106" s="324"/>
      <c r="E106" s="324"/>
      <c r="F106" s="324"/>
      <c r="G106" s="324"/>
      <c r="H106" s="324"/>
      <c r="I106" s="324"/>
      <c r="J106" s="324"/>
      <c r="K106" s="324"/>
      <c r="L106" s="324"/>
      <c r="M106" s="324"/>
      <c r="N106" s="324"/>
      <c r="O106" s="324"/>
      <c r="P106" s="325"/>
      <c r="Q106" s="324"/>
      <c r="R106" s="324"/>
      <c r="S106" s="324"/>
      <c r="T106" s="324"/>
      <c r="U106" s="324"/>
      <c r="V106" s="324"/>
      <c r="W106" s="324"/>
      <c r="X106" s="324"/>
      <c r="Y106" s="324"/>
      <c r="Z106" s="324"/>
      <c r="AA106" s="324"/>
      <c r="AB106" s="326"/>
      <c r="AC106" s="324"/>
      <c r="AD106" s="262"/>
      <c r="AE106" s="262"/>
      <c r="AF106" s="262"/>
      <c r="AG106" s="264"/>
      <c r="AH106" s="264"/>
      <c r="AI106" s="264"/>
      <c r="AJ106" s="264"/>
      <c r="AK106" s="264"/>
      <c r="AL106" s="264"/>
      <c r="AM106" s="264"/>
      <c r="AN106" s="264"/>
      <c r="AO106" s="265"/>
      <c r="AP106" s="265"/>
      <c r="AQ106" s="529"/>
      <c r="AR106" s="536"/>
      <c r="AS106" s="536"/>
      <c r="AT106" s="536"/>
      <c r="AU106" s="537"/>
      <c r="AV106" s="307"/>
      <c r="AW106" s="307"/>
      <c r="AX106" s="307"/>
      <c r="AY106" s="307"/>
      <c r="AZ106" s="308"/>
      <c r="BA106" s="307"/>
      <c r="BB106" s="307"/>
      <c r="BC106" s="307"/>
      <c r="BD106" s="307"/>
      <c r="BE106" s="308"/>
      <c r="BF106" s="307"/>
      <c r="BG106" s="307"/>
      <c r="BH106" s="307"/>
      <c r="BI106" s="307"/>
      <c r="BJ106" s="308"/>
    </row>
    <row r="107" spans="1:62" ht="123.75" customHeight="1">
      <c r="A107" s="290" t="s">
        <v>371</v>
      </c>
      <c r="B107" s="268">
        <v>7454</v>
      </c>
      <c r="C107" s="58" t="s">
        <v>447</v>
      </c>
      <c r="D107" s="58" t="s">
        <v>249</v>
      </c>
      <c r="E107" s="58" t="s">
        <v>448</v>
      </c>
      <c r="F107" s="59"/>
      <c r="G107" s="59"/>
      <c r="H107" s="59"/>
      <c r="I107" s="59"/>
      <c r="J107" s="59"/>
      <c r="K107" s="59"/>
      <c r="L107" s="59"/>
      <c r="M107" s="64" t="s">
        <v>352</v>
      </c>
      <c r="N107" s="66" t="s">
        <v>290</v>
      </c>
      <c r="O107" s="60" t="s">
        <v>353</v>
      </c>
      <c r="P107" s="59">
        <v>17</v>
      </c>
      <c r="Q107" s="59"/>
      <c r="R107" s="59"/>
      <c r="S107" s="59"/>
      <c r="T107" s="59"/>
      <c r="U107" s="59"/>
      <c r="V107" s="59"/>
      <c r="W107" s="58" t="s">
        <v>354</v>
      </c>
      <c r="X107" s="58" t="s">
        <v>239</v>
      </c>
      <c r="Y107" s="58" t="s">
        <v>464</v>
      </c>
      <c r="Z107" s="301"/>
      <c r="AA107" s="284"/>
      <c r="AB107" s="302"/>
      <c r="AC107" s="272"/>
      <c r="AD107" s="277" t="s">
        <v>475</v>
      </c>
      <c r="AE107" s="277" t="s">
        <v>125</v>
      </c>
      <c r="AF107" s="277" t="s">
        <v>278</v>
      </c>
      <c r="AG107" s="278">
        <f>AI107+AK107</f>
        <v>3</v>
      </c>
      <c r="AH107" s="278"/>
      <c r="AI107" s="278"/>
      <c r="AJ107" s="278"/>
      <c r="AK107" s="278">
        <v>3</v>
      </c>
      <c r="AL107" s="278"/>
      <c r="AM107" s="278"/>
      <c r="AN107" s="278"/>
      <c r="AO107" s="312"/>
      <c r="AP107" s="312"/>
      <c r="AQ107" s="531">
        <f>AS107</f>
        <v>0</v>
      </c>
      <c r="AR107" s="531"/>
      <c r="AS107" s="531">
        <v>0</v>
      </c>
      <c r="AT107" s="531"/>
      <c r="AU107" s="538"/>
      <c r="AV107" s="278">
        <f>AX107</f>
        <v>0</v>
      </c>
      <c r="AW107" s="264"/>
      <c r="AX107" s="264">
        <v>0</v>
      </c>
      <c r="AY107" s="264"/>
      <c r="AZ107" s="265"/>
      <c r="BA107" s="278">
        <f>BC107</f>
        <v>0</v>
      </c>
      <c r="BB107" s="264"/>
      <c r="BC107" s="264">
        <v>0</v>
      </c>
      <c r="BD107" s="264"/>
      <c r="BE107" s="265"/>
      <c r="BF107" s="278">
        <f>BH107</f>
        <v>0</v>
      </c>
      <c r="BG107" s="264"/>
      <c r="BH107" s="264">
        <v>0</v>
      </c>
      <c r="BI107" s="264"/>
      <c r="BJ107" s="265"/>
    </row>
    <row r="108" spans="1:62" s="248" customFormat="1" ht="38.25" customHeight="1">
      <c r="A108" s="425" t="s">
        <v>126</v>
      </c>
      <c r="B108" s="240">
        <v>7500</v>
      </c>
      <c r="C108" s="480" t="s">
        <v>238</v>
      </c>
      <c r="D108" s="480" t="s">
        <v>238</v>
      </c>
      <c r="E108" s="480" t="s">
        <v>238</v>
      </c>
      <c r="F108" s="480" t="s">
        <v>238</v>
      </c>
      <c r="G108" s="480" t="s">
        <v>238</v>
      </c>
      <c r="H108" s="480" t="s">
        <v>238</v>
      </c>
      <c r="I108" s="480" t="s">
        <v>238</v>
      </c>
      <c r="J108" s="480" t="s">
        <v>238</v>
      </c>
      <c r="K108" s="480" t="s">
        <v>238</v>
      </c>
      <c r="L108" s="480" t="s">
        <v>238</v>
      </c>
      <c r="M108" s="480" t="s">
        <v>238</v>
      </c>
      <c r="N108" s="480" t="s">
        <v>238</v>
      </c>
      <c r="O108" s="480" t="s">
        <v>238</v>
      </c>
      <c r="P108" s="480" t="s">
        <v>238</v>
      </c>
      <c r="Q108" s="481" t="s">
        <v>238</v>
      </c>
      <c r="R108" s="481" t="s">
        <v>238</v>
      </c>
      <c r="S108" s="481" t="s">
        <v>238</v>
      </c>
      <c r="T108" s="481" t="s">
        <v>238</v>
      </c>
      <c r="U108" s="481" t="s">
        <v>238</v>
      </c>
      <c r="V108" s="481" t="s">
        <v>238</v>
      </c>
      <c r="W108" s="481" t="s">
        <v>238</v>
      </c>
      <c r="X108" s="480" t="s">
        <v>238</v>
      </c>
      <c r="Y108" s="480" t="s">
        <v>238</v>
      </c>
      <c r="Z108" s="480" t="s">
        <v>238</v>
      </c>
      <c r="AA108" s="480" t="s">
        <v>238</v>
      </c>
      <c r="AB108" s="480" t="s">
        <v>238</v>
      </c>
      <c r="AC108" s="480" t="s">
        <v>238</v>
      </c>
      <c r="AD108" s="244" t="s">
        <v>238</v>
      </c>
      <c r="AE108" s="244"/>
      <c r="AF108" s="244"/>
      <c r="AG108" s="245">
        <f t="shared" ref="AG108:AY108" si="34">AG110+AG111</f>
        <v>0</v>
      </c>
      <c r="AH108" s="245"/>
      <c r="AI108" s="245">
        <f t="shared" si="34"/>
        <v>0</v>
      </c>
      <c r="AJ108" s="245"/>
      <c r="AK108" s="245">
        <f t="shared" si="34"/>
        <v>0</v>
      </c>
      <c r="AL108" s="245"/>
      <c r="AM108" s="245">
        <f t="shared" si="34"/>
        <v>0</v>
      </c>
      <c r="AN108" s="245"/>
      <c r="AO108" s="246">
        <f>AO110+AO111</f>
        <v>0</v>
      </c>
      <c r="AP108" s="246"/>
      <c r="AQ108" s="526">
        <f t="shared" si="34"/>
        <v>0</v>
      </c>
      <c r="AR108" s="526">
        <f t="shared" si="34"/>
        <v>0</v>
      </c>
      <c r="AS108" s="526">
        <f t="shared" si="34"/>
        <v>0</v>
      </c>
      <c r="AT108" s="526">
        <f t="shared" si="34"/>
        <v>0</v>
      </c>
      <c r="AU108" s="533">
        <f>AU110+AU111</f>
        <v>0</v>
      </c>
      <c r="AV108" s="245">
        <f t="shared" si="34"/>
        <v>0</v>
      </c>
      <c r="AW108" s="245">
        <f t="shared" si="34"/>
        <v>0</v>
      </c>
      <c r="AX108" s="245">
        <f t="shared" si="34"/>
        <v>0</v>
      </c>
      <c r="AY108" s="245">
        <f t="shared" si="34"/>
        <v>0</v>
      </c>
      <c r="AZ108" s="246">
        <f t="shared" ref="AZ108:BE108" si="35">AZ110+AZ111</f>
        <v>0</v>
      </c>
      <c r="BA108" s="245">
        <f t="shared" si="35"/>
        <v>0</v>
      </c>
      <c r="BB108" s="245">
        <f t="shared" si="35"/>
        <v>0</v>
      </c>
      <c r="BC108" s="245">
        <f t="shared" si="35"/>
        <v>0</v>
      </c>
      <c r="BD108" s="245">
        <f t="shared" si="35"/>
        <v>0</v>
      </c>
      <c r="BE108" s="246">
        <f t="shared" si="35"/>
        <v>0</v>
      </c>
      <c r="BF108" s="245">
        <f>BF110+BF111</f>
        <v>0</v>
      </c>
      <c r="BG108" s="245">
        <f>BG110+BG111</f>
        <v>0</v>
      </c>
      <c r="BH108" s="245">
        <f>BH110+BH111</f>
        <v>0</v>
      </c>
      <c r="BI108" s="245">
        <f>BI110+BI111</f>
        <v>0</v>
      </c>
      <c r="BJ108" s="246">
        <f>BJ110+BJ111</f>
        <v>0</v>
      </c>
    </row>
    <row r="109" spans="1:62" ht="18" hidden="1" customHeight="1">
      <c r="A109" s="426" t="s">
        <v>411</v>
      </c>
      <c r="B109" s="250"/>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54"/>
      <c r="AE109" s="254"/>
      <c r="AF109" s="254"/>
      <c r="AG109" s="255"/>
      <c r="AH109" s="255"/>
      <c r="AI109" s="255"/>
      <c r="AJ109" s="255"/>
      <c r="AK109" s="255"/>
      <c r="AL109" s="255"/>
      <c r="AM109" s="255"/>
      <c r="AN109" s="255"/>
      <c r="AO109" s="256"/>
      <c r="AP109" s="256"/>
      <c r="AQ109" s="527"/>
      <c r="AR109" s="534"/>
      <c r="AS109" s="534"/>
      <c r="AT109" s="534"/>
      <c r="AU109" s="535"/>
      <c r="AV109" s="304"/>
      <c r="AW109" s="304"/>
      <c r="AX109" s="304"/>
      <c r="AY109" s="304"/>
      <c r="AZ109" s="305"/>
      <c r="BA109" s="304"/>
      <c r="BB109" s="304"/>
      <c r="BC109" s="304"/>
      <c r="BD109" s="304"/>
      <c r="BE109" s="305"/>
      <c r="BF109" s="304"/>
      <c r="BG109" s="304"/>
      <c r="BH109" s="304"/>
      <c r="BI109" s="304"/>
      <c r="BJ109" s="305"/>
    </row>
    <row r="110" spans="1:62" ht="34.5" hidden="1" customHeight="1">
      <c r="A110" s="433" t="s">
        <v>412</v>
      </c>
      <c r="B110" s="268">
        <v>7501</v>
      </c>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62"/>
      <c r="AE110" s="262"/>
      <c r="AF110" s="262"/>
      <c r="AG110" s="264"/>
      <c r="AH110" s="264"/>
      <c r="AI110" s="264"/>
      <c r="AJ110" s="264"/>
      <c r="AK110" s="264"/>
      <c r="AL110" s="264"/>
      <c r="AM110" s="264"/>
      <c r="AN110" s="264"/>
      <c r="AO110" s="265"/>
      <c r="AP110" s="265"/>
      <c r="AQ110" s="529"/>
      <c r="AR110" s="536"/>
      <c r="AS110" s="536"/>
      <c r="AT110" s="536"/>
      <c r="AU110" s="537"/>
      <c r="AV110" s="307"/>
      <c r="AW110" s="307"/>
      <c r="AX110" s="307"/>
      <c r="AY110" s="307"/>
      <c r="AZ110" s="308"/>
      <c r="BA110" s="307"/>
      <c r="BB110" s="307"/>
      <c r="BC110" s="307"/>
      <c r="BD110" s="307"/>
      <c r="BE110" s="308"/>
      <c r="BF110" s="307"/>
      <c r="BG110" s="307"/>
      <c r="BH110" s="307"/>
      <c r="BI110" s="307"/>
      <c r="BJ110" s="308"/>
    </row>
    <row r="111" spans="1:62" ht="34.5" hidden="1" customHeight="1">
      <c r="A111" s="427" t="s">
        <v>412</v>
      </c>
      <c r="B111" s="271"/>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7"/>
      <c r="AE111" s="277"/>
      <c r="AF111" s="277"/>
      <c r="AG111" s="278"/>
      <c r="AH111" s="278"/>
      <c r="AI111" s="278"/>
      <c r="AJ111" s="278"/>
      <c r="AK111" s="278"/>
      <c r="AL111" s="278"/>
      <c r="AM111" s="278"/>
      <c r="AN111" s="278"/>
      <c r="AO111" s="312"/>
      <c r="AP111" s="312"/>
      <c r="AQ111" s="531"/>
      <c r="AR111" s="531"/>
      <c r="AS111" s="531"/>
      <c r="AT111" s="531"/>
      <c r="AU111" s="538"/>
      <c r="AV111" s="278"/>
      <c r="AW111" s="264"/>
      <c r="AX111" s="264"/>
      <c r="AY111" s="264"/>
      <c r="AZ111" s="265"/>
      <c r="BA111" s="278"/>
      <c r="BB111" s="264"/>
      <c r="BC111" s="264"/>
      <c r="BD111" s="264"/>
      <c r="BE111" s="265"/>
      <c r="BF111" s="278"/>
      <c r="BG111" s="264"/>
      <c r="BH111" s="264"/>
      <c r="BI111" s="264"/>
      <c r="BJ111" s="265"/>
    </row>
    <row r="112" spans="1:62" s="238" customFormat="1" ht="69.75" customHeight="1">
      <c r="A112" s="370" t="s">
        <v>127</v>
      </c>
      <c r="B112" s="371">
        <v>7600</v>
      </c>
      <c r="C112" s="230" t="s">
        <v>238</v>
      </c>
      <c r="D112" s="230" t="s">
        <v>238</v>
      </c>
      <c r="E112" s="230" t="s">
        <v>238</v>
      </c>
      <c r="F112" s="230" t="s">
        <v>238</v>
      </c>
      <c r="G112" s="230" t="s">
        <v>238</v>
      </c>
      <c r="H112" s="230" t="s">
        <v>238</v>
      </c>
      <c r="I112" s="230" t="s">
        <v>238</v>
      </c>
      <c r="J112" s="230" t="s">
        <v>238</v>
      </c>
      <c r="K112" s="230" t="s">
        <v>238</v>
      </c>
      <c r="L112" s="230" t="s">
        <v>238</v>
      </c>
      <c r="M112" s="230" t="s">
        <v>238</v>
      </c>
      <c r="N112" s="230" t="s">
        <v>238</v>
      </c>
      <c r="O112" s="230" t="s">
        <v>238</v>
      </c>
      <c r="P112" s="231" t="s">
        <v>238</v>
      </c>
      <c r="Q112" s="232" t="s">
        <v>238</v>
      </c>
      <c r="R112" s="232" t="s">
        <v>238</v>
      </c>
      <c r="S112" s="232" t="s">
        <v>238</v>
      </c>
      <c r="T112" s="232" t="s">
        <v>238</v>
      </c>
      <c r="U112" s="232" t="s">
        <v>238</v>
      </c>
      <c r="V112" s="232" t="s">
        <v>238</v>
      </c>
      <c r="W112" s="232" t="s">
        <v>238</v>
      </c>
      <c r="X112" s="230" t="s">
        <v>238</v>
      </c>
      <c r="Y112" s="230" t="s">
        <v>238</v>
      </c>
      <c r="Z112" s="230" t="s">
        <v>238</v>
      </c>
      <c r="AA112" s="230" t="s">
        <v>238</v>
      </c>
      <c r="AB112" s="329" t="s">
        <v>238</v>
      </c>
      <c r="AC112" s="230" t="s">
        <v>238</v>
      </c>
      <c r="AD112" s="233" t="s">
        <v>238</v>
      </c>
      <c r="AE112" s="372"/>
      <c r="AF112" s="372"/>
      <c r="AG112" s="373">
        <f t="shared" ref="AG112:AY112" si="36">AG114+AG115</f>
        <v>0</v>
      </c>
      <c r="AH112" s="373"/>
      <c r="AI112" s="373">
        <f t="shared" si="36"/>
        <v>0</v>
      </c>
      <c r="AJ112" s="373"/>
      <c r="AK112" s="373">
        <f t="shared" si="36"/>
        <v>0</v>
      </c>
      <c r="AL112" s="373"/>
      <c r="AM112" s="373">
        <f t="shared" si="36"/>
        <v>0</v>
      </c>
      <c r="AN112" s="373"/>
      <c r="AO112" s="374">
        <f>AO114+AO115</f>
        <v>0</v>
      </c>
      <c r="AP112" s="374"/>
      <c r="AQ112" s="547">
        <f t="shared" si="36"/>
        <v>0</v>
      </c>
      <c r="AR112" s="547">
        <f t="shared" si="36"/>
        <v>0</v>
      </c>
      <c r="AS112" s="547">
        <f t="shared" si="36"/>
        <v>0</v>
      </c>
      <c r="AT112" s="547">
        <f t="shared" si="36"/>
        <v>0</v>
      </c>
      <c r="AU112" s="548">
        <f>AU114+AU115</f>
        <v>0</v>
      </c>
      <c r="AV112" s="373">
        <f t="shared" si="36"/>
        <v>0</v>
      </c>
      <c r="AW112" s="373">
        <f t="shared" si="36"/>
        <v>0</v>
      </c>
      <c r="AX112" s="373">
        <f t="shared" si="36"/>
        <v>0</v>
      </c>
      <c r="AY112" s="373">
        <f t="shared" si="36"/>
        <v>0</v>
      </c>
      <c r="AZ112" s="374">
        <f t="shared" ref="AZ112:BE112" si="37">AZ114+AZ115</f>
        <v>0</v>
      </c>
      <c r="BA112" s="373">
        <f t="shared" si="37"/>
        <v>0</v>
      </c>
      <c r="BB112" s="373">
        <f t="shared" si="37"/>
        <v>0</v>
      </c>
      <c r="BC112" s="373">
        <f t="shared" si="37"/>
        <v>0</v>
      </c>
      <c r="BD112" s="373">
        <f t="shared" si="37"/>
        <v>0</v>
      </c>
      <c r="BE112" s="374">
        <f t="shared" si="37"/>
        <v>0</v>
      </c>
      <c r="BF112" s="373">
        <f>BF114+BF115</f>
        <v>0</v>
      </c>
      <c r="BG112" s="373">
        <f>BG114+BG115</f>
        <v>0</v>
      </c>
      <c r="BH112" s="373">
        <f>BH114+BH115</f>
        <v>0</v>
      </c>
      <c r="BI112" s="373">
        <f>BI114+BI115</f>
        <v>0</v>
      </c>
      <c r="BJ112" s="374">
        <f>BJ114+BJ115</f>
        <v>0</v>
      </c>
    </row>
    <row r="113" spans="1:62" ht="12.75" hidden="1" customHeight="1">
      <c r="A113" s="249" t="s">
        <v>411</v>
      </c>
      <c r="B113" s="250"/>
      <c r="C113" s="251"/>
      <c r="D113" s="251"/>
      <c r="E113" s="251"/>
      <c r="F113" s="251"/>
      <c r="G113" s="251"/>
      <c r="H113" s="251"/>
      <c r="I113" s="251"/>
      <c r="J113" s="251"/>
      <c r="K113" s="251"/>
      <c r="L113" s="251"/>
      <c r="M113" s="251"/>
      <c r="N113" s="251"/>
      <c r="O113" s="251"/>
      <c r="P113" s="252"/>
      <c r="Q113" s="251"/>
      <c r="R113" s="251"/>
      <c r="S113" s="251"/>
      <c r="T113" s="251"/>
      <c r="U113" s="251"/>
      <c r="V113" s="251"/>
      <c r="W113" s="251"/>
      <c r="X113" s="251"/>
      <c r="Y113" s="251"/>
      <c r="Z113" s="251"/>
      <c r="AA113" s="251"/>
      <c r="AB113" s="303"/>
      <c r="AC113" s="251"/>
      <c r="AD113" s="254"/>
      <c r="AE113" s="254"/>
      <c r="AF113" s="254"/>
      <c r="AG113" s="255"/>
      <c r="AH113" s="255"/>
      <c r="AI113" s="255"/>
      <c r="AJ113" s="255"/>
      <c r="AK113" s="255"/>
      <c r="AL113" s="255"/>
      <c r="AM113" s="255"/>
      <c r="AN113" s="255"/>
      <c r="AO113" s="256"/>
      <c r="AP113" s="256"/>
      <c r="AQ113" s="527"/>
      <c r="AR113" s="534"/>
      <c r="AS113" s="534"/>
      <c r="AT113" s="534"/>
      <c r="AU113" s="535"/>
      <c r="AV113" s="304"/>
      <c r="AW113" s="304"/>
      <c r="AX113" s="304"/>
      <c r="AY113" s="304"/>
      <c r="AZ113" s="305"/>
      <c r="BA113" s="304"/>
      <c r="BB113" s="304"/>
      <c r="BC113" s="304"/>
      <c r="BD113" s="304"/>
      <c r="BE113" s="305"/>
      <c r="BF113" s="304"/>
      <c r="BG113" s="304"/>
      <c r="BH113" s="304"/>
      <c r="BI113" s="304"/>
      <c r="BJ113" s="305"/>
    </row>
    <row r="114" spans="1:62" ht="12" customHeight="1">
      <c r="A114" s="290" t="s">
        <v>412</v>
      </c>
      <c r="B114" s="268">
        <v>7601</v>
      </c>
      <c r="C114" s="324"/>
      <c r="D114" s="324"/>
      <c r="E114" s="324"/>
      <c r="F114" s="324"/>
      <c r="G114" s="324"/>
      <c r="H114" s="324"/>
      <c r="I114" s="324"/>
      <c r="J114" s="324"/>
      <c r="K114" s="324"/>
      <c r="L114" s="324"/>
      <c r="M114" s="324"/>
      <c r="N114" s="324"/>
      <c r="O114" s="324"/>
      <c r="P114" s="325"/>
      <c r="Q114" s="324"/>
      <c r="R114" s="324"/>
      <c r="S114" s="324"/>
      <c r="T114" s="324"/>
      <c r="U114" s="324"/>
      <c r="V114" s="324"/>
      <c r="W114" s="324"/>
      <c r="X114" s="324"/>
      <c r="Y114" s="324"/>
      <c r="Z114" s="324"/>
      <c r="AA114" s="324"/>
      <c r="AB114" s="326"/>
      <c r="AC114" s="324"/>
      <c r="AD114" s="262"/>
      <c r="AE114" s="262"/>
      <c r="AF114" s="262"/>
      <c r="AG114" s="264"/>
      <c r="AH114" s="264"/>
      <c r="AI114" s="264"/>
      <c r="AJ114" s="264"/>
      <c r="AK114" s="264"/>
      <c r="AL114" s="264"/>
      <c r="AM114" s="264"/>
      <c r="AN114" s="264"/>
      <c r="AO114" s="265"/>
      <c r="AP114" s="265"/>
      <c r="AQ114" s="529"/>
      <c r="AR114" s="536"/>
      <c r="AS114" s="536"/>
      <c r="AT114" s="536"/>
      <c r="AU114" s="537"/>
      <c r="AV114" s="307"/>
      <c r="AW114" s="307"/>
      <c r="AX114" s="307"/>
      <c r="AY114" s="307"/>
      <c r="AZ114" s="308"/>
      <c r="BA114" s="307"/>
      <c r="BB114" s="307"/>
      <c r="BC114" s="307"/>
      <c r="BD114" s="307"/>
      <c r="BE114" s="308"/>
      <c r="BF114" s="307"/>
      <c r="BG114" s="307"/>
      <c r="BH114" s="307"/>
      <c r="BI114" s="307"/>
      <c r="BJ114" s="308"/>
    </row>
    <row r="115" spans="1:62" ht="12.75" hidden="1" customHeight="1">
      <c r="A115" s="270" t="s">
        <v>412</v>
      </c>
      <c r="B115" s="271">
        <v>7602</v>
      </c>
      <c r="C115" s="321"/>
      <c r="D115" s="321"/>
      <c r="E115" s="321"/>
      <c r="F115" s="321"/>
      <c r="G115" s="321"/>
      <c r="H115" s="321"/>
      <c r="I115" s="321"/>
      <c r="J115" s="321"/>
      <c r="K115" s="321"/>
      <c r="L115" s="321"/>
      <c r="M115" s="321"/>
      <c r="N115" s="321"/>
      <c r="O115" s="321"/>
      <c r="P115" s="327"/>
      <c r="Q115" s="321"/>
      <c r="R115" s="321"/>
      <c r="S115" s="321"/>
      <c r="T115" s="321"/>
      <c r="U115" s="321"/>
      <c r="V115" s="321"/>
      <c r="W115" s="321"/>
      <c r="X115" s="321"/>
      <c r="Y115" s="321"/>
      <c r="Z115" s="321"/>
      <c r="AA115" s="321"/>
      <c r="AB115" s="328"/>
      <c r="AC115" s="321"/>
      <c r="AD115" s="277"/>
      <c r="AE115" s="277"/>
      <c r="AF115" s="277"/>
      <c r="AG115" s="278"/>
      <c r="AH115" s="278"/>
      <c r="AI115" s="278"/>
      <c r="AJ115" s="278"/>
      <c r="AK115" s="278"/>
      <c r="AL115" s="278"/>
      <c r="AM115" s="278"/>
      <c r="AN115" s="278"/>
      <c r="AO115" s="312"/>
      <c r="AP115" s="312"/>
      <c r="AQ115" s="531"/>
      <c r="AR115" s="531"/>
      <c r="AS115" s="531"/>
      <c r="AT115" s="531"/>
      <c r="AU115" s="538"/>
      <c r="AV115" s="278"/>
      <c r="AW115" s="264"/>
      <c r="AX115" s="264"/>
      <c r="AY115" s="264"/>
      <c r="AZ115" s="265"/>
      <c r="BA115" s="278"/>
      <c r="BB115" s="264"/>
      <c r="BC115" s="264"/>
      <c r="BD115" s="264"/>
      <c r="BE115" s="265"/>
      <c r="BF115" s="278"/>
      <c r="BG115" s="264"/>
      <c r="BH115" s="264"/>
      <c r="BI115" s="264"/>
      <c r="BJ115" s="265"/>
    </row>
    <row r="116" spans="1:62" s="238" customFormat="1" ht="106.5" customHeight="1">
      <c r="A116" s="424" t="s">
        <v>128</v>
      </c>
      <c r="B116" s="229">
        <v>7700</v>
      </c>
      <c r="C116" s="230" t="s">
        <v>238</v>
      </c>
      <c r="D116" s="230" t="s">
        <v>238</v>
      </c>
      <c r="E116" s="230" t="s">
        <v>238</v>
      </c>
      <c r="F116" s="230" t="s">
        <v>238</v>
      </c>
      <c r="G116" s="230" t="s">
        <v>238</v>
      </c>
      <c r="H116" s="230" t="s">
        <v>238</v>
      </c>
      <c r="I116" s="230" t="s">
        <v>238</v>
      </c>
      <c r="J116" s="230" t="s">
        <v>238</v>
      </c>
      <c r="K116" s="230" t="s">
        <v>238</v>
      </c>
      <c r="L116" s="230" t="s">
        <v>238</v>
      </c>
      <c r="M116" s="230" t="s">
        <v>238</v>
      </c>
      <c r="N116" s="230" t="s">
        <v>238</v>
      </c>
      <c r="O116" s="230" t="s">
        <v>238</v>
      </c>
      <c r="P116" s="230" t="s">
        <v>238</v>
      </c>
      <c r="Q116" s="232" t="s">
        <v>238</v>
      </c>
      <c r="R116" s="232" t="s">
        <v>238</v>
      </c>
      <c r="S116" s="232" t="s">
        <v>238</v>
      </c>
      <c r="T116" s="232" t="s">
        <v>238</v>
      </c>
      <c r="U116" s="232" t="s">
        <v>238</v>
      </c>
      <c r="V116" s="232" t="s">
        <v>238</v>
      </c>
      <c r="W116" s="232" t="s">
        <v>238</v>
      </c>
      <c r="X116" s="230" t="s">
        <v>238</v>
      </c>
      <c r="Y116" s="230" t="s">
        <v>238</v>
      </c>
      <c r="Z116" s="230" t="s">
        <v>238</v>
      </c>
      <c r="AA116" s="230" t="s">
        <v>238</v>
      </c>
      <c r="AB116" s="230" t="s">
        <v>238</v>
      </c>
      <c r="AC116" s="230" t="s">
        <v>238</v>
      </c>
      <c r="AD116" s="233" t="s">
        <v>238</v>
      </c>
      <c r="AE116" s="233"/>
      <c r="AF116" s="233"/>
      <c r="AG116" s="234">
        <f>AG117+AG118</f>
        <v>563.79999999999995</v>
      </c>
      <c r="AH116" s="234">
        <f>AH117+AH118</f>
        <v>563.79999999999995</v>
      </c>
      <c r="AI116" s="234">
        <f t="shared" ref="AI116:AY116" si="38">AI117+AI118</f>
        <v>0</v>
      </c>
      <c r="AJ116" s="234"/>
      <c r="AK116" s="234">
        <f t="shared" si="38"/>
        <v>0</v>
      </c>
      <c r="AL116" s="234"/>
      <c r="AM116" s="234">
        <f t="shared" si="38"/>
        <v>0</v>
      </c>
      <c r="AN116" s="234"/>
      <c r="AO116" s="235">
        <f>AO117+AO118</f>
        <v>563.79999999999995</v>
      </c>
      <c r="AP116" s="235">
        <f>AP117+AP118</f>
        <v>563.79999999999995</v>
      </c>
      <c r="AQ116" s="524">
        <f t="shared" si="38"/>
        <v>648.9</v>
      </c>
      <c r="AR116" s="524">
        <f t="shared" si="38"/>
        <v>0</v>
      </c>
      <c r="AS116" s="524">
        <f t="shared" si="38"/>
        <v>0</v>
      </c>
      <c r="AT116" s="524">
        <f t="shared" si="38"/>
        <v>0</v>
      </c>
      <c r="AU116" s="525">
        <f>AU117+AU118</f>
        <v>648.9</v>
      </c>
      <c r="AV116" s="234">
        <f t="shared" si="38"/>
        <v>648.9</v>
      </c>
      <c r="AW116" s="234">
        <f t="shared" si="38"/>
        <v>0</v>
      </c>
      <c r="AX116" s="234">
        <f t="shared" si="38"/>
        <v>0</v>
      </c>
      <c r="AY116" s="234">
        <f t="shared" si="38"/>
        <v>0</v>
      </c>
      <c r="AZ116" s="235">
        <f t="shared" ref="AZ116:BE116" si="39">AZ117+AZ118</f>
        <v>648.9</v>
      </c>
      <c r="BA116" s="234">
        <f t="shared" si="39"/>
        <v>648.9</v>
      </c>
      <c r="BB116" s="234">
        <f t="shared" si="39"/>
        <v>0</v>
      </c>
      <c r="BC116" s="234">
        <f t="shared" si="39"/>
        <v>0</v>
      </c>
      <c r="BD116" s="234">
        <f t="shared" si="39"/>
        <v>0</v>
      </c>
      <c r="BE116" s="235">
        <f t="shared" si="39"/>
        <v>648.9</v>
      </c>
      <c r="BF116" s="234">
        <f>BF117+BF118</f>
        <v>648.9</v>
      </c>
      <c r="BG116" s="234">
        <f>BG117+BG118</f>
        <v>0</v>
      </c>
      <c r="BH116" s="234">
        <f>BH117+BH118</f>
        <v>0</v>
      </c>
      <c r="BI116" s="234">
        <f>BI117+BI118</f>
        <v>0</v>
      </c>
      <c r="BJ116" s="235">
        <f>BJ117+BJ118</f>
        <v>648.9</v>
      </c>
    </row>
    <row r="117" spans="1:62" s="248" customFormat="1" ht="38.25">
      <c r="A117" s="425" t="s">
        <v>129</v>
      </c>
      <c r="B117" s="240">
        <v>7701</v>
      </c>
      <c r="C117" s="241" t="s">
        <v>238</v>
      </c>
      <c r="D117" s="241" t="s">
        <v>238</v>
      </c>
      <c r="E117" s="241" t="s">
        <v>238</v>
      </c>
      <c r="F117" s="241" t="s">
        <v>238</v>
      </c>
      <c r="G117" s="241" t="s">
        <v>238</v>
      </c>
      <c r="H117" s="241" t="s">
        <v>238</v>
      </c>
      <c r="I117" s="241" t="s">
        <v>238</v>
      </c>
      <c r="J117" s="241" t="s">
        <v>238</v>
      </c>
      <c r="K117" s="241" t="s">
        <v>238</v>
      </c>
      <c r="L117" s="241" t="s">
        <v>238</v>
      </c>
      <c r="M117" s="241" t="s">
        <v>238</v>
      </c>
      <c r="N117" s="241" t="s">
        <v>238</v>
      </c>
      <c r="O117" s="241" t="s">
        <v>238</v>
      </c>
      <c r="P117" s="241" t="s">
        <v>238</v>
      </c>
      <c r="Q117" s="243" t="s">
        <v>238</v>
      </c>
      <c r="R117" s="243" t="s">
        <v>238</v>
      </c>
      <c r="S117" s="243" t="s">
        <v>238</v>
      </c>
      <c r="T117" s="243" t="s">
        <v>238</v>
      </c>
      <c r="U117" s="243" t="s">
        <v>238</v>
      </c>
      <c r="V117" s="243" t="s">
        <v>238</v>
      </c>
      <c r="W117" s="243" t="s">
        <v>238</v>
      </c>
      <c r="X117" s="241" t="s">
        <v>238</v>
      </c>
      <c r="Y117" s="241" t="s">
        <v>238</v>
      </c>
      <c r="Z117" s="241" t="s">
        <v>238</v>
      </c>
      <c r="AA117" s="241" t="s">
        <v>238</v>
      </c>
      <c r="AB117" s="241" t="s">
        <v>238</v>
      </c>
      <c r="AC117" s="241" t="s">
        <v>238</v>
      </c>
      <c r="AD117" s="244" t="s">
        <v>238</v>
      </c>
      <c r="AE117" s="244"/>
      <c r="AF117" s="244"/>
      <c r="AG117" s="245"/>
      <c r="AH117" s="245"/>
      <c r="AI117" s="245"/>
      <c r="AJ117" s="245"/>
      <c r="AK117" s="245"/>
      <c r="AL117" s="245"/>
      <c r="AM117" s="245"/>
      <c r="AN117" s="245"/>
      <c r="AO117" s="246"/>
      <c r="AP117" s="246"/>
      <c r="AQ117" s="526"/>
      <c r="AR117" s="526"/>
      <c r="AS117" s="526"/>
      <c r="AT117" s="526"/>
      <c r="AU117" s="533"/>
      <c r="AV117" s="245"/>
      <c r="AW117" s="377"/>
      <c r="AX117" s="377"/>
      <c r="AY117" s="377"/>
      <c r="AZ117" s="378"/>
      <c r="BA117" s="245"/>
      <c r="BB117" s="377"/>
      <c r="BC117" s="377"/>
      <c r="BD117" s="377"/>
      <c r="BE117" s="378"/>
      <c r="BF117" s="245"/>
      <c r="BG117" s="377"/>
      <c r="BH117" s="377"/>
      <c r="BI117" s="377"/>
      <c r="BJ117" s="378"/>
    </row>
    <row r="118" spans="1:62" s="248" customFormat="1" ht="31.5" customHeight="1">
      <c r="A118" s="425" t="s">
        <v>130</v>
      </c>
      <c r="B118" s="240">
        <v>7800</v>
      </c>
      <c r="C118" s="241" t="s">
        <v>238</v>
      </c>
      <c r="D118" s="241" t="s">
        <v>238</v>
      </c>
      <c r="E118" s="241" t="s">
        <v>238</v>
      </c>
      <c r="F118" s="241" t="s">
        <v>238</v>
      </c>
      <c r="G118" s="241" t="s">
        <v>238</v>
      </c>
      <c r="H118" s="241" t="s">
        <v>238</v>
      </c>
      <c r="I118" s="241" t="s">
        <v>238</v>
      </c>
      <c r="J118" s="241" t="s">
        <v>238</v>
      </c>
      <c r="K118" s="241" t="s">
        <v>238</v>
      </c>
      <c r="L118" s="241" t="s">
        <v>238</v>
      </c>
      <c r="M118" s="241" t="s">
        <v>238</v>
      </c>
      <c r="N118" s="241" t="s">
        <v>238</v>
      </c>
      <c r="O118" s="241" t="s">
        <v>238</v>
      </c>
      <c r="P118" s="241" t="s">
        <v>238</v>
      </c>
      <c r="Q118" s="243" t="s">
        <v>238</v>
      </c>
      <c r="R118" s="243" t="s">
        <v>238</v>
      </c>
      <c r="S118" s="243" t="s">
        <v>238</v>
      </c>
      <c r="T118" s="243" t="s">
        <v>238</v>
      </c>
      <c r="U118" s="243" t="s">
        <v>238</v>
      </c>
      <c r="V118" s="243" t="s">
        <v>238</v>
      </c>
      <c r="W118" s="243" t="s">
        <v>238</v>
      </c>
      <c r="X118" s="241" t="s">
        <v>238</v>
      </c>
      <c r="Y118" s="241" t="s">
        <v>238</v>
      </c>
      <c r="Z118" s="241" t="s">
        <v>238</v>
      </c>
      <c r="AA118" s="241" t="s">
        <v>238</v>
      </c>
      <c r="AB118" s="241" t="s">
        <v>238</v>
      </c>
      <c r="AC118" s="241" t="s">
        <v>238</v>
      </c>
      <c r="AD118" s="244" t="s">
        <v>238</v>
      </c>
      <c r="AE118" s="244"/>
      <c r="AF118" s="244"/>
      <c r="AG118" s="245">
        <f>AG119+AG124</f>
        <v>563.79999999999995</v>
      </c>
      <c r="AH118" s="245">
        <f>AH119+AH124</f>
        <v>563.79999999999995</v>
      </c>
      <c r="AI118" s="245">
        <f t="shared" ref="AI118:AY118" si="40">AI119+AI124</f>
        <v>0</v>
      </c>
      <c r="AJ118" s="245"/>
      <c r="AK118" s="245">
        <f t="shared" si="40"/>
        <v>0</v>
      </c>
      <c r="AL118" s="245"/>
      <c r="AM118" s="245">
        <f t="shared" si="40"/>
        <v>0</v>
      </c>
      <c r="AN118" s="245"/>
      <c r="AO118" s="246">
        <f>AO119+AO124</f>
        <v>563.79999999999995</v>
      </c>
      <c r="AP118" s="246">
        <f>AP119+AP124</f>
        <v>563.79999999999995</v>
      </c>
      <c r="AQ118" s="526">
        <f t="shared" si="40"/>
        <v>648.9</v>
      </c>
      <c r="AR118" s="526">
        <f t="shared" si="40"/>
        <v>0</v>
      </c>
      <c r="AS118" s="526">
        <f t="shared" si="40"/>
        <v>0</v>
      </c>
      <c r="AT118" s="526">
        <f t="shared" si="40"/>
        <v>0</v>
      </c>
      <c r="AU118" s="533">
        <f>AU119+AU124</f>
        <v>648.9</v>
      </c>
      <c r="AV118" s="245">
        <f t="shared" si="40"/>
        <v>648.9</v>
      </c>
      <c r="AW118" s="245">
        <f t="shared" si="40"/>
        <v>0</v>
      </c>
      <c r="AX118" s="245">
        <f t="shared" si="40"/>
        <v>0</v>
      </c>
      <c r="AY118" s="245">
        <f t="shared" si="40"/>
        <v>0</v>
      </c>
      <c r="AZ118" s="246">
        <f t="shared" ref="AZ118:BE118" si="41">AZ119+AZ124</f>
        <v>648.9</v>
      </c>
      <c r="BA118" s="245">
        <f t="shared" si="41"/>
        <v>648.9</v>
      </c>
      <c r="BB118" s="245">
        <f t="shared" si="41"/>
        <v>0</v>
      </c>
      <c r="BC118" s="245">
        <f t="shared" si="41"/>
        <v>0</v>
      </c>
      <c r="BD118" s="245">
        <f t="shared" si="41"/>
        <v>0</v>
      </c>
      <c r="BE118" s="246">
        <f t="shared" si="41"/>
        <v>648.9</v>
      </c>
      <c r="BF118" s="245">
        <f>BF119+BF124</f>
        <v>648.9</v>
      </c>
      <c r="BG118" s="245">
        <f>BG119+BG124</f>
        <v>0</v>
      </c>
      <c r="BH118" s="245">
        <f>BH119+BH124</f>
        <v>0</v>
      </c>
      <c r="BI118" s="245">
        <f>BI119+BI124</f>
        <v>0</v>
      </c>
      <c r="BJ118" s="246">
        <f>BJ119+BJ124</f>
        <v>648.9</v>
      </c>
    </row>
    <row r="119" spans="1:62" ht="90.75" customHeight="1">
      <c r="A119" s="427" t="s">
        <v>173</v>
      </c>
      <c r="B119" s="271">
        <v>7801</v>
      </c>
      <c r="C119" s="379" t="s">
        <v>238</v>
      </c>
      <c r="D119" s="379" t="s">
        <v>238</v>
      </c>
      <c r="E119" s="379" t="s">
        <v>238</v>
      </c>
      <c r="F119" s="379" t="s">
        <v>238</v>
      </c>
      <c r="G119" s="379" t="s">
        <v>238</v>
      </c>
      <c r="H119" s="379" t="s">
        <v>238</v>
      </c>
      <c r="I119" s="379" t="s">
        <v>238</v>
      </c>
      <c r="J119" s="379" t="s">
        <v>238</v>
      </c>
      <c r="K119" s="379" t="s">
        <v>238</v>
      </c>
      <c r="L119" s="379" t="s">
        <v>238</v>
      </c>
      <c r="M119" s="379" t="s">
        <v>238</v>
      </c>
      <c r="N119" s="379" t="s">
        <v>238</v>
      </c>
      <c r="O119" s="379" t="s">
        <v>238</v>
      </c>
      <c r="P119" s="379" t="s">
        <v>238</v>
      </c>
      <c r="Q119" s="381" t="s">
        <v>238</v>
      </c>
      <c r="R119" s="381" t="s">
        <v>238</v>
      </c>
      <c r="S119" s="381" t="s">
        <v>238</v>
      </c>
      <c r="T119" s="381" t="s">
        <v>238</v>
      </c>
      <c r="U119" s="381" t="s">
        <v>238</v>
      </c>
      <c r="V119" s="381" t="s">
        <v>238</v>
      </c>
      <c r="W119" s="381" t="s">
        <v>238</v>
      </c>
      <c r="X119" s="379" t="s">
        <v>238</v>
      </c>
      <c r="Y119" s="379" t="s">
        <v>238</v>
      </c>
      <c r="Z119" s="379" t="s">
        <v>238</v>
      </c>
      <c r="AA119" s="379" t="s">
        <v>238</v>
      </c>
      <c r="AB119" s="379" t="s">
        <v>238</v>
      </c>
      <c r="AC119" s="379" t="s">
        <v>238</v>
      </c>
      <c r="AD119" s="383" t="s">
        <v>238</v>
      </c>
      <c r="AE119" s="383"/>
      <c r="AF119" s="383"/>
      <c r="AG119" s="278">
        <f>AG121+AG122+AG123</f>
        <v>563.79999999999995</v>
      </c>
      <c r="AH119" s="278">
        <f>AH121+AH122+AH123</f>
        <v>563.79999999999995</v>
      </c>
      <c r="AI119" s="278">
        <f t="shared" ref="AI119:AZ119" si="42">AI121+AI122+AI123</f>
        <v>0</v>
      </c>
      <c r="AJ119" s="278"/>
      <c r="AK119" s="278">
        <f t="shared" si="42"/>
        <v>0</v>
      </c>
      <c r="AL119" s="278"/>
      <c r="AM119" s="278">
        <f t="shared" si="42"/>
        <v>0</v>
      </c>
      <c r="AN119" s="278"/>
      <c r="AO119" s="278">
        <f t="shared" si="42"/>
        <v>563.79999999999995</v>
      </c>
      <c r="AP119" s="278">
        <f t="shared" si="42"/>
        <v>563.79999999999995</v>
      </c>
      <c r="AQ119" s="531">
        <f t="shared" si="42"/>
        <v>648.9</v>
      </c>
      <c r="AR119" s="531">
        <f t="shared" si="42"/>
        <v>0</v>
      </c>
      <c r="AS119" s="531">
        <f t="shared" si="42"/>
        <v>0</v>
      </c>
      <c r="AT119" s="531">
        <f t="shared" si="42"/>
        <v>0</v>
      </c>
      <c r="AU119" s="531">
        <f t="shared" si="42"/>
        <v>648.9</v>
      </c>
      <c r="AV119" s="278">
        <f t="shared" si="42"/>
        <v>648.9</v>
      </c>
      <c r="AW119" s="278">
        <f t="shared" si="42"/>
        <v>0</v>
      </c>
      <c r="AX119" s="278">
        <f t="shared" si="42"/>
        <v>0</v>
      </c>
      <c r="AY119" s="278">
        <f t="shared" si="42"/>
        <v>0</v>
      </c>
      <c r="AZ119" s="278">
        <f t="shared" si="42"/>
        <v>648.9</v>
      </c>
      <c r="BA119" s="278">
        <f t="shared" ref="BA119:BJ119" si="43">BA121+BA122+BA123</f>
        <v>648.9</v>
      </c>
      <c r="BB119" s="278">
        <f t="shared" si="43"/>
        <v>0</v>
      </c>
      <c r="BC119" s="278">
        <f t="shared" si="43"/>
        <v>0</v>
      </c>
      <c r="BD119" s="278">
        <f t="shared" si="43"/>
        <v>0</v>
      </c>
      <c r="BE119" s="278">
        <f t="shared" si="43"/>
        <v>648.9</v>
      </c>
      <c r="BF119" s="278">
        <f t="shared" si="43"/>
        <v>648.9</v>
      </c>
      <c r="BG119" s="278">
        <f t="shared" si="43"/>
        <v>0</v>
      </c>
      <c r="BH119" s="278">
        <f t="shared" si="43"/>
        <v>0</v>
      </c>
      <c r="BI119" s="278">
        <f t="shared" si="43"/>
        <v>0</v>
      </c>
      <c r="BJ119" s="278">
        <f t="shared" si="43"/>
        <v>648.9</v>
      </c>
    </row>
    <row r="120" spans="1:62" ht="12.75" hidden="1" customHeight="1">
      <c r="A120" s="426" t="s">
        <v>411</v>
      </c>
      <c r="B120" s="250"/>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54"/>
      <c r="AE120" s="254"/>
      <c r="AF120" s="254"/>
      <c r="AG120" s="255"/>
      <c r="AH120" s="255"/>
      <c r="AI120" s="255"/>
      <c r="AJ120" s="255"/>
      <c r="AK120" s="255"/>
      <c r="AL120" s="255"/>
      <c r="AM120" s="255"/>
      <c r="AN120" s="255"/>
      <c r="AO120" s="256"/>
      <c r="AP120" s="256"/>
      <c r="AQ120" s="527"/>
      <c r="AR120" s="534"/>
      <c r="AS120" s="534"/>
      <c r="AT120" s="534"/>
      <c r="AU120" s="535"/>
      <c r="AV120" s="304"/>
      <c r="AW120" s="304"/>
      <c r="AX120" s="304"/>
      <c r="AY120" s="304"/>
      <c r="AZ120" s="305"/>
      <c r="BA120" s="304"/>
      <c r="BB120" s="304"/>
      <c r="BC120" s="304"/>
      <c r="BD120" s="304"/>
      <c r="BE120" s="305"/>
      <c r="BF120" s="304"/>
      <c r="BG120" s="304"/>
      <c r="BH120" s="304"/>
      <c r="BI120" s="304"/>
      <c r="BJ120" s="305"/>
    </row>
    <row r="121" spans="1:62" ht="1.5" hidden="1" customHeight="1">
      <c r="A121" s="433" t="s">
        <v>412</v>
      </c>
      <c r="B121" s="268">
        <v>7802</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62"/>
      <c r="AE121" s="262"/>
      <c r="AF121" s="262"/>
      <c r="AG121" s="264"/>
      <c r="AH121" s="264"/>
      <c r="AI121" s="264"/>
      <c r="AJ121" s="264"/>
      <c r="AK121" s="264"/>
      <c r="AL121" s="264"/>
      <c r="AM121" s="264"/>
      <c r="AN121" s="264"/>
      <c r="AO121" s="265"/>
      <c r="AP121" s="265"/>
      <c r="AQ121" s="529"/>
      <c r="AR121" s="536"/>
      <c r="AS121" s="536"/>
      <c r="AT121" s="536"/>
      <c r="AU121" s="537"/>
      <c r="AV121" s="307"/>
      <c r="AW121" s="307"/>
      <c r="AX121" s="307"/>
      <c r="AY121" s="307"/>
      <c r="AZ121" s="308"/>
      <c r="BA121" s="307"/>
      <c r="BB121" s="307"/>
      <c r="BC121" s="307"/>
      <c r="BD121" s="307"/>
      <c r="BE121" s="308"/>
      <c r="BF121" s="307"/>
      <c r="BG121" s="307"/>
      <c r="BH121" s="307"/>
      <c r="BI121" s="307"/>
      <c r="BJ121" s="308"/>
    </row>
    <row r="122" spans="1:62" ht="87" customHeight="1">
      <c r="A122" s="675" t="s">
        <v>405</v>
      </c>
      <c r="B122" s="658">
        <v>7803</v>
      </c>
      <c r="C122" s="660" t="s">
        <v>447</v>
      </c>
      <c r="D122" s="58" t="s">
        <v>241</v>
      </c>
      <c r="E122" s="58" t="s">
        <v>448</v>
      </c>
      <c r="F122" s="321"/>
      <c r="G122" s="321"/>
      <c r="H122" s="321"/>
      <c r="I122" s="384"/>
      <c r="J122" s="321"/>
      <c r="K122" s="321"/>
      <c r="L122" s="321"/>
      <c r="M122" s="259" t="s">
        <v>174</v>
      </c>
      <c r="N122" s="385"/>
      <c r="O122" s="385"/>
      <c r="P122" s="385">
        <v>10</v>
      </c>
      <c r="Q122" s="321"/>
      <c r="R122" s="321"/>
      <c r="S122" s="321"/>
      <c r="T122" s="321"/>
      <c r="U122" s="321"/>
      <c r="V122" s="321"/>
      <c r="W122" s="386" t="s">
        <v>175</v>
      </c>
      <c r="X122" s="289" t="s">
        <v>176</v>
      </c>
      <c r="Y122" s="291" t="s">
        <v>177</v>
      </c>
      <c r="Z122" s="644" t="s">
        <v>65</v>
      </c>
      <c r="AA122" s="272" t="s">
        <v>290</v>
      </c>
      <c r="AB122" s="272" t="s">
        <v>66</v>
      </c>
      <c r="AC122" s="272"/>
      <c r="AD122" s="277" t="s">
        <v>478</v>
      </c>
      <c r="AE122" s="277" t="s">
        <v>270</v>
      </c>
      <c r="AF122" s="277" t="s">
        <v>282</v>
      </c>
      <c r="AG122" s="278">
        <v>0</v>
      </c>
      <c r="AH122" s="278"/>
      <c r="AI122" s="278"/>
      <c r="AJ122" s="278"/>
      <c r="AK122" s="278"/>
      <c r="AL122" s="278"/>
      <c r="AM122" s="278"/>
      <c r="AN122" s="278"/>
      <c r="AO122" s="312">
        <f>AG122</f>
        <v>0</v>
      </c>
      <c r="AP122" s="312"/>
      <c r="AQ122" s="531">
        <v>0</v>
      </c>
      <c r="AR122" s="531"/>
      <c r="AS122" s="531"/>
      <c r="AT122" s="531"/>
      <c r="AU122" s="538">
        <f>AQ122</f>
        <v>0</v>
      </c>
      <c r="AV122" s="278"/>
      <c r="AW122" s="264"/>
      <c r="AX122" s="264"/>
      <c r="AY122" s="264"/>
      <c r="AZ122" s="265">
        <f>AV122</f>
        <v>0</v>
      </c>
      <c r="BA122" s="278"/>
      <c r="BB122" s="264"/>
      <c r="BC122" s="264"/>
      <c r="BD122" s="264"/>
      <c r="BE122" s="265">
        <f>BA122</f>
        <v>0</v>
      </c>
      <c r="BF122" s="278"/>
      <c r="BG122" s="264"/>
      <c r="BH122" s="264"/>
      <c r="BI122" s="264"/>
      <c r="BJ122" s="265">
        <f>BF122</f>
        <v>0</v>
      </c>
    </row>
    <row r="123" spans="1:62" ht="12.75">
      <c r="A123" s="676"/>
      <c r="B123" s="659"/>
      <c r="C123" s="661"/>
      <c r="D123" s="12"/>
      <c r="E123" s="12"/>
      <c r="F123" s="321"/>
      <c r="G123" s="321"/>
      <c r="H123" s="321"/>
      <c r="I123" s="384"/>
      <c r="J123" s="321"/>
      <c r="K123" s="321"/>
      <c r="L123" s="321"/>
      <c r="M123" s="259"/>
      <c r="N123" s="385"/>
      <c r="O123" s="385"/>
      <c r="P123" s="385"/>
      <c r="Q123" s="324"/>
      <c r="R123" s="324"/>
      <c r="S123" s="324"/>
      <c r="T123" s="324"/>
      <c r="U123" s="324"/>
      <c r="V123" s="324"/>
      <c r="W123" s="386"/>
      <c r="X123" s="289"/>
      <c r="Y123" s="291"/>
      <c r="Z123" s="646"/>
      <c r="AA123" s="272"/>
      <c r="AB123" s="272"/>
      <c r="AC123" s="272"/>
      <c r="AD123" s="277" t="s">
        <v>478</v>
      </c>
      <c r="AE123" s="277" t="s">
        <v>27</v>
      </c>
      <c r="AF123" s="277" t="s">
        <v>282</v>
      </c>
      <c r="AG123" s="278">
        <v>563.79999999999995</v>
      </c>
      <c r="AH123" s="278">
        <v>563.79999999999995</v>
      </c>
      <c r="AI123" s="278"/>
      <c r="AJ123" s="278"/>
      <c r="AK123" s="278"/>
      <c r="AL123" s="278"/>
      <c r="AM123" s="278"/>
      <c r="AN123" s="278"/>
      <c r="AO123" s="312">
        <f>AG123</f>
        <v>563.79999999999995</v>
      </c>
      <c r="AP123" s="312">
        <f>AH123</f>
        <v>563.79999999999995</v>
      </c>
      <c r="AQ123" s="531">
        <v>648.9</v>
      </c>
      <c r="AR123" s="531"/>
      <c r="AS123" s="531"/>
      <c r="AT123" s="531"/>
      <c r="AU123" s="538">
        <f>AQ123</f>
        <v>648.9</v>
      </c>
      <c r="AV123" s="278">
        <v>648.9</v>
      </c>
      <c r="AW123" s="264"/>
      <c r="AX123" s="264"/>
      <c r="AY123" s="264"/>
      <c r="AZ123" s="265">
        <f>AV123</f>
        <v>648.9</v>
      </c>
      <c r="BA123" s="278">
        <v>648.9</v>
      </c>
      <c r="BB123" s="264"/>
      <c r="BC123" s="264"/>
      <c r="BD123" s="264"/>
      <c r="BE123" s="265">
        <f>BA123</f>
        <v>648.9</v>
      </c>
      <c r="BF123" s="278">
        <v>648.9</v>
      </c>
      <c r="BG123" s="264"/>
      <c r="BH123" s="264"/>
      <c r="BI123" s="264"/>
      <c r="BJ123" s="265">
        <f>BF123</f>
        <v>648.9</v>
      </c>
    </row>
    <row r="124" spans="1:62" ht="36.75" customHeight="1">
      <c r="A124" s="427" t="s">
        <v>178</v>
      </c>
      <c r="B124" s="271">
        <v>7900</v>
      </c>
      <c r="C124" s="379" t="s">
        <v>238</v>
      </c>
      <c r="D124" s="379" t="s">
        <v>238</v>
      </c>
      <c r="E124" s="379" t="s">
        <v>238</v>
      </c>
      <c r="F124" s="379" t="s">
        <v>238</v>
      </c>
      <c r="G124" s="379" t="s">
        <v>238</v>
      </c>
      <c r="H124" s="379" t="s">
        <v>238</v>
      </c>
      <c r="I124" s="379" t="s">
        <v>238</v>
      </c>
      <c r="J124" s="379" t="s">
        <v>238</v>
      </c>
      <c r="K124" s="379" t="s">
        <v>238</v>
      </c>
      <c r="L124" s="379" t="s">
        <v>238</v>
      </c>
      <c r="M124" s="379" t="s">
        <v>238</v>
      </c>
      <c r="N124" s="379" t="s">
        <v>238</v>
      </c>
      <c r="O124" s="379" t="s">
        <v>238</v>
      </c>
      <c r="P124" s="379" t="s">
        <v>238</v>
      </c>
      <c r="Q124" s="381" t="s">
        <v>238</v>
      </c>
      <c r="R124" s="381" t="s">
        <v>238</v>
      </c>
      <c r="S124" s="381" t="s">
        <v>238</v>
      </c>
      <c r="T124" s="381" t="s">
        <v>238</v>
      </c>
      <c r="U124" s="381" t="s">
        <v>238</v>
      </c>
      <c r="V124" s="381" t="s">
        <v>238</v>
      </c>
      <c r="W124" s="381" t="s">
        <v>238</v>
      </c>
      <c r="X124" s="379" t="s">
        <v>238</v>
      </c>
      <c r="Y124" s="379" t="s">
        <v>238</v>
      </c>
      <c r="Z124" s="379" t="s">
        <v>238</v>
      </c>
      <c r="AA124" s="379" t="s">
        <v>238</v>
      </c>
      <c r="AB124" s="379" t="s">
        <v>238</v>
      </c>
      <c r="AC124" s="379" t="s">
        <v>238</v>
      </c>
      <c r="AD124" s="383" t="s">
        <v>238</v>
      </c>
      <c r="AE124" s="383"/>
      <c r="AF124" s="383"/>
      <c r="AG124" s="278">
        <f t="shared" ref="AG124:AY124" si="44">AG126+AG127</f>
        <v>0</v>
      </c>
      <c r="AH124" s="278"/>
      <c r="AI124" s="278">
        <f t="shared" si="44"/>
        <v>0</v>
      </c>
      <c r="AJ124" s="278"/>
      <c r="AK124" s="278">
        <f t="shared" si="44"/>
        <v>0</v>
      </c>
      <c r="AL124" s="278"/>
      <c r="AM124" s="278">
        <f t="shared" si="44"/>
        <v>0</v>
      </c>
      <c r="AN124" s="278"/>
      <c r="AO124" s="312">
        <f>AO126+AO127</f>
        <v>0</v>
      </c>
      <c r="AP124" s="312"/>
      <c r="AQ124" s="531">
        <f t="shared" si="44"/>
        <v>0</v>
      </c>
      <c r="AR124" s="531">
        <f t="shared" si="44"/>
        <v>0</v>
      </c>
      <c r="AS124" s="531">
        <f t="shared" si="44"/>
        <v>0</v>
      </c>
      <c r="AT124" s="531">
        <f t="shared" si="44"/>
        <v>0</v>
      </c>
      <c r="AU124" s="538">
        <f>AU126+AU127</f>
        <v>0</v>
      </c>
      <c r="AV124" s="278">
        <f t="shared" si="44"/>
        <v>0</v>
      </c>
      <c r="AW124" s="278">
        <f t="shared" si="44"/>
        <v>0</v>
      </c>
      <c r="AX124" s="278">
        <f t="shared" si="44"/>
        <v>0</v>
      </c>
      <c r="AY124" s="278">
        <f t="shared" si="44"/>
        <v>0</v>
      </c>
      <c r="AZ124" s="312">
        <f t="shared" ref="AZ124:BE124" si="45">AZ126+AZ127</f>
        <v>0</v>
      </c>
      <c r="BA124" s="278">
        <f t="shared" si="45"/>
        <v>0</v>
      </c>
      <c r="BB124" s="278">
        <f t="shared" si="45"/>
        <v>0</v>
      </c>
      <c r="BC124" s="278">
        <f t="shared" si="45"/>
        <v>0</v>
      </c>
      <c r="BD124" s="278">
        <f t="shared" si="45"/>
        <v>0</v>
      </c>
      <c r="BE124" s="312">
        <f t="shared" si="45"/>
        <v>0</v>
      </c>
      <c r="BF124" s="278">
        <f>BF126+BF127</f>
        <v>0</v>
      </c>
      <c r="BG124" s="278">
        <f>BG126+BG127</f>
        <v>0</v>
      </c>
      <c r="BH124" s="278">
        <f>BH126+BH127</f>
        <v>0</v>
      </c>
      <c r="BI124" s="278">
        <f>BI126+BI127</f>
        <v>0</v>
      </c>
      <c r="BJ124" s="312">
        <f>BJ126+BJ127</f>
        <v>0</v>
      </c>
    </row>
    <row r="125" spans="1:62" ht="11.25" customHeight="1">
      <c r="A125" s="426" t="s">
        <v>411</v>
      </c>
      <c r="B125" s="250">
        <v>7901</v>
      </c>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54"/>
      <c r="AE125" s="254"/>
      <c r="AF125" s="254"/>
      <c r="AG125" s="255"/>
      <c r="AH125" s="255"/>
      <c r="AI125" s="255"/>
      <c r="AJ125" s="255"/>
      <c r="AK125" s="255"/>
      <c r="AL125" s="255"/>
      <c r="AM125" s="255"/>
      <c r="AN125" s="255"/>
      <c r="AO125" s="256"/>
      <c r="AP125" s="256"/>
      <c r="AQ125" s="527"/>
      <c r="AR125" s="534"/>
      <c r="AS125" s="534"/>
      <c r="AT125" s="534"/>
      <c r="AU125" s="535"/>
      <c r="AV125" s="304"/>
      <c r="AW125" s="304"/>
      <c r="AX125" s="304"/>
      <c r="AY125" s="304"/>
      <c r="AZ125" s="305"/>
      <c r="BA125" s="304"/>
      <c r="BB125" s="304"/>
      <c r="BC125" s="304"/>
      <c r="BD125" s="304"/>
      <c r="BE125" s="305"/>
      <c r="BF125" s="304"/>
      <c r="BG125" s="304"/>
      <c r="BH125" s="304"/>
      <c r="BI125" s="304"/>
      <c r="BJ125" s="305"/>
    </row>
    <row r="126" spans="1:62" ht="34.5" hidden="1" customHeight="1">
      <c r="A126" s="433" t="s">
        <v>412</v>
      </c>
      <c r="B126" s="268">
        <v>7901</v>
      </c>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62"/>
      <c r="AE126" s="262"/>
      <c r="AF126" s="262"/>
      <c r="AG126" s="264"/>
      <c r="AH126" s="264"/>
      <c r="AI126" s="264"/>
      <c r="AJ126" s="264"/>
      <c r="AK126" s="264"/>
      <c r="AL126" s="264"/>
      <c r="AM126" s="264"/>
      <c r="AN126" s="264"/>
      <c r="AO126" s="265"/>
      <c r="AP126" s="265"/>
      <c r="AQ126" s="529"/>
      <c r="AR126" s="536"/>
      <c r="AS126" s="536"/>
      <c r="AT126" s="536"/>
      <c r="AU126" s="537"/>
      <c r="AV126" s="307"/>
      <c r="AW126" s="307"/>
      <c r="AX126" s="307"/>
      <c r="AY126" s="307"/>
      <c r="AZ126" s="308"/>
      <c r="BA126" s="307"/>
      <c r="BB126" s="307"/>
      <c r="BC126" s="307"/>
      <c r="BD126" s="307"/>
      <c r="BE126" s="308"/>
      <c r="BF126" s="307"/>
      <c r="BG126" s="307"/>
      <c r="BH126" s="307"/>
      <c r="BI126" s="307"/>
      <c r="BJ126" s="308"/>
    </row>
    <row r="127" spans="1:62" ht="34.5" hidden="1" customHeight="1">
      <c r="A127" s="427" t="s">
        <v>412</v>
      </c>
      <c r="B127" s="271">
        <v>7902</v>
      </c>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7"/>
      <c r="AE127" s="277"/>
      <c r="AF127" s="277"/>
      <c r="AG127" s="278"/>
      <c r="AH127" s="278"/>
      <c r="AI127" s="278"/>
      <c r="AJ127" s="278"/>
      <c r="AK127" s="278"/>
      <c r="AL127" s="278"/>
      <c r="AM127" s="278"/>
      <c r="AN127" s="278"/>
      <c r="AO127" s="312"/>
      <c r="AP127" s="312"/>
      <c r="AQ127" s="531"/>
      <c r="AR127" s="556"/>
      <c r="AS127" s="556"/>
      <c r="AT127" s="556"/>
      <c r="AU127" s="557"/>
      <c r="AV127" s="441"/>
      <c r="AW127" s="441"/>
      <c r="AX127" s="441"/>
      <c r="AY127" s="441"/>
      <c r="AZ127" s="447"/>
      <c r="BA127" s="441"/>
      <c r="BB127" s="441"/>
      <c r="BC127" s="441"/>
      <c r="BD127" s="441"/>
      <c r="BE127" s="447"/>
      <c r="BF127" s="441"/>
      <c r="BG127" s="441"/>
      <c r="BH127" s="441"/>
      <c r="BI127" s="441"/>
      <c r="BJ127" s="447"/>
    </row>
    <row r="128" spans="1:62" s="227" customFormat="1" ht="39" customHeight="1" thickBot="1">
      <c r="A128" s="448" t="s">
        <v>179</v>
      </c>
      <c r="B128" s="449">
        <v>8000</v>
      </c>
      <c r="C128" s="486"/>
      <c r="D128" s="486"/>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51" t="s">
        <v>180</v>
      </c>
      <c r="AE128" s="451" t="s">
        <v>197</v>
      </c>
      <c r="AF128" s="451" t="s">
        <v>288</v>
      </c>
      <c r="AG128" s="452"/>
      <c r="AH128" s="452"/>
      <c r="AI128" s="452"/>
      <c r="AJ128" s="452"/>
      <c r="AK128" s="452"/>
      <c r="AL128" s="452"/>
      <c r="AM128" s="452"/>
      <c r="AN128" s="452"/>
      <c r="AO128" s="453"/>
      <c r="AP128" s="453"/>
      <c r="AQ128" s="558">
        <v>0</v>
      </c>
      <c r="AR128" s="559"/>
      <c r="AS128" s="559"/>
      <c r="AT128" s="559"/>
      <c r="AU128" s="560">
        <v>0</v>
      </c>
      <c r="AV128" s="455">
        <v>73.099999999999994</v>
      </c>
      <c r="AW128" s="455"/>
      <c r="AX128" s="455"/>
      <c r="AY128" s="455"/>
      <c r="AZ128" s="456">
        <v>73.099999999999994</v>
      </c>
      <c r="BA128" s="455">
        <v>144.5</v>
      </c>
      <c r="BB128" s="455"/>
      <c r="BC128" s="455"/>
      <c r="BD128" s="455"/>
      <c r="BE128" s="456">
        <v>144.5</v>
      </c>
      <c r="BF128" s="455">
        <v>144.5</v>
      </c>
      <c r="BG128" s="455"/>
      <c r="BH128" s="455"/>
      <c r="BI128" s="455"/>
      <c r="BJ128" s="456">
        <v>144.5</v>
      </c>
    </row>
    <row r="129" spans="1:62" s="227" customFormat="1" ht="26.25" customHeight="1" thickBot="1">
      <c r="A129" s="396" t="s">
        <v>227</v>
      </c>
      <c r="B129" s="186">
        <v>10100</v>
      </c>
      <c r="C129" s="487" t="s">
        <v>238</v>
      </c>
      <c r="D129" s="487" t="s">
        <v>238</v>
      </c>
      <c r="E129" s="487" t="s">
        <v>238</v>
      </c>
      <c r="F129" s="487" t="s">
        <v>238</v>
      </c>
      <c r="G129" s="487" t="s">
        <v>238</v>
      </c>
      <c r="H129" s="487" t="s">
        <v>238</v>
      </c>
      <c r="I129" s="487" t="s">
        <v>238</v>
      </c>
      <c r="J129" s="487" t="s">
        <v>238</v>
      </c>
      <c r="K129" s="487" t="s">
        <v>238</v>
      </c>
      <c r="L129" s="487" t="s">
        <v>238</v>
      </c>
      <c r="M129" s="487" t="s">
        <v>238</v>
      </c>
      <c r="N129" s="487" t="s">
        <v>238</v>
      </c>
      <c r="O129" s="487" t="s">
        <v>238</v>
      </c>
      <c r="P129" s="487" t="s">
        <v>238</v>
      </c>
      <c r="Q129" s="487" t="s">
        <v>238</v>
      </c>
      <c r="R129" s="487" t="s">
        <v>238</v>
      </c>
      <c r="S129" s="487" t="s">
        <v>238</v>
      </c>
      <c r="T129" s="487" t="s">
        <v>238</v>
      </c>
      <c r="U129" s="487" t="s">
        <v>238</v>
      </c>
      <c r="V129" s="487" t="s">
        <v>238</v>
      </c>
      <c r="W129" s="487" t="s">
        <v>238</v>
      </c>
      <c r="X129" s="487" t="s">
        <v>238</v>
      </c>
      <c r="Y129" s="487" t="s">
        <v>238</v>
      </c>
      <c r="Z129" s="487" t="s">
        <v>238</v>
      </c>
      <c r="AA129" s="487" t="s">
        <v>238</v>
      </c>
      <c r="AB129" s="487" t="s">
        <v>238</v>
      </c>
      <c r="AC129" s="487" t="s">
        <v>238</v>
      </c>
      <c r="AD129" s="488" t="s">
        <v>238</v>
      </c>
      <c r="AE129" s="488"/>
      <c r="AF129" s="488"/>
      <c r="AG129" s="402">
        <f t="shared" ref="AG129:AZ129" si="46">AG18+AG128</f>
        <v>5062.1000000000004</v>
      </c>
      <c r="AH129" s="402">
        <f t="shared" si="46"/>
        <v>4986.2</v>
      </c>
      <c r="AI129" s="402">
        <f t="shared" si="46"/>
        <v>106.1</v>
      </c>
      <c r="AJ129" s="402">
        <f t="shared" si="46"/>
        <v>106.1</v>
      </c>
      <c r="AK129" s="402">
        <f t="shared" si="46"/>
        <v>1001.8</v>
      </c>
      <c r="AL129" s="402">
        <f t="shared" si="46"/>
        <v>998.8</v>
      </c>
      <c r="AM129" s="402">
        <f t="shared" si="46"/>
        <v>0</v>
      </c>
      <c r="AN129" s="402"/>
      <c r="AO129" s="403">
        <f t="shared" si="46"/>
        <v>3954.2</v>
      </c>
      <c r="AP129" s="403">
        <f t="shared" si="46"/>
        <v>3881.3</v>
      </c>
      <c r="AQ129" s="551">
        <f t="shared" si="46"/>
        <v>6474.2</v>
      </c>
      <c r="AR129" s="551">
        <f t="shared" si="46"/>
        <v>90</v>
      </c>
      <c r="AS129" s="551">
        <f t="shared" si="46"/>
        <v>2971.1000000000004</v>
      </c>
      <c r="AT129" s="551">
        <f t="shared" si="46"/>
        <v>0</v>
      </c>
      <c r="AU129" s="552">
        <f t="shared" si="46"/>
        <v>2816.9</v>
      </c>
      <c r="AV129" s="402">
        <f t="shared" si="46"/>
        <v>3499.4</v>
      </c>
      <c r="AW129" s="402">
        <f t="shared" si="46"/>
        <v>90.1</v>
      </c>
      <c r="AX129" s="402">
        <f t="shared" si="46"/>
        <v>484</v>
      </c>
      <c r="AY129" s="402">
        <f t="shared" si="46"/>
        <v>0</v>
      </c>
      <c r="AZ129" s="403">
        <f t="shared" si="46"/>
        <v>2524.5</v>
      </c>
      <c r="BA129" s="402">
        <f t="shared" ref="BA129:BJ129" si="47">BA18+BA128</f>
        <v>3693.1</v>
      </c>
      <c r="BB129" s="402">
        <f t="shared" si="47"/>
        <v>93.8</v>
      </c>
      <c r="BC129" s="402">
        <f t="shared" si="47"/>
        <v>708.1</v>
      </c>
      <c r="BD129" s="402">
        <f t="shared" si="47"/>
        <v>0</v>
      </c>
      <c r="BE129" s="403">
        <f t="shared" si="47"/>
        <v>2595.9</v>
      </c>
      <c r="BF129" s="402">
        <f t="shared" si="47"/>
        <v>3693.1</v>
      </c>
      <c r="BG129" s="402">
        <f t="shared" si="47"/>
        <v>93.8</v>
      </c>
      <c r="BH129" s="402">
        <f t="shared" si="47"/>
        <v>708.1</v>
      </c>
      <c r="BI129" s="402">
        <f t="shared" si="47"/>
        <v>0</v>
      </c>
      <c r="BJ129" s="403">
        <f t="shared" si="47"/>
        <v>2595.9</v>
      </c>
    </row>
    <row r="130" spans="1:62" ht="34.5" customHeight="1">
      <c r="A130" s="408"/>
      <c r="B130" s="409"/>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411"/>
      <c r="AE130" s="411"/>
      <c r="AF130" s="411"/>
      <c r="AG130" s="193"/>
      <c r="AH130" s="193"/>
      <c r="AI130" s="193"/>
      <c r="AJ130" s="193"/>
      <c r="AK130" s="193"/>
      <c r="AL130" s="193"/>
      <c r="AM130" s="193"/>
      <c r="AN130" s="193"/>
      <c r="AO130" s="194"/>
      <c r="AP130" s="194"/>
      <c r="AQ130" s="193"/>
      <c r="AR130" s="193"/>
      <c r="AS130" s="193"/>
      <c r="AT130" s="193"/>
      <c r="AU130" s="194"/>
      <c r="AV130" s="193"/>
      <c r="AW130" s="193"/>
      <c r="AX130" s="193"/>
      <c r="AY130" s="193"/>
      <c r="AZ130" s="194"/>
      <c r="BA130" s="194"/>
      <c r="BB130" s="194"/>
      <c r="BC130" s="194"/>
      <c r="BD130" s="194"/>
      <c r="BE130" s="194"/>
    </row>
    <row r="131" spans="1:62" ht="12.75" customHeight="1">
      <c r="A131" s="635"/>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193"/>
      <c r="AH131" s="193"/>
      <c r="AI131" s="193"/>
      <c r="AJ131" s="193"/>
      <c r="AK131" s="193"/>
      <c r="AL131" s="193"/>
      <c r="AM131" s="193"/>
      <c r="AN131" s="193"/>
      <c r="AO131" s="194"/>
      <c r="AP131" s="194"/>
      <c r="AQ131" s="193"/>
      <c r="AR131" s="193"/>
      <c r="AS131" s="193"/>
      <c r="AT131" s="193"/>
      <c r="AU131" s="194"/>
      <c r="AV131" s="193"/>
      <c r="AW131" s="193"/>
      <c r="AX131" s="193"/>
      <c r="AY131" s="193"/>
      <c r="AZ131" s="194"/>
      <c r="BA131" s="194"/>
      <c r="BB131" s="194"/>
      <c r="BC131" s="194"/>
      <c r="BD131" s="194"/>
      <c r="BE131" s="194"/>
    </row>
    <row r="132" spans="1:62" ht="18.75" customHeight="1">
      <c r="A132" s="193"/>
      <c r="B132" s="657"/>
      <c r="C132" s="657"/>
      <c r="D132" s="657"/>
      <c r="E132" s="657"/>
      <c r="F132" s="657"/>
      <c r="G132" s="657"/>
      <c r="H132" s="657"/>
      <c r="I132" s="657"/>
      <c r="J132" s="657"/>
      <c r="K132" s="657"/>
      <c r="L132" s="657"/>
      <c r="M132" s="657"/>
      <c r="N132" s="657"/>
      <c r="O132" s="657"/>
      <c r="P132" s="657"/>
      <c r="Q132" s="657"/>
      <c r="R132" s="657"/>
      <c r="S132" s="657"/>
      <c r="T132" s="657"/>
      <c r="U132" s="657"/>
      <c r="V132" s="657"/>
      <c r="W132" s="657"/>
      <c r="X132" s="657"/>
      <c r="Y132" s="657"/>
      <c r="Z132" s="657"/>
      <c r="AA132" s="657"/>
      <c r="AB132" s="657"/>
      <c r="AC132" s="657"/>
      <c r="AD132" s="657"/>
      <c r="AE132" s="657"/>
      <c r="AF132" s="657"/>
      <c r="AG132" s="193"/>
      <c r="AH132" s="193"/>
      <c r="AI132" s="193"/>
      <c r="AJ132" s="193"/>
      <c r="AK132" s="193"/>
      <c r="AL132" s="193"/>
      <c r="AM132" s="193"/>
      <c r="AN132" s="193"/>
      <c r="AO132" s="194"/>
      <c r="AP132" s="194"/>
      <c r="AQ132" s="193"/>
      <c r="AR132" s="193"/>
      <c r="AS132" s="193"/>
      <c r="AT132" s="193"/>
      <c r="AU132" s="194"/>
      <c r="AV132" s="193"/>
      <c r="AW132" s="193"/>
      <c r="AX132" s="193"/>
      <c r="AY132" s="193"/>
      <c r="AZ132" s="194"/>
      <c r="BA132" s="194"/>
      <c r="BB132" s="194"/>
      <c r="BC132" s="194"/>
      <c r="BD132" s="194"/>
      <c r="BE132" s="194"/>
    </row>
    <row r="133" spans="1:62" ht="34.5" hidden="1" customHeight="1">
      <c r="A133" s="193"/>
      <c r="B133" s="409"/>
      <c r="C133" s="193"/>
      <c r="D133" s="413"/>
      <c r="E133" s="193"/>
      <c r="F133" s="193"/>
      <c r="G133" s="193"/>
      <c r="H133" s="193"/>
      <c r="I133" s="193"/>
      <c r="K133" s="193"/>
      <c r="L133" s="193"/>
      <c r="Q133" s="193"/>
      <c r="R133" s="193"/>
      <c r="S133" s="193"/>
      <c r="T133" s="193"/>
      <c r="U133" s="193"/>
      <c r="V133" s="193"/>
      <c r="W133" s="193"/>
      <c r="X133" s="193"/>
      <c r="Y133" s="193"/>
      <c r="Z133" s="410"/>
      <c r="AA133" s="193"/>
      <c r="AB133" s="193"/>
      <c r="AC133" s="193"/>
      <c r="AD133" s="411"/>
      <c r="AE133" s="411"/>
      <c r="AF133" s="411"/>
      <c r="AG133" s="193"/>
      <c r="AH133" s="193"/>
      <c r="AI133" s="193"/>
      <c r="AJ133" s="193"/>
      <c r="AK133" s="193"/>
      <c r="AL133" s="193"/>
      <c r="AM133" s="193"/>
      <c r="AN133" s="193"/>
      <c r="AO133" s="194"/>
      <c r="AP133" s="194"/>
      <c r="AQ133" s="193"/>
      <c r="AR133" s="193"/>
      <c r="AS133" s="193"/>
      <c r="AT133" s="193"/>
      <c r="AU133" s="194"/>
      <c r="AV133" s="193"/>
      <c r="AW133" s="193"/>
      <c r="AX133" s="193"/>
      <c r="AY133" s="193"/>
      <c r="AZ133" s="194"/>
      <c r="BA133" s="194"/>
      <c r="BB133" s="194"/>
      <c r="BC133" s="194"/>
      <c r="BD133" s="194"/>
      <c r="BE133" s="194"/>
    </row>
    <row r="134" spans="1:62" ht="23.25" customHeight="1">
      <c r="A134" s="193"/>
      <c r="B134" s="457"/>
      <c r="C134" s="457"/>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193"/>
      <c r="AH134" s="193"/>
      <c r="AI134" s="193"/>
      <c r="AJ134" s="193"/>
      <c r="AK134" s="193"/>
      <c r="AL134" s="193"/>
      <c r="AM134" s="193"/>
      <c r="AN134" s="193"/>
      <c r="AO134" s="194"/>
      <c r="AP134" s="194"/>
      <c r="AQ134" s="193"/>
      <c r="AR134" s="193"/>
      <c r="AS134" s="193"/>
      <c r="AT134" s="193"/>
      <c r="AU134" s="194"/>
      <c r="AV134" s="193"/>
      <c r="AW134" s="193"/>
      <c r="AX134" s="193"/>
      <c r="AY134" s="193"/>
      <c r="AZ134" s="194"/>
      <c r="BA134" s="194"/>
      <c r="BB134" s="194"/>
      <c r="BC134" s="194"/>
      <c r="BD134" s="194"/>
      <c r="BE134" s="194"/>
    </row>
    <row r="135" spans="1:62" ht="24.75" hidden="1" customHeight="1">
      <c r="A135" s="193"/>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193"/>
      <c r="AH135" s="193"/>
      <c r="AI135" s="193"/>
      <c r="AJ135" s="193"/>
      <c r="AK135" s="193"/>
      <c r="AL135" s="193"/>
      <c r="AM135" s="193"/>
      <c r="AN135" s="193"/>
      <c r="AO135" s="194"/>
      <c r="AP135" s="194"/>
      <c r="AQ135" s="193"/>
      <c r="AR135" s="193"/>
      <c r="AS135" s="193"/>
      <c r="AT135" s="193"/>
      <c r="AU135" s="194"/>
      <c r="AV135" s="193"/>
      <c r="AW135" s="193"/>
      <c r="AX135" s="193"/>
      <c r="AY135" s="193"/>
      <c r="AZ135" s="194"/>
      <c r="BA135" s="194"/>
      <c r="BB135" s="194"/>
      <c r="BC135" s="194"/>
      <c r="BD135" s="194"/>
      <c r="BE135" s="194"/>
    </row>
    <row r="136" spans="1:62" ht="34.5" hidden="1" customHeight="1">
      <c r="A136" s="408"/>
      <c r="B136" s="409"/>
      <c r="C136" s="193"/>
      <c r="D136" s="193"/>
      <c r="E136" s="193"/>
      <c r="F136" s="193"/>
      <c r="G136" s="193"/>
      <c r="H136" s="193"/>
      <c r="I136" s="193"/>
      <c r="K136" s="193"/>
      <c r="L136" s="193"/>
      <c r="M136" s="193"/>
      <c r="N136" s="193"/>
      <c r="O136" s="193"/>
      <c r="P136" s="410"/>
      <c r="Q136" s="193"/>
      <c r="R136" s="193"/>
      <c r="S136" s="193"/>
      <c r="T136" s="193"/>
      <c r="U136" s="193"/>
      <c r="V136" s="193"/>
      <c r="W136" s="193"/>
      <c r="X136" s="193"/>
      <c r="Y136" s="193"/>
      <c r="Z136" s="193"/>
      <c r="AA136" s="193"/>
      <c r="AB136" s="193"/>
      <c r="AC136" s="193"/>
      <c r="AD136" s="411"/>
      <c r="AE136" s="411"/>
      <c r="AF136" s="411"/>
      <c r="AG136" s="193"/>
      <c r="AH136" s="193"/>
      <c r="AI136" s="193"/>
      <c r="AJ136" s="193"/>
      <c r="AK136" s="193"/>
      <c r="AL136" s="193"/>
      <c r="AM136" s="193"/>
      <c r="AN136" s="193"/>
      <c r="AO136" s="194"/>
      <c r="AP136" s="194"/>
      <c r="AQ136" s="193"/>
      <c r="AR136" s="193"/>
      <c r="AS136" s="193"/>
      <c r="AT136" s="193"/>
      <c r="AU136" s="194"/>
      <c r="AV136" s="193"/>
      <c r="AW136" s="193"/>
      <c r="AX136" s="193"/>
      <c r="AY136" s="193"/>
      <c r="AZ136" s="194"/>
      <c r="BA136" s="194"/>
      <c r="BB136" s="194"/>
      <c r="BC136" s="194"/>
      <c r="BD136" s="194"/>
      <c r="BE136" s="194"/>
    </row>
    <row r="138" spans="1:62" s="416" customFormat="1" ht="20.25" customHeight="1">
      <c r="A138" s="414"/>
      <c r="B138" s="415"/>
      <c r="AD138" s="417"/>
      <c r="AE138" s="417"/>
      <c r="AF138" s="417"/>
      <c r="AO138" s="418"/>
      <c r="AP138" s="418"/>
      <c r="AU138" s="418"/>
      <c r="AZ138" s="418"/>
      <c r="BA138" s="418"/>
      <c r="BB138" s="418"/>
      <c r="BC138" s="418"/>
      <c r="BD138" s="418"/>
      <c r="BE138" s="418"/>
    </row>
    <row r="139" spans="1:62" s="416" customFormat="1" ht="34.5" customHeight="1">
      <c r="A139" s="414"/>
      <c r="B139" s="415"/>
      <c r="AD139" s="417"/>
      <c r="AE139" s="417"/>
      <c r="AF139" s="417"/>
      <c r="BB139" s="418"/>
      <c r="BC139" s="418"/>
      <c r="BD139" s="418"/>
      <c r="BE139" s="418"/>
    </row>
  </sheetData>
  <mergeCells count="204">
    <mergeCell ref="A1:BE1"/>
    <mergeCell ref="A2:BE2"/>
    <mergeCell ref="A5:AQ5"/>
    <mergeCell ref="A7:A16"/>
    <mergeCell ref="B7:B16"/>
    <mergeCell ref="W10:Y10"/>
    <mergeCell ref="AQ10:AU10"/>
    <mergeCell ref="AO11:AP11"/>
    <mergeCell ref="C11:C16"/>
    <mergeCell ref="L11:L16"/>
    <mergeCell ref="AG7:BJ9"/>
    <mergeCell ref="BA10:BJ10"/>
    <mergeCell ref="AY11:AY16"/>
    <mergeCell ref="T11:T16"/>
    <mergeCell ref="AV10:AZ10"/>
    <mergeCell ref="AE11:AE16"/>
    <mergeCell ref="AD7:AF10"/>
    <mergeCell ref="AG10:AP10"/>
    <mergeCell ref="AD11:AD16"/>
    <mergeCell ref="AN12:AN16"/>
    <mergeCell ref="AA11:AA16"/>
    <mergeCell ref="D11:D16"/>
    <mergeCell ref="N11:N16"/>
    <mergeCell ref="R11:R16"/>
    <mergeCell ref="Q11:Q16"/>
    <mergeCell ref="V11:V16"/>
    <mergeCell ref="Z11:Z16"/>
    <mergeCell ref="E28:E34"/>
    <mergeCell ref="F64:F65"/>
    <mergeCell ref="F46:F55"/>
    <mergeCell ref="BJ12:BJ16"/>
    <mergeCell ref="Y46:Y55"/>
    <mergeCell ref="AC44:AC45"/>
    <mergeCell ref="AA46:AA55"/>
    <mergeCell ref="AB46:AB55"/>
    <mergeCell ref="X46:X55"/>
    <mergeCell ref="S11:S16"/>
    <mergeCell ref="M28:M34"/>
    <mergeCell ref="C10:E10"/>
    <mergeCell ref="F10:I10"/>
    <mergeCell ref="E46:E55"/>
    <mergeCell ref="J11:J16"/>
    <mergeCell ref="G46:G55"/>
    <mergeCell ref="H46:H55"/>
    <mergeCell ref="F11:F16"/>
    <mergeCell ref="I11:I16"/>
    <mergeCell ref="F28:F34"/>
    <mergeCell ref="AI12:AI16"/>
    <mergeCell ref="B36:B40"/>
    <mergeCell ref="A22:A26"/>
    <mergeCell ref="U11:U16"/>
    <mergeCell ref="Z22:Z26"/>
    <mergeCell ref="Z28:Z34"/>
    <mergeCell ref="X28:X34"/>
    <mergeCell ref="W28:W34"/>
    <mergeCell ref="W36:W40"/>
    <mergeCell ref="Z36:Z39"/>
    <mergeCell ref="B132:AF132"/>
    <mergeCell ref="A77:A78"/>
    <mergeCell ref="M68:M76"/>
    <mergeCell ref="H68:H76"/>
    <mergeCell ref="I68:I76"/>
    <mergeCell ref="B79:B82"/>
    <mergeCell ref="B101:B102"/>
    <mergeCell ref="E68:E76"/>
    <mergeCell ref="F68:F76"/>
    <mergeCell ref="B69:B76"/>
    <mergeCell ref="D28:D34"/>
    <mergeCell ref="B28:B34"/>
    <mergeCell ref="B22:B26"/>
    <mergeCell ref="C36:C40"/>
    <mergeCell ref="D46:D55"/>
    <mergeCell ref="B46:B56"/>
    <mergeCell ref="A44:A45"/>
    <mergeCell ref="B44:B45"/>
    <mergeCell ref="C22:C26"/>
    <mergeCell ref="A36:A40"/>
    <mergeCell ref="A28:A34"/>
    <mergeCell ref="C28:C34"/>
    <mergeCell ref="A69:A76"/>
    <mergeCell ref="E79:E82"/>
    <mergeCell ref="B77:B78"/>
    <mergeCell ref="D68:D76"/>
    <mergeCell ref="A46:A56"/>
    <mergeCell ref="A122:A123"/>
    <mergeCell ref="A101:A102"/>
    <mergeCell ref="A79:A82"/>
    <mergeCell ref="C46:C55"/>
    <mergeCell ref="J68:J76"/>
    <mergeCell ref="O68:O76"/>
    <mergeCell ref="K68:K76"/>
    <mergeCell ref="C79:C83"/>
    <mergeCell ref="F77:F78"/>
    <mergeCell ref="G68:G76"/>
    <mergeCell ref="C68:C76"/>
    <mergeCell ref="C77:C78"/>
    <mergeCell ref="W77:W78"/>
    <mergeCell ref="L68:L76"/>
    <mergeCell ref="W101:W102"/>
    <mergeCell ref="P68:P76"/>
    <mergeCell ref="W79:W83"/>
    <mergeCell ref="M77:M78"/>
    <mergeCell ref="N68:N76"/>
    <mergeCell ref="Z101:Z102"/>
    <mergeCell ref="AC101:AC102"/>
    <mergeCell ref="AA101:AA102"/>
    <mergeCell ref="AB101:AB102"/>
    <mergeCell ref="X101:X102"/>
    <mergeCell ref="X79:X82"/>
    <mergeCell ref="B122:B123"/>
    <mergeCell ref="C122:C123"/>
    <mergeCell ref="AC69:AC76"/>
    <mergeCell ref="AA68:AA76"/>
    <mergeCell ref="AB68:AB76"/>
    <mergeCell ref="AC77:AC78"/>
    <mergeCell ref="Z77:Z78"/>
    <mergeCell ref="Y68:Y76"/>
    <mergeCell ref="Z68:Z76"/>
    <mergeCell ref="X68:X76"/>
    <mergeCell ref="M46:M55"/>
    <mergeCell ref="N46:N55"/>
    <mergeCell ref="AC46:AC56"/>
    <mergeCell ref="AA77:AA78"/>
    <mergeCell ref="AB77:AB78"/>
    <mergeCell ref="B135:AF135"/>
    <mergeCell ref="C101:C102"/>
    <mergeCell ref="D101:D102"/>
    <mergeCell ref="E101:E102"/>
    <mergeCell ref="Z122:Z123"/>
    <mergeCell ref="W68:W76"/>
    <mergeCell ref="Q46:Q55"/>
    <mergeCell ref="Y101:Y102"/>
    <mergeCell ref="K46:K55"/>
    <mergeCell ref="I46:I55"/>
    <mergeCell ref="S46:S55"/>
    <mergeCell ref="R46:R55"/>
    <mergeCell ref="P46:P55"/>
    <mergeCell ref="J46:J55"/>
    <mergeCell ref="L46:L55"/>
    <mergeCell ref="AC28:AC34"/>
    <mergeCell ref="AA28:AA34"/>
    <mergeCell ref="AB28:AB34"/>
    <mergeCell ref="Y28:Y34"/>
    <mergeCell ref="O46:O55"/>
    <mergeCell ref="W46:W55"/>
    <mergeCell ref="U46:U55"/>
    <mergeCell ref="T46:T55"/>
    <mergeCell ref="V46:V55"/>
    <mergeCell ref="Z46:Z55"/>
    <mergeCell ref="W9:AB9"/>
    <mergeCell ref="T10:V10"/>
    <mergeCell ref="C7:AB8"/>
    <mergeCell ref="M10:P10"/>
    <mergeCell ref="Z10:AB10"/>
    <mergeCell ref="Q10:S10"/>
    <mergeCell ref="J10:L10"/>
    <mergeCell ref="AL12:AL16"/>
    <mergeCell ref="Y22:Y24"/>
    <mergeCell ref="W22:W26"/>
    <mergeCell ref="X11:X16"/>
    <mergeCell ref="W11:W16"/>
    <mergeCell ref="Y11:Y16"/>
    <mergeCell ref="AG12:AG16"/>
    <mergeCell ref="AF11:AF16"/>
    <mergeCell ref="AI11:AJ11"/>
    <mergeCell ref="AK11:AL11"/>
    <mergeCell ref="C9:V9"/>
    <mergeCell ref="O11:O16"/>
    <mergeCell ref="M11:M16"/>
    <mergeCell ref="H11:H16"/>
    <mergeCell ref="G11:G16"/>
    <mergeCell ref="E11:E16"/>
    <mergeCell ref="K11:K16"/>
    <mergeCell ref="P11:P16"/>
    <mergeCell ref="BD12:BD16"/>
    <mergeCell ref="BH12:BH16"/>
    <mergeCell ref="BE12:BE16"/>
    <mergeCell ref="BG12:BG16"/>
    <mergeCell ref="AB11:AB16"/>
    <mergeCell ref="AC7:AC16"/>
    <mergeCell ref="AJ12:AJ16"/>
    <mergeCell ref="AO12:AO16"/>
    <mergeCell ref="AK12:AK16"/>
    <mergeCell ref="AM12:AM16"/>
    <mergeCell ref="BB12:BB16"/>
    <mergeCell ref="AV11:AV16"/>
    <mergeCell ref="AT11:AT16"/>
    <mergeCell ref="AW11:AW16"/>
    <mergeCell ref="BI12:BI16"/>
    <mergeCell ref="AH12:AH16"/>
    <mergeCell ref="AU11:AU16"/>
    <mergeCell ref="AQ11:AQ16"/>
    <mergeCell ref="BA11:BE11"/>
    <mergeCell ref="AR11:AR16"/>
    <mergeCell ref="AM11:AN11"/>
    <mergeCell ref="AG11:AH11"/>
    <mergeCell ref="AP12:AP16"/>
    <mergeCell ref="BF11:BJ11"/>
    <mergeCell ref="BF12:BF16"/>
    <mergeCell ref="AS11:AS16"/>
    <mergeCell ref="BA12:BA16"/>
    <mergeCell ref="AZ11:AZ16"/>
    <mergeCell ref="AX11:AX16"/>
    <mergeCell ref="BC12:BC16"/>
  </mergeCells>
  <phoneticPr fontId="0" type="noConversion"/>
  <pageMargins left="0.75" right="0.4" top="0.51" bottom="0.53" header="0.5" footer="0.5"/>
  <pageSetup paperSize="9" scale="42" orientation="landscape" r:id="rId1"/>
  <headerFooter alignWithMargins="0"/>
  <rowBreaks count="3" manualBreakCount="3">
    <brk id="57" max="121" man="1"/>
    <brk id="93" max="121" man="1"/>
    <brk id="134" max="121" man="1"/>
  </rowBreaks>
</worksheet>
</file>

<file path=xl/worksheets/sheet5.xml><?xml version="1.0" encoding="utf-8"?>
<worksheet xmlns="http://schemas.openxmlformats.org/spreadsheetml/2006/main" xmlns:r="http://schemas.openxmlformats.org/officeDocument/2006/relationships">
  <dimension ref="A3:BJ170"/>
  <sheetViews>
    <sheetView view="pageBreakPreview" topLeftCell="AG152" zoomScaleNormal="75" zoomScaleSheetLayoutView="100" workbookViewId="0">
      <selection activeCell="AG168" sqref="AG168:BH171"/>
    </sheetView>
  </sheetViews>
  <sheetFormatPr defaultRowHeight="12.75"/>
  <cols>
    <col min="1" max="1" width="40.7109375" style="2" customWidth="1"/>
    <col min="2" max="2" width="5.140625" style="2" customWidth="1"/>
    <col min="3" max="3" width="15.5703125" style="2" customWidth="1"/>
    <col min="4" max="4" width="5" style="2" customWidth="1"/>
    <col min="5" max="5" width="8.7109375" style="2" customWidth="1"/>
    <col min="6" max="6" width="8.5703125" style="2" hidden="1" customWidth="1"/>
    <col min="7" max="7" width="9.85546875" style="2" hidden="1" customWidth="1"/>
    <col min="8" max="8" width="10.140625" style="2" hidden="1" customWidth="1"/>
    <col min="9" max="9" width="10.85546875" style="2" hidden="1" customWidth="1"/>
    <col min="10" max="10" width="10.42578125" style="2" hidden="1" customWidth="1"/>
    <col min="11" max="11" width="10.5703125" style="2" hidden="1" customWidth="1"/>
    <col min="12" max="12" width="10.140625" style="2" hidden="1" customWidth="1"/>
    <col min="13" max="13" width="17.85546875" style="2" hidden="1" customWidth="1"/>
    <col min="14" max="14" width="6.7109375" style="2" hidden="1" customWidth="1"/>
    <col min="15" max="15" width="5.85546875" style="2" hidden="1" customWidth="1"/>
    <col min="16" max="16" width="0.140625" style="2" hidden="1" customWidth="1"/>
    <col min="17" max="17" width="9" style="2" hidden="1" customWidth="1"/>
    <col min="18" max="18" width="9.140625" style="2" hidden="1" customWidth="1"/>
    <col min="19" max="19" width="9.28515625" style="2" hidden="1" customWidth="1"/>
    <col min="20" max="20" width="8.85546875" style="2" hidden="1" customWidth="1"/>
    <col min="21" max="22" width="8.5703125" style="2" hidden="1" customWidth="1"/>
    <col min="23" max="23" width="16.7109375" style="2" customWidth="1"/>
    <col min="24" max="24" width="4.7109375" style="2" customWidth="1"/>
    <col min="25" max="25" width="6.5703125" style="2" customWidth="1"/>
    <col min="26" max="26" width="16" style="2" hidden="1" customWidth="1"/>
    <col min="27" max="27" width="4.7109375" style="2" hidden="1" customWidth="1"/>
    <col min="28" max="28" width="8.85546875" style="2" hidden="1" customWidth="1"/>
    <col min="29" max="29" width="6.5703125" style="2" hidden="1" customWidth="1"/>
    <col min="30" max="30" width="5.28515625" style="2" customWidth="1"/>
    <col min="31" max="31" width="12.5703125" style="2" customWidth="1"/>
    <col min="32" max="32" width="4.28515625" style="2" customWidth="1"/>
    <col min="33" max="34" width="6.28515625" style="2" customWidth="1"/>
    <col min="35" max="36" width="5.7109375" style="2" customWidth="1"/>
    <col min="37" max="38" width="5.28515625" style="2" customWidth="1"/>
    <col min="39" max="40" width="4.42578125" style="2" customWidth="1"/>
    <col min="41" max="42" width="7" style="2" customWidth="1"/>
    <col min="43" max="43" width="7.28515625" style="2" customWidth="1"/>
    <col min="44" max="44" width="5.5703125" style="2" customWidth="1"/>
    <col min="45" max="45" width="6.85546875" style="2" customWidth="1"/>
    <col min="46" max="46" width="4.5703125" style="2" customWidth="1"/>
    <col min="47" max="47" width="7.140625" style="2" customWidth="1"/>
    <col min="48" max="48" width="7.28515625" style="2" customWidth="1"/>
    <col min="49" max="49" width="5" style="2" customWidth="1"/>
    <col min="50" max="50" width="5.7109375" style="2" customWidth="1"/>
    <col min="51" max="51" width="3.42578125" style="2" customWidth="1"/>
    <col min="52" max="53" width="6.7109375" style="2" customWidth="1"/>
    <col min="54" max="54" width="5" style="2" customWidth="1"/>
    <col min="55" max="55" width="6.28515625" style="2" customWidth="1"/>
    <col min="56" max="56" width="3.85546875" style="2" customWidth="1"/>
    <col min="57" max="57" width="6.5703125" style="2" customWidth="1"/>
    <col min="58" max="58" width="6.7109375" style="2" customWidth="1"/>
    <col min="59" max="59" width="5.42578125" style="2" customWidth="1"/>
    <col min="60" max="60" width="6.140625" style="2" customWidth="1"/>
    <col min="61" max="61" width="3.7109375" style="2" customWidth="1"/>
    <col min="62" max="62" width="7.28515625" style="2" customWidth="1"/>
    <col min="63" max="16384" width="9.140625" style="2"/>
  </cols>
  <sheetData>
    <row r="3" spans="1:62" s="56" customFormat="1" ht="27" customHeight="1">
      <c r="A3" s="940" t="s">
        <v>15</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199</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25.5" customHeight="1">
      <c r="A9" s="905"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06"/>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06"/>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36.75" customHeight="1">
      <c r="A12" s="906"/>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4" t="s">
        <v>348</v>
      </c>
      <c r="AH12" s="925"/>
      <c r="AI12" s="925"/>
      <c r="AJ12" s="925"/>
      <c r="AK12" s="925"/>
      <c r="AL12" s="925"/>
      <c r="AM12" s="925"/>
      <c r="AN12" s="925"/>
      <c r="AO12" s="925"/>
      <c r="AP12" s="926"/>
      <c r="AQ12" s="922" t="s">
        <v>265</v>
      </c>
      <c r="AR12" s="927"/>
      <c r="AS12" s="927"/>
      <c r="AT12" s="927"/>
      <c r="AU12" s="923"/>
      <c r="AV12" s="922" t="s">
        <v>264</v>
      </c>
      <c r="AW12" s="927"/>
      <c r="AX12" s="927"/>
      <c r="AY12" s="927"/>
      <c r="AZ12" s="923"/>
      <c r="BA12" s="924" t="s">
        <v>435</v>
      </c>
      <c r="BB12" s="925"/>
      <c r="BC12" s="925"/>
      <c r="BD12" s="925"/>
      <c r="BE12" s="925"/>
      <c r="BF12" s="925"/>
      <c r="BG12" s="925"/>
      <c r="BH12" s="925"/>
      <c r="BI12" s="925"/>
      <c r="BJ12" s="926"/>
    </row>
    <row r="13" spans="1:62" ht="81.75" customHeight="1">
      <c r="A13" s="906"/>
      <c r="B13" s="909"/>
      <c r="C13" s="905" t="s">
        <v>338</v>
      </c>
      <c r="D13" s="905" t="s">
        <v>339</v>
      </c>
      <c r="E13" s="905" t="s">
        <v>340</v>
      </c>
      <c r="F13" s="905" t="s">
        <v>338</v>
      </c>
      <c r="G13" s="905" t="s">
        <v>339</v>
      </c>
      <c r="H13" s="905" t="s">
        <v>340</v>
      </c>
      <c r="I13" s="905" t="s">
        <v>341</v>
      </c>
      <c r="J13" s="905" t="s">
        <v>338</v>
      </c>
      <c r="K13" s="905" t="s">
        <v>342</v>
      </c>
      <c r="L13" s="905" t="s">
        <v>340</v>
      </c>
      <c r="M13" s="905" t="s">
        <v>338</v>
      </c>
      <c r="N13" s="905" t="s">
        <v>342</v>
      </c>
      <c r="O13" s="905" t="s">
        <v>340</v>
      </c>
      <c r="P13" s="905" t="s">
        <v>341</v>
      </c>
      <c r="Q13" s="905" t="s">
        <v>338</v>
      </c>
      <c r="R13" s="905" t="s">
        <v>342</v>
      </c>
      <c r="S13" s="905" t="s">
        <v>340</v>
      </c>
      <c r="T13" s="905" t="s">
        <v>338</v>
      </c>
      <c r="U13" s="905" t="s">
        <v>342</v>
      </c>
      <c r="V13" s="905" t="s">
        <v>340</v>
      </c>
      <c r="W13" s="905" t="s">
        <v>338</v>
      </c>
      <c r="X13" s="905" t="s">
        <v>339</v>
      </c>
      <c r="Y13" s="905" t="s">
        <v>340</v>
      </c>
      <c r="Z13" s="905" t="s">
        <v>338</v>
      </c>
      <c r="AA13" s="905" t="s">
        <v>342</v>
      </c>
      <c r="AB13" s="905" t="s">
        <v>340</v>
      </c>
      <c r="AC13" s="906"/>
      <c r="AD13" s="908" t="s">
        <v>343</v>
      </c>
      <c r="AE13" s="908" t="s">
        <v>300</v>
      </c>
      <c r="AF13" s="908" t="s">
        <v>301</v>
      </c>
      <c r="AG13" s="921" t="s">
        <v>439</v>
      </c>
      <c r="AH13" s="921"/>
      <c r="AI13" s="922" t="s">
        <v>4</v>
      </c>
      <c r="AJ13" s="923"/>
      <c r="AK13" s="922" t="s">
        <v>5</v>
      </c>
      <c r="AL13" s="923"/>
      <c r="AM13" s="922" t="s">
        <v>16</v>
      </c>
      <c r="AN13" s="923"/>
      <c r="AO13" s="922" t="s">
        <v>472</v>
      </c>
      <c r="AP13" s="923"/>
      <c r="AQ13" s="911" t="s">
        <v>439</v>
      </c>
      <c r="AR13" s="911" t="s">
        <v>4</v>
      </c>
      <c r="AS13" s="911" t="s">
        <v>5</v>
      </c>
      <c r="AT13" s="911" t="s">
        <v>16</v>
      </c>
      <c r="AU13" s="911" t="s">
        <v>472</v>
      </c>
      <c r="AV13" s="911" t="s">
        <v>439</v>
      </c>
      <c r="AW13" s="911" t="s">
        <v>4</v>
      </c>
      <c r="AX13" s="911" t="s">
        <v>5</v>
      </c>
      <c r="AY13" s="911" t="s">
        <v>16</v>
      </c>
      <c r="AZ13" s="911" t="s">
        <v>472</v>
      </c>
      <c r="BA13" s="920" t="s">
        <v>383</v>
      </c>
      <c r="BB13" s="920"/>
      <c r="BC13" s="920"/>
      <c r="BD13" s="920"/>
      <c r="BE13" s="920"/>
      <c r="BF13" s="920" t="s">
        <v>85</v>
      </c>
      <c r="BG13" s="920"/>
      <c r="BH13" s="920"/>
      <c r="BI13" s="920"/>
      <c r="BJ13" s="920"/>
    </row>
    <row r="14" spans="1:62" ht="18" customHeight="1">
      <c r="A14" s="906"/>
      <c r="B14" s="909"/>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9"/>
      <c r="AE14" s="909"/>
      <c r="AF14" s="909"/>
      <c r="AG14" s="911" t="s">
        <v>436</v>
      </c>
      <c r="AH14" s="911" t="s">
        <v>437</v>
      </c>
      <c r="AI14" s="911" t="s">
        <v>328</v>
      </c>
      <c r="AJ14" s="911" t="s">
        <v>327</v>
      </c>
      <c r="AK14" s="911" t="s">
        <v>328</v>
      </c>
      <c r="AL14" s="911" t="s">
        <v>327</v>
      </c>
      <c r="AM14" s="911" t="s">
        <v>328</v>
      </c>
      <c r="AN14" s="911" t="s">
        <v>327</v>
      </c>
      <c r="AO14" s="911" t="s">
        <v>328</v>
      </c>
      <c r="AP14" s="911" t="s">
        <v>327</v>
      </c>
      <c r="AQ14" s="912"/>
      <c r="AR14" s="912"/>
      <c r="AS14" s="912"/>
      <c r="AT14" s="912"/>
      <c r="AU14" s="912"/>
      <c r="AV14" s="912"/>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06"/>
      <c r="B15" s="909"/>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9"/>
      <c r="AE15" s="909"/>
      <c r="AF15" s="909"/>
      <c r="AG15" s="912"/>
      <c r="AH15" s="912"/>
      <c r="AI15" s="912"/>
      <c r="AJ15" s="912"/>
      <c r="AK15" s="912"/>
      <c r="AL15" s="912"/>
      <c r="AM15" s="912"/>
      <c r="AN15" s="912"/>
      <c r="AO15" s="912"/>
      <c r="AP15" s="912"/>
      <c r="AQ15" s="912"/>
      <c r="AR15" s="912"/>
      <c r="AS15" s="912"/>
      <c r="AT15" s="912"/>
      <c r="AU15" s="912"/>
      <c r="AV15" s="912"/>
      <c r="AW15" s="912"/>
      <c r="AX15" s="912"/>
      <c r="AY15" s="912"/>
      <c r="AZ15" s="912"/>
      <c r="BA15" s="918"/>
      <c r="BB15" s="912"/>
      <c r="BC15" s="912"/>
      <c r="BD15" s="912"/>
      <c r="BE15" s="912"/>
      <c r="BF15" s="918"/>
      <c r="BG15" s="912"/>
      <c r="BH15" s="912"/>
      <c r="BI15" s="912"/>
      <c r="BJ15" s="912"/>
    </row>
    <row r="16" spans="1:62" ht="18" hidden="1" customHeight="1">
      <c r="A16" s="906"/>
      <c r="B16" s="909"/>
      <c r="C16" s="906"/>
      <c r="D16" s="906"/>
      <c r="E16" s="906"/>
      <c r="F16" s="906"/>
      <c r="G16" s="906"/>
      <c r="H16" s="906"/>
      <c r="I16" s="906"/>
      <c r="J16" s="906"/>
      <c r="K16" s="906"/>
      <c r="L16" s="906"/>
      <c r="M16" s="906"/>
      <c r="N16" s="906"/>
      <c r="O16" s="906"/>
      <c r="P16" s="906"/>
      <c r="Q16" s="906"/>
      <c r="R16" s="906"/>
      <c r="S16" s="906"/>
      <c r="T16" s="906"/>
      <c r="U16" s="906"/>
      <c r="V16" s="906"/>
      <c r="W16" s="906"/>
      <c r="X16" s="906"/>
      <c r="Y16" s="906"/>
      <c r="Z16" s="906"/>
      <c r="AA16" s="906"/>
      <c r="AB16" s="906"/>
      <c r="AC16" s="906"/>
      <c r="AD16" s="909"/>
      <c r="AE16" s="909"/>
      <c r="AF16" s="909"/>
      <c r="AG16" s="912"/>
      <c r="AH16" s="912"/>
      <c r="AI16" s="912"/>
      <c r="AJ16" s="912"/>
      <c r="AK16" s="912"/>
      <c r="AL16" s="912"/>
      <c r="AM16" s="912"/>
      <c r="AN16" s="912"/>
      <c r="AO16" s="912"/>
      <c r="AP16" s="912"/>
      <c r="AQ16" s="912"/>
      <c r="AR16" s="912"/>
      <c r="AS16" s="912"/>
      <c r="AT16" s="912"/>
      <c r="AU16" s="912"/>
      <c r="AV16" s="912"/>
      <c r="AW16" s="912"/>
      <c r="AX16" s="912"/>
      <c r="AY16" s="912"/>
      <c r="AZ16" s="912"/>
      <c r="BA16" s="918"/>
      <c r="BB16" s="912"/>
      <c r="BC16" s="912"/>
      <c r="BD16" s="912"/>
      <c r="BE16" s="912"/>
      <c r="BF16" s="918"/>
      <c r="BG16" s="912"/>
      <c r="BH16" s="912"/>
      <c r="BI16" s="912"/>
      <c r="BJ16" s="912"/>
    </row>
    <row r="17" spans="1:62" ht="18" hidden="1" customHeight="1">
      <c r="A17" s="906"/>
      <c r="B17" s="909"/>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9"/>
      <c r="AE17" s="909"/>
      <c r="AF17" s="909"/>
      <c r="AG17" s="912"/>
      <c r="AH17" s="912"/>
      <c r="AI17" s="912"/>
      <c r="AJ17" s="912"/>
      <c r="AK17" s="912"/>
      <c r="AL17" s="912"/>
      <c r="AM17" s="912"/>
      <c r="AN17" s="912"/>
      <c r="AO17" s="912"/>
      <c r="AP17" s="912"/>
      <c r="AQ17" s="912"/>
      <c r="AR17" s="912"/>
      <c r="AS17" s="912"/>
      <c r="AT17" s="912"/>
      <c r="AU17" s="912"/>
      <c r="AV17" s="912"/>
      <c r="AW17" s="912"/>
      <c r="AX17" s="912"/>
      <c r="AY17" s="912"/>
      <c r="AZ17" s="912"/>
      <c r="BA17" s="918"/>
      <c r="BB17" s="912"/>
      <c r="BC17" s="912"/>
      <c r="BD17" s="912"/>
      <c r="BE17" s="912"/>
      <c r="BF17" s="918"/>
      <c r="BG17" s="912"/>
      <c r="BH17" s="912"/>
      <c r="BI17" s="912"/>
      <c r="BJ17" s="912"/>
    </row>
    <row r="18" spans="1:62" ht="18" hidden="1" customHeight="1">
      <c r="A18" s="907"/>
      <c r="B18" s="910"/>
      <c r="C18" s="907"/>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10"/>
      <c r="AE18" s="910"/>
      <c r="AF18" s="910"/>
      <c r="AG18" s="913"/>
      <c r="AH18" s="913"/>
      <c r="AI18" s="913"/>
      <c r="AJ18" s="913"/>
      <c r="AK18" s="913"/>
      <c r="AL18" s="913"/>
      <c r="AM18" s="913"/>
      <c r="AN18" s="913"/>
      <c r="AO18" s="913"/>
      <c r="AP18" s="913"/>
      <c r="AQ18" s="913"/>
      <c r="AR18" s="913"/>
      <c r="AS18" s="913"/>
      <c r="AT18" s="913"/>
      <c r="AU18" s="913"/>
      <c r="AV18" s="913"/>
      <c r="AW18" s="913"/>
      <c r="AX18" s="913"/>
      <c r="AY18" s="913"/>
      <c r="AZ18" s="913"/>
      <c r="BA18" s="919"/>
      <c r="BB18" s="913"/>
      <c r="BC18" s="913"/>
      <c r="BD18" s="913"/>
      <c r="BE18" s="913"/>
      <c r="BF18" s="919"/>
      <c r="BG18" s="913"/>
      <c r="BH18" s="913"/>
      <c r="BI18" s="913"/>
      <c r="BJ18" s="913"/>
    </row>
    <row r="19" spans="1:62" ht="18" customHeight="1">
      <c r="A19" s="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36">
        <v>23</v>
      </c>
      <c r="X19" s="36">
        <v>24</v>
      </c>
      <c r="Y19" s="36">
        <v>25</v>
      </c>
      <c r="Z19" s="36">
        <v>26</v>
      </c>
      <c r="AA19" s="36">
        <v>27</v>
      </c>
      <c r="AB19" s="36">
        <v>28</v>
      </c>
      <c r="AC19" s="36">
        <v>29</v>
      </c>
      <c r="AD19" s="36">
        <v>30</v>
      </c>
      <c r="AE19" s="7"/>
      <c r="AF19" s="7"/>
      <c r="AG19" s="145">
        <v>33</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8" t="s">
        <v>238</v>
      </c>
      <c r="X20" s="8" t="s">
        <v>238</v>
      </c>
      <c r="Y20" s="8" t="s">
        <v>238</v>
      </c>
      <c r="Z20" s="8" t="s">
        <v>238</v>
      </c>
      <c r="AA20" s="8" t="s">
        <v>238</v>
      </c>
      <c r="AB20" s="8" t="s">
        <v>238</v>
      </c>
      <c r="AC20" s="8" t="s">
        <v>238</v>
      </c>
      <c r="AD20" s="8" t="s">
        <v>238</v>
      </c>
      <c r="AE20" s="8"/>
      <c r="AF20" s="8"/>
      <c r="AG20" s="164">
        <f>AG21+AG105+AG122+AG137+AG152+AG162</f>
        <v>3629.1000000000004</v>
      </c>
      <c r="AH20" s="164">
        <f>AH21+AH105+AH122+AH137+AH152+AH162</f>
        <v>3605.0999999999995</v>
      </c>
      <c r="AI20" s="164">
        <f t="shared" ref="AI20:AZ20" si="0">AI21+AI105+AI122+AI137+AI152+AI162</f>
        <v>107.1</v>
      </c>
      <c r="AJ20" s="164">
        <f t="shared" si="0"/>
        <v>107.1</v>
      </c>
      <c r="AK20" s="164">
        <f t="shared" si="0"/>
        <v>723.6</v>
      </c>
      <c r="AL20" s="164">
        <f t="shared" si="0"/>
        <v>720.6</v>
      </c>
      <c r="AM20" s="164">
        <f t="shared" si="0"/>
        <v>0</v>
      </c>
      <c r="AN20" s="164"/>
      <c r="AO20" s="164">
        <f t="shared" si="0"/>
        <v>2798.4</v>
      </c>
      <c r="AP20" s="164">
        <f t="shared" si="0"/>
        <v>2777.4</v>
      </c>
      <c r="AQ20" s="147">
        <f>AQ21+AQ105+AQ122+AQ137+AQ152+AQ162</f>
        <v>7823.2999999999993</v>
      </c>
      <c r="AR20" s="147">
        <f t="shared" si="0"/>
        <v>90</v>
      </c>
      <c r="AS20" s="164">
        <f t="shared" si="0"/>
        <v>5618.7</v>
      </c>
      <c r="AT20" s="147">
        <f t="shared" si="0"/>
        <v>0</v>
      </c>
      <c r="AU20" s="164">
        <f t="shared" si="0"/>
        <v>2114.6</v>
      </c>
      <c r="AV20" s="147">
        <f t="shared" si="0"/>
        <v>2328.2999999999997</v>
      </c>
      <c r="AW20" s="147">
        <f t="shared" si="0"/>
        <v>90.1</v>
      </c>
      <c r="AX20" s="164">
        <f t="shared" si="0"/>
        <v>407.9</v>
      </c>
      <c r="AY20" s="147">
        <f t="shared" si="0"/>
        <v>0</v>
      </c>
      <c r="AZ20" s="147">
        <f t="shared" si="0"/>
        <v>1830.3</v>
      </c>
      <c r="BA20" s="147">
        <f t="shared" ref="BA20:BJ20" si="1">BA21+BA105+BA122+BA137+BA152+BA162</f>
        <v>2499.7000000000003</v>
      </c>
      <c r="BB20" s="147">
        <f t="shared" si="1"/>
        <v>93.8</v>
      </c>
      <c r="BC20" s="164">
        <f t="shared" si="1"/>
        <v>596.79999999999995</v>
      </c>
      <c r="BD20" s="147">
        <f t="shared" si="1"/>
        <v>0</v>
      </c>
      <c r="BE20" s="164">
        <f t="shared" si="1"/>
        <v>1809.1</v>
      </c>
      <c r="BF20" s="147">
        <f t="shared" si="1"/>
        <v>2499.7000000000003</v>
      </c>
      <c r="BG20" s="147">
        <f t="shared" si="1"/>
        <v>93.8</v>
      </c>
      <c r="BH20" s="164">
        <f t="shared" si="1"/>
        <v>596.79999999999995</v>
      </c>
      <c r="BI20" s="147">
        <f t="shared" si="1"/>
        <v>0</v>
      </c>
      <c r="BJ20" s="164">
        <f t="shared" si="1"/>
        <v>1809.1</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569">
        <f t="shared" ref="AG21:AZ21" si="2">AG22+AG66</f>
        <v>2107.4</v>
      </c>
      <c r="AH21" s="569">
        <f t="shared" si="2"/>
        <v>2094.7999999999997</v>
      </c>
      <c r="AI21" s="148">
        <f t="shared" si="2"/>
        <v>0</v>
      </c>
      <c r="AJ21" s="148"/>
      <c r="AK21" s="569">
        <f t="shared" si="2"/>
        <v>720.6</v>
      </c>
      <c r="AL21" s="569">
        <f t="shared" si="2"/>
        <v>720.6</v>
      </c>
      <c r="AM21" s="148">
        <f t="shared" si="2"/>
        <v>0</v>
      </c>
      <c r="AN21" s="148"/>
      <c r="AO21" s="148">
        <f t="shared" si="2"/>
        <v>1386.8</v>
      </c>
      <c r="AP21" s="148">
        <f t="shared" si="2"/>
        <v>1374.2</v>
      </c>
      <c r="AQ21" s="634">
        <f t="shared" si="2"/>
        <v>6331.7999999999993</v>
      </c>
      <c r="AR21" s="146">
        <f t="shared" si="2"/>
        <v>0</v>
      </c>
      <c r="AS21" s="146">
        <f t="shared" si="2"/>
        <v>5618.7</v>
      </c>
      <c r="AT21" s="146">
        <f t="shared" si="2"/>
        <v>0</v>
      </c>
      <c r="AU21" s="146">
        <f t="shared" si="2"/>
        <v>713.09999999999991</v>
      </c>
      <c r="AV21" s="148">
        <f t="shared" si="2"/>
        <v>772.4</v>
      </c>
      <c r="AW21" s="148">
        <f t="shared" si="2"/>
        <v>0</v>
      </c>
      <c r="AX21" s="148">
        <f t="shared" si="2"/>
        <v>407.9</v>
      </c>
      <c r="AY21" s="148">
        <f t="shared" si="2"/>
        <v>0</v>
      </c>
      <c r="AZ21" s="148">
        <f t="shared" si="2"/>
        <v>364.5</v>
      </c>
      <c r="BA21" s="148">
        <f t="shared" ref="BA21:BJ21" si="3">BA22+BA66</f>
        <v>898.4</v>
      </c>
      <c r="BB21" s="148">
        <f t="shared" si="3"/>
        <v>0</v>
      </c>
      <c r="BC21" s="148">
        <f t="shared" si="3"/>
        <v>596.79999999999995</v>
      </c>
      <c r="BD21" s="148">
        <f t="shared" si="3"/>
        <v>0</v>
      </c>
      <c r="BE21" s="148">
        <f t="shared" si="3"/>
        <v>301.59999999999997</v>
      </c>
      <c r="BF21" s="148">
        <f t="shared" si="3"/>
        <v>898.4</v>
      </c>
      <c r="BG21" s="148">
        <f t="shared" si="3"/>
        <v>0</v>
      </c>
      <c r="BH21" s="148">
        <f t="shared" si="3"/>
        <v>596.79999999999995</v>
      </c>
      <c r="BI21" s="148">
        <f t="shared" si="3"/>
        <v>0</v>
      </c>
      <c r="BJ21" s="148">
        <f t="shared" si="3"/>
        <v>301.59999999999997</v>
      </c>
    </row>
    <row r="22" spans="1:62" ht="60">
      <c r="A22" s="112" t="s">
        <v>468</v>
      </c>
      <c r="B22" s="14">
        <v>6502</v>
      </c>
      <c r="C22" s="13" t="s">
        <v>238</v>
      </c>
      <c r="D22" s="8" t="s">
        <v>238</v>
      </c>
      <c r="E22" s="8" t="s">
        <v>238</v>
      </c>
      <c r="F22" s="8" t="s">
        <v>238</v>
      </c>
      <c r="G22" s="8" t="s">
        <v>238</v>
      </c>
      <c r="H22" s="8" t="s">
        <v>238</v>
      </c>
      <c r="I22" s="8" t="s">
        <v>238</v>
      </c>
      <c r="J22" s="8" t="s">
        <v>238</v>
      </c>
      <c r="K22" s="8" t="s">
        <v>238</v>
      </c>
      <c r="L22" s="8" t="s">
        <v>238</v>
      </c>
      <c r="M22" s="8" t="s">
        <v>238</v>
      </c>
      <c r="N22" s="8" t="s">
        <v>238</v>
      </c>
      <c r="O22" s="8" t="s">
        <v>238</v>
      </c>
      <c r="P22" s="8" t="s">
        <v>238</v>
      </c>
      <c r="Q22" s="11" t="s">
        <v>238</v>
      </c>
      <c r="R22" s="11" t="s">
        <v>238</v>
      </c>
      <c r="S22" s="11" t="s">
        <v>238</v>
      </c>
      <c r="T22" s="11" t="s">
        <v>238</v>
      </c>
      <c r="U22" s="11" t="s">
        <v>238</v>
      </c>
      <c r="V22" s="11" t="s">
        <v>238</v>
      </c>
      <c r="W22" s="11" t="s">
        <v>238</v>
      </c>
      <c r="X22" s="8" t="s">
        <v>238</v>
      </c>
      <c r="Y22" s="8" t="s">
        <v>238</v>
      </c>
      <c r="Z22" s="8" t="s">
        <v>238</v>
      </c>
      <c r="AA22" s="8" t="s">
        <v>238</v>
      </c>
      <c r="AB22" s="8" t="s">
        <v>238</v>
      </c>
      <c r="AC22" s="8" t="s">
        <v>238</v>
      </c>
      <c r="AD22" s="8" t="s">
        <v>238</v>
      </c>
      <c r="AE22" s="8"/>
      <c r="AF22" s="8"/>
      <c r="AG22" s="569">
        <f>AG25+AG33+AG36+AG53+AG55+AG63+AG64+AG65</f>
        <v>1437.3</v>
      </c>
      <c r="AH22" s="569">
        <f>AH25+AH33+AH36+AH53+AH55+AH63+AH64+AH65</f>
        <v>1432.1999999999998</v>
      </c>
      <c r="AI22" s="569">
        <f>AI25+AI33+AI36+AI53+AI55+AI63+AI64+AI65</f>
        <v>0</v>
      </c>
      <c r="AJ22" s="569"/>
      <c r="AK22" s="569">
        <f>AK25+AK33+AK36+AK53+AK55+AK63+AK64+AK65</f>
        <v>239.3</v>
      </c>
      <c r="AL22" s="569">
        <f>AL25+AL33+AL36+AL53+AL55+AL63+AL64+AL65</f>
        <v>239.3</v>
      </c>
      <c r="AM22" s="569">
        <f>AM25+AM33+AM36+AM53+AM55+AM63+AM64+AM65</f>
        <v>0</v>
      </c>
      <c r="AN22" s="569"/>
      <c r="AO22" s="569">
        <f>AO25+AO33+AO36+AO53+AO55+AO63+AO64+AO65</f>
        <v>1198</v>
      </c>
      <c r="AP22" s="569">
        <f>AP25+AP33+AP36+AP53+AP55+AP63+AP64+AP65</f>
        <v>1192.9000000000001</v>
      </c>
      <c r="AQ22" s="148">
        <f>AQ33+AQ36+AQ53+AQ55+AQ63+AQ64+AQ65+AQ29+AQ30+AQ32</f>
        <v>3788.2</v>
      </c>
      <c r="AR22" s="148">
        <f>AR33+AR36+AR53+AR55+AR63+AR64+AR65+AR29+AR30+AR32</f>
        <v>0</v>
      </c>
      <c r="AS22" s="148">
        <f>AS33+AS36+AS53+AS55+AS63+AS64+AS65+AS29+AS30+AS32</f>
        <v>3371</v>
      </c>
      <c r="AT22" s="148">
        <f>AT33+AT36+AT53+AT55+AT63+AT64+AT65+AT29+AT30+AT32</f>
        <v>0</v>
      </c>
      <c r="AU22" s="148">
        <f>AU33+AU36+AU53+AU55+AU63+AU64+AU65+AU29+AU30+AU32</f>
        <v>417.2</v>
      </c>
      <c r="AV22" s="148">
        <f t="shared" ref="AV22:BE22" si="4">AV33+AV36+AV53+AV55+AV63+AV64+AV65+AV29+AV30</f>
        <v>67.5</v>
      </c>
      <c r="AW22" s="148">
        <f t="shared" si="4"/>
        <v>0</v>
      </c>
      <c r="AX22" s="148">
        <f t="shared" si="4"/>
        <v>0</v>
      </c>
      <c r="AY22" s="148">
        <f t="shared" si="4"/>
        <v>0</v>
      </c>
      <c r="AZ22" s="148">
        <f t="shared" si="4"/>
        <v>67.5</v>
      </c>
      <c r="BA22" s="148">
        <f t="shared" si="4"/>
        <v>4.7</v>
      </c>
      <c r="BB22" s="148">
        <f t="shared" si="4"/>
        <v>0</v>
      </c>
      <c r="BC22" s="148">
        <f t="shared" si="4"/>
        <v>0</v>
      </c>
      <c r="BD22" s="148">
        <f t="shared" si="4"/>
        <v>0</v>
      </c>
      <c r="BE22" s="148">
        <f t="shared" si="4"/>
        <v>4.7</v>
      </c>
      <c r="BF22" s="148">
        <f>BF33+BF36+BF53+BF55+BF63+BF64+BF65+BF29+BF30</f>
        <v>4.7</v>
      </c>
      <c r="BG22" s="148">
        <f>BG33+BG36+BG53+BG55+BG63+BG64+BG65+BG29+BG30</f>
        <v>0</v>
      </c>
      <c r="BH22" s="148">
        <f>BH33+BH36+BH53+BH55+BH63+BH64+BH65+BH29+BH30</f>
        <v>0</v>
      </c>
      <c r="BI22" s="148">
        <f>BI33+BI36+BI53+BI55+BI63+BI64+BI65+BI29+BI30</f>
        <v>0</v>
      </c>
      <c r="BJ22" s="148">
        <f>BJ33+BJ36+BJ53+BJ55+BJ63+BJ64+BJ65+BJ29+BJ30</f>
        <v>4.7</v>
      </c>
    </row>
    <row r="23" spans="1:62">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t="1.5" customHeight="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8.75" customHeight="1">
      <c r="A25" s="883" t="s">
        <v>292</v>
      </c>
      <c r="B25" s="856">
        <v>6505</v>
      </c>
      <c r="C25" s="672" t="s">
        <v>447</v>
      </c>
      <c r="D25" s="650" t="s">
        <v>418</v>
      </c>
      <c r="E25" s="653" t="s">
        <v>448</v>
      </c>
      <c r="F25" s="59"/>
      <c r="G25" s="59"/>
      <c r="H25" s="59"/>
      <c r="I25" s="59"/>
      <c r="J25" s="59"/>
      <c r="K25" s="59"/>
      <c r="L25" s="59"/>
      <c r="M25" s="848" t="s">
        <v>385</v>
      </c>
      <c r="N25" s="60" t="s">
        <v>290</v>
      </c>
      <c r="O25" s="60" t="s">
        <v>386</v>
      </c>
      <c r="P25" s="59">
        <v>29</v>
      </c>
      <c r="Q25" s="59"/>
      <c r="R25" s="59"/>
      <c r="S25" s="59"/>
      <c r="T25" s="59"/>
      <c r="U25" s="59"/>
      <c r="V25" s="59"/>
      <c r="W25" s="672" t="s">
        <v>367</v>
      </c>
      <c r="X25" s="58" t="s">
        <v>242</v>
      </c>
      <c r="Y25" s="650" t="s">
        <v>368</v>
      </c>
      <c r="Z25" s="862" t="s">
        <v>2</v>
      </c>
      <c r="AA25" s="63" t="s">
        <v>290</v>
      </c>
      <c r="AB25" s="104" t="s">
        <v>378</v>
      </c>
      <c r="AC25" s="18"/>
      <c r="AD25" s="18"/>
      <c r="AE25" s="18"/>
      <c r="AF25" s="18"/>
      <c r="AG25" s="153">
        <f>AI25+AK25+AM25+AO25</f>
        <v>3.1</v>
      </c>
      <c r="AH25" s="153">
        <f>AJ25+AL25+AN25+AP25</f>
        <v>0</v>
      </c>
      <c r="AI25" s="153"/>
      <c r="AJ25" s="153"/>
      <c r="AK25" s="153"/>
      <c r="AL25" s="153"/>
      <c r="AM25" s="153"/>
      <c r="AN25" s="153"/>
      <c r="AO25" s="153">
        <f>AO26+AO30</f>
        <v>3.1</v>
      </c>
      <c r="AP25" s="153">
        <f>AP26+AP30</f>
        <v>0</v>
      </c>
      <c r="AQ25" s="153">
        <f>AQ31+AQ32+AQ30</f>
        <v>3</v>
      </c>
      <c r="AR25" s="153">
        <f t="shared" ref="AR25:AY25" si="5">AR31+AR32</f>
        <v>0</v>
      </c>
      <c r="AS25" s="153">
        <f t="shared" si="5"/>
        <v>0</v>
      </c>
      <c r="AT25" s="153">
        <f t="shared" si="5"/>
        <v>0</v>
      </c>
      <c r="AU25" s="153">
        <f>AU31+AU32+AU30</f>
        <v>3</v>
      </c>
      <c r="AV25" s="153">
        <f>AV31+AV32+AV30</f>
        <v>3</v>
      </c>
      <c r="AW25" s="153">
        <f t="shared" si="5"/>
        <v>0</v>
      </c>
      <c r="AX25" s="153">
        <f t="shared" si="5"/>
        <v>0</v>
      </c>
      <c r="AY25" s="153">
        <f t="shared" si="5"/>
        <v>0</v>
      </c>
      <c r="AZ25" s="153">
        <f>AZ31+AZ32+AZ30</f>
        <v>3</v>
      </c>
      <c r="BA25" s="153">
        <v>3</v>
      </c>
      <c r="BB25" s="153">
        <f>BB31+BB32</f>
        <v>0</v>
      </c>
      <c r="BC25" s="153">
        <f>BC31+BC32</f>
        <v>0</v>
      </c>
      <c r="BD25" s="153">
        <f>BD31+BD32</f>
        <v>0</v>
      </c>
      <c r="BE25" s="153">
        <v>3</v>
      </c>
      <c r="BF25" s="153">
        <v>3</v>
      </c>
      <c r="BG25" s="153">
        <f>BG31+BG32</f>
        <v>0</v>
      </c>
      <c r="BH25" s="153">
        <f>BH31+BH32</f>
        <v>0</v>
      </c>
      <c r="BI25" s="153">
        <f>BI31+BI32</f>
        <v>0</v>
      </c>
      <c r="BJ25" s="153">
        <v>3</v>
      </c>
    </row>
    <row r="26" spans="1:62" ht="13.5" hidden="1" customHeight="1">
      <c r="A26" s="872"/>
      <c r="B26" s="857"/>
      <c r="C26" s="673"/>
      <c r="D26" s="651"/>
      <c r="E26" s="654"/>
      <c r="F26" s="59"/>
      <c r="G26" s="59"/>
      <c r="H26" s="59"/>
      <c r="I26" s="59"/>
      <c r="J26" s="59"/>
      <c r="K26" s="59"/>
      <c r="L26" s="59"/>
      <c r="M26" s="849"/>
      <c r="N26" s="60"/>
      <c r="O26" s="60"/>
      <c r="P26" s="59"/>
      <c r="Q26" s="59"/>
      <c r="R26" s="59"/>
      <c r="S26" s="59"/>
      <c r="T26" s="59"/>
      <c r="U26" s="59"/>
      <c r="V26" s="59"/>
      <c r="W26" s="673"/>
      <c r="X26" s="58"/>
      <c r="Y26" s="651"/>
      <c r="Z26" s="863"/>
      <c r="AA26" s="20"/>
      <c r="AB26" s="63"/>
      <c r="AC26" s="18"/>
      <c r="AD26" s="18" t="s">
        <v>483</v>
      </c>
      <c r="AE26" s="18" t="s">
        <v>381</v>
      </c>
      <c r="AF26" s="18" t="s">
        <v>250</v>
      </c>
      <c r="AG26" s="599"/>
      <c r="AH26" s="599"/>
      <c r="AI26" s="153"/>
      <c r="AJ26" s="153"/>
      <c r="AK26" s="153"/>
      <c r="AL26" s="153"/>
      <c r="AM26" s="153"/>
      <c r="AN26" s="153"/>
      <c r="AO26" s="153"/>
      <c r="AP26" s="153"/>
      <c r="AQ26" s="154">
        <f t="shared" ref="AQ26:AQ47" si="6">AR26+AS26+AT26+AU26</f>
        <v>0</v>
      </c>
      <c r="AR26" s="154"/>
      <c r="AS26" s="154"/>
      <c r="AT26" s="154"/>
      <c r="AU26" s="154"/>
      <c r="AV26" s="153">
        <f t="shared" ref="AV26:AV46" si="7">AW26+AX26+AY26+AZ26</f>
        <v>0</v>
      </c>
      <c r="AW26" s="153"/>
      <c r="AX26" s="153"/>
      <c r="AY26" s="153"/>
      <c r="AZ26" s="153"/>
      <c r="BA26" s="153">
        <f>BB26+BC26+BD26+BE26</f>
        <v>0</v>
      </c>
      <c r="BB26" s="153"/>
      <c r="BC26" s="153"/>
      <c r="BD26" s="153"/>
      <c r="BE26" s="153"/>
      <c r="BF26" s="153">
        <f>BG26+BH26+BI26+BJ26</f>
        <v>0</v>
      </c>
      <c r="BG26" s="153"/>
      <c r="BH26" s="153"/>
      <c r="BI26" s="153"/>
      <c r="BJ26" s="153"/>
    </row>
    <row r="27" spans="1:62" ht="14.25" hidden="1" customHeight="1">
      <c r="A27" s="872"/>
      <c r="B27" s="857"/>
      <c r="C27" s="673"/>
      <c r="D27" s="651"/>
      <c r="E27" s="654"/>
      <c r="F27" s="59"/>
      <c r="G27" s="59"/>
      <c r="H27" s="59"/>
      <c r="I27" s="59"/>
      <c r="J27" s="59"/>
      <c r="K27" s="59"/>
      <c r="L27" s="59"/>
      <c r="M27" s="849"/>
      <c r="N27" s="60"/>
      <c r="O27" s="60"/>
      <c r="P27" s="59"/>
      <c r="Q27" s="59"/>
      <c r="R27" s="59"/>
      <c r="S27" s="59"/>
      <c r="T27" s="59"/>
      <c r="U27" s="59"/>
      <c r="V27" s="59"/>
      <c r="W27" s="673"/>
      <c r="X27" s="58"/>
      <c r="Y27" s="651"/>
      <c r="Z27" s="863"/>
      <c r="AA27" s="20"/>
      <c r="AB27" s="63"/>
      <c r="AC27" s="18"/>
      <c r="AD27" s="18" t="s">
        <v>483</v>
      </c>
      <c r="AE27" s="18" t="s">
        <v>303</v>
      </c>
      <c r="AF27" s="18" t="s">
        <v>250</v>
      </c>
      <c r="AG27" s="153">
        <f>AI27+AK27+AM27+AO27</f>
        <v>0</v>
      </c>
      <c r="AH27" s="153"/>
      <c r="AI27" s="153"/>
      <c r="AJ27" s="153"/>
      <c r="AK27" s="153"/>
      <c r="AL27" s="153"/>
      <c r="AM27" s="153"/>
      <c r="AN27" s="153"/>
      <c r="AO27" s="153"/>
      <c r="AP27" s="153"/>
      <c r="AQ27" s="154">
        <f t="shared" si="6"/>
        <v>0</v>
      </c>
      <c r="AR27" s="154"/>
      <c r="AS27" s="154"/>
      <c r="AT27" s="154"/>
      <c r="AU27" s="154"/>
      <c r="AV27" s="153">
        <f t="shared" si="7"/>
        <v>0</v>
      </c>
      <c r="AW27" s="153"/>
      <c r="AX27" s="153"/>
      <c r="AY27" s="153"/>
      <c r="AZ27" s="153"/>
      <c r="BA27" s="153">
        <f>BB27+BC27+BD27+BE27</f>
        <v>0</v>
      </c>
      <c r="BB27" s="153"/>
      <c r="BC27" s="153"/>
      <c r="BD27" s="153"/>
      <c r="BE27" s="153"/>
      <c r="BF27" s="153">
        <f>BG27+BH27+BI27+BJ27</f>
        <v>0</v>
      </c>
      <c r="BG27" s="153"/>
      <c r="BH27" s="153"/>
      <c r="BI27" s="153"/>
      <c r="BJ27" s="153"/>
    </row>
    <row r="28" spans="1:62" ht="11.25" customHeight="1">
      <c r="A28" s="872"/>
      <c r="B28" s="857"/>
      <c r="C28" s="673"/>
      <c r="D28" s="651"/>
      <c r="E28" s="654"/>
      <c r="F28" s="59"/>
      <c r="G28" s="59"/>
      <c r="H28" s="59"/>
      <c r="I28" s="59"/>
      <c r="J28" s="59"/>
      <c r="K28" s="59"/>
      <c r="L28" s="59"/>
      <c r="M28" s="849"/>
      <c r="N28" s="60"/>
      <c r="O28" s="60"/>
      <c r="P28" s="59"/>
      <c r="Q28" s="59"/>
      <c r="R28" s="59"/>
      <c r="S28" s="59"/>
      <c r="T28" s="59"/>
      <c r="U28" s="59"/>
      <c r="V28" s="59"/>
      <c r="W28" s="673"/>
      <c r="X28" s="58"/>
      <c r="Y28" s="651"/>
      <c r="Z28" s="863"/>
      <c r="AA28" s="20"/>
      <c r="AB28" s="63"/>
      <c r="AC28" s="18"/>
      <c r="AD28" s="18" t="s">
        <v>483</v>
      </c>
      <c r="AE28" s="18" t="s">
        <v>266</v>
      </c>
      <c r="AF28" s="18" t="s">
        <v>250</v>
      </c>
      <c r="AG28" s="153">
        <f>AI28+AK28+AM28+AO28</f>
        <v>0</v>
      </c>
      <c r="AH28" s="153"/>
      <c r="AI28" s="153"/>
      <c r="AJ28" s="153"/>
      <c r="AK28" s="153"/>
      <c r="AL28" s="153"/>
      <c r="AM28" s="153"/>
      <c r="AN28" s="153"/>
      <c r="AO28" s="153"/>
      <c r="AP28" s="153"/>
      <c r="AQ28" s="154">
        <f>AR28+AS28+AT28+AU28</f>
        <v>0</v>
      </c>
      <c r="AR28" s="154"/>
      <c r="AS28" s="154"/>
      <c r="AT28" s="154"/>
      <c r="AU28" s="154"/>
      <c r="AV28" s="153">
        <f>AW28+AX28+AY28+AZ28</f>
        <v>0</v>
      </c>
      <c r="AW28" s="153"/>
      <c r="AX28" s="153"/>
      <c r="AY28" s="153"/>
      <c r="AZ28" s="153"/>
      <c r="BA28" s="153">
        <f>BB28+BC28+BD28+BE28</f>
        <v>0</v>
      </c>
      <c r="BB28" s="153"/>
      <c r="BC28" s="153"/>
      <c r="BD28" s="153"/>
      <c r="BE28" s="153"/>
      <c r="BF28" s="153">
        <f>BG28+BH28+BI28+BJ28</f>
        <v>0</v>
      </c>
      <c r="BG28" s="153"/>
      <c r="BH28" s="153"/>
      <c r="BI28" s="153"/>
      <c r="BJ28" s="153"/>
    </row>
    <row r="29" spans="1:62" ht="12.75" hidden="1" customHeight="1">
      <c r="A29" s="872"/>
      <c r="B29" s="857"/>
      <c r="C29" s="673"/>
      <c r="D29" s="651"/>
      <c r="E29" s="654"/>
      <c r="F29" s="59"/>
      <c r="G29" s="59"/>
      <c r="H29" s="59"/>
      <c r="I29" s="59"/>
      <c r="J29" s="59"/>
      <c r="K29" s="59"/>
      <c r="L29" s="59"/>
      <c r="M29" s="849"/>
      <c r="N29" s="60"/>
      <c r="O29" s="60"/>
      <c r="P29" s="59"/>
      <c r="Q29" s="59"/>
      <c r="R29" s="59"/>
      <c r="S29" s="59"/>
      <c r="T29" s="59"/>
      <c r="U29" s="59"/>
      <c r="V29" s="59"/>
      <c r="W29" s="673"/>
      <c r="X29" s="58"/>
      <c r="Y29" s="651"/>
      <c r="Z29" s="863"/>
      <c r="AA29" s="20"/>
      <c r="AB29" s="63"/>
      <c r="AC29" s="21"/>
      <c r="AD29" s="18" t="s">
        <v>477</v>
      </c>
      <c r="AE29" s="18" t="s">
        <v>269</v>
      </c>
      <c r="AF29" s="18">
        <v>240</v>
      </c>
      <c r="AG29" s="153">
        <f>AI29+AK29+AM29+AO29</f>
        <v>0</v>
      </c>
      <c r="AH29" s="153"/>
      <c r="AI29" s="153"/>
      <c r="AJ29" s="153"/>
      <c r="AK29" s="153"/>
      <c r="AL29" s="153"/>
      <c r="AM29" s="153"/>
      <c r="AN29" s="153"/>
      <c r="AO29" s="153">
        <v>0</v>
      </c>
      <c r="AP29" s="153"/>
      <c r="AQ29" s="154">
        <f>AR29+AS29+AT29+AU29</f>
        <v>0</v>
      </c>
      <c r="AR29" s="154"/>
      <c r="AS29" s="154"/>
      <c r="AT29" s="154"/>
      <c r="AU29" s="154"/>
      <c r="AV29" s="153">
        <f>AW29+AX29+AY29+AZ29</f>
        <v>0</v>
      </c>
      <c r="AW29" s="153"/>
      <c r="AX29" s="153"/>
      <c r="AY29" s="153"/>
      <c r="AZ29" s="153"/>
      <c r="BA29" s="153">
        <f>BB29+BC29+BD29+BE29</f>
        <v>0</v>
      </c>
      <c r="BB29" s="153"/>
      <c r="BC29" s="153"/>
      <c r="BD29" s="153"/>
      <c r="BE29" s="153"/>
      <c r="BF29" s="153">
        <f>BG29+BH29+BI29+BJ29</f>
        <v>0</v>
      </c>
      <c r="BG29" s="153"/>
      <c r="BH29" s="153"/>
      <c r="BI29" s="153"/>
      <c r="BJ29" s="153"/>
    </row>
    <row r="30" spans="1:62" ht="20.25" customHeight="1">
      <c r="A30" s="872"/>
      <c r="B30" s="857"/>
      <c r="C30" s="673"/>
      <c r="D30" s="651"/>
      <c r="E30" s="654"/>
      <c r="F30" s="59"/>
      <c r="G30" s="59"/>
      <c r="H30" s="59"/>
      <c r="I30" s="59"/>
      <c r="J30" s="59"/>
      <c r="K30" s="59"/>
      <c r="L30" s="59"/>
      <c r="M30" s="849"/>
      <c r="N30" s="60"/>
      <c r="O30" s="60"/>
      <c r="P30" s="59"/>
      <c r="Q30" s="59"/>
      <c r="R30" s="59"/>
      <c r="S30" s="59"/>
      <c r="T30" s="59"/>
      <c r="U30" s="59"/>
      <c r="V30" s="59"/>
      <c r="W30" s="673"/>
      <c r="X30" s="58"/>
      <c r="Y30" s="651"/>
      <c r="Z30" s="863"/>
      <c r="AA30" s="20"/>
      <c r="AB30" s="63"/>
      <c r="AC30" s="21"/>
      <c r="AD30" s="18" t="s">
        <v>481</v>
      </c>
      <c r="AE30" s="18" t="s">
        <v>390</v>
      </c>
      <c r="AF30" s="18">
        <v>240</v>
      </c>
      <c r="AG30" s="153">
        <f>AI30+AK30+AM30+AO30</f>
        <v>3.1</v>
      </c>
      <c r="AH30" s="153"/>
      <c r="AI30" s="148"/>
      <c r="AJ30" s="148"/>
      <c r="AK30" s="148"/>
      <c r="AL30" s="148"/>
      <c r="AM30" s="148"/>
      <c r="AN30" s="148"/>
      <c r="AO30" s="148">
        <v>3.1</v>
      </c>
      <c r="AP30" s="153">
        <v>0</v>
      </c>
      <c r="AQ30" s="154">
        <f>AR30+AS30+AT30+AU30</f>
        <v>3</v>
      </c>
      <c r="AR30" s="146"/>
      <c r="AS30" s="146"/>
      <c r="AT30" s="146"/>
      <c r="AU30" s="146">
        <v>3</v>
      </c>
      <c r="AV30" s="153">
        <f>AW30+AX30+AY30+AZ30</f>
        <v>3</v>
      </c>
      <c r="AW30" s="148"/>
      <c r="AX30" s="148"/>
      <c r="AY30" s="148"/>
      <c r="AZ30" s="148">
        <v>3</v>
      </c>
      <c r="BA30" s="153">
        <f>BB30+BC30+BD30+BE30</f>
        <v>3</v>
      </c>
      <c r="BB30" s="148"/>
      <c r="BC30" s="148"/>
      <c r="BD30" s="148"/>
      <c r="BE30" s="148">
        <v>3</v>
      </c>
      <c r="BF30" s="153">
        <f>BG30+BH30+BI30+BJ30</f>
        <v>3</v>
      </c>
      <c r="BG30" s="148"/>
      <c r="BH30" s="148"/>
      <c r="BI30" s="148"/>
      <c r="BJ30" s="148">
        <v>3</v>
      </c>
    </row>
    <row r="31" spans="1:62" ht="12.75" hidden="1" customHeight="1">
      <c r="A31" s="872"/>
      <c r="B31" s="857"/>
      <c r="C31" s="673"/>
      <c r="D31" s="651"/>
      <c r="E31" s="654"/>
      <c r="F31" s="59"/>
      <c r="G31" s="59"/>
      <c r="H31" s="59"/>
      <c r="I31" s="59"/>
      <c r="J31" s="59"/>
      <c r="K31" s="59"/>
      <c r="L31" s="59"/>
      <c r="M31" s="849"/>
      <c r="N31" s="60"/>
      <c r="O31" s="60"/>
      <c r="P31" s="59"/>
      <c r="Q31" s="59"/>
      <c r="R31" s="59"/>
      <c r="S31" s="59"/>
      <c r="T31" s="59"/>
      <c r="U31" s="59"/>
      <c r="V31" s="59"/>
      <c r="W31" s="673"/>
      <c r="X31" s="58"/>
      <c r="Y31" s="836"/>
      <c r="Z31" s="863"/>
      <c r="AA31" s="20"/>
      <c r="AB31" s="63"/>
      <c r="AC31" s="21"/>
      <c r="AD31" s="18" t="s">
        <v>481</v>
      </c>
      <c r="AE31" s="18" t="s">
        <v>31</v>
      </c>
      <c r="AF31" s="18">
        <v>240</v>
      </c>
      <c r="AG31" s="153">
        <f>AI31+AK31+AM31+AO31</f>
        <v>0</v>
      </c>
      <c r="AH31" s="153"/>
      <c r="AI31" s="153"/>
      <c r="AJ31" s="153"/>
      <c r="AK31" s="153"/>
      <c r="AL31" s="153"/>
      <c r="AM31" s="153"/>
      <c r="AN31" s="153"/>
      <c r="AO31" s="153">
        <v>0</v>
      </c>
      <c r="AP31" s="153"/>
      <c r="AQ31" s="154">
        <f>AU31</f>
        <v>0</v>
      </c>
      <c r="AR31" s="154"/>
      <c r="AS31" s="154"/>
      <c r="AT31" s="154"/>
      <c r="AU31" s="154">
        <v>0</v>
      </c>
      <c r="AV31" s="153">
        <f>AZ31</f>
        <v>0</v>
      </c>
      <c r="AW31" s="153"/>
      <c r="AX31" s="153"/>
      <c r="AY31" s="153"/>
      <c r="AZ31" s="153">
        <v>0</v>
      </c>
      <c r="BA31" s="153">
        <v>0</v>
      </c>
      <c r="BB31" s="153"/>
      <c r="BC31" s="153"/>
      <c r="BD31" s="153"/>
      <c r="BE31" s="153">
        <v>0</v>
      </c>
      <c r="BF31" s="153">
        <v>0</v>
      </c>
      <c r="BG31" s="153"/>
      <c r="BH31" s="153"/>
      <c r="BI31" s="153"/>
      <c r="BJ31" s="153">
        <v>0</v>
      </c>
    </row>
    <row r="32" spans="1:62" ht="7.5" hidden="1" customHeight="1">
      <c r="A32" s="873"/>
      <c r="B32" s="858"/>
      <c r="C32" s="817"/>
      <c r="D32" s="836"/>
      <c r="E32" s="816"/>
      <c r="F32" s="59"/>
      <c r="G32" s="59"/>
      <c r="H32" s="59"/>
      <c r="I32" s="59"/>
      <c r="J32" s="59"/>
      <c r="K32" s="59"/>
      <c r="L32" s="59"/>
      <c r="M32" s="850"/>
      <c r="N32" s="60"/>
      <c r="O32" s="60"/>
      <c r="P32" s="59"/>
      <c r="Q32" s="59"/>
      <c r="R32" s="59"/>
      <c r="S32" s="59"/>
      <c r="T32" s="59"/>
      <c r="U32" s="59"/>
      <c r="V32" s="59"/>
      <c r="W32" s="817"/>
      <c r="X32" s="58"/>
      <c r="Y32" s="58"/>
      <c r="Z32" s="876"/>
      <c r="AA32" s="20"/>
      <c r="AB32" s="107"/>
      <c r="AC32" s="21"/>
      <c r="AD32" s="18" t="s">
        <v>477</v>
      </c>
      <c r="AE32" s="18" t="s">
        <v>424</v>
      </c>
      <c r="AF32" s="18">
        <v>240</v>
      </c>
      <c r="AG32" s="153">
        <f t="shared" ref="AG32:AH49" si="8">AI32+AK32+AM32+AO32</f>
        <v>0</v>
      </c>
      <c r="AH32" s="153"/>
      <c r="AI32" s="153"/>
      <c r="AJ32" s="153"/>
      <c r="AK32" s="153"/>
      <c r="AL32" s="153"/>
      <c r="AM32" s="153"/>
      <c r="AN32" s="153"/>
      <c r="AO32" s="153"/>
      <c r="AP32" s="153"/>
      <c r="AQ32" s="154"/>
      <c r="AR32" s="154"/>
      <c r="AS32" s="154"/>
      <c r="AT32" s="154"/>
      <c r="AU32" s="154"/>
      <c r="AV32" s="153">
        <f t="shared" si="7"/>
        <v>0</v>
      </c>
      <c r="AW32" s="153"/>
      <c r="AX32" s="153"/>
      <c r="AY32" s="153"/>
      <c r="AZ32" s="153"/>
      <c r="BA32" s="153">
        <f>BB32+BC32+BD32+BE32</f>
        <v>0</v>
      </c>
      <c r="BB32" s="153"/>
      <c r="BC32" s="153"/>
      <c r="BD32" s="153"/>
      <c r="BE32" s="153"/>
      <c r="BF32" s="153">
        <f>BG32+BH32+BI32+BJ32</f>
        <v>0</v>
      </c>
      <c r="BG32" s="153"/>
      <c r="BH32" s="153"/>
      <c r="BI32" s="153"/>
      <c r="BJ32" s="153"/>
    </row>
    <row r="33" spans="1:62" ht="0.75" hidden="1" customHeight="1">
      <c r="A33" s="115" t="s">
        <v>293</v>
      </c>
      <c r="B33" s="17">
        <v>6506</v>
      </c>
      <c r="C33" s="58" t="s">
        <v>396</v>
      </c>
      <c r="D33" s="58" t="s">
        <v>243</v>
      </c>
      <c r="E33" s="58" t="s">
        <v>397</v>
      </c>
      <c r="F33" s="59"/>
      <c r="G33" s="59"/>
      <c r="H33" s="59"/>
      <c r="I33" s="59"/>
      <c r="J33" s="59"/>
      <c r="K33" s="59"/>
      <c r="L33" s="59"/>
      <c r="M33" s="64" t="s">
        <v>351</v>
      </c>
      <c r="N33" s="60" t="s">
        <v>290</v>
      </c>
      <c r="O33" s="60" t="s">
        <v>386</v>
      </c>
      <c r="P33" s="59" t="s">
        <v>421</v>
      </c>
      <c r="Q33" s="59"/>
      <c r="R33" s="59"/>
      <c r="S33" s="59"/>
      <c r="T33" s="59"/>
      <c r="U33" s="59"/>
      <c r="V33" s="59"/>
      <c r="W33" s="58" t="s">
        <v>398</v>
      </c>
      <c r="X33" s="58" t="s">
        <v>399</v>
      </c>
      <c r="Y33" s="65" t="s">
        <v>400</v>
      </c>
      <c r="Z33" s="66"/>
      <c r="AA33" s="66"/>
      <c r="AB33" s="12"/>
      <c r="AC33" s="12"/>
      <c r="AD33" s="18" t="s">
        <v>291</v>
      </c>
      <c r="AE33" s="18"/>
      <c r="AF33" s="18"/>
      <c r="AG33" s="153"/>
      <c r="AH33" s="153"/>
      <c r="AI33" s="153"/>
      <c r="AJ33" s="153"/>
      <c r="AK33" s="153"/>
      <c r="AL33" s="153"/>
      <c r="AM33" s="153"/>
      <c r="AN33" s="153"/>
      <c r="AO33" s="153"/>
      <c r="AP33" s="153"/>
      <c r="AQ33" s="154">
        <f t="shared" si="6"/>
        <v>0</v>
      </c>
      <c r="AR33" s="154"/>
      <c r="AS33" s="154"/>
      <c r="AT33" s="154"/>
      <c r="AU33" s="154"/>
      <c r="AV33" s="153">
        <f t="shared" si="7"/>
        <v>0</v>
      </c>
      <c r="AW33" s="153">
        <f>AW34+AW35</f>
        <v>0</v>
      </c>
      <c r="AX33" s="153">
        <f>AX34+AX35</f>
        <v>0</v>
      </c>
      <c r="AY33" s="153">
        <f>AY34+AY35</f>
        <v>0</v>
      </c>
      <c r="AZ33" s="153">
        <f>AZ34+AZ35</f>
        <v>0</v>
      </c>
      <c r="BA33" s="153">
        <f>BB33+BC33+BD33+BE33</f>
        <v>0</v>
      </c>
      <c r="BB33" s="153">
        <f>BB34+BB35</f>
        <v>0</v>
      </c>
      <c r="BC33" s="153">
        <f>BC34+BC35</f>
        <v>0</v>
      </c>
      <c r="BD33" s="153">
        <f>BD34+BD35</f>
        <v>0</v>
      </c>
      <c r="BE33" s="153">
        <f>BE34+BE35</f>
        <v>0</v>
      </c>
      <c r="BF33" s="153">
        <f>BG33+BH33+BI33+BJ33</f>
        <v>0</v>
      </c>
      <c r="BG33" s="153">
        <f>BG34+BG35</f>
        <v>0</v>
      </c>
      <c r="BH33" s="153">
        <f>BH34+BH35</f>
        <v>0</v>
      </c>
      <c r="BI33" s="153">
        <f>BI34+BI35</f>
        <v>0</v>
      </c>
      <c r="BJ33" s="153">
        <f>BJ34+BJ35</f>
        <v>0</v>
      </c>
    </row>
    <row r="34" spans="1:62" ht="12" hidden="1" customHeight="1">
      <c r="A34" s="115"/>
      <c r="B34" s="17"/>
      <c r="C34" s="58"/>
      <c r="D34" s="58"/>
      <c r="E34" s="58"/>
      <c r="F34" s="59"/>
      <c r="G34" s="59"/>
      <c r="H34" s="59"/>
      <c r="I34" s="59"/>
      <c r="J34" s="59"/>
      <c r="K34" s="59"/>
      <c r="L34" s="59"/>
      <c r="M34" s="64"/>
      <c r="N34" s="60"/>
      <c r="O34" s="67"/>
      <c r="P34" s="59"/>
      <c r="Q34" s="59"/>
      <c r="R34" s="59"/>
      <c r="S34" s="59"/>
      <c r="T34" s="59"/>
      <c r="U34" s="59"/>
      <c r="V34" s="59"/>
      <c r="W34" s="58"/>
      <c r="X34" s="58"/>
      <c r="Y34" s="65"/>
      <c r="Z34" s="66"/>
      <c r="AA34" s="66"/>
      <c r="AB34" s="12"/>
      <c r="AC34" s="12"/>
      <c r="AD34" s="18" t="s">
        <v>291</v>
      </c>
      <c r="AE34" s="18" t="s">
        <v>305</v>
      </c>
      <c r="AF34" s="18" t="s">
        <v>272</v>
      </c>
      <c r="AG34" s="153">
        <f t="shared" si="8"/>
        <v>0</v>
      </c>
      <c r="AH34" s="153"/>
      <c r="AI34" s="153"/>
      <c r="AJ34" s="153"/>
      <c r="AK34" s="153"/>
      <c r="AL34" s="153"/>
      <c r="AM34" s="153"/>
      <c r="AN34" s="153"/>
      <c r="AO34" s="153"/>
      <c r="AP34" s="153"/>
      <c r="AQ34" s="154">
        <f t="shared" si="6"/>
        <v>0</v>
      </c>
      <c r="AR34" s="154"/>
      <c r="AS34" s="154"/>
      <c r="AT34" s="154"/>
      <c r="AU34" s="154"/>
      <c r="AV34" s="153">
        <f t="shared" si="7"/>
        <v>0</v>
      </c>
      <c r="AW34" s="153"/>
      <c r="AX34" s="153"/>
      <c r="AY34" s="153"/>
      <c r="AZ34" s="153"/>
      <c r="BA34" s="153">
        <f>BB34+BC34+BD34+BE34</f>
        <v>0</v>
      </c>
      <c r="BB34" s="153"/>
      <c r="BC34" s="153"/>
      <c r="BD34" s="153"/>
      <c r="BE34" s="153"/>
      <c r="BF34" s="153">
        <f>BG34+BH34+BI34+BJ34</f>
        <v>0</v>
      </c>
      <c r="BG34" s="153"/>
      <c r="BH34" s="153"/>
      <c r="BI34" s="153"/>
      <c r="BJ34" s="153"/>
    </row>
    <row r="35" spans="1:62" ht="13.5" hidden="1" customHeight="1">
      <c r="A35" s="115"/>
      <c r="B35" s="17"/>
      <c r="C35" s="58"/>
      <c r="D35" s="58"/>
      <c r="E35" s="58"/>
      <c r="F35" s="59"/>
      <c r="G35" s="59"/>
      <c r="H35" s="59"/>
      <c r="I35" s="59"/>
      <c r="J35" s="59"/>
      <c r="K35" s="59"/>
      <c r="L35" s="59"/>
      <c r="M35" s="64"/>
      <c r="N35" s="60"/>
      <c r="O35" s="67"/>
      <c r="P35" s="59"/>
      <c r="Q35" s="59"/>
      <c r="R35" s="59"/>
      <c r="S35" s="59"/>
      <c r="T35" s="59"/>
      <c r="U35" s="59"/>
      <c r="V35" s="59"/>
      <c r="W35" s="58"/>
      <c r="X35" s="58"/>
      <c r="Y35" s="65"/>
      <c r="Z35" s="66"/>
      <c r="AA35" s="66"/>
      <c r="AB35" s="12"/>
      <c r="AC35" s="12"/>
      <c r="AD35" s="18" t="s">
        <v>291</v>
      </c>
      <c r="AE35" s="18" t="s">
        <v>305</v>
      </c>
      <c r="AF35" s="18">
        <v>244</v>
      </c>
      <c r="AG35" s="153">
        <f t="shared" si="8"/>
        <v>0</v>
      </c>
      <c r="AH35" s="153"/>
      <c r="AI35" s="153"/>
      <c r="AJ35" s="153"/>
      <c r="AK35" s="153"/>
      <c r="AL35" s="153"/>
      <c r="AM35" s="153"/>
      <c r="AN35" s="153"/>
      <c r="AO35" s="153"/>
      <c r="AP35" s="153"/>
      <c r="AQ35" s="154">
        <f t="shared" si="6"/>
        <v>0</v>
      </c>
      <c r="AR35" s="154"/>
      <c r="AS35" s="154"/>
      <c r="AT35" s="154"/>
      <c r="AU35" s="154"/>
      <c r="AV35" s="153">
        <f t="shared" si="7"/>
        <v>0</v>
      </c>
      <c r="AW35" s="153"/>
      <c r="AX35" s="153"/>
      <c r="AY35" s="153"/>
      <c r="AZ35" s="153"/>
      <c r="BA35" s="153">
        <f>BB35+BC35+BD35+BE35</f>
        <v>0</v>
      </c>
      <c r="BB35" s="153"/>
      <c r="BC35" s="153"/>
      <c r="BD35" s="153"/>
      <c r="BE35" s="153"/>
      <c r="BF35" s="153">
        <f>BG35+BH35+BI35+BJ35</f>
        <v>0</v>
      </c>
      <c r="BG35" s="153"/>
      <c r="BH35" s="153"/>
      <c r="BI35" s="153"/>
      <c r="BJ35" s="153"/>
    </row>
    <row r="36" spans="1:62" ht="22.5" customHeight="1">
      <c r="A36" s="883" t="s">
        <v>440</v>
      </c>
      <c r="B36" s="885">
        <v>6508</v>
      </c>
      <c r="C36" s="878" t="s">
        <v>447</v>
      </c>
      <c r="D36" s="58" t="s">
        <v>418</v>
      </c>
      <c r="E36" s="897" t="s">
        <v>448</v>
      </c>
      <c r="F36" s="59"/>
      <c r="G36" s="59"/>
      <c r="H36" s="59"/>
      <c r="I36" s="59"/>
      <c r="J36" s="59"/>
      <c r="K36" s="59"/>
      <c r="L36" s="59"/>
      <c r="M36" s="848" t="s">
        <v>446</v>
      </c>
      <c r="N36" s="60" t="s">
        <v>290</v>
      </c>
      <c r="O36" s="846" t="s">
        <v>386</v>
      </c>
      <c r="P36" s="59">
        <v>9</v>
      </c>
      <c r="Q36" s="59"/>
      <c r="R36" s="59"/>
      <c r="S36" s="59"/>
      <c r="T36" s="59"/>
      <c r="U36" s="59"/>
      <c r="V36" s="59"/>
      <c r="W36" s="877" t="s">
        <v>367</v>
      </c>
      <c r="X36" s="58" t="s">
        <v>242</v>
      </c>
      <c r="Y36" s="878" t="s">
        <v>368</v>
      </c>
      <c r="Z36" s="879" t="s">
        <v>415</v>
      </c>
      <c r="AA36" s="69" t="s">
        <v>416</v>
      </c>
      <c r="AB36" s="69" t="s">
        <v>417</v>
      </c>
      <c r="AC36" s="18"/>
      <c r="AD36" s="18" t="s">
        <v>478</v>
      </c>
      <c r="AE36" s="18"/>
      <c r="AF36" s="18"/>
      <c r="AG36" s="153">
        <f t="shared" si="8"/>
        <v>564.9</v>
      </c>
      <c r="AH36" s="153">
        <f t="shared" si="8"/>
        <v>564.9</v>
      </c>
      <c r="AI36" s="153">
        <f>AI37+AI38+AI39+AI40+AI41+AI42+AI43+AI44+AI45+AI49+AI50+AI51+AI46</f>
        <v>0</v>
      </c>
      <c r="AJ36" s="153"/>
      <c r="AK36" s="153">
        <f>AK37+AK38+AK39+AK40+AK41+AK42+AK43+AK44+AK45+AK49+AK50+AK51+AK46</f>
        <v>0</v>
      </c>
      <c r="AL36" s="153"/>
      <c r="AM36" s="153">
        <f>AM37+AM38+AM39+AM40+AM41+AM42+AM43+AM44+AM45+AM49+AM50+AM51+AM46</f>
        <v>0</v>
      </c>
      <c r="AN36" s="153"/>
      <c r="AO36" s="153">
        <f>AO37+AO38+AO39+AO40+AO41+AO42+AO43+AO44+AO45+AO49+AO50+AO51+AO46+AO48</f>
        <v>564.9</v>
      </c>
      <c r="AP36" s="153">
        <f>AP37+AP38+AP39+AP40+AP41+AP42+AP43+AP44+AP45+AP49+AP50+AP51+AP46+AP48</f>
        <v>564.9</v>
      </c>
      <c r="AQ36" s="153">
        <f>AQ37+AQ38+AQ39+AQ40+AQ41+AQ42+AQ43+AQ44+AQ45+AQ49+AQ50+AQ51+AQ46+AQ47</f>
        <v>976.5</v>
      </c>
      <c r="AR36" s="153">
        <f>AR37+AR38+AR39+AR40+AR41+AR42+AR43+AR44+AR45+AR49+AR50+AR51+AR46+AR47</f>
        <v>0</v>
      </c>
      <c r="AS36" s="153">
        <f>AS37+AS38+AS39+AS40+AS41+AS42+AS43+AS44+AS45+AS49+AS50+AS51+AS46+AS47</f>
        <v>880</v>
      </c>
      <c r="AT36" s="153">
        <f>AT37+AT38+AT39+AT40+AT41+AT42+AT43+AT44+AT45+AT49+AT50+AT51+AT46+AT47</f>
        <v>0</v>
      </c>
      <c r="AU36" s="153">
        <f>AU37+AU38+AU39+AU40+AU41+AU42+AU43+AU44+AU45+AU49+AU50+AU51+AU46+AU47</f>
        <v>96.5</v>
      </c>
      <c r="AV36" s="153">
        <f t="shared" ref="AV36:BE36" si="9">AV37+AV38+AV39+AV40+AV41+AV42+AV43+AV44+AV45+AV49+AV50+AV51+AV46</f>
        <v>25.5</v>
      </c>
      <c r="AW36" s="153">
        <f t="shared" si="9"/>
        <v>0</v>
      </c>
      <c r="AX36" s="153">
        <f t="shared" si="9"/>
        <v>0</v>
      </c>
      <c r="AY36" s="153">
        <f t="shared" si="9"/>
        <v>0</v>
      </c>
      <c r="AZ36" s="153">
        <f t="shared" si="9"/>
        <v>25.5</v>
      </c>
      <c r="BA36" s="153">
        <f t="shared" si="9"/>
        <v>0</v>
      </c>
      <c r="BB36" s="153">
        <f t="shared" si="9"/>
        <v>0</v>
      </c>
      <c r="BC36" s="153">
        <f t="shared" si="9"/>
        <v>0</v>
      </c>
      <c r="BD36" s="153">
        <f t="shared" si="9"/>
        <v>0</v>
      </c>
      <c r="BE36" s="153">
        <f t="shared" si="9"/>
        <v>0</v>
      </c>
      <c r="BF36" s="153">
        <f>BF37+BF38+BF39+BF40+BF41+BF42+BF43+BF44+BF45+BF49+BF50+BF51+BF46</f>
        <v>0</v>
      </c>
      <c r="BG36" s="153">
        <f>BG37+BG38+BG39+BG40+BG41+BG42+BG43+BG44+BG45+BG49+BG50+BG51+BG46</f>
        <v>0</v>
      </c>
      <c r="BH36" s="153">
        <f>BH37+BH38+BH39+BH40+BH41+BH42+BH43+BH44+BH45+BH49+BH50+BH51+BH46</f>
        <v>0</v>
      </c>
      <c r="BI36" s="153">
        <f>BI37+BI38+BI39+BI40+BI41+BI42+BI43+BI44+BI45+BI49+BI50+BI51+BI46</f>
        <v>0</v>
      </c>
      <c r="BJ36" s="153">
        <f>BJ37+BJ38+BJ39+BJ40+BJ41+BJ42+BJ43+BJ44+BJ45+BJ49+BJ50+BJ51+BJ46</f>
        <v>0</v>
      </c>
    </row>
    <row r="37" spans="1:62" ht="16.5" hidden="1" customHeight="1">
      <c r="A37" s="872"/>
      <c r="B37" s="886"/>
      <c r="C37" s="651"/>
      <c r="D37" s="58"/>
      <c r="E37" s="654"/>
      <c r="F37" s="59"/>
      <c r="G37" s="59"/>
      <c r="H37" s="59"/>
      <c r="I37" s="59"/>
      <c r="J37" s="59"/>
      <c r="K37" s="59"/>
      <c r="L37" s="59"/>
      <c r="M37" s="849"/>
      <c r="N37" s="60"/>
      <c r="O37" s="882"/>
      <c r="P37" s="59"/>
      <c r="Q37" s="59"/>
      <c r="R37" s="59"/>
      <c r="S37" s="59"/>
      <c r="T37" s="59"/>
      <c r="U37" s="59"/>
      <c r="V37" s="59"/>
      <c r="W37" s="673"/>
      <c r="X37" s="58"/>
      <c r="Y37" s="651"/>
      <c r="Z37" s="880"/>
      <c r="AA37" s="69"/>
      <c r="AB37" s="69"/>
      <c r="AC37" s="18"/>
      <c r="AD37" s="18" t="s">
        <v>478</v>
      </c>
      <c r="AE37" s="18" t="s">
        <v>289</v>
      </c>
      <c r="AF37" s="18" t="s">
        <v>250</v>
      </c>
      <c r="AG37" s="153">
        <f t="shared" si="8"/>
        <v>0</v>
      </c>
      <c r="AH37" s="153"/>
      <c r="AI37" s="153"/>
      <c r="AJ37" s="153"/>
      <c r="AK37" s="153"/>
      <c r="AL37" s="153"/>
      <c r="AM37" s="153"/>
      <c r="AN37" s="153"/>
      <c r="AO37" s="153">
        <v>0</v>
      </c>
      <c r="AP37" s="153"/>
      <c r="AQ37" s="154">
        <f t="shared" si="6"/>
        <v>0</v>
      </c>
      <c r="AR37" s="154"/>
      <c r="AS37" s="154"/>
      <c r="AT37" s="154"/>
      <c r="AU37" s="154">
        <v>0</v>
      </c>
      <c r="AV37" s="153">
        <f t="shared" si="7"/>
        <v>0</v>
      </c>
      <c r="AW37" s="153"/>
      <c r="AX37" s="153"/>
      <c r="AY37" s="153"/>
      <c r="AZ37" s="153">
        <v>0</v>
      </c>
      <c r="BA37" s="153">
        <f t="shared" ref="BA37:BA46" si="10">BB37+BC37+BD37+BE37</f>
        <v>0</v>
      </c>
      <c r="BB37" s="153"/>
      <c r="BC37" s="153"/>
      <c r="BD37" s="153"/>
      <c r="BE37" s="153">
        <v>0</v>
      </c>
      <c r="BF37" s="153">
        <f t="shared" ref="BF37:BF46" si="11">BG37+BH37+BI37+BJ37</f>
        <v>0</v>
      </c>
      <c r="BG37" s="153"/>
      <c r="BH37" s="153"/>
      <c r="BI37" s="153"/>
      <c r="BJ37" s="153">
        <v>0</v>
      </c>
    </row>
    <row r="38" spans="1:62" ht="12.75" hidden="1" customHeight="1">
      <c r="A38" s="872"/>
      <c r="B38" s="886"/>
      <c r="C38" s="651"/>
      <c r="D38" s="58"/>
      <c r="E38" s="654"/>
      <c r="F38" s="59"/>
      <c r="G38" s="59"/>
      <c r="H38" s="59"/>
      <c r="I38" s="59"/>
      <c r="J38" s="59"/>
      <c r="K38" s="59"/>
      <c r="L38" s="59"/>
      <c r="M38" s="849"/>
      <c r="N38" s="60"/>
      <c r="O38" s="882"/>
      <c r="P38" s="59"/>
      <c r="Q38" s="59"/>
      <c r="R38" s="59"/>
      <c r="S38" s="59"/>
      <c r="T38" s="59"/>
      <c r="U38" s="59"/>
      <c r="V38" s="59"/>
      <c r="W38" s="673"/>
      <c r="X38" s="58"/>
      <c r="Y38" s="651"/>
      <c r="Z38" s="880"/>
      <c r="AA38" s="69"/>
      <c r="AB38" s="69"/>
      <c r="AC38" s="18"/>
      <c r="AD38" s="18" t="s">
        <v>478</v>
      </c>
      <c r="AE38" s="18" t="s">
        <v>298</v>
      </c>
      <c r="AF38" s="18" t="s">
        <v>250</v>
      </c>
      <c r="AG38" s="153">
        <f t="shared" si="8"/>
        <v>0</v>
      </c>
      <c r="AH38" s="153"/>
      <c r="AI38" s="153"/>
      <c r="AJ38" s="153"/>
      <c r="AK38" s="153"/>
      <c r="AL38" s="153"/>
      <c r="AM38" s="153"/>
      <c r="AN38" s="153"/>
      <c r="AO38" s="153">
        <v>0</v>
      </c>
      <c r="AP38" s="153"/>
      <c r="AQ38" s="154">
        <f t="shared" si="6"/>
        <v>0</v>
      </c>
      <c r="AR38" s="154"/>
      <c r="AS38" s="154"/>
      <c r="AT38" s="154"/>
      <c r="AU38" s="154">
        <v>0</v>
      </c>
      <c r="AV38" s="153">
        <f t="shared" si="7"/>
        <v>0</v>
      </c>
      <c r="AW38" s="153"/>
      <c r="AX38" s="153"/>
      <c r="AY38" s="153"/>
      <c r="AZ38" s="153">
        <v>0</v>
      </c>
      <c r="BA38" s="153">
        <f t="shared" si="10"/>
        <v>0</v>
      </c>
      <c r="BB38" s="153"/>
      <c r="BC38" s="153"/>
      <c r="BD38" s="153"/>
      <c r="BE38" s="153">
        <v>0</v>
      </c>
      <c r="BF38" s="153">
        <f t="shared" si="11"/>
        <v>0</v>
      </c>
      <c r="BG38" s="153"/>
      <c r="BH38" s="153"/>
      <c r="BI38" s="153"/>
      <c r="BJ38" s="153">
        <v>0</v>
      </c>
    </row>
    <row r="39" spans="1:62" ht="16.5" hidden="1" customHeight="1">
      <c r="A39" s="872"/>
      <c r="B39" s="886"/>
      <c r="C39" s="651"/>
      <c r="D39" s="58"/>
      <c r="E39" s="654"/>
      <c r="F39" s="59"/>
      <c r="G39" s="59"/>
      <c r="H39" s="59"/>
      <c r="I39" s="59"/>
      <c r="J39" s="59"/>
      <c r="K39" s="59"/>
      <c r="L39" s="59"/>
      <c r="M39" s="849"/>
      <c r="N39" s="60"/>
      <c r="O39" s="882"/>
      <c r="P39" s="59"/>
      <c r="Q39" s="59"/>
      <c r="R39" s="59"/>
      <c r="S39" s="59"/>
      <c r="T39" s="59"/>
      <c r="U39" s="59"/>
      <c r="V39" s="59"/>
      <c r="W39" s="673"/>
      <c r="X39" s="58"/>
      <c r="Y39" s="651"/>
      <c r="Z39" s="880"/>
      <c r="AA39" s="69"/>
      <c r="AB39" s="69"/>
      <c r="AC39" s="18"/>
      <c r="AD39" s="18" t="s">
        <v>478</v>
      </c>
      <c r="AE39" s="18" t="s">
        <v>299</v>
      </c>
      <c r="AF39" s="18" t="s">
        <v>250</v>
      </c>
      <c r="AG39" s="153">
        <f t="shared" si="8"/>
        <v>0</v>
      </c>
      <c r="AH39" s="153"/>
      <c r="AI39" s="153"/>
      <c r="AJ39" s="153"/>
      <c r="AK39" s="153"/>
      <c r="AL39" s="153"/>
      <c r="AM39" s="153"/>
      <c r="AN39" s="153"/>
      <c r="AO39" s="153"/>
      <c r="AP39" s="153"/>
      <c r="AQ39" s="154">
        <f t="shared" si="6"/>
        <v>0</v>
      </c>
      <c r="AR39" s="154"/>
      <c r="AS39" s="154"/>
      <c r="AT39" s="154"/>
      <c r="AU39" s="154"/>
      <c r="AV39" s="153">
        <f t="shared" si="7"/>
        <v>0</v>
      </c>
      <c r="AW39" s="153"/>
      <c r="AX39" s="153"/>
      <c r="AY39" s="153"/>
      <c r="AZ39" s="153"/>
      <c r="BA39" s="153">
        <f t="shared" si="10"/>
        <v>0</v>
      </c>
      <c r="BB39" s="153"/>
      <c r="BC39" s="153"/>
      <c r="BD39" s="153"/>
      <c r="BE39" s="153"/>
      <c r="BF39" s="153">
        <f t="shared" si="11"/>
        <v>0</v>
      </c>
      <c r="BG39" s="153"/>
      <c r="BH39" s="153"/>
      <c r="BI39" s="153"/>
      <c r="BJ39" s="153"/>
    </row>
    <row r="40" spans="1:62" hidden="1">
      <c r="A40" s="872"/>
      <c r="B40" s="886"/>
      <c r="C40" s="651"/>
      <c r="D40" s="58"/>
      <c r="E40" s="654"/>
      <c r="F40" s="59"/>
      <c r="G40" s="59"/>
      <c r="H40" s="59"/>
      <c r="I40" s="59"/>
      <c r="J40" s="59"/>
      <c r="K40" s="59"/>
      <c r="L40" s="59"/>
      <c r="M40" s="849"/>
      <c r="N40" s="60"/>
      <c r="O40" s="882"/>
      <c r="P40" s="59"/>
      <c r="Q40" s="59"/>
      <c r="R40" s="59"/>
      <c r="S40" s="59"/>
      <c r="T40" s="59"/>
      <c r="U40" s="59"/>
      <c r="V40" s="59"/>
      <c r="W40" s="673"/>
      <c r="X40" s="58"/>
      <c r="Y40" s="651"/>
      <c r="Z40" s="880"/>
      <c r="AA40" s="69"/>
      <c r="AB40" s="69"/>
      <c r="AC40" s="18"/>
      <c r="AD40" s="18" t="s">
        <v>478</v>
      </c>
      <c r="AE40" s="18" t="s">
        <v>270</v>
      </c>
      <c r="AF40" s="18">
        <v>240</v>
      </c>
      <c r="AG40" s="153">
        <f t="shared" si="8"/>
        <v>0</v>
      </c>
      <c r="AH40" s="153"/>
      <c r="AI40" s="153"/>
      <c r="AJ40" s="153"/>
      <c r="AK40" s="153"/>
      <c r="AL40" s="153"/>
      <c r="AM40" s="153"/>
      <c r="AN40" s="153"/>
      <c r="AO40" s="153">
        <v>0</v>
      </c>
      <c r="AP40" s="153"/>
      <c r="AQ40" s="154">
        <f t="shared" si="6"/>
        <v>0</v>
      </c>
      <c r="AR40" s="154"/>
      <c r="AS40" s="154"/>
      <c r="AT40" s="154"/>
      <c r="AU40" s="154">
        <v>0</v>
      </c>
      <c r="AV40" s="153">
        <f t="shared" si="7"/>
        <v>0</v>
      </c>
      <c r="AW40" s="153"/>
      <c r="AX40" s="153"/>
      <c r="AY40" s="153"/>
      <c r="AZ40" s="153">
        <v>0</v>
      </c>
      <c r="BA40" s="153">
        <f t="shared" si="10"/>
        <v>0</v>
      </c>
      <c r="BB40" s="153"/>
      <c r="BC40" s="153"/>
      <c r="BD40" s="153"/>
      <c r="BE40" s="153">
        <v>0</v>
      </c>
      <c r="BF40" s="153">
        <f t="shared" si="11"/>
        <v>0</v>
      </c>
      <c r="BG40" s="153"/>
      <c r="BH40" s="153"/>
      <c r="BI40" s="153"/>
      <c r="BJ40" s="153">
        <v>0</v>
      </c>
    </row>
    <row r="41" spans="1:62" ht="12.75" customHeight="1">
      <c r="A41" s="872"/>
      <c r="B41" s="886"/>
      <c r="C41" s="651"/>
      <c r="D41" s="58"/>
      <c r="E41" s="654"/>
      <c r="F41" s="59"/>
      <c r="G41" s="59"/>
      <c r="H41" s="59"/>
      <c r="I41" s="59"/>
      <c r="J41" s="59"/>
      <c r="K41" s="59"/>
      <c r="L41" s="59"/>
      <c r="M41" s="849"/>
      <c r="N41" s="60"/>
      <c r="O41" s="882"/>
      <c r="P41" s="59"/>
      <c r="Q41" s="59"/>
      <c r="R41" s="59"/>
      <c r="S41" s="59"/>
      <c r="T41" s="59"/>
      <c r="U41" s="59"/>
      <c r="V41" s="59"/>
      <c r="W41" s="673"/>
      <c r="X41" s="58"/>
      <c r="Y41" s="651"/>
      <c r="Z41" s="880"/>
      <c r="AA41" s="69"/>
      <c r="AB41" s="69"/>
      <c r="AC41" s="18"/>
      <c r="AD41" s="18" t="s">
        <v>478</v>
      </c>
      <c r="AE41" s="18" t="s">
        <v>391</v>
      </c>
      <c r="AF41" s="18" t="s">
        <v>250</v>
      </c>
      <c r="AG41" s="153">
        <f t="shared" si="8"/>
        <v>0</v>
      </c>
      <c r="AH41" s="153"/>
      <c r="AI41" s="153"/>
      <c r="AJ41" s="153"/>
      <c r="AK41" s="153"/>
      <c r="AL41" s="153"/>
      <c r="AM41" s="153"/>
      <c r="AN41" s="153"/>
      <c r="AO41" s="153"/>
      <c r="AP41" s="153"/>
      <c r="AQ41" s="154">
        <f t="shared" si="6"/>
        <v>744.7</v>
      </c>
      <c r="AR41" s="154"/>
      <c r="AS41" s="154">
        <v>700</v>
      </c>
      <c r="AT41" s="154"/>
      <c r="AU41" s="154">
        <v>44.7</v>
      </c>
      <c r="AV41" s="153">
        <f t="shared" si="7"/>
        <v>0</v>
      </c>
      <c r="AW41" s="153"/>
      <c r="AX41" s="153"/>
      <c r="AY41" s="153"/>
      <c r="AZ41" s="153"/>
      <c r="BA41" s="153">
        <f t="shared" si="10"/>
        <v>0</v>
      </c>
      <c r="BB41" s="153"/>
      <c r="BC41" s="153"/>
      <c r="BD41" s="153"/>
      <c r="BE41" s="153"/>
      <c r="BF41" s="153">
        <f t="shared" si="11"/>
        <v>0</v>
      </c>
      <c r="BG41" s="153"/>
      <c r="BH41" s="153"/>
      <c r="BI41" s="153"/>
      <c r="BJ41" s="153"/>
    </row>
    <row r="42" spans="1:62" ht="9" hidden="1" customHeight="1">
      <c r="A42" s="872"/>
      <c r="B42" s="886"/>
      <c r="C42" s="651"/>
      <c r="D42" s="58"/>
      <c r="E42" s="654"/>
      <c r="F42" s="59"/>
      <c r="G42" s="59"/>
      <c r="H42" s="59"/>
      <c r="I42" s="59"/>
      <c r="J42" s="59"/>
      <c r="K42" s="59"/>
      <c r="L42" s="59"/>
      <c r="M42" s="849"/>
      <c r="N42" s="60"/>
      <c r="O42" s="882"/>
      <c r="P42" s="59"/>
      <c r="Q42" s="59"/>
      <c r="R42" s="59"/>
      <c r="S42" s="59"/>
      <c r="T42" s="59"/>
      <c r="U42" s="59"/>
      <c r="V42" s="59"/>
      <c r="W42" s="673"/>
      <c r="X42" s="58"/>
      <c r="Y42" s="651"/>
      <c r="Z42" s="880"/>
      <c r="AA42" s="69"/>
      <c r="AB42" s="69"/>
      <c r="AC42" s="18"/>
      <c r="AD42" s="18" t="s">
        <v>478</v>
      </c>
      <c r="AE42" s="18" t="s">
        <v>271</v>
      </c>
      <c r="AF42" s="18" t="s">
        <v>250</v>
      </c>
      <c r="AG42" s="153">
        <f t="shared" si="8"/>
        <v>0</v>
      </c>
      <c r="AH42" s="153"/>
      <c r="AI42" s="153"/>
      <c r="AJ42" s="153"/>
      <c r="AK42" s="153"/>
      <c r="AL42" s="153"/>
      <c r="AM42" s="153"/>
      <c r="AN42" s="153"/>
      <c r="AO42" s="153"/>
      <c r="AP42" s="153"/>
      <c r="AQ42" s="154">
        <f t="shared" si="6"/>
        <v>0</v>
      </c>
      <c r="AR42" s="154"/>
      <c r="AS42" s="154"/>
      <c r="AT42" s="154"/>
      <c r="AU42" s="154"/>
      <c r="AV42" s="153">
        <f t="shared" si="7"/>
        <v>0</v>
      </c>
      <c r="AW42" s="153"/>
      <c r="AX42" s="153"/>
      <c r="AY42" s="153"/>
      <c r="AZ42" s="153"/>
      <c r="BA42" s="153">
        <f t="shared" si="10"/>
        <v>0</v>
      </c>
      <c r="BB42" s="153"/>
      <c r="BC42" s="153"/>
      <c r="BD42" s="153"/>
      <c r="BE42" s="153"/>
      <c r="BF42" s="153">
        <f t="shared" si="11"/>
        <v>0</v>
      </c>
      <c r="BG42" s="153"/>
      <c r="BH42" s="153"/>
      <c r="BI42" s="153"/>
      <c r="BJ42" s="153"/>
    </row>
    <row r="43" spans="1:62" ht="9.75" hidden="1" customHeight="1">
      <c r="A43" s="872"/>
      <c r="B43" s="886"/>
      <c r="C43" s="651"/>
      <c r="D43" s="58"/>
      <c r="E43" s="654"/>
      <c r="F43" s="59"/>
      <c r="G43" s="59"/>
      <c r="H43" s="59"/>
      <c r="I43" s="59"/>
      <c r="J43" s="59"/>
      <c r="K43" s="59"/>
      <c r="L43" s="59"/>
      <c r="M43" s="849"/>
      <c r="N43" s="60"/>
      <c r="O43" s="882"/>
      <c r="P43" s="59"/>
      <c r="Q43" s="59"/>
      <c r="R43" s="59"/>
      <c r="S43" s="59"/>
      <c r="T43" s="59"/>
      <c r="U43" s="59"/>
      <c r="V43" s="59"/>
      <c r="W43" s="673"/>
      <c r="X43" s="58"/>
      <c r="Y43" s="651"/>
      <c r="Z43" s="880"/>
      <c r="AA43" s="69"/>
      <c r="AB43" s="69"/>
      <c r="AC43" s="18"/>
      <c r="AD43" s="18" t="s">
        <v>478</v>
      </c>
      <c r="AE43" s="18" t="s">
        <v>286</v>
      </c>
      <c r="AF43" s="18" t="s">
        <v>268</v>
      </c>
      <c r="AG43" s="153">
        <f t="shared" si="8"/>
        <v>0</v>
      </c>
      <c r="AH43" s="153"/>
      <c r="AI43" s="153"/>
      <c r="AJ43" s="153"/>
      <c r="AK43" s="153"/>
      <c r="AL43" s="153"/>
      <c r="AM43" s="153"/>
      <c r="AN43" s="153"/>
      <c r="AO43" s="153"/>
      <c r="AP43" s="153"/>
      <c r="AQ43" s="154">
        <f t="shared" si="6"/>
        <v>0</v>
      </c>
      <c r="AR43" s="154"/>
      <c r="AS43" s="154"/>
      <c r="AT43" s="154"/>
      <c r="AU43" s="154"/>
      <c r="AV43" s="153">
        <f t="shared" si="7"/>
        <v>0</v>
      </c>
      <c r="AW43" s="153"/>
      <c r="AX43" s="153"/>
      <c r="AY43" s="153"/>
      <c r="AZ43" s="153"/>
      <c r="BA43" s="153">
        <f t="shared" si="10"/>
        <v>0</v>
      </c>
      <c r="BB43" s="153"/>
      <c r="BC43" s="153"/>
      <c r="BD43" s="153"/>
      <c r="BE43" s="153"/>
      <c r="BF43" s="153">
        <f t="shared" si="11"/>
        <v>0</v>
      </c>
      <c r="BG43" s="153"/>
      <c r="BH43" s="153"/>
      <c r="BI43" s="153"/>
      <c r="BJ43" s="153"/>
    </row>
    <row r="44" spans="1:62" ht="10.5" hidden="1" customHeight="1">
      <c r="A44" s="872"/>
      <c r="B44" s="886"/>
      <c r="C44" s="651"/>
      <c r="D44" s="58"/>
      <c r="E44" s="654"/>
      <c r="F44" s="59"/>
      <c r="G44" s="59"/>
      <c r="H44" s="59"/>
      <c r="I44" s="59"/>
      <c r="J44" s="59"/>
      <c r="K44" s="59"/>
      <c r="L44" s="59"/>
      <c r="M44" s="849"/>
      <c r="N44" s="60"/>
      <c r="O44" s="882"/>
      <c r="P44" s="59"/>
      <c r="Q44" s="59"/>
      <c r="R44" s="59"/>
      <c r="S44" s="59"/>
      <c r="T44" s="59"/>
      <c r="U44" s="59"/>
      <c r="V44" s="59"/>
      <c r="W44" s="673"/>
      <c r="X44" s="58"/>
      <c r="Y44" s="651"/>
      <c r="Z44" s="880"/>
      <c r="AA44" s="69"/>
      <c r="AB44" s="69"/>
      <c r="AC44" s="18"/>
      <c r="AD44" s="18" t="s">
        <v>478</v>
      </c>
      <c r="AE44" s="18" t="s">
        <v>306</v>
      </c>
      <c r="AF44" s="18" t="s">
        <v>267</v>
      </c>
      <c r="AG44" s="153">
        <f t="shared" si="8"/>
        <v>0</v>
      </c>
      <c r="AH44" s="153"/>
      <c r="AI44" s="153"/>
      <c r="AJ44" s="153"/>
      <c r="AK44" s="153"/>
      <c r="AL44" s="153"/>
      <c r="AM44" s="153"/>
      <c r="AN44" s="153"/>
      <c r="AO44" s="153"/>
      <c r="AP44" s="153"/>
      <c r="AQ44" s="154">
        <f t="shared" si="6"/>
        <v>0</v>
      </c>
      <c r="AR44" s="154"/>
      <c r="AS44" s="154"/>
      <c r="AT44" s="154"/>
      <c r="AU44" s="154"/>
      <c r="AV44" s="153">
        <f t="shared" si="7"/>
        <v>0</v>
      </c>
      <c r="AW44" s="153"/>
      <c r="AX44" s="153"/>
      <c r="AY44" s="153"/>
      <c r="AZ44" s="153"/>
      <c r="BA44" s="153">
        <f t="shared" si="10"/>
        <v>0</v>
      </c>
      <c r="BB44" s="153"/>
      <c r="BC44" s="153"/>
      <c r="BD44" s="153"/>
      <c r="BE44" s="153"/>
      <c r="BF44" s="153">
        <f t="shared" si="11"/>
        <v>0</v>
      </c>
      <c r="BG44" s="153"/>
      <c r="BH44" s="153"/>
      <c r="BI44" s="153"/>
      <c r="BJ44" s="153"/>
    </row>
    <row r="45" spans="1:62" ht="12" hidden="1" customHeight="1">
      <c r="A45" s="872"/>
      <c r="B45" s="886"/>
      <c r="C45" s="651"/>
      <c r="D45" s="58"/>
      <c r="E45" s="654"/>
      <c r="F45" s="59"/>
      <c r="G45" s="59"/>
      <c r="H45" s="59"/>
      <c r="I45" s="59"/>
      <c r="J45" s="59"/>
      <c r="K45" s="59"/>
      <c r="L45" s="59"/>
      <c r="M45" s="849"/>
      <c r="N45" s="60"/>
      <c r="O45" s="882"/>
      <c r="P45" s="59"/>
      <c r="Q45" s="59"/>
      <c r="R45" s="59"/>
      <c r="S45" s="59"/>
      <c r="T45" s="59"/>
      <c r="U45" s="59"/>
      <c r="V45" s="59"/>
      <c r="W45" s="673"/>
      <c r="X45" s="58"/>
      <c r="Y45" s="651"/>
      <c r="Z45" s="880"/>
      <c r="AA45" s="69"/>
      <c r="AB45" s="69"/>
      <c r="AC45" s="18"/>
      <c r="AD45" s="18" t="s">
        <v>478</v>
      </c>
      <c r="AE45" s="18" t="s">
        <v>307</v>
      </c>
      <c r="AF45" s="18" t="s">
        <v>250</v>
      </c>
      <c r="AG45" s="153">
        <f t="shared" si="8"/>
        <v>0</v>
      </c>
      <c r="AH45" s="153"/>
      <c r="AI45" s="153"/>
      <c r="AJ45" s="153"/>
      <c r="AK45" s="153"/>
      <c r="AL45" s="153"/>
      <c r="AM45" s="153"/>
      <c r="AN45" s="153"/>
      <c r="AO45" s="153"/>
      <c r="AP45" s="153"/>
      <c r="AQ45" s="154">
        <f t="shared" si="6"/>
        <v>0</v>
      </c>
      <c r="AR45" s="154"/>
      <c r="AS45" s="154"/>
      <c r="AT45" s="154"/>
      <c r="AU45" s="154"/>
      <c r="AV45" s="153">
        <f t="shared" si="7"/>
        <v>0</v>
      </c>
      <c r="AW45" s="153"/>
      <c r="AX45" s="153"/>
      <c r="AY45" s="153"/>
      <c r="AZ45" s="153"/>
      <c r="BA45" s="153">
        <f t="shared" si="10"/>
        <v>0</v>
      </c>
      <c r="BB45" s="153"/>
      <c r="BC45" s="153"/>
      <c r="BD45" s="153"/>
      <c r="BE45" s="153"/>
      <c r="BF45" s="153">
        <f t="shared" si="11"/>
        <v>0</v>
      </c>
      <c r="BG45" s="153"/>
      <c r="BH45" s="153"/>
      <c r="BI45" s="153"/>
      <c r="BJ45" s="153"/>
    </row>
    <row r="46" spans="1:62" ht="12.75" customHeight="1">
      <c r="A46" s="872"/>
      <c r="B46" s="886"/>
      <c r="C46" s="651"/>
      <c r="D46" s="58"/>
      <c r="E46" s="654"/>
      <c r="F46" s="59"/>
      <c r="G46" s="59"/>
      <c r="H46" s="59"/>
      <c r="I46" s="59"/>
      <c r="J46" s="59"/>
      <c r="K46" s="59"/>
      <c r="L46" s="59"/>
      <c r="M46" s="849"/>
      <c r="N46" s="60"/>
      <c r="O46" s="882"/>
      <c r="P46" s="59"/>
      <c r="Q46" s="59"/>
      <c r="R46" s="59"/>
      <c r="S46" s="59"/>
      <c r="T46" s="59"/>
      <c r="U46" s="59"/>
      <c r="V46" s="59"/>
      <c r="W46" s="673"/>
      <c r="X46" s="58"/>
      <c r="Y46" s="651"/>
      <c r="Z46" s="880"/>
      <c r="AA46" s="69"/>
      <c r="AB46" s="69"/>
      <c r="AC46" s="18"/>
      <c r="AD46" s="18" t="s">
        <v>478</v>
      </c>
      <c r="AE46" s="18" t="s">
        <v>27</v>
      </c>
      <c r="AF46" s="18">
        <v>240</v>
      </c>
      <c r="AG46" s="153">
        <f t="shared" si="8"/>
        <v>557</v>
      </c>
      <c r="AH46" s="153"/>
      <c r="AI46" s="153"/>
      <c r="AJ46" s="153"/>
      <c r="AK46" s="153"/>
      <c r="AL46" s="153"/>
      <c r="AM46" s="153"/>
      <c r="AN46" s="153"/>
      <c r="AO46" s="153">
        <v>557</v>
      </c>
      <c r="AP46" s="153">
        <v>557</v>
      </c>
      <c r="AQ46" s="154">
        <f t="shared" si="6"/>
        <v>51.8</v>
      </c>
      <c r="AR46" s="154"/>
      <c r="AS46" s="154"/>
      <c r="AT46" s="154"/>
      <c r="AU46" s="154">
        <v>51.8</v>
      </c>
      <c r="AV46" s="153">
        <f t="shared" si="7"/>
        <v>25.5</v>
      </c>
      <c r="AW46" s="153"/>
      <c r="AX46" s="153"/>
      <c r="AY46" s="153"/>
      <c r="AZ46" s="153">
        <v>25.5</v>
      </c>
      <c r="BA46" s="153">
        <f t="shared" si="10"/>
        <v>0</v>
      </c>
      <c r="BB46" s="153"/>
      <c r="BC46" s="153"/>
      <c r="BD46" s="153"/>
      <c r="BE46" s="153">
        <v>0</v>
      </c>
      <c r="BF46" s="153">
        <f t="shared" si="11"/>
        <v>0</v>
      </c>
      <c r="BG46" s="153"/>
      <c r="BH46" s="153"/>
      <c r="BI46" s="153"/>
      <c r="BJ46" s="153">
        <v>0</v>
      </c>
    </row>
    <row r="47" spans="1:62" ht="12.75" customHeight="1">
      <c r="A47" s="872"/>
      <c r="B47" s="886"/>
      <c r="C47" s="651"/>
      <c r="D47" s="58"/>
      <c r="E47" s="654"/>
      <c r="F47" s="59"/>
      <c r="G47" s="59"/>
      <c r="H47" s="59"/>
      <c r="I47" s="59"/>
      <c r="J47" s="59"/>
      <c r="K47" s="59"/>
      <c r="L47" s="59"/>
      <c r="M47" s="849"/>
      <c r="N47" s="60"/>
      <c r="O47" s="882"/>
      <c r="P47" s="59"/>
      <c r="Q47" s="59"/>
      <c r="R47" s="59"/>
      <c r="S47" s="59"/>
      <c r="T47" s="59"/>
      <c r="U47" s="59"/>
      <c r="V47" s="59"/>
      <c r="W47" s="673"/>
      <c r="X47" s="58"/>
      <c r="Y47" s="651"/>
      <c r="Z47" s="880"/>
      <c r="AA47" s="69"/>
      <c r="AB47" s="69"/>
      <c r="AC47" s="18"/>
      <c r="AD47" s="18" t="s">
        <v>478</v>
      </c>
      <c r="AE47" s="18" t="s">
        <v>463</v>
      </c>
      <c r="AF47" s="18">
        <v>240</v>
      </c>
      <c r="AG47" s="153">
        <f t="shared" si="8"/>
        <v>0</v>
      </c>
      <c r="AH47" s="153"/>
      <c r="AI47" s="153"/>
      <c r="AJ47" s="153"/>
      <c r="AK47" s="153"/>
      <c r="AL47" s="153"/>
      <c r="AM47" s="153"/>
      <c r="AN47" s="153"/>
      <c r="AO47" s="153"/>
      <c r="AP47" s="153"/>
      <c r="AQ47" s="154">
        <f t="shared" si="6"/>
        <v>180</v>
      </c>
      <c r="AR47" s="154"/>
      <c r="AS47" s="154">
        <v>180</v>
      </c>
      <c r="AT47" s="154"/>
      <c r="AU47" s="154">
        <v>0</v>
      </c>
      <c r="AV47" s="153"/>
      <c r="AW47" s="153"/>
      <c r="AX47" s="153"/>
      <c r="AY47" s="153"/>
      <c r="AZ47" s="153"/>
      <c r="BA47" s="153"/>
      <c r="BB47" s="153"/>
      <c r="BC47" s="153"/>
      <c r="BD47" s="153"/>
      <c r="BE47" s="153"/>
      <c r="BF47" s="153"/>
      <c r="BG47" s="153"/>
      <c r="BH47" s="153"/>
      <c r="BI47" s="153"/>
      <c r="BJ47" s="153"/>
    </row>
    <row r="48" spans="1:62" ht="11.25" customHeight="1">
      <c r="A48" s="872"/>
      <c r="B48" s="886"/>
      <c r="C48" s="651"/>
      <c r="D48" s="58"/>
      <c r="E48" s="654"/>
      <c r="F48" s="59"/>
      <c r="G48" s="59"/>
      <c r="H48" s="59"/>
      <c r="I48" s="59"/>
      <c r="J48" s="59"/>
      <c r="K48" s="59"/>
      <c r="L48" s="59"/>
      <c r="M48" s="849"/>
      <c r="N48" s="60"/>
      <c r="O48" s="882"/>
      <c r="P48" s="59"/>
      <c r="Q48" s="59"/>
      <c r="R48" s="59"/>
      <c r="S48" s="59"/>
      <c r="T48" s="59"/>
      <c r="U48" s="59"/>
      <c r="V48" s="59"/>
      <c r="W48" s="673"/>
      <c r="X48" s="58"/>
      <c r="Y48" s="651"/>
      <c r="Z48" s="880"/>
      <c r="AA48" s="69"/>
      <c r="AB48" s="69"/>
      <c r="AC48" s="18"/>
      <c r="AD48" s="18" t="s">
        <v>478</v>
      </c>
      <c r="AE48" s="18" t="s">
        <v>425</v>
      </c>
      <c r="AF48" s="18">
        <v>240</v>
      </c>
      <c r="AG48" s="153">
        <f t="shared" si="8"/>
        <v>7.9</v>
      </c>
      <c r="AH48" s="153"/>
      <c r="AI48" s="153"/>
      <c r="AJ48" s="153"/>
      <c r="AK48" s="153"/>
      <c r="AL48" s="153"/>
      <c r="AM48" s="153"/>
      <c r="AN48" s="153"/>
      <c r="AO48" s="153">
        <v>7.9</v>
      </c>
      <c r="AP48" s="153">
        <v>7.9</v>
      </c>
      <c r="AQ48" s="154">
        <f>AR48+AS48+AT48+AU48</f>
        <v>0</v>
      </c>
      <c r="AR48" s="154"/>
      <c r="AS48" s="154"/>
      <c r="AT48" s="154"/>
      <c r="AU48" s="154"/>
      <c r="AV48" s="153">
        <f>AW48+AX48+AY48+AZ48</f>
        <v>0</v>
      </c>
      <c r="AW48" s="153"/>
      <c r="AX48" s="153"/>
      <c r="AY48" s="153"/>
      <c r="AZ48" s="153"/>
      <c r="BA48" s="153">
        <f>BB48+BC48+BD48+BE48</f>
        <v>0</v>
      </c>
      <c r="BB48" s="153"/>
      <c r="BC48" s="153"/>
      <c r="BD48" s="153"/>
      <c r="BE48" s="153"/>
      <c r="BF48" s="153">
        <f>BG48+BH48+BI48+BJ48</f>
        <v>0</v>
      </c>
      <c r="BG48" s="153"/>
      <c r="BH48" s="153"/>
      <c r="BI48" s="153"/>
      <c r="BJ48" s="153"/>
    </row>
    <row r="49" spans="1:62" ht="15.75" hidden="1" customHeight="1">
      <c r="A49" s="872"/>
      <c r="B49" s="886"/>
      <c r="C49" s="651"/>
      <c r="D49" s="58"/>
      <c r="E49" s="816"/>
      <c r="F49" s="59"/>
      <c r="G49" s="59"/>
      <c r="H49" s="59"/>
      <c r="I49" s="59"/>
      <c r="J49" s="59"/>
      <c r="K49" s="59"/>
      <c r="L49" s="59"/>
      <c r="M49" s="849"/>
      <c r="N49" s="60"/>
      <c r="O49" s="847"/>
      <c r="P49" s="59"/>
      <c r="Q49" s="59"/>
      <c r="R49" s="59"/>
      <c r="S49" s="59"/>
      <c r="T49" s="59"/>
      <c r="U49" s="59"/>
      <c r="V49" s="59"/>
      <c r="W49" s="673"/>
      <c r="X49" s="58"/>
      <c r="Y49" s="836"/>
      <c r="Z49" s="880"/>
      <c r="AA49" s="69"/>
      <c r="AB49" s="69"/>
      <c r="AC49" s="18"/>
      <c r="AD49" s="18" t="s">
        <v>478</v>
      </c>
      <c r="AE49" s="18" t="s">
        <v>317</v>
      </c>
      <c r="AF49" s="18">
        <v>240</v>
      </c>
      <c r="AG49" s="153">
        <f t="shared" si="8"/>
        <v>0</v>
      </c>
      <c r="AH49" s="153"/>
      <c r="AI49" s="153"/>
      <c r="AJ49" s="153"/>
      <c r="AK49" s="153"/>
      <c r="AL49" s="153"/>
      <c r="AM49" s="153"/>
      <c r="AN49" s="153"/>
      <c r="AO49" s="153"/>
      <c r="AP49" s="153"/>
      <c r="AQ49" s="154">
        <f t="shared" ref="AQ49:AQ122" si="12">AR49+AS49+AT49+AU49</f>
        <v>0</v>
      </c>
      <c r="AR49" s="154"/>
      <c r="AS49" s="154"/>
      <c r="AT49" s="154"/>
      <c r="AU49" s="154"/>
      <c r="AV49" s="153">
        <f t="shared" ref="AV49:AV122" si="13">AW49+AX49+AY49+AZ49</f>
        <v>0</v>
      </c>
      <c r="AW49" s="153"/>
      <c r="AX49" s="153"/>
      <c r="AY49" s="153"/>
      <c r="AZ49" s="153"/>
      <c r="BA49" s="153">
        <f t="shared" ref="BA49:BA54" si="14">BB49+BC49+BD49+BE49</f>
        <v>0</v>
      </c>
      <c r="BB49" s="153"/>
      <c r="BC49" s="153"/>
      <c r="BD49" s="153"/>
      <c r="BE49" s="153"/>
      <c r="BF49" s="153">
        <f>BG49+BH49+BI49+BJ49</f>
        <v>0</v>
      </c>
      <c r="BG49" s="153"/>
      <c r="BH49" s="153"/>
      <c r="BI49" s="153"/>
      <c r="BJ49" s="153"/>
    </row>
    <row r="50" spans="1:62" ht="1.5" hidden="1" customHeight="1">
      <c r="A50" s="872"/>
      <c r="B50" s="886"/>
      <c r="C50" s="651"/>
      <c r="D50" s="58"/>
      <c r="E50" s="58"/>
      <c r="F50" s="59"/>
      <c r="G50" s="59"/>
      <c r="H50" s="59"/>
      <c r="I50" s="59"/>
      <c r="J50" s="59"/>
      <c r="K50" s="59"/>
      <c r="L50" s="59"/>
      <c r="M50" s="849"/>
      <c r="N50" s="60"/>
      <c r="O50" s="67"/>
      <c r="P50" s="59"/>
      <c r="Q50" s="59"/>
      <c r="R50" s="59"/>
      <c r="S50" s="59"/>
      <c r="T50" s="59"/>
      <c r="U50" s="59"/>
      <c r="V50" s="59"/>
      <c r="W50" s="673"/>
      <c r="X50" s="58"/>
      <c r="Y50" s="58"/>
      <c r="Z50" s="880"/>
      <c r="AA50" s="69"/>
      <c r="AB50" s="69"/>
      <c r="AC50" s="18"/>
      <c r="AD50" s="18" t="s">
        <v>478</v>
      </c>
      <c r="AE50" s="18" t="s">
        <v>297</v>
      </c>
      <c r="AF50" s="18" t="s">
        <v>268</v>
      </c>
      <c r="AG50" s="153">
        <f t="shared" ref="AG50:AH122" si="15">AI50+AK50+AM50+AO50</f>
        <v>0</v>
      </c>
      <c r="AH50" s="153"/>
      <c r="AI50" s="153"/>
      <c r="AJ50" s="153"/>
      <c r="AK50" s="153"/>
      <c r="AL50" s="153"/>
      <c r="AM50" s="153"/>
      <c r="AN50" s="153"/>
      <c r="AO50" s="153"/>
      <c r="AP50" s="153"/>
      <c r="AQ50" s="154">
        <f t="shared" si="12"/>
        <v>0</v>
      </c>
      <c r="AR50" s="154"/>
      <c r="AS50" s="154"/>
      <c r="AT50" s="154"/>
      <c r="AU50" s="154"/>
      <c r="AV50" s="153">
        <f t="shared" si="13"/>
        <v>0</v>
      </c>
      <c r="AW50" s="153"/>
      <c r="AX50" s="153"/>
      <c r="AY50" s="153"/>
      <c r="AZ50" s="153"/>
      <c r="BA50" s="153">
        <f t="shared" si="14"/>
        <v>0</v>
      </c>
      <c r="BB50" s="153"/>
      <c r="BC50" s="153"/>
      <c r="BD50" s="153"/>
      <c r="BE50" s="153"/>
      <c r="BF50" s="153">
        <f>BG50+BH50+BI50+BJ50</f>
        <v>0</v>
      </c>
      <c r="BG50" s="153"/>
      <c r="BH50" s="153"/>
      <c r="BI50" s="153"/>
      <c r="BJ50" s="153"/>
    </row>
    <row r="51" spans="1:62" ht="2.25" hidden="1" customHeight="1">
      <c r="A51" s="872"/>
      <c r="B51" s="886"/>
      <c r="C51" s="651"/>
      <c r="D51" s="58"/>
      <c r="E51" s="58"/>
      <c r="F51" s="59"/>
      <c r="G51" s="59"/>
      <c r="H51" s="59"/>
      <c r="I51" s="59"/>
      <c r="J51" s="59"/>
      <c r="K51" s="59"/>
      <c r="L51" s="59"/>
      <c r="M51" s="849"/>
      <c r="N51" s="60"/>
      <c r="O51" s="67"/>
      <c r="P51" s="59"/>
      <c r="Q51" s="59"/>
      <c r="R51" s="59"/>
      <c r="S51" s="59"/>
      <c r="T51" s="59"/>
      <c r="U51" s="59"/>
      <c r="V51" s="59"/>
      <c r="W51" s="673"/>
      <c r="X51" s="58"/>
      <c r="Y51" s="58"/>
      <c r="Z51" s="880"/>
      <c r="AA51" s="69"/>
      <c r="AB51" s="69"/>
      <c r="AC51" s="18"/>
      <c r="AD51" s="18" t="s">
        <v>478</v>
      </c>
      <c r="AE51" s="18" t="s">
        <v>296</v>
      </c>
      <c r="AF51" s="18" t="s">
        <v>250</v>
      </c>
      <c r="AG51" s="153">
        <f t="shared" si="15"/>
        <v>0</v>
      </c>
      <c r="AH51" s="153"/>
      <c r="AI51" s="153"/>
      <c r="AJ51" s="153"/>
      <c r="AK51" s="153"/>
      <c r="AL51" s="153"/>
      <c r="AM51" s="153"/>
      <c r="AN51" s="153"/>
      <c r="AO51" s="153"/>
      <c r="AP51" s="153"/>
      <c r="AQ51" s="154">
        <f t="shared" si="12"/>
        <v>0</v>
      </c>
      <c r="AR51" s="154"/>
      <c r="AS51" s="154"/>
      <c r="AT51" s="154"/>
      <c r="AU51" s="154"/>
      <c r="AV51" s="153">
        <f t="shared" si="13"/>
        <v>0</v>
      </c>
      <c r="AW51" s="153"/>
      <c r="AX51" s="153"/>
      <c r="AY51" s="153"/>
      <c r="AZ51" s="153"/>
      <c r="BA51" s="153">
        <f t="shared" si="14"/>
        <v>0</v>
      </c>
      <c r="BB51" s="153"/>
      <c r="BC51" s="153"/>
      <c r="BD51" s="153"/>
      <c r="BE51" s="153"/>
      <c r="BF51" s="153">
        <f>BG51+BH51+BI51+BJ51</f>
        <v>0</v>
      </c>
      <c r="BG51" s="153"/>
      <c r="BH51" s="153"/>
      <c r="BI51" s="153"/>
      <c r="BJ51" s="153"/>
    </row>
    <row r="52" spans="1:62" ht="23.25" customHeight="1">
      <c r="A52" s="873"/>
      <c r="B52" s="887"/>
      <c r="C52" s="836"/>
      <c r="D52" s="58"/>
      <c r="E52" s="58"/>
      <c r="F52" s="59"/>
      <c r="G52" s="59"/>
      <c r="H52" s="59"/>
      <c r="I52" s="59"/>
      <c r="J52" s="59"/>
      <c r="K52" s="59"/>
      <c r="L52" s="59"/>
      <c r="M52" s="850"/>
      <c r="N52" s="60"/>
      <c r="O52" s="67"/>
      <c r="P52" s="59"/>
      <c r="Q52" s="59"/>
      <c r="R52" s="59"/>
      <c r="S52" s="59"/>
      <c r="T52" s="59"/>
      <c r="U52" s="59"/>
      <c r="V52" s="59"/>
      <c r="W52" s="817"/>
      <c r="X52" s="58"/>
      <c r="Y52" s="58"/>
      <c r="Z52" s="881"/>
      <c r="AA52" s="69"/>
      <c r="AB52" s="69"/>
      <c r="AC52" s="18"/>
      <c r="AD52" s="18"/>
      <c r="AE52" s="18"/>
      <c r="AF52" s="18"/>
      <c r="AG52" s="153">
        <f t="shared" si="15"/>
        <v>564.9</v>
      </c>
      <c r="AH52" s="153">
        <f t="shared" si="15"/>
        <v>564.9</v>
      </c>
      <c r="AI52" s="153"/>
      <c r="AJ52" s="153"/>
      <c r="AK52" s="153"/>
      <c r="AL52" s="153"/>
      <c r="AM52" s="153"/>
      <c r="AN52" s="153"/>
      <c r="AO52" s="153">
        <f>SUM(AO37:AO51)</f>
        <v>564.9</v>
      </c>
      <c r="AP52" s="153">
        <f>SUM(AP37:AP51)</f>
        <v>564.9</v>
      </c>
      <c r="AQ52" s="154">
        <f>AR52+AS52+AT52+AU52</f>
        <v>976.5</v>
      </c>
      <c r="AR52" s="154"/>
      <c r="AS52" s="154">
        <f>SUM(AS41:AS51)</f>
        <v>880</v>
      </c>
      <c r="AT52" s="154"/>
      <c r="AU52" s="154">
        <f>SUM(AU37:AU51)</f>
        <v>96.5</v>
      </c>
      <c r="AV52" s="153">
        <v>0</v>
      </c>
      <c r="AW52" s="153">
        <v>0</v>
      </c>
      <c r="AX52" s="153"/>
      <c r="AY52" s="153"/>
      <c r="AZ52" s="153">
        <v>0</v>
      </c>
      <c r="BA52" s="153">
        <v>0</v>
      </c>
      <c r="BB52" s="153"/>
      <c r="BC52" s="153"/>
      <c r="BD52" s="153"/>
      <c r="BE52" s="153">
        <v>0</v>
      </c>
      <c r="BF52" s="153">
        <v>0</v>
      </c>
      <c r="BG52" s="153"/>
      <c r="BH52" s="153"/>
      <c r="BI52" s="153"/>
      <c r="BJ52" s="153">
        <v>0</v>
      </c>
    </row>
    <row r="53" spans="1:62" ht="0.75" hidden="1" customHeight="1">
      <c r="A53" s="116" t="s">
        <v>321</v>
      </c>
      <c r="B53" s="17">
        <v>6509</v>
      </c>
      <c r="C53" s="58" t="s">
        <v>454</v>
      </c>
      <c r="D53" s="58" t="s">
        <v>244</v>
      </c>
      <c r="E53" s="58" t="s">
        <v>455</v>
      </c>
      <c r="F53" s="59"/>
      <c r="G53" s="59"/>
      <c r="H53" s="59"/>
      <c r="I53" s="59"/>
      <c r="J53" s="59"/>
      <c r="K53" s="59"/>
      <c r="L53" s="59"/>
      <c r="M53" s="64" t="s">
        <v>330</v>
      </c>
      <c r="N53" s="60" t="s">
        <v>290</v>
      </c>
      <c r="O53" s="60" t="s">
        <v>386</v>
      </c>
      <c r="P53" s="59">
        <v>11</v>
      </c>
      <c r="Q53" s="59"/>
      <c r="R53" s="59"/>
      <c r="S53" s="59"/>
      <c r="T53" s="59"/>
      <c r="U53" s="59"/>
      <c r="V53" s="59"/>
      <c r="W53" s="58" t="s">
        <v>457</v>
      </c>
      <c r="X53" s="58" t="s">
        <v>418</v>
      </c>
      <c r="Y53" s="58" t="s">
        <v>459</v>
      </c>
      <c r="Z53" s="70" t="s">
        <v>471</v>
      </c>
      <c r="AA53" s="70" t="s">
        <v>290</v>
      </c>
      <c r="AB53" s="70" t="s">
        <v>417</v>
      </c>
      <c r="AC53" s="18"/>
      <c r="AD53" s="18" t="s">
        <v>228</v>
      </c>
      <c r="AE53" s="18" t="s">
        <v>273</v>
      </c>
      <c r="AF53" s="18" t="s">
        <v>250</v>
      </c>
      <c r="AG53" s="153">
        <f t="shared" si="15"/>
        <v>0</v>
      </c>
      <c r="AH53" s="153"/>
      <c r="AI53" s="153"/>
      <c r="AJ53" s="153"/>
      <c r="AK53" s="153"/>
      <c r="AL53" s="153"/>
      <c r="AM53" s="153"/>
      <c r="AN53" s="153"/>
      <c r="AO53" s="153"/>
      <c r="AP53" s="153"/>
      <c r="AQ53" s="154">
        <f t="shared" si="12"/>
        <v>0</v>
      </c>
      <c r="AR53" s="154"/>
      <c r="AS53" s="154"/>
      <c r="AT53" s="154"/>
      <c r="AU53" s="154"/>
      <c r="AV53" s="153">
        <f t="shared" si="13"/>
        <v>0</v>
      </c>
      <c r="AW53" s="153"/>
      <c r="AX53" s="153"/>
      <c r="AY53" s="153"/>
      <c r="AZ53" s="153"/>
      <c r="BA53" s="153">
        <f t="shared" si="14"/>
        <v>0</v>
      </c>
      <c r="BB53" s="153"/>
      <c r="BC53" s="153"/>
      <c r="BD53" s="153"/>
      <c r="BE53" s="153"/>
      <c r="BF53" s="153">
        <f>BG53+BH53+BI53+BJ53</f>
        <v>0</v>
      </c>
      <c r="BG53" s="153"/>
      <c r="BH53" s="153"/>
      <c r="BI53" s="153"/>
      <c r="BJ53" s="153"/>
    </row>
    <row r="54" spans="1:62" ht="8.25" hidden="1" customHeight="1">
      <c r="A54" s="859" t="s">
        <v>322</v>
      </c>
      <c r="B54" s="894">
        <v>6513</v>
      </c>
      <c r="C54" s="871" t="s">
        <v>447</v>
      </c>
      <c r="D54" s="58" t="s">
        <v>418</v>
      </c>
      <c r="E54" s="884" t="s">
        <v>448</v>
      </c>
      <c r="F54" s="59"/>
      <c r="G54" s="59"/>
      <c r="H54" s="59"/>
      <c r="I54" s="59"/>
      <c r="J54" s="59"/>
      <c r="K54" s="59"/>
      <c r="L54" s="59"/>
      <c r="M54" s="898" t="s">
        <v>387</v>
      </c>
      <c r="N54" s="60" t="s">
        <v>290</v>
      </c>
      <c r="O54" s="60" t="s">
        <v>386</v>
      </c>
      <c r="P54" s="59" t="s">
        <v>420</v>
      </c>
      <c r="Q54" s="59"/>
      <c r="R54" s="59"/>
      <c r="S54" s="59"/>
      <c r="T54" s="59"/>
      <c r="U54" s="59"/>
      <c r="V54" s="59"/>
      <c r="W54" s="871" t="s">
        <v>367</v>
      </c>
      <c r="X54" s="58" t="s">
        <v>242</v>
      </c>
      <c r="Y54" s="660" t="s">
        <v>368</v>
      </c>
      <c r="Z54" s="892" t="s">
        <v>413</v>
      </c>
      <c r="AA54" s="71" t="s">
        <v>290</v>
      </c>
      <c r="AB54" s="71" t="s">
        <v>378</v>
      </c>
      <c r="AC54" s="18"/>
      <c r="AD54" s="18"/>
      <c r="AE54" s="18"/>
      <c r="AF54" s="18"/>
      <c r="AG54" s="153">
        <f t="shared" si="15"/>
        <v>0</v>
      </c>
      <c r="AH54" s="153"/>
      <c r="AI54" s="153"/>
      <c r="AJ54" s="153"/>
      <c r="AK54" s="153"/>
      <c r="AL54" s="153"/>
      <c r="AM54" s="153"/>
      <c r="AN54" s="153"/>
      <c r="AO54" s="153"/>
      <c r="AP54" s="153"/>
      <c r="AQ54" s="154">
        <f t="shared" si="12"/>
        <v>0</v>
      </c>
      <c r="AR54" s="154"/>
      <c r="AS54" s="154"/>
      <c r="AT54" s="154"/>
      <c r="AU54" s="154"/>
      <c r="AV54" s="153">
        <f t="shared" si="13"/>
        <v>0</v>
      </c>
      <c r="AW54" s="153"/>
      <c r="AX54" s="153"/>
      <c r="AY54" s="153"/>
      <c r="AZ54" s="153"/>
      <c r="BA54" s="153">
        <f t="shared" si="14"/>
        <v>0</v>
      </c>
      <c r="BB54" s="153"/>
      <c r="BC54" s="153"/>
      <c r="BD54" s="153"/>
      <c r="BE54" s="153"/>
      <c r="BF54" s="153">
        <f>BG54+BH54+BI54+BJ54</f>
        <v>0</v>
      </c>
      <c r="BG54" s="153"/>
      <c r="BH54" s="153"/>
      <c r="BI54" s="153"/>
      <c r="BJ54" s="153"/>
    </row>
    <row r="55" spans="1:62" ht="12.75" customHeight="1">
      <c r="A55" s="860"/>
      <c r="B55" s="895"/>
      <c r="C55" s="749"/>
      <c r="D55" s="59"/>
      <c r="E55" s="746"/>
      <c r="F55" s="59"/>
      <c r="G55" s="59"/>
      <c r="H55" s="59"/>
      <c r="I55" s="59"/>
      <c r="J55" s="59"/>
      <c r="K55" s="59"/>
      <c r="L55" s="59"/>
      <c r="M55" s="899"/>
      <c r="N55" s="72"/>
      <c r="O55" s="72"/>
      <c r="P55" s="72"/>
      <c r="Q55" s="59"/>
      <c r="R55" s="59"/>
      <c r="S55" s="59"/>
      <c r="T55" s="59"/>
      <c r="U55" s="59"/>
      <c r="V55" s="59"/>
      <c r="W55" s="749"/>
      <c r="X55" s="59"/>
      <c r="Y55" s="888"/>
      <c r="Z55" s="892"/>
      <c r="AA55" s="59"/>
      <c r="AB55" s="59"/>
      <c r="AC55" s="18"/>
      <c r="AD55" s="18" t="s">
        <v>476</v>
      </c>
      <c r="AE55" s="18"/>
      <c r="AF55" s="18"/>
      <c r="AG55" s="596">
        <f>AI55+AK55+AM55+AO55</f>
        <v>869.3</v>
      </c>
      <c r="AH55" s="596">
        <f>AJ55+AL55+AN55+AP55</f>
        <v>867.3</v>
      </c>
      <c r="AI55" s="153"/>
      <c r="AJ55" s="153"/>
      <c r="AK55" s="596">
        <f>AK61+AK60</f>
        <v>239.3</v>
      </c>
      <c r="AL55" s="596">
        <f>AL61+AL60</f>
        <v>239.3</v>
      </c>
      <c r="AM55" s="153"/>
      <c r="AN55" s="153"/>
      <c r="AO55" s="153">
        <f>AO56+AO57+AO61+AO58+AO59+AO60</f>
        <v>630</v>
      </c>
      <c r="AP55" s="153">
        <f>AP56+AP57+AP61+AP58+AP59+AP60</f>
        <v>628</v>
      </c>
      <c r="AQ55" s="153">
        <f>AQ56+AQ57+AQ61+AQ58+AQ59+AQ60</f>
        <v>2808.7</v>
      </c>
      <c r="AR55" s="153">
        <f t="shared" ref="AR55:AZ55" si="16">AR56+AR57+AR61+AR58+AR59</f>
        <v>0</v>
      </c>
      <c r="AS55" s="153">
        <f t="shared" si="16"/>
        <v>2491</v>
      </c>
      <c r="AT55" s="153">
        <f t="shared" si="16"/>
        <v>0</v>
      </c>
      <c r="AU55" s="153">
        <f>AU56+AU57+AU61+AU58+AU59+AU60</f>
        <v>317.7</v>
      </c>
      <c r="AV55" s="153">
        <f t="shared" si="16"/>
        <v>39</v>
      </c>
      <c r="AW55" s="153">
        <f t="shared" si="16"/>
        <v>0</v>
      </c>
      <c r="AX55" s="153">
        <f t="shared" si="16"/>
        <v>0</v>
      </c>
      <c r="AY55" s="153">
        <f t="shared" si="16"/>
        <v>0</v>
      </c>
      <c r="AZ55" s="153">
        <f t="shared" si="16"/>
        <v>39</v>
      </c>
      <c r="BA55" s="153">
        <f t="shared" ref="BA55:BJ55" si="17">BA56+BA57+BA61+BA58+BA59</f>
        <v>1.7</v>
      </c>
      <c r="BB55" s="153">
        <f t="shared" si="17"/>
        <v>0</v>
      </c>
      <c r="BC55" s="153">
        <f t="shared" si="17"/>
        <v>0</v>
      </c>
      <c r="BD55" s="153">
        <f t="shared" si="17"/>
        <v>0</v>
      </c>
      <c r="BE55" s="153">
        <f t="shared" si="17"/>
        <v>1.7</v>
      </c>
      <c r="BF55" s="153">
        <f t="shared" si="17"/>
        <v>1.7</v>
      </c>
      <c r="BG55" s="153">
        <f t="shared" si="17"/>
        <v>0</v>
      </c>
      <c r="BH55" s="153">
        <f t="shared" si="17"/>
        <v>0</v>
      </c>
      <c r="BI55" s="153">
        <f t="shared" si="17"/>
        <v>0</v>
      </c>
      <c r="BJ55" s="153">
        <f t="shared" si="17"/>
        <v>1.7</v>
      </c>
    </row>
    <row r="56" spans="1:62" ht="12.75" customHeight="1">
      <c r="A56" s="860"/>
      <c r="B56" s="895"/>
      <c r="C56" s="749"/>
      <c r="D56" s="59"/>
      <c r="E56" s="746"/>
      <c r="F56" s="59"/>
      <c r="G56" s="59"/>
      <c r="H56" s="59"/>
      <c r="I56" s="59"/>
      <c r="J56" s="59"/>
      <c r="K56" s="59"/>
      <c r="L56" s="59"/>
      <c r="M56" s="899"/>
      <c r="N56" s="60"/>
      <c r="O56" s="60"/>
      <c r="P56" s="59"/>
      <c r="Q56" s="59"/>
      <c r="R56" s="59"/>
      <c r="S56" s="59"/>
      <c r="T56" s="59"/>
      <c r="U56" s="59"/>
      <c r="V56" s="59"/>
      <c r="W56" s="749"/>
      <c r="X56" s="59"/>
      <c r="Y56" s="888"/>
      <c r="Z56" s="892"/>
      <c r="AA56" s="59"/>
      <c r="AB56" s="59"/>
      <c r="AC56" s="18"/>
      <c r="AD56" s="18" t="s">
        <v>476</v>
      </c>
      <c r="AE56" s="18" t="s">
        <v>461</v>
      </c>
      <c r="AF56" s="18">
        <v>240</v>
      </c>
      <c r="AG56" s="596">
        <f t="shared" si="15"/>
        <v>0</v>
      </c>
      <c r="AH56" s="596"/>
      <c r="AI56" s="153"/>
      <c r="AJ56" s="153"/>
      <c r="AK56" s="596"/>
      <c r="AL56" s="596"/>
      <c r="AM56" s="153"/>
      <c r="AN56" s="153"/>
      <c r="AO56" s="153">
        <v>0</v>
      </c>
      <c r="AP56" s="153"/>
      <c r="AQ56" s="154">
        <f t="shared" si="12"/>
        <v>2491</v>
      </c>
      <c r="AR56" s="146"/>
      <c r="AS56" s="146">
        <v>2491</v>
      </c>
      <c r="AT56" s="146"/>
      <c r="AU56" s="146">
        <v>0</v>
      </c>
      <c r="AV56" s="153">
        <f t="shared" si="13"/>
        <v>0</v>
      </c>
      <c r="AW56" s="153"/>
      <c r="AX56" s="153"/>
      <c r="AY56" s="153"/>
      <c r="AZ56" s="148"/>
      <c r="BA56" s="153">
        <f t="shared" ref="BA56:BA80" si="18">BB56+BC56+BD56+BE56</f>
        <v>0</v>
      </c>
      <c r="BB56" s="153"/>
      <c r="BC56" s="153"/>
      <c r="BD56" s="153"/>
      <c r="BE56" s="148"/>
      <c r="BF56" s="153">
        <f>BG56+BH56+BI56+BJ56</f>
        <v>0</v>
      </c>
      <c r="BG56" s="153"/>
      <c r="BH56" s="153"/>
      <c r="BI56" s="153"/>
      <c r="BJ56" s="148"/>
    </row>
    <row r="57" spans="1:62" ht="12.75" customHeight="1">
      <c r="A57" s="860"/>
      <c r="B57" s="895"/>
      <c r="C57" s="749"/>
      <c r="D57" s="59"/>
      <c r="E57" s="746"/>
      <c r="F57" s="59"/>
      <c r="G57" s="59"/>
      <c r="H57" s="59"/>
      <c r="I57" s="59"/>
      <c r="J57" s="59"/>
      <c r="K57" s="59"/>
      <c r="L57" s="59"/>
      <c r="M57" s="899"/>
      <c r="N57" s="60"/>
      <c r="O57" s="60"/>
      <c r="P57" s="59"/>
      <c r="Q57" s="59"/>
      <c r="R57" s="59"/>
      <c r="S57" s="59"/>
      <c r="T57" s="59"/>
      <c r="U57" s="59"/>
      <c r="V57" s="59"/>
      <c r="W57" s="749"/>
      <c r="X57" s="59"/>
      <c r="Y57" s="888"/>
      <c r="Z57" s="892"/>
      <c r="AA57" s="59"/>
      <c r="AB57" s="59"/>
      <c r="AC57" s="18"/>
      <c r="AD57" s="18" t="s">
        <v>476</v>
      </c>
      <c r="AE57" s="18" t="s">
        <v>462</v>
      </c>
      <c r="AF57" s="18">
        <v>240</v>
      </c>
      <c r="AG57" s="596">
        <f t="shared" si="15"/>
        <v>0</v>
      </c>
      <c r="AH57" s="596"/>
      <c r="AI57" s="153"/>
      <c r="AJ57" s="153"/>
      <c r="AK57" s="596"/>
      <c r="AL57" s="596"/>
      <c r="AM57" s="153"/>
      <c r="AN57" s="153"/>
      <c r="AO57" s="153"/>
      <c r="AP57" s="153"/>
      <c r="AQ57" s="154">
        <f t="shared" si="12"/>
        <v>0</v>
      </c>
      <c r="AR57" s="146"/>
      <c r="AS57" s="146">
        <v>0</v>
      </c>
      <c r="AT57" s="146"/>
      <c r="AU57" s="146">
        <v>0</v>
      </c>
      <c r="AV57" s="153">
        <f t="shared" si="13"/>
        <v>0</v>
      </c>
      <c r="AW57" s="153"/>
      <c r="AX57" s="153"/>
      <c r="AY57" s="153"/>
      <c r="AZ57" s="148"/>
      <c r="BA57" s="153">
        <f t="shared" si="18"/>
        <v>0</v>
      </c>
      <c r="BB57" s="153"/>
      <c r="BC57" s="153"/>
      <c r="BD57" s="153"/>
      <c r="BE57" s="148"/>
      <c r="BF57" s="153">
        <f>BG57+BH57+BI57+BJ57</f>
        <v>0</v>
      </c>
      <c r="BG57" s="153"/>
      <c r="BH57" s="153"/>
      <c r="BI57" s="153"/>
      <c r="BJ57" s="148"/>
    </row>
    <row r="58" spans="1:62" ht="12.75" customHeight="1">
      <c r="A58" s="860"/>
      <c r="B58" s="895"/>
      <c r="C58" s="749"/>
      <c r="D58" s="59"/>
      <c r="E58" s="747"/>
      <c r="F58" s="59"/>
      <c r="G58" s="59"/>
      <c r="H58" s="59"/>
      <c r="I58" s="59"/>
      <c r="J58" s="59"/>
      <c r="K58" s="59"/>
      <c r="L58" s="59"/>
      <c r="M58" s="899"/>
      <c r="N58" s="60"/>
      <c r="O58" s="60"/>
      <c r="P58" s="59"/>
      <c r="Q58" s="59"/>
      <c r="R58" s="59"/>
      <c r="S58" s="59"/>
      <c r="T58" s="59"/>
      <c r="U58" s="59"/>
      <c r="V58" s="59"/>
      <c r="W58" s="749"/>
      <c r="X58" s="59"/>
      <c r="Y58" s="661"/>
      <c r="Z58" s="892"/>
      <c r="AA58" s="59"/>
      <c r="AB58" s="59"/>
      <c r="AC58" s="18"/>
      <c r="AD58" s="18" t="s">
        <v>476</v>
      </c>
      <c r="AE58" s="18" t="s">
        <v>24</v>
      </c>
      <c r="AF58" s="18">
        <v>240</v>
      </c>
      <c r="AG58" s="596">
        <f t="shared" si="15"/>
        <v>197.5</v>
      </c>
      <c r="AH58" s="596">
        <f t="shared" si="15"/>
        <v>195.5</v>
      </c>
      <c r="AI58" s="153"/>
      <c r="AJ58" s="153"/>
      <c r="AK58" s="596"/>
      <c r="AL58" s="596"/>
      <c r="AM58" s="153"/>
      <c r="AN58" s="153"/>
      <c r="AO58" s="153">
        <v>197.5</v>
      </c>
      <c r="AP58" s="153">
        <v>195.5</v>
      </c>
      <c r="AQ58" s="154">
        <f t="shared" si="12"/>
        <v>130</v>
      </c>
      <c r="AR58" s="146"/>
      <c r="AS58" s="146"/>
      <c r="AT58" s="146"/>
      <c r="AU58" s="146">
        <v>130</v>
      </c>
      <c r="AV58" s="153">
        <f t="shared" si="13"/>
        <v>30</v>
      </c>
      <c r="AW58" s="153"/>
      <c r="AX58" s="153"/>
      <c r="AY58" s="153"/>
      <c r="AZ58" s="148">
        <v>30</v>
      </c>
      <c r="BA58" s="153">
        <f t="shared" si="18"/>
        <v>1.7</v>
      </c>
      <c r="BB58" s="153"/>
      <c r="BC58" s="153"/>
      <c r="BD58" s="153"/>
      <c r="BE58" s="148">
        <v>1.7</v>
      </c>
      <c r="BF58" s="153">
        <f>BG58+BH58+BI58+BJ58</f>
        <v>1.7</v>
      </c>
      <c r="BG58" s="153"/>
      <c r="BH58" s="153"/>
      <c r="BI58" s="153"/>
      <c r="BJ58" s="148">
        <v>1.7</v>
      </c>
    </row>
    <row r="59" spans="1:62" ht="12.75" customHeight="1">
      <c r="A59" s="860"/>
      <c r="B59" s="895"/>
      <c r="C59" s="749"/>
      <c r="D59" s="59"/>
      <c r="E59" s="59"/>
      <c r="F59" s="59"/>
      <c r="G59" s="59"/>
      <c r="H59" s="59"/>
      <c r="I59" s="59"/>
      <c r="J59" s="59"/>
      <c r="K59" s="59"/>
      <c r="L59" s="59"/>
      <c r="M59" s="899"/>
      <c r="N59" s="60"/>
      <c r="O59" s="60"/>
      <c r="P59" s="59"/>
      <c r="Q59" s="59"/>
      <c r="R59" s="59"/>
      <c r="S59" s="59"/>
      <c r="T59" s="59"/>
      <c r="U59" s="59"/>
      <c r="V59" s="59"/>
      <c r="W59" s="749"/>
      <c r="X59" s="59"/>
      <c r="Y59" s="176"/>
      <c r="Z59" s="892"/>
      <c r="AA59" s="59"/>
      <c r="AB59" s="59"/>
      <c r="AC59" s="18"/>
      <c r="AD59" s="18" t="s">
        <v>476</v>
      </c>
      <c r="AE59" s="18" t="s">
        <v>30</v>
      </c>
      <c r="AF59" s="18">
        <v>240</v>
      </c>
      <c r="AG59" s="596">
        <f t="shared" si="15"/>
        <v>273</v>
      </c>
      <c r="AH59" s="596">
        <f t="shared" si="15"/>
        <v>273</v>
      </c>
      <c r="AI59" s="153"/>
      <c r="AJ59" s="153"/>
      <c r="AK59" s="596"/>
      <c r="AL59" s="596"/>
      <c r="AM59" s="153"/>
      <c r="AN59" s="153"/>
      <c r="AO59" s="153">
        <v>273</v>
      </c>
      <c r="AP59" s="153">
        <v>273</v>
      </c>
      <c r="AQ59" s="154">
        <f t="shared" si="12"/>
        <v>109</v>
      </c>
      <c r="AR59" s="146"/>
      <c r="AS59" s="146"/>
      <c r="AT59" s="146"/>
      <c r="AU59" s="146">
        <v>109</v>
      </c>
      <c r="AV59" s="153">
        <f t="shared" si="13"/>
        <v>9</v>
      </c>
      <c r="AW59" s="153"/>
      <c r="AX59" s="153"/>
      <c r="AY59" s="153"/>
      <c r="AZ59" s="148">
        <v>9</v>
      </c>
      <c r="BA59" s="153">
        <f t="shared" si="18"/>
        <v>0</v>
      </c>
      <c r="BB59" s="153"/>
      <c r="BC59" s="153"/>
      <c r="BD59" s="153"/>
      <c r="BE59" s="148"/>
      <c r="BF59" s="153">
        <f>BG59+BH59+BI59+BJ59</f>
        <v>0</v>
      </c>
      <c r="BG59" s="153"/>
      <c r="BH59" s="153"/>
      <c r="BI59" s="153"/>
      <c r="BJ59" s="148"/>
    </row>
    <row r="60" spans="1:62" ht="12.75" customHeight="1">
      <c r="A60" s="860"/>
      <c r="B60" s="895"/>
      <c r="C60" s="749"/>
      <c r="D60" s="59"/>
      <c r="E60" s="59"/>
      <c r="F60" s="59"/>
      <c r="G60" s="59"/>
      <c r="H60" s="59"/>
      <c r="I60" s="59"/>
      <c r="J60" s="59"/>
      <c r="K60" s="59"/>
      <c r="L60" s="59"/>
      <c r="M60" s="899"/>
      <c r="N60" s="60"/>
      <c r="O60" s="60"/>
      <c r="P60" s="59"/>
      <c r="Q60" s="59"/>
      <c r="R60" s="59"/>
      <c r="S60" s="59"/>
      <c r="T60" s="59"/>
      <c r="U60" s="59"/>
      <c r="V60" s="59"/>
      <c r="W60" s="749"/>
      <c r="X60" s="59"/>
      <c r="Y60" s="176"/>
      <c r="Z60" s="892"/>
      <c r="AA60" s="59"/>
      <c r="AB60" s="59"/>
      <c r="AC60" s="18"/>
      <c r="AD60" s="18" t="s">
        <v>476</v>
      </c>
      <c r="AE60" s="18" t="s">
        <v>484</v>
      </c>
      <c r="AF60" s="18">
        <v>240</v>
      </c>
      <c r="AG60" s="596">
        <f>AI60+AK60+AM60+AO60</f>
        <v>398.8</v>
      </c>
      <c r="AH60" s="596">
        <f>AJ60+AL60+AN60+AP60</f>
        <v>398.8</v>
      </c>
      <c r="AI60" s="153"/>
      <c r="AJ60" s="153"/>
      <c r="AK60" s="596">
        <v>239.3</v>
      </c>
      <c r="AL60" s="596">
        <v>239.3</v>
      </c>
      <c r="AM60" s="153"/>
      <c r="AN60" s="153"/>
      <c r="AO60" s="153">
        <v>159.5</v>
      </c>
      <c r="AP60" s="153">
        <v>159.5</v>
      </c>
      <c r="AQ60" s="154">
        <f t="shared" si="12"/>
        <v>78.7</v>
      </c>
      <c r="AR60" s="146"/>
      <c r="AS60" s="146"/>
      <c r="AT60" s="146"/>
      <c r="AU60" s="146">
        <v>78.7</v>
      </c>
      <c r="AV60" s="153"/>
      <c r="AW60" s="153"/>
      <c r="AX60" s="153"/>
      <c r="AY60" s="153"/>
      <c r="AZ60" s="148"/>
      <c r="BA60" s="153"/>
      <c r="BB60" s="153"/>
      <c r="BC60" s="153"/>
      <c r="BD60" s="153"/>
      <c r="BE60" s="148"/>
      <c r="BF60" s="153"/>
      <c r="BG60" s="153"/>
      <c r="BH60" s="153"/>
      <c r="BI60" s="153"/>
      <c r="BJ60" s="148"/>
    </row>
    <row r="61" spans="1:62" ht="12.75" customHeight="1">
      <c r="A61" s="860"/>
      <c r="B61" s="895"/>
      <c r="C61" s="749"/>
      <c r="D61" s="59"/>
      <c r="E61" s="59"/>
      <c r="F61" s="59"/>
      <c r="G61" s="59"/>
      <c r="H61" s="59"/>
      <c r="I61" s="59"/>
      <c r="J61" s="59"/>
      <c r="K61" s="59"/>
      <c r="L61" s="59"/>
      <c r="M61" s="899"/>
      <c r="N61" s="60"/>
      <c r="O61" s="60"/>
      <c r="P61" s="59"/>
      <c r="Q61" s="59"/>
      <c r="R61" s="59"/>
      <c r="S61" s="59"/>
      <c r="T61" s="59"/>
      <c r="U61" s="59"/>
      <c r="V61" s="59"/>
      <c r="W61" s="749"/>
      <c r="X61" s="59"/>
      <c r="Y61" s="176"/>
      <c r="Z61" s="892"/>
      <c r="AA61" s="59"/>
      <c r="AB61" s="59"/>
      <c r="AC61" s="18"/>
      <c r="AD61" s="18" t="s">
        <v>476</v>
      </c>
      <c r="AE61" s="18" t="s">
        <v>29</v>
      </c>
      <c r="AF61" s="18">
        <v>240</v>
      </c>
      <c r="AG61" s="596"/>
      <c r="AH61" s="596"/>
      <c r="AI61" s="153"/>
      <c r="AJ61" s="153"/>
      <c r="AK61" s="596"/>
      <c r="AL61" s="596"/>
      <c r="AM61" s="153"/>
      <c r="AN61" s="153"/>
      <c r="AO61" s="153"/>
      <c r="AP61" s="153"/>
      <c r="AQ61" s="154">
        <f t="shared" si="12"/>
        <v>0</v>
      </c>
      <c r="AR61" s="146"/>
      <c r="AS61" s="146"/>
      <c r="AT61" s="146"/>
      <c r="AU61" s="146"/>
      <c r="AV61" s="153">
        <f t="shared" si="13"/>
        <v>0</v>
      </c>
      <c r="AW61" s="153"/>
      <c r="AX61" s="153"/>
      <c r="AY61" s="153"/>
      <c r="AZ61" s="148"/>
      <c r="BA61" s="153">
        <f t="shared" si="18"/>
        <v>0</v>
      </c>
      <c r="BB61" s="153"/>
      <c r="BC61" s="153"/>
      <c r="BD61" s="153"/>
      <c r="BE61" s="148"/>
      <c r="BF61" s="153">
        <f t="shared" ref="BF61:BF76" si="19">BG61+BH61+BI61+BJ61</f>
        <v>0</v>
      </c>
      <c r="BG61" s="153"/>
      <c r="BH61" s="153"/>
      <c r="BI61" s="153"/>
      <c r="BJ61" s="148"/>
    </row>
    <row r="62" spans="1:62" ht="12.75" customHeight="1">
      <c r="A62" s="860"/>
      <c r="B62" s="895"/>
      <c r="C62" s="750"/>
      <c r="D62" s="59"/>
      <c r="E62" s="59"/>
      <c r="F62" s="59"/>
      <c r="G62" s="59"/>
      <c r="H62" s="59"/>
      <c r="I62" s="59"/>
      <c r="J62" s="59"/>
      <c r="K62" s="59"/>
      <c r="L62" s="59"/>
      <c r="M62" s="900"/>
      <c r="N62" s="60"/>
      <c r="O62" s="60"/>
      <c r="P62" s="59"/>
      <c r="Q62" s="59"/>
      <c r="R62" s="59"/>
      <c r="S62" s="59"/>
      <c r="T62" s="59"/>
      <c r="U62" s="59"/>
      <c r="V62" s="59"/>
      <c r="W62" s="750"/>
      <c r="X62" s="59"/>
      <c r="Y62" s="176"/>
      <c r="Z62" s="892"/>
      <c r="AA62" s="59"/>
      <c r="AB62" s="59"/>
      <c r="AC62" s="18"/>
      <c r="AD62" s="18"/>
      <c r="AE62" s="18"/>
      <c r="AF62" s="18"/>
      <c r="AG62" s="596">
        <f t="shared" si="15"/>
        <v>869.3</v>
      </c>
      <c r="AH62" s="596">
        <f t="shared" si="15"/>
        <v>867.3</v>
      </c>
      <c r="AI62" s="153"/>
      <c r="AJ62" s="153"/>
      <c r="AK62" s="596">
        <f>SUM(AK56:AK61)</f>
        <v>239.3</v>
      </c>
      <c r="AL62" s="596">
        <f>SUM(AL56:AL61)</f>
        <v>239.3</v>
      </c>
      <c r="AM62" s="153"/>
      <c r="AN62" s="153"/>
      <c r="AO62" s="153">
        <f>SUM(AO56:AO61)</f>
        <v>630</v>
      </c>
      <c r="AP62" s="153">
        <f>SUM(AP56:AP61)</f>
        <v>628</v>
      </c>
      <c r="AQ62" s="154">
        <f t="shared" si="12"/>
        <v>317.7</v>
      </c>
      <c r="AR62" s="146"/>
      <c r="AS62" s="146"/>
      <c r="AT62" s="146"/>
      <c r="AU62" s="146">
        <f>SUM(AU56:AU61)</f>
        <v>317.7</v>
      </c>
      <c r="AV62" s="153">
        <f t="shared" si="13"/>
        <v>39</v>
      </c>
      <c r="AW62" s="153"/>
      <c r="AX62" s="153"/>
      <c r="AY62" s="153"/>
      <c r="AZ62" s="148">
        <f>SUM(AZ56:AZ61)</f>
        <v>39</v>
      </c>
      <c r="BA62" s="153">
        <f t="shared" si="18"/>
        <v>1.7</v>
      </c>
      <c r="BB62" s="153"/>
      <c r="BC62" s="153"/>
      <c r="BD62" s="153"/>
      <c r="BE62" s="148">
        <f>SUM(BE56:BE61)</f>
        <v>1.7</v>
      </c>
      <c r="BF62" s="153">
        <f t="shared" si="19"/>
        <v>1.7</v>
      </c>
      <c r="BG62" s="153"/>
      <c r="BH62" s="153"/>
      <c r="BI62" s="153"/>
      <c r="BJ62" s="148">
        <f>SUM(BJ56:BJ61)</f>
        <v>1.7</v>
      </c>
    </row>
    <row r="63" spans="1:62" ht="0.75" hidden="1" customHeight="1">
      <c r="A63" s="860"/>
      <c r="B63" s="895"/>
      <c r="C63" s="66"/>
      <c r="D63" s="66"/>
      <c r="E63" s="66"/>
      <c r="F63" s="66"/>
      <c r="G63" s="66"/>
      <c r="H63" s="66"/>
      <c r="I63" s="66"/>
      <c r="J63" s="66"/>
      <c r="K63" s="66"/>
      <c r="L63" s="66"/>
      <c r="M63" s="64" t="s">
        <v>372</v>
      </c>
      <c r="N63" s="60" t="s">
        <v>290</v>
      </c>
      <c r="O63" s="60" t="s">
        <v>386</v>
      </c>
      <c r="P63" s="66" t="s">
        <v>422</v>
      </c>
      <c r="Q63" s="66"/>
      <c r="R63" s="66"/>
      <c r="S63" s="66"/>
      <c r="T63" s="66"/>
      <c r="U63" s="66"/>
      <c r="V63" s="66"/>
      <c r="W63" s="66"/>
      <c r="X63" s="66"/>
      <c r="Y63" s="66"/>
      <c r="Z63" s="73"/>
      <c r="AA63" s="73"/>
      <c r="AB63" s="73"/>
      <c r="AC63" s="12"/>
      <c r="AD63" s="12" t="s">
        <v>476</v>
      </c>
      <c r="AE63" s="12" t="s">
        <v>308</v>
      </c>
      <c r="AF63" s="12">
        <v>240</v>
      </c>
      <c r="AG63" s="153">
        <f t="shared" si="15"/>
        <v>0</v>
      </c>
      <c r="AH63" s="153"/>
      <c r="AI63" s="148"/>
      <c r="AJ63" s="148"/>
      <c r="AK63" s="148"/>
      <c r="AL63" s="148"/>
      <c r="AM63" s="148"/>
      <c r="AN63" s="148"/>
      <c r="AO63" s="148"/>
      <c r="AP63" s="153"/>
      <c r="AQ63" s="154">
        <f t="shared" si="12"/>
        <v>0</v>
      </c>
      <c r="AR63" s="146"/>
      <c r="AS63" s="146"/>
      <c r="AT63" s="146"/>
      <c r="AU63" s="146"/>
      <c r="AV63" s="153">
        <f t="shared" si="13"/>
        <v>0</v>
      </c>
      <c r="AW63" s="120"/>
      <c r="AX63" s="120"/>
      <c r="AY63" s="120"/>
      <c r="AZ63" s="120"/>
      <c r="BA63" s="153">
        <f t="shared" si="18"/>
        <v>0</v>
      </c>
      <c r="BB63" s="120"/>
      <c r="BC63" s="120"/>
      <c r="BD63" s="120"/>
      <c r="BE63" s="120"/>
      <c r="BF63" s="153">
        <f t="shared" si="19"/>
        <v>0</v>
      </c>
      <c r="BG63" s="120"/>
      <c r="BH63" s="120"/>
      <c r="BI63" s="120"/>
      <c r="BJ63" s="120"/>
    </row>
    <row r="64" spans="1:62" ht="10.5" hidden="1" customHeight="1">
      <c r="A64" s="860"/>
      <c r="B64" s="895"/>
      <c r="C64" s="66"/>
      <c r="D64" s="66"/>
      <c r="E64" s="66"/>
      <c r="F64" s="66"/>
      <c r="G64" s="66"/>
      <c r="H64" s="66"/>
      <c r="I64" s="66"/>
      <c r="J64" s="66"/>
      <c r="K64" s="66"/>
      <c r="L64" s="66"/>
      <c r="M64" s="66"/>
      <c r="N64" s="66"/>
      <c r="O64" s="66"/>
      <c r="P64" s="66"/>
      <c r="Q64" s="59"/>
      <c r="R64" s="59"/>
      <c r="S64" s="59"/>
      <c r="T64" s="59"/>
      <c r="U64" s="59"/>
      <c r="V64" s="59"/>
      <c r="W64" s="59"/>
      <c r="X64" s="66"/>
      <c r="Y64" s="66"/>
      <c r="Z64" s="66"/>
      <c r="AA64" s="66"/>
      <c r="AB64" s="66"/>
      <c r="AC64" s="12"/>
      <c r="AD64" s="12"/>
      <c r="AE64" s="12"/>
      <c r="AF64" s="12">
        <v>2240</v>
      </c>
      <c r="AG64" s="153">
        <f t="shared" si="15"/>
        <v>0</v>
      </c>
      <c r="AH64" s="156"/>
      <c r="AI64" s="156"/>
      <c r="AJ64" s="156"/>
      <c r="AK64" s="156"/>
      <c r="AL64" s="156"/>
      <c r="AM64" s="156"/>
      <c r="AN64" s="156"/>
      <c r="AO64" s="148"/>
      <c r="AP64" s="153"/>
      <c r="AQ64" s="154">
        <f t="shared" si="12"/>
        <v>0</v>
      </c>
      <c r="AR64" s="157"/>
      <c r="AS64" s="157"/>
      <c r="AT64" s="157"/>
      <c r="AU64" s="158"/>
      <c r="AV64" s="153">
        <f t="shared" si="13"/>
        <v>0</v>
      </c>
      <c r="AW64" s="159"/>
      <c r="AX64" s="159"/>
      <c r="AY64" s="159"/>
      <c r="AZ64" s="159"/>
      <c r="BA64" s="153">
        <f t="shared" si="18"/>
        <v>0</v>
      </c>
      <c r="BB64" s="159"/>
      <c r="BC64" s="159"/>
      <c r="BD64" s="159"/>
      <c r="BE64" s="159"/>
      <c r="BF64" s="153">
        <f t="shared" si="19"/>
        <v>0</v>
      </c>
      <c r="BG64" s="159"/>
      <c r="BH64" s="159"/>
      <c r="BI64" s="159"/>
      <c r="BJ64" s="159"/>
    </row>
    <row r="65" spans="1:62" ht="15" hidden="1" customHeight="1">
      <c r="A65" s="861"/>
      <c r="B65" s="896"/>
      <c r="C65" s="58"/>
      <c r="D65" s="58"/>
      <c r="E65" s="58"/>
      <c r="F65" s="66"/>
      <c r="G65" s="66"/>
      <c r="H65" s="66"/>
      <c r="I65" s="66"/>
      <c r="J65" s="66"/>
      <c r="K65" s="66"/>
      <c r="L65" s="66"/>
      <c r="M65" s="74"/>
      <c r="N65" s="60"/>
      <c r="O65" s="60"/>
      <c r="P65" s="66"/>
      <c r="Q65" s="59"/>
      <c r="R65" s="59"/>
      <c r="S65" s="59"/>
      <c r="T65" s="59"/>
      <c r="U65" s="59"/>
      <c r="V65" s="59"/>
      <c r="W65" s="58"/>
      <c r="X65" s="58"/>
      <c r="Y65" s="58"/>
      <c r="Z65" s="73"/>
      <c r="AA65" s="73"/>
      <c r="AB65" s="73"/>
      <c r="AC65" s="12"/>
      <c r="AD65" s="12" t="s">
        <v>476</v>
      </c>
      <c r="AE65" s="18" t="s">
        <v>311</v>
      </c>
      <c r="AF65" s="18">
        <v>240</v>
      </c>
      <c r="AG65" s="153">
        <f t="shared" si="15"/>
        <v>0</v>
      </c>
      <c r="AH65" s="153"/>
      <c r="AI65" s="148"/>
      <c r="AJ65" s="148"/>
      <c r="AK65" s="148"/>
      <c r="AL65" s="148"/>
      <c r="AM65" s="148"/>
      <c r="AN65" s="148"/>
      <c r="AO65" s="148"/>
      <c r="AP65" s="153"/>
      <c r="AQ65" s="154">
        <f t="shared" si="12"/>
        <v>0</v>
      </c>
      <c r="AR65" s="146"/>
      <c r="AS65" s="146"/>
      <c r="AT65" s="146"/>
      <c r="AU65" s="146"/>
      <c r="AV65" s="153">
        <f t="shared" si="13"/>
        <v>0</v>
      </c>
      <c r="AW65" s="120"/>
      <c r="AX65" s="120"/>
      <c r="AY65" s="120"/>
      <c r="AZ65" s="120"/>
      <c r="BA65" s="153">
        <f t="shared" si="18"/>
        <v>0</v>
      </c>
      <c r="BB65" s="120"/>
      <c r="BC65" s="120"/>
      <c r="BD65" s="120"/>
      <c r="BE65" s="120"/>
      <c r="BF65" s="153">
        <f t="shared" si="19"/>
        <v>0</v>
      </c>
      <c r="BG65" s="120"/>
      <c r="BH65" s="120"/>
      <c r="BI65" s="120"/>
      <c r="BJ65" s="120"/>
    </row>
    <row r="66" spans="1:62" s="40" customFormat="1" ht="120" customHeight="1">
      <c r="A66" s="117" t="s">
        <v>0</v>
      </c>
      <c r="B66" s="33">
        <v>6600</v>
      </c>
      <c r="C66" s="75" t="s">
        <v>238</v>
      </c>
      <c r="D66" s="76" t="s">
        <v>238</v>
      </c>
      <c r="E66" s="76" t="s">
        <v>238</v>
      </c>
      <c r="F66" s="76" t="s">
        <v>238</v>
      </c>
      <c r="G66" s="76" t="s">
        <v>238</v>
      </c>
      <c r="H66" s="76" t="s">
        <v>238</v>
      </c>
      <c r="I66" s="76" t="s">
        <v>238</v>
      </c>
      <c r="J66" s="76" t="s">
        <v>238</v>
      </c>
      <c r="K66" s="76" t="s">
        <v>238</v>
      </c>
      <c r="L66" s="76" t="s">
        <v>238</v>
      </c>
      <c r="M66" s="76" t="s">
        <v>238</v>
      </c>
      <c r="N66" s="76" t="s">
        <v>238</v>
      </c>
      <c r="O66" s="76" t="s">
        <v>238</v>
      </c>
      <c r="P66" s="76" t="s">
        <v>238</v>
      </c>
      <c r="Q66" s="77" t="s">
        <v>238</v>
      </c>
      <c r="R66" s="77" t="s">
        <v>238</v>
      </c>
      <c r="S66" s="77" t="s">
        <v>238</v>
      </c>
      <c r="T66" s="77" t="s">
        <v>238</v>
      </c>
      <c r="U66" s="77" t="s">
        <v>238</v>
      </c>
      <c r="V66" s="77" t="s">
        <v>238</v>
      </c>
      <c r="W66" s="77" t="s">
        <v>238</v>
      </c>
      <c r="X66" s="76" t="s">
        <v>238</v>
      </c>
      <c r="Y66" s="76" t="s">
        <v>238</v>
      </c>
      <c r="Z66" s="76" t="s">
        <v>238</v>
      </c>
      <c r="AA66" s="76" t="s">
        <v>238</v>
      </c>
      <c r="AB66" s="76" t="s">
        <v>238</v>
      </c>
      <c r="AC66" s="38" t="s">
        <v>238</v>
      </c>
      <c r="AD66" s="38" t="s">
        <v>238</v>
      </c>
      <c r="AE66" s="38"/>
      <c r="AF66" s="38"/>
      <c r="AG66" s="595">
        <f>AI66+AK66+AM66+AO66</f>
        <v>670.1</v>
      </c>
      <c r="AH66" s="595">
        <f>AJ66+AL66+AN66+AP66</f>
        <v>662.6</v>
      </c>
      <c r="AI66" s="149">
        <f>AI69+AI77+AI96+AI97+AI99+AI72+AI73+AI95+AI94</f>
        <v>0</v>
      </c>
      <c r="AJ66" s="149"/>
      <c r="AK66" s="597">
        <f>AK69+AK77+AK96+AK97+AK99+AK72+AK73+AK95+AK94</f>
        <v>481.3</v>
      </c>
      <c r="AL66" s="597">
        <f>AL69+AL77+AL96+AL97+AL99+AL72+AL73+AL95+AL94</f>
        <v>481.3</v>
      </c>
      <c r="AM66" s="149">
        <f>AM69+AM77+AM96+AM97+AM99+AM72+AM73+AM95+AM94</f>
        <v>0</v>
      </c>
      <c r="AN66" s="149"/>
      <c r="AO66" s="149">
        <f>AO69+AO77+AO96+AO97+AO99+AO72+AO73+AO95+AO94+AO100+AO74+AO98</f>
        <v>188.8</v>
      </c>
      <c r="AP66" s="149">
        <f>AP69+AP77+AP96+AP97+AP99+AP72+AP73+AP95+AP94+AP100+AP74+AP98</f>
        <v>181.3</v>
      </c>
      <c r="AQ66" s="161">
        <f>AR66+AS66+AT66+AU66</f>
        <v>2543.6</v>
      </c>
      <c r="AR66" s="150">
        <f>AR69+AR77+AR96+AR97+AR99+AR72+AR73+AR95+AR94</f>
        <v>0</v>
      </c>
      <c r="AS66" s="150">
        <f>AS69+AS77+AS96+AS97+AS99+AS72+AS73+AS95+AS94</f>
        <v>2247.6999999999998</v>
      </c>
      <c r="AT66" s="150">
        <f>AT69+AT77+AT96+AT97+AT99+AT72+AT73+AT95+AT94</f>
        <v>0</v>
      </c>
      <c r="AU66" s="150">
        <f>AU69+AU77+AU96+AU97+AU99+AU72+AU73+AU95+AU94+AU100</f>
        <v>295.89999999999998</v>
      </c>
      <c r="AV66" s="160">
        <f t="shared" si="13"/>
        <v>704.9</v>
      </c>
      <c r="AW66" s="149">
        <f>AW69+AW77+AW96+AW97+AW99+AW72+AW73+AW95+AW94</f>
        <v>0</v>
      </c>
      <c r="AX66" s="149">
        <f>AX69+AX77+AX96+AX97+AX99+AX72+AX73+AX95+AX94</f>
        <v>407.9</v>
      </c>
      <c r="AY66" s="149">
        <f>AY69+AY77+AY96+AY97+AY99+AY72+AY73+AY95+AY94</f>
        <v>0</v>
      </c>
      <c r="AZ66" s="149">
        <f>AZ69+AZ77+AZ96+AZ97+AZ99+AZ72+AZ73+AZ95+AZ94</f>
        <v>297</v>
      </c>
      <c r="BA66" s="160">
        <f t="shared" si="18"/>
        <v>893.69999999999993</v>
      </c>
      <c r="BB66" s="149">
        <f>BB69+BB77+BB96+BB97+BB99+BB72+BB73+BB95+BB94</f>
        <v>0</v>
      </c>
      <c r="BC66" s="149">
        <f>BC69+BC77+BC96+BC97+BC99+BC72+BC73+BC95+BC94</f>
        <v>596.79999999999995</v>
      </c>
      <c r="BD66" s="149">
        <f>BD69+BD77+BD96+BD97+BD99+BD72+BD73+BD95+BD94</f>
        <v>0</v>
      </c>
      <c r="BE66" s="149">
        <f>BE69+BE77+BE96+BE97+BE99+BE72+BE73+BE95+BE94</f>
        <v>296.89999999999998</v>
      </c>
      <c r="BF66" s="160">
        <f t="shared" si="19"/>
        <v>893.69999999999993</v>
      </c>
      <c r="BG66" s="149">
        <f>BG69+BG77+BG96+BG97+BG99+BG72+BG73+BG95+BG94</f>
        <v>0</v>
      </c>
      <c r="BH66" s="149">
        <f>BH69+BH77+BH96+BH97+BH99+BH72+BH73+BH95+BH94</f>
        <v>596.79999999999995</v>
      </c>
      <c r="BI66" s="149">
        <f>BI69+BI77+BI96+BI97+BI99+BI72+BI73+BI95+BI94</f>
        <v>0</v>
      </c>
      <c r="BJ66" s="149">
        <f>BJ69+BJ77+BJ96+BJ97+BJ99+BJ72+BJ73+BJ95+BJ94</f>
        <v>296.89999999999998</v>
      </c>
    </row>
    <row r="67" spans="1:62" ht="9.75" hidden="1" customHeight="1">
      <c r="A67" s="113" t="s">
        <v>411</v>
      </c>
      <c r="B67" s="15"/>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16"/>
      <c r="AD67" s="16"/>
      <c r="AE67" s="16"/>
      <c r="AF67" s="16"/>
      <c r="AG67" s="153">
        <f t="shared" si="15"/>
        <v>0</v>
      </c>
      <c r="AH67" s="156"/>
      <c r="AI67" s="151"/>
      <c r="AJ67" s="151"/>
      <c r="AK67" s="598"/>
      <c r="AL67" s="598"/>
      <c r="AM67" s="151"/>
      <c r="AN67" s="151"/>
      <c r="AO67" s="151"/>
      <c r="AP67" s="156"/>
      <c r="AQ67" s="154">
        <f t="shared" si="12"/>
        <v>0</v>
      </c>
      <c r="AR67" s="152"/>
      <c r="AS67" s="152"/>
      <c r="AT67" s="152"/>
      <c r="AU67" s="152"/>
      <c r="AV67" s="153">
        <f t="shared" si="13"/>
        <v>0</v>
      </c>
      <c r="AW67" s="151"/>
      <c r="AX67" s="151"/>
      <c r="AY67" s="151"/>
      <c r="AZ67" s="151"/>
      <c r="BA67" s="153">
        <f t="shared" si="18"/>
        <v>0</v>
      </c>
      <c r="BB67" s="151"/>
      <c r="BC67" s="151"/>
      <c r="BD67" s="151"/>
      <c r="BE67" s="151"/>
      <c r="BF67" s="153">
        <f t="shared" si="19"/>
        <v>0</v>
      </c>
      <c r="BG67" s="151"/>
      <c r="BH67" s="151"/>
      <c r="BI67" s="151"/>
      <c r="BJ67" s="151"/>
    </row>
    <row r="68" spans="1:62" ht="22.5" hidden="1" customHeight="1">
      <c r="A68" s="114" t="s">
        <v>412</v>
      </c>
      <c r="B68" s="17"/>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18"/>
      <c r="AD68" s="18"/>
      <c r="AE68" s="18"/>
      <c r="AF68" s="18"/>
      <c r="AG68" s="153">
        <f t="shared" si="15"/>
        <v>0</v>
      </c>
      <c r="AH68" s="153"/>
      <c r="AI68" s="153"/>
      <c r="AJ68" s="153"/>
      <c r="AK68" s="596"/>
      <c r="AL68" s="596"/>
      <c r="AM68" s="153"/>
      <c r="AN68" s="153"/>
      <c r="AO68" s="153"/>
      <c r="AP68" s="153"/>
      <c r="AQ68" s="154">
        <f t="shared" si="12"/>
        <v>0</v>
      </c>
      <c r="AR68" s="154"/>
      <c r="AS68" s="154"/>
      <c r="AT68" s="154"/>
      <c r="AU68" s="154"/>
      <c r="AV68" s="153">
        <f t="shared" si="13"/>
        <v>0</v>
      </c>
      <c r="AW68" s="153"/>
      <c r="AX68" s="153"/>
      <c r="AY68" s="153"/>
      <c r="AZ68" s="153"/>
      <c r="BA68" s="153">
        <f t="shared" si="18"/>
        <v>0</v>
      </c>
      <c r="BB68" s="153"/>
      <c r="BC68" s="153"/>
      <c r="BD68" s="153"/>
      <c r="BE68" s="153"/>
      <c r="BF68" s="153">
        <f t="shared" si="19"/>
        <v>0</v>
      </c>
      <c r="BG68" s="153"/>
      <c r="BH68" s="153"/>
      <c r="BI68" s="153"/>
      <c r="BJ68" s="153"/>
    </row>
    <row r="69" spans="1:62" ht="18.75" customHeight="1">
      <c r="A69" s="868" t="s">
        <v>419</v>
      </c>
      <c r="B69" s="893">
        <v>6601</v>
      </c>
      <c r="C69" s="867" t="s">
        <v>447</v>
      </c>
      <c r="D69" s="867" t="s">
        <v>245</v>
      </c>
      <c r="E69" s="867" t="s">
        <v>448</v>
      </c>
      <c r="F69" s="66"/>
      <c r="G69" s="66"/>
      <c r="H69" s="66"/>
      <c r="I69" s="66"/>
      <c r="J69" s="66"/>
      <c r="K69" s="66"/>
      <c r="L69" s="66"/>
      <c r="M69" s="64" t="s">
        <v>387</v>
      </c>
      <c r="N69" s="60" t="s">
        <v>290</v>
      </c>
      <c r="O69" s="60" t="s">
        <v>386</v>
      </c>
      <c r="P69" s="66" t="s">
        <v>420</v>
      </c>
      <c r="Q69" s="66"/>
      <c r="R69" s="66"/>
      <c r="S69" s="66"/>
      <c r="T69" s="66"/>
      <c r="U69" s="66"/>
      <c r="V69" s="66"/>
      <c r="W69" s="867" t="s">
        <v>367</v>
      </c>
      <c r="X69" s="867" t="s">
        <v>242</v>
      </c>
      <c r="Y69" s="867" t="s">
        <v>368</v>
      </c>
      <c r="Z69" s="70" t="s">
        <v>413</v>
      </c>
      <c r="AA69" s="71" t="s">
        <v>290</v>
      </c>
      <c r="AB69" s="71" t="s">
        <v>378</v>
      </c>
      <c r="AC69" s="18"/>
      <c r="AD69" s="18" t="s">
        <v>480</v>
      </c>
      <c r="AE69" s="18"/>
      <c r="AF69" s="18"/>
      <c r="AG69" s="153">
        <f t="shared" si="15"/>
        <v>0</v>
      </c>
      <c r="AH69" s="153"/>
      <c r="AI69" s="153"/>
      <c r="AJ69" s="153"/>
      <c r="AK69" s="596"/>
      <c r="AL69" s="596"/>
      <c r="AM69" s="153"/>
      <c r="AN69" s="153"/>
      <c r="AO69" s="153"/>
      <c r="AP69" s="153"/>
      <c r="AQ69" s="154">
        <f t="shared" si="12"/>
        <v>0</v>
      </c>
      <c r="AR69" s="154"/>
      <c r="AS69" s="154"/>
      <c r="AT69" s="154"/>
      <c r="AU69" s="154"/>
      <c r="AV69" s="153">
        <f t="shared" si="13"/>
        <v>0</v>
      </c>
      <c r="AW69" s="153"/>
      <c r="AX69" s="153"/>
      <c r="AY69" s="153"/>
      <c r="AZ69" s="153"/>
      <c r="BA69" s="153">
        <f t="shared" si="18"/>
        <v>0</v>
      </c>
      <c r="BB69" s="153"/>
      <c r="BC69" s="153"/>
      <c r="BD69" s="153"/>
      <c r="BE69" s="153"/>
      <c r="BF69" s="153">
        <f t="shared" si="19"/>
        <v>0</v>
      </c>
      <c r="BG69" s="153"/>
      <c r="BH69" s="153"/>
      <c r="BI69" s="153"/>
      <c r="BJ69" s="153"/>
    </row>
    <row r="70" spans="1:62" ht="15.75" hidden="1" customHeight="1">
      <c r="A70" s="869"/>
      <c r="B70" s="893"/>
      <c r="C70" s="867"/>
      <c r="D70" s="867"/>
      <c r="E70" s="867"/>
      <c r="F70" s="66"/>
      <c r="G70" s="66"/>
      <c r="H70" s="66"/>
      <c r="I70" s="66"/>
      <c r="J70" s="66"/>
      <c r="K70" s="66"/>
      <c r="L70" s="66"/>
      <c r="M70" s="64"/>
      <c r="N70" s="60"/>
      <c r="O70" s="60"/>
      <c r="P70" s="66"/>
      <c r="Q70" s="66"/>
      <c r="R70" s="66"/>
      <c r="S70" s="66"/>
      <c r="T70" s="66"/>
      <c r="U70" s="66"/>
      <c r="V70" s="66"/>
      <c r="W70" s="867"/>
      <c r="X70" s="867"/>
      <c r="Y70" s="867"/>
      <c r="Z70" s="70"/>
      <c r="AA70" s="71"/>
      <c r="AB70" s="71"/>
      <c r="AC70" s="18"/>
      <c r="AD70" s="18" t="s">
        <v>480</v>
      </c>
      <c r="AE70" s="18" t="s">
        <v>295</v>
      </c>
      <c r="AF70" s="18" t="s">
        <v>268</v>
      </c>
      <c r="AG70" s="153">
        <f t="shared" si="15"/>
        <v>0</v>
      </c>
      <c r="AH70" s="153"/>
      <c r="AI70" s="153"/>
      <c r="AJ70" s="153"/>
      <c r="AK70" s="596"/>
      <c r="AL70" s="596"/>
      <c r="AM70" s="153"/>
      <c r="AN70" s="153"/>
      <c r="AO70" s="153"/>
      <c r="AP70" s="153"/>
      <c r="AQ70" s="154">
        <f t="shared" si="12"/>
        <v>0</v>
      </c>
      <c r="AR70" s="154"/>
      <c r="AS70" s="154"/>
      <c r="AT70" s="154"/>
      <c r="AU70" s="154"/>
      <c r="AV70" s="153">
        <f t="shared" si="13"/>
        <v>0</v>
      </c>
      <c r="AW70" s="153"/>
      <c r="AX70" s="153"/>
      <c r="AY70" s="153"/>
      <c r="AZ70" s="153"/>
      <c r="BA70" s="153">
        <f t="shared" si="18"/>
        <v>0</v>
      </c>
      <c r="BB70" s="153"/>
      <c r="BC70" s="153"/>
      <c r="BD70" s="153"/>
      <c r="BE70" s="153"/>
      <c r="BF70" s="153">
        <f t="shared" si="19"/>
        <v>0</v>
      </c>
      <c r="BG70" s="153"/>
      <c r="BH70" s="153"/>
      <c r="BI70" s="153"/>
      <c r="BJ70" s="153"/>
    </row>
    <row r="71" spans="1:62" ht="18.75" hidden="1" customHeight="1">
      <c r="A71" s="869"/>
      <c r="B71" s="893"/>
      <c r="C71" s="867"/>
      <c r="D71" s="867"/>
      <c r="E71" s="867"/>
      <c r="F71" s="66"/>
      <c r="G71" s="66"/>
      <c r="H71" s="66"/>
      <c r="I71" s="66"/>
      <c r="J71" s="66"/>
      <c r="K71" s="66"/>
      <c r="L71" s="66"/>
      <c r="M71" s="64"/>
      <c r="N71" s="60"/>
      <c r="O71" s="60"/>
      <c r="P71" s="66"/>
      <c r="Q71" s="66"/>
      <c r="R71" s="66"/>
      <c r="S71" s="66"/>
      <c r="T71" s="66"/>
      <c r="U71" s="66"/>
      <c r="V71" s="66"/>
      <c r="W71" s="867"/>
      <c r="X71" s="867"/>
      <c r="Y71" s="867"/>
      <c r="Z71" s="70"/>
      <c r="AA71" s="71"/>
      <c r="AB71" s="71"/>
      <c r="AC71" s="18"/>
      <c r="AD71" s="18" t="s">
        <v>480</v>
      </c>
      <c r="AE71" s="18" t="s">
        <v>294</v>
      </c>
      <c r="AF71" s="18" t="s">
        <v>268</v>
      </c>
      <c r="AG71" s="153">
        <f t="shared" si="15"/>
        <v>0</v>
      </c>
      <c r="AH71" s="153"/>
      <c r="AI71" s="153"/>
      <c r="AJ71" s="153"/>
      <c r="AK71" s="596"/>
      <c r="AL71" s="596"/>
      <c r="AM71" s="153"/>
      <c r="AN71" s="153"/>
      <c r="AO71" s="153"/>
      <c r="AP71" s="153"/>
      <c r="AQ71" s="154">
        <f t="shared" si="12"/>
        <v>0</v>
      </c>
      <c r="AR71" s="154"/>
      <c r="AS71" s="154"/>
      <c r="AT71" s="154"/>
      <c r="AU71" s="154"/>
      <c r="AV71" s="153">
        <f t="shared" si="13"/>
        <v>0</v>
      </c>
      <c r="AW71" s="153"/>
      <c r="AX71" s="153"/>
      <c r="AY71" s="153"/>
      <c r="AZ71" s="153"/>
      <c r="BA71" s="153">
        <f t="shared" si="18"/>
        <v>0</v>
      </c>
      <c r="BB71" s="153"/>
      <c r="BC71" s="153"/>
      <c r="BD71" s="153"/>
      <c r="BE71" s="153"/>
      <c r="BF71" s="153">
        <f t="shared" si="19"/>
        <v>0</v>
      </c>
      <c r="BG71" s="153"/>
      <c r="BH71" s="153"/>
      <c r="BI71" s="153"/>
      <c r="BJ71" s="153"/>
    </row>
    <row r="72" spans="1:62" ht="23.25" hidden="1" customHeight="1">
      <c r="A72" s="869"/>
      <c r="B72" s="893"/>
      <c r="C72" s="867"/>
      <c r="D72" s="867"/>
      <c r="E72" s="867"/>
      <c r="F72" s="66"/>
      <c r="G72" s="66"/>
      <c r="H72" s="66"/>
      <c r="I72" s="66"/>
      <c r="J72" s="66"/>
      <c r="K72" s="66"/>
      <c r="L72" s="66"/>
      <c r="M72" s="64" t="s">
        <v>385</v>
      </c>
      <c r="N72" s="60" t="s">
        <v>290</v>
      </c>
      <c r="O72" s="60" t="s">
        <v>386</v>
      </c>
      <c r="P72" s="66">
        <v>29</v>
      </c>
      <c r="Q72" s="66"/>
      <c r="R72" s="66"/>
      <c r="S72" s="66"/>
      <c r="T72" s="66"/>
      <c r="U72" s="66"/>
      <c r="V72" s="66"/>
      <c r="W72" s="867"/>
      <c r="X72" s="867"/>
      <c r="Y72" s="867"/>
      <c r="Z72" s="63" t="s">
        <v>2</v>
      </c>
      <c r="AA72" s="63" t="s">
        <v>290</v>
      </c>
      <c r="AB72" s="63" t="s">
        <v>378</v>
      </c>
      <c r="AC72" s="18"/>
      <c r="AD72" s="18" t="s">
        <v>480</v>
      </c>
      <c r="AE72" s="18"/>
      <c r="AF72" s="18"/>
      <c r="AG72" s="153">
        <f t="shared" si="15"/>
        <v>0</v>
      </c>
      <c r="AH72" s="153"/>
      <c r="AI72" s="153"/>
      <c r="AJ72" s="153"/>
      <c r="AK72" s="596"/>
      <c r="AL72" s="596"/>
      <c r="AM72" s="153"/>
      <c r="AN72" s="153"/>
      <c r="AO72" s="153"/>
      <c r="AP72" s="153"/>
      <c r="AQ72" s="154">
        <f t="shared" si="12"/>
        <v>0</v>
      </c>
      <c r="AR72" s="154"/>
      <c r="AS72" s="154"/>
      <c r="AT72" s="154"/>
      <c r="AU72" s="154"/>
      <c r="AV72" s="153">
        <f t="shared" si="13"/>
        <v>0</v>
      </c>
      <c r="AW72" s="153"/>
      <c r="AX72" s="153"/>
      <c r="AY72" s="153"/>
      <c r="AZ72" s="153"/>
      <c r="BA72" s="153">
        <f t="shared" si="18"/>
        <v>0</v>
      </c>
      <c r="BB72" s="153"/>
      <c r="BC72" s="153"/>
      <c r="BD72" s="153"/>
      <c r="BE72" s="153"/>
      <c r="BF72" s="153">
        <f t="shared" si="19"/>
        <v>0</v>
      </c>
      <c r="BG72" s="153"/>
      <c r="BH72" s="153"/>
      <c r="BI72" s="153"/>
      <c r="BJ72" s="153"/>
    </row>
    <row r="73" spans="1:62" ht="15.75" hidden="1" customHeight="1">
      <c r="A73" s="869"/>
      <c r="B73" s="893"/>
      <c r="C73" s="867"/>
      <c r="D73" s="867"/>
      <c r="E73" s="867"/>
      <c r="F73" s="66"/>
      <c r="G73" s="66"/>
      <c r="H73" s="66"/>
      <c r="I73" s="66"/>
      <c r="J73" s="66"/>
      <c r="K73" s="66"/>
      <c r="L73" s="66"/>
      <c r="M73" s="901" t="s">
        <v>449</v>
      </c>
      <c r="N73" s="60" t="s">
        <v>290</v>
      </c>
      <c r="O73" s="60" t="s">
        <v>386</v>
      </c>
      <c r="P73" s="66">
        <v>10</v>
      </c>
      <c r="Q73" s="66"/>
      <c r="R73" s="66"/>
      <c r="S73" s="66"/>
      <c r="T73" s="66"/>
      <c r="U73" s="66"/>
      <c r="V73" s="66"/>
      <c r="W73" s="867"/>
      <c r="X73" s="867"/>
      <c r="Y73" s="867"/>
      <c r="Z73" s="66"/>
      <c r="AA73" s="66"/>
      <c r="AB73" s="66"/>
      <c r="AC73" s="18"/>
      <c r="AD73" s="18" t="s">
        <v>441</v>
      </c>
      <c r="AE73" s="18"/>
      <c r="AF73" s="18"/>
      <c r="AG73" s="153">
        <f t="shared" si="15"/>
        <v>0</v>
      </c>
      <c r="AH73" s="153"/>
      <c r="AI73" s="153"/>
      <c r="AJ73" s="153"/>
      <c r="AK73" s="596"/>
      <c r="AL73" s="596"/>
      <c r="AM73" s="153"/>
      <c r="AN73" s="153"/>
      <c r="AO73" s="153"/>
      <c r="AP73" s="153"/>
      <c r="AQ73" s="154">
        <f t="shared" si="12"/>
        <v>0</v>
      </c>
      <c r="AR73" s="154"/>
      <c r="AS73" s="154"/>
      <c r="AT73" s="154"/>
      <c r="AU73" s="154"/>
      <c r="AV73" s="153">
        <f t="shared" si="13"/>
        <v>0</v>
      </c>
      <c r="AW73" s="153"/>
      <c r="AX73" s="153"/>
      <c r="AY73" s="153"/>
      <c r="AZ73" s="153"/>
      <c r="BA73" s="153">
        <f t="shared" si="18"/>
        <v>0</v>
      </c>
      <c r="BB73" s="153"/>
      <c r="BC73" s="153"/>
      <c r="BD73" s="153"/>
      <c r="BE73" s="153"/>
      <c r="BF73" s="153">
        <f t="shared" si="19"/>
        <v>0</v>
      </c>
      <c r="BG73" s="153"/>
      <c r="BH73" s="153"/>
      <c r="BI73" s="153"/>
      <c r="BJ73" s="153"/>
    </row>
    <row r="74" spans="1:62" ht="42" customHeight="1">
      <c r="A74" s="869"/>
      <c r="B74" s="893"/>
      <c r="C74" s="867"/>
      <c r="D74" s="867"/>
      <c r="E74" s="867"/>
      <c r="F74" s="66"/>
      <c r="G74" s="66"/>
      <c r="H74" s="66"/>
      <c r="I74" s="66"/>
      <c r="J74" s="66"/>
      <c r="K74" s="66"/>
      <c r="L74" s="66"/>
      <c r="M74" s="901"/>
      <c r="N74" s="60"/>
      <c r="O74" s="60"/>
      <c r="P74" s="66"/>
      <c r="Q74" s="66"/>
      <c r="R74" s="66"/>
      <c r="S74" s="66"/>
      <c r="T74" s="66"/>
      <c r="U74" s="66"/>
      <c r="V74" s="66"/>
      <c r="W74" s="867"/>
      <c r="X74" s="867"/>
      <c r="Y74" s="867"/>
      <c r="Z74" s="59"/>
      <c r="AA74" s="59"/>
      <c r="AB74" s="59"/>
      <c r="AC74" s="18"/>
      <c r="AD74" s="18" t="s">
        <v>441</v>
      </c>
      <c r="AE74" s="18" t="s">
        <v>54</v>
      </c>
      <c r="AF74" s="18">
        <v>240</v>
      </c>
      <c r="AG74" s="153">
        <f t="shared" si="15"/>
        <v>2</v>
      </c>
      <c r="AH74" s="153">
        <f t="shared" si="15"/>
        <v>2</v>
      </c>
      <c r="AI74" s="153"/>
      <c r="AJ74" s="153"/>
      <c r="AK74" s="596"/>
      <c r="AL74" s="596"/>
      <c r="AM74" s="153"/>
      <c r="AN74" s="153"/>
      <c r="AO74" s="153">
        <v>2</v>
      </c>
      <c r="AP74" s="153">
        <v>2</v>
      </c>
      <c r="AQ74" s="154">
        <f t="shared" si="12"/>
        <v>0</v>
      </c>
      <c r="AR74" s="154"/>
      <c r="AS74" s="154"/>
      <c r="AT74" s="154"/>
      <c r="AU74" s="154"/>
      <c r="AV74" s="153">
        <f t="shared" si="13"/>
        <v>0</v>
      </c>
      <c r="AW74" s="153"/>
      <c r="AX74" s="153"/>
      <c r="AY74" s="153"/>
      <c r="AZ74" s="153"/>
      <c r="BA74" s="153">
        <f t="shared" si="18"/>
        <v>0</v>
      </c>
      <c r="BB74" s="153"/>
      <c r="BC74" s="153"/>
      <c r="BD74" s="153"/>
      <c r="BE74" s="153"/>
      <c r="BF74" s="153">
        <f t="shared" si="19"/>
        <v>0</v>
      </c>
      <c r="BG74" s="153"/>
      <c r="BH74" s="153"/>
      <c r="BI74" s="153"/>
      <c r="BJ74" s="153"/>
    </row>
    <row r="75" spans="1:62" ht="20.25" hidden="1" customHeight="1">
      <c r="A75" s="869"/>
      <c r="B75" s="893"/>
      <c r="C75" s="867"/>
      <c r="D75" s="867"/>
      <c r="E75" s="867"/>
      <c r="F75" s="66"/>
      <c r="G75" s="66"/>
      <c r="H75" s="66"/>
      <c r="I75" s="66"/>
      <c r="J75" s="66"/>
      <c r="K75" s="66"/>
      <c r="L75" s="66"/>
      <c r="M75" s="901"/>
      <c r="N75" s="60"/>
      <c r="O75" s="60"/>
      <c r="P75" s="66"/>
      <c r="Q75" s="66"/>
      <c r="R75" s="66"/>
      <c r="S75" s="66"/>
      <c r="T75" s="66"/>
      <c r="U75" s="66"/>
      <c r="V75" s="66"/>
      <c r="W75" s="867"/>
      <c r="X75" s="867"/>
      <c r="Y75" s="867"/>
      <c r="Z75" s="59"/>
      <c r="AA75" s="59"/>
      <c r="AB75" s="59"/>
      <c r="AC75" s="18"/>
      <c r="AD75" s="18" t="s">
        <v>441</v>
      </c>
      <c r="AE75" s="18" t="s">
        <v>281</v>
      </c>
      <c r="AF75" s="18" t="s">
        <v>250</v>
      </c>
      <c r="AG75" s="153">
        <f t="shared" si="15"/>
        <v>0</v>
      </c>
      <c r="AH75" s="153">
        <f t="shared" si="15"/>
        <v>0</v>
      </c>
      <c r="AI75" s="153"/>
      <c r="AJ75" s="153"/>
      <c r="AK75" s="596"/>
      <c r="AL75" s="596"/>
      <c r="AM75" s="153"/>
      <c r="AN75" s="153"/>
      <c r="AO75" s="153"/>
      <c r="AP75" s="153"/>
      <c r="AQ75" s="154">
        <f t="shared" si="12"/>
        <v>0</v>
      </c>
      <c r="AR75" s="154"/>
      <c r="AS75" s="154"/>
      <c r="AT75" s="154"/>
      <c r="AU75" s="154"/>
      <c r="AV75" s="153">
        <f t="shared" si="13"/>
        <v>0</v>
      </c>
      <c r="AW75" s="153"/>
      <c r="AX75" s="153"/>
      <c r="AY75" s="153"/>
      <c r="AZ75" s="153"/>
      <c r="BA75" s="153">
        <f t="shared" si="18"/>
        <v>0</v>
      </c>
      <c r="BB75" s="153"/>
      <c r="BC75" s="153"/>
      <c r="BD75" s="153"/>
      <c r="BE75" s="153"/>
      <c r="BF75" s="153">
        <f t="shared" si="19"/>
        <v>0</v>
      </c>
      <c r="BG75" s="153"/>
      <c r="BH75" s="153"/>
      <c r="BI75" s="153"/>
      <c r="BJ75" s="153"/>
    </row>
    <row r="76" spans="1:62" ht="19.5" hidden="1" customHeight="1">
      <c r="A76" s="870"/>
      <c r="B76" s="893"/>
      <c r="C76" s="867"/>
      <c r="D76" s="867"/>
      <c r="E76" s="867"/>
      <c r="F76" s="66"/>
      <c r="G76" s="66"/>
      <c r="H76" s="66"/>
      <c r="I76" s="66"/>
      <c r="J76" s="66"/>
      <c r="K76" s="66"/>
      <c r="L76" s="66"/>
      <c r="M76" s="901"/>
      <c r="N76" s="60"/>
      <c r="O76" s="60"/>
      <c r="P76" s="66"/>
      <c r="Q76" s="66"/>
      <c r="R76" s="66"/>
      <c r="S76" s="66"/>
      <c r="T76" s="66"/>
      <c r="U76" s="66"/>
      <c r="V76" s="66"/>
      <c r="W76" s="867"/>
      <c r="X76" s="867"/>
      <c r="Y76" s="867"/>
      <c r="Z76" s="59"/>
      <c r="AA76" s="59"/>
      <c r="AB76" s="59"/>
      <c r="AC76" s="18"/>
      <c r="AD76" s="18" t="s">
        <v>441</v>
      </c>
      <c r="AE76" s="18" t="s">
        <v>269</v>
      </c>
      <c r="AF76" s="18" t="s">
        <v>250</v>
      </c>
      <c r="AG76" s="153">
        <f t="shared" si="15"/>
        <v>0</v>
      </c>
      <c r="AH76" s="153">
        <f t="shared" si="15"/>
        <v>0</v>
      </c>
      <c r="AI76" s="153"/>
      <c r="AJ76" s="153"/>
      <c r="AK76" s="596"/>
      <c r="AL76" s="596"/>
      <c r="AM76" s="153"/>
      <c r="AN76" s="153"/>
      <c r="AO76" s="153"/>
      <c r="AP76" s="153"/>
      <c r="AQ76" s="154">
        <f t="shared" si="12"/>
        <v>0</v>
      </c>
      <c r="AR76" s="154"/>
      <c r="AS76" s="154"/>
      <c r="AT76" s="154"/>
      <c r="AU76" s="154"/>
      <c r="AV76" s="153">
        <f t="shared" si="13"/>
        <v>0</v>
      </c>
      <c r="AW76" s="153"/>
      <c r="AX76" s="153"/>
      <c r="AY76" s="153"/>
      <c r="AZ76" s="153"/>
      <c r="BA76" s="153">
        <f t="shared" si="18"/>
        <v>0</v>
      </c>
      <c r="BB76" s="153"/>
      <c r="BC76" s="153"/>
      <c r="BD76" s="153"/>
      <c r="BE76" s="153"/>
      <c r="BF76" s="153">
        <f t="shared" si="19"/>
        <v>0</v>
      </c>
      <c r="BG76" s="153"/>
      <c r="BH76" s="153"/>
      <c r="BI76" s="153"/>
      <c r="BJ76" s="153"/>
    </row>
    <row r="77" spans="1:62" ht="20.25" customHeight="1">
      <c r="A77" s="868" t="s">
        <v>426</v>
      </c>
      <c r="B77" s="893">
        <v>6603</v>
      </c>
      <c r="C77" s="748" t="s">
        <v>447</v>
      </c>
      <c r="D77" s="62" t="s">
        <v>246</v>
      </c>
      <c r="E77" s="745" t="s">
        <v>448</v>
      </c>
      <c r="F77" s="59"/>
      <c r="G77" s="59"/>
      <c r="H77" s="59"/>
      <c r="I77" s="59"/>
      <c r="J77" s="59"/>
      <c r="K77" s="59"/>
      <c r="L77" s="59"/>
      <c r="M77" s="848" t="s">
        <v>450</v>
      </c>
      <c r="N77" s="59"/>
      <c r="O77" s="59"/>
      <c r="P77" s="59"/>
      <c r="Q77" s="59"/>
      <c r="R77" s="59"/>
      <c r="S77" s="59"/>
      <c r="T77" s="59"/>
      <c r="U77" s="59"/>
      <c r="V77" s="59"/>
      <c r="W77" s="748" t="s">
        <v>367</v>
      </c>
      <c r="X77" s="62" t="s">
        <v>242</v>
      </c>
      <c r="Y77" s="62" t="s">
        <v>368</v>
      </c>
      <c r="Z77" s="889" t="s">
        <v>379</v>
      </c>
      <c r="AA77" s="59"/>
      <c r="AB77" s="59"/>
      <c r="AC77" s="18"/>
      <c r="AD77" s="18" t="s">
        <v>473</v>
      </c>
      <c r="AE77" s="18"/>
      <c r="AF77" s="18"/>
      <c r="AG77" s="596">
        <f>AI77+AK77+AM77+AO77</f>
        <v>665.6</v>
      </c>
      <c r="AH77" s="153">
        <f t="shared" si="15"/>
        <v>658.1</v>
      </c>
      <c r="AI77" s="153">
        <f t="shared" ref="AI77:AZ77" si="20">AI78+AI81+AI91</f>
        <v>0</v>
      </c>
      <c r="AJ77" s="153"/>
      <c r="AK77" s="596">
        <f>AK78+AK81+AK91</f>
        <v>481.3</v>
      </c>
      <c r="AL77" s="596">
        <f>AL78+AL81+AL91</f>
        <v>481.3</v>
      </c>
      <c r="AM77" s="153">
        <f t="shared" si="20"/>
        <v>0</v>
      </c>
      <c r="AN77" s="153"/>
      <c r="AO77" s="153">
        <f t="shared" si="20"/>
        <v>184.3</v>
      </c>
      <c r="AP77" s="153">
        <f t="shared" si="20"/>
        <v>176.8</v>
      </c>
      <c r="AQ77" s="154">
        <f t="shared" si="12"/>
        <v>690.8</v>
      </c>
      <c r="AR77" s="154">
        <f t="shared" si="20"/>
        <v>0</v>
      </c>
      <c r="AS77" s="154">
        <f>AS78+AS81+AS91</f>
        <v>408.9</v>
      </c>
      <c r="AT77" s="154">
        <f t="shared" si="20"/>
        <v>0</v>
      </c>
      <c r="AU77" s="154">
        <f t="shared" si="20"/>
        <v>281.89999999999998</v>
      </c>
      <c r="AV77" s="153">
        <f t="shared" si="13"/>
        <v>689.9</v>
      </c>
      <c r="AW77" s="153">
        <f t="shared" si="20"/>
        <v>0</v>
      </c>
      <c r="AX77" s="153">
        <f t="shared" si="20"/>
        <v>407.9</v>
      </c>
      <c r="AY77" s="153">
        <f t="shared" si="20"/>
        <v>0</v>
      </c>
      <c r="AZ77" s="153">
        <f t="shared" si="20"/>
        <v>282</v>
      </c>
      <c r="BA77" s="153">
        <f>BB77+BC77+BD77+BE77</f>
        <v>878.69999999999993</v>
      </c>
      <c r="BB77" s="153">
        <f>BB78+BB81+BB91</f>
        <v>0</v>
      </c>
      <c r="BC77" s="153">
        <f>BC78+BC81+BC91</f>
        <v>596.79999999999995</v>
      </c>
      <c r="BD77" s="153">
        <f>BD78+BD81+BD91+BD88+BD89</f>
        <v>0</v>
      </c>
      <c r="BE77" s="153">
        <f>BE78+BE81+BE91</f>
        <v>281.89999999999998</v>
      </c>
      <c r="BF77" s="153">
        <f>BG77+BH77+BI77+BJ77</f>
        <v>878.69999999999993</v>
      </c>
      <c r="BG77" s="153">
        <f>BG78+BG81+BG91</f>
        <v>0</v>
      </c>
      <c r="BH77" s="153">
        <f>BH78+BH81+BH91</f>
        <v>596.79999999999995</v>
      </c>
      <c r="BI77" s="153">
        <f>BI78+BI81+BI91+BI88+BI89</f>
        <v>0</v>
      </c>
      <c r="BJ77" s="153">
        <f>BJ78+BJ81+BJ91</f>
        <v>281.89999999999998</v>
      </c>
    </row>
    <row r="78" spans="1:62" ht="0.75" hidden="1" customHeight="1">
      <c r="A78" s="869"/>
      <c r="B78" s="893"/>
      <c r="C78" s="749"/>
      <c r="D78" s="59"/>
      <c r="E78" s="746"/>
      <c r="F78" s="59"/>
      <c r="G78" s="59"/>
      <c r="H78" s="59"/>
      <c r="I78" s="59"/>
      <c r="J78" s="59"/>
      <c r="K78" s="59"/>
      <c r="L78" s="59"/>
      <c r="M78" s="849"/>
      <c r="N78" s="66" t="s">
        <v>290</v>
      </c>
      <c r="O78" s="60" t="s">
        <v>353</v>
      </c>
      <c r="P78" s="59">
        <v>17</v>
      </c>
      <c r="Q78" s="59"/>
      <c r="R78" s="59"/>
      <c r="S78" s="59"/>
      <c r="T78" s="59"/>
      <c r="U78" s="59"/>
      <c r="V78" s="59"/>
      <c r="W78" s="749"/>
      <c r="X78" s="59"/>
      <c r="Y78" s="59"/>
      <c r="Z78" s="890"/>
      <c r="AA78" s="81" t="s">
        <v>414</v>
      </c>
      <c r="AB78" s="81" t="s">
        <v>470</v>
      </c>
      <c r="AC78" s="18"/>
      <c r="AD78" s="18" t="s">
        <v>473</v>
      </c>
      <c r="AE78" s="18"/>
      <c r="AF78" s="18"/>
      <c r="AG78" s="153">
        <f t="shared" si="15"/>
        <v>0</v>
      </c>
      <c r="AH78" s="153">
        <f t="shared" si="15"/>
        <v>0</v>
      </c>
      <c r="AI78" s="153"/>
      <c r="AJ78" s="153"/>
      <c r="AK78" s="596"/>
      <c r="AL78" s="596"/>
      <c r="AM78" s="153"/>
      <c r="AN78" s="153"/>
      <c r="AO78" s="153"/>
      <c r="AP78" s="153"/>
      <c r="AQ78" s="154">
        <f t="shared" si="12"/>
        <v>0</v>
      </c>
      <c r="AR78" s="154"/>
      <c r="AS78" s="154"/>
      <c r="AT78" s="154"/>
      <c r="AU78" s="154"/>
      <c r="AV78" s="153">
        <f t="shared" si="13"/>
        <v>0</v>
      </c>
      <c r="AW78" s="153"/>
      <c r="AX78" s="153"/>
      <c r="AY78" s="153"/>
      <c r="AZ78" s="153"/>
      <c r="BA78" s="153">
        <f t="shared" si="18"/>
        <v>0</v>
      </c>
      <c r="BB78" s="153"/>
      <c r="BC78" s="153"/>
      <c r="BD78" s="153"/>
      <c r="BE78" s="153"/>
      <c r="BF78" s="153">
        <f>BG78+BH78+BI78+BJ78</f>
        <v>0</v>
      </c>
      <c r="BG78" s="153"/>
      <c r="BH78" s="153"/>
      <c r="BI78" s="153"/>
      <c r="BJ78" s="153"/>
    </row>
    <row r="79" spans="1:62" ht="12.75" hidden="1" customHeight="1">
      <c r="A79" s="869"/>
      <c r="B79" s="893"/>
      <c r="C79" s="749"/>
      <c r="D79" s="59"/>
      <c r="E79" s="746"/>
      <c r="F79" s="59"/>
      <c r="G79" s="59"/>
      <c r="H79" s="59"/>
      <c r="I79" s="59"/>
      <c r="J79" s="59"/>
      <c r="K79" s="59"/>
      <c r="L79" s="59"/>
      <c r="M79" s="849"/>
      <c r="N79" s="59"/>
      <c r="O79" s="67"/>
      <c r="P79" s="59"/>
      <c r="Q79" s="59"/>
      <c r="R79" s="59"/>
      <c r="S79" s="59"/>
      <c r="T79" s="59"/>
      <c r="U79" s="59"/>
      <c r="V79" s="59"/>
      <c r="W79" s="749"/>
      <c r="X79" s="59"/>
      <c r="Y79" s="59"/>
      <c r="Z79" s="890"/>
      <c r="AA79" s="83"/>
      <c r="AB79" s="83"/>
      <c r="AC79" s="18"/>
      <c r="AD79" s="18" t="s">
        <v>473</v>
      </c>
      <c r="AE79" s="18" t="s">
        <v>313</v>
      </c>
      <c r="AF79" s="18" t="s">
        <v>268</v>
      </c>
      <c r="AG79" s="153">
        <f t="shared" si="15"/>
        <v>0</v>
      </c>
      <c r="AH79" s="153">
        <f t="shared" si="15"/>
        <v>0</v>
      </c>
      <c r="AI79" s="153"/>
      <c r="AJ79" s="153"/>
      <c r="AK79" s="596"/>
      <c r="AL79" s="596"/>
      <c r="AM79" s="153"/>
      <c r="AN79" s="153"/>
      <c r="AO79" s="153"/>
      <c r="AP79" s="153"/>
      <c r="AQ79" s="154">
        <f t="shared" si="12"/>
        <v>0</v>
      </c>
      <c r="AR79" s="154"/>
      <c r="AS79" s="154"/>
      <c r="AT79" s="154"/>
      <c r="AU79" s="154"/>
      <c r="AV79" s="153">
        <f t="shared" si="13"/>
        <v>0</v>
      </c>
      <c r="AW79" s="153"/>
      <c r="AX79" s="153"/>
      <c r="AY79" s="153"/>
      <c r="AZ79" s="153"/>
      <c r="BA79" s="153">
        <f t="shared" si="18"/>
        <v>0</v>
      </c>
      <c r="BB79" s="153"/>
      <c r="BC79" s="153"/>
      <c r="BD79" s="153"/>
      <c r="BE79" s="153"/>
      <c r="BF79" s="153">
        <f>BG79+BH79+BI79+BJ79</f>
        <v>0</v>
      </c>
      <c r="BG79" s="153"/>
      <c r="BH79" s="153"/>
      <c r="BI79" s="153"/>
      <c r="BJ79" s="153"/>
    </row>
    <row r="80" spans="1:62" ht="12.75" hidden="1" customHeight="1">
      <c r="A80" s="869"/>
      <c r="B80" s="893"/>
      <c r="C80" s="749"/>
      <c r="D80" s="59"/>
      <c r="E80" s="746"/>
      <c r="F80" s="59"/>
      <c r="G80" s="59"/>
      <c r="H80" s="59"/>
      <c r="I80" s="59"/>
      <c r="J80" s="59"/>
      <c r="K80" s="59"/>
      <c r="L80" s="59"/>
      <c r="M80" s="849"/>
      <c r="N80" s="59"/>
      <c r="O80" s="67"/>
      <c r="P80" s="59"/>
      <c r="Q80" s="59"/>
      <c r="R80" s="59"/>
      <c r="S80" s="59"/>
      <c r="T80" s="59"/>
      <c r="U80" s="59"/>
      <c r="V80" s="59"/>
      <c r="W80" s="749"/>
      <c r="X80" s="59"/>
      <c r="Y80" s="59"/>
      <c r="Z80" s="890"/>
      <c r="AA80" s="83"/>
      <c r="AB80" s="83"/>
      <c r="AC80" s="18"/>
      <c r="AD80" s="18" t="s">
        <v>473</v>
      </c>
      <c r="AE80" s="18" t="s">
        <v>283</v>
      </c>
      <c r="AF80" s="18" t="s">
        <v>268</v>
      </c>
      <c r="AG80" s="153">
        <f t="shared" si="15"/>
        <v>0</v>
      </c>
      <c r="AH80" s="153">
        <f t="shared" si="15"/>
        <v>0</v>
      </c>
      <c r="AI80" s="153"/>
      <c r="AJ80" s="153"/>
      <c r="AK80" s="596"/>
      <c r="AL80" s="596"/>
      <c r="AM80" s="153"/>
      <c r="AN80" s="153"/>
      <c r="AO80" s="153"/>
      <c r="AP80" s="153"/>
      <c r="AQ80" s="154">
        <f t="shared" si="12"/>
        <v>0</v>
      </c>
      <c r="AR80" s="154"/>
      <c r="AS80" s="154"/>
      <c r="AT80" s="154"/>
      <c r="AU80" s="154"/>
      <c r="AV80" s="153">
        <f t="shared" si="13"/>
        <v>0</v>
      </c>
      <c r="AW80" s="153"/>
      <c r="AX80" s="153"/>
      <c r="AY80" s="153"/>
      <c r="AZ80" s="153"/>
      <c r="BA80" s="153">
        <f t="shared" si="18"/>
        <v>0</v>
      </c>
      <c r="BB80" s="153"/>
      <c r="BC80" s="153"/>
      <c r="BD80" s="153"/>
      <c r="BE80" s="153"/>
      <c r="BF80" s="153">
        <f>BG80+BH80+BI80+BJ80</f>
        <v>0</v>
      </c>
      <c r="BG80" s="153"/>
      <c r="BH80" s="153"/>
      <c r="BI80" s="153"/>
      <c r="BJ80" s="153"/>
    </row>
    <row r="81" spans="1:62" ht="21" customHeight="1">
      <c r="A81" s="869"/>
      <c r="B81" s="893"/>
      <c r="C81" s="749"/>
      <c r="D81" s="59"/>
      <c r="E81" s="746"/>
      <c r="F81" s="59"/>
      <c r="G81" s="59"/>
      <c r="H81" s="59"/>
      <c r="I81" s="59"/>
      <c r="J81" s="59"/>
      <c r="K81" s="59"/>
      <c r="L81" s="59"/>
      <c r="M81" s="849"/>
      <c r="N81" s="59"/>
      <c r="O81" s="59"/>
      <c r="P81" s="59">
        <v>35</v>
      </c>
      <c r="Q81" s="59"/>
      <c r="R81" s="59"/>
      <c r="S81" s="59"/>
      <c r="T81" s="59"/>
      <c r="U81" s="59"/>
      <c r="V81" s="59"/>
      <c r="W81" s="749"/>
      <c r="X81" s="59"/>
      <c r="Y81" s="59"/>
      <c r="Z81" s="890"/>
      <c r="AA81" s="84" t="s">
        <v>290</v>
      </c>
      <c r="AB81" s="101" t="s">
        <v>380</v>
      </c>
      <c r="AC81" s="18"/>
      <c r="AD81" s="18" t="s">
        <v>473</v>
      </c>
      <c r="AE81" s="18"/>
      <c r="AF81" s="18"/>
      <c r="AG81" s="596">
        <f>AI81+AK81+AM81+AO81</f>
        <v>665.6</v>
      </c>
      <c r="AH81" s="153">
        <f t="shared" si="15"/>
        <v>658.1</v>
      </c>
      <c r="AI81" s="153"/>
      <c r="AJ81" s="153"/>
      <c r="AK81" s="596">
        <f>AK82+AK83+AK84+AK87</f>
        <v>481.3</v>
      </c>
      <c r="AL81" s="596">
        <f>AL82+AL83+AL84+AL87</f>
        <v>481.3</v>
      </c>
      <c r="AM81" s="153">
        <f>AM82+AM83+AM84+AM87</f>
        <v>0</v>
      </c>
      <c r="AN81" s="153"/>
      <c r="AO81" s="153">
        <f>AO82+AO83+AO84+AO87</f>
        <v>184.3</v>
      </c>
      <c r="AP81" s="153">
        <f>AP82+AP83+AP84+AP87</f>
        <v>176.8</v>
      </c>
      <c r="AQ81" s="153">
        <f>AQ82+AQ83+AQ84+AQ87+AQ85+AQ86+AQ88+AQ89</f>
        <v>690.8</v>
      </c>
      <c r="AR81" s="153">
        <f t="shared" ref="AR81:BE81" si="21">AR82+AR83+AR84+AR87+AR85+AR86+AR88+AR89</f>
        <v>0</v>
      </c>
      <c r="AS81" s="153">
        <f t="shared" si="21"/>
        <v>408.9</v>
      </c>
      <c r="AT81" s="153">
        <f t="shared" si="21"/>
        <v>0</v>
      </c>
      <c r="AU81" s="153">
        <f t="shared" si="21"/>
        <v>281.89999999999998</v>
      </c>
      <c r="AV81" s="153">
        <f t="shared" si="21"/>
        <v>689.9</v>
      </c>
      <c r="AW81" s="153">
        <f t="shared" si="21"/>
        <v>0</v>
      </c>
      <c r="AX81" s="153">
        <f t="shared" si="21"/>
        <v>407.9</v>
      </c>
      <c r="AY81" s="153">
        <f t="shared" si="21"/>
        <v>0</v>
      </c>
      <c r="AZ81" s="153">
        <f t="shared" si="21"/>
        <v>282</v>
      </c>
      <c r="BA81" s="153">
        <f t="shared" si="21"/>
        <v>878.7</v>
      </c>
      <c r="BB81" s="153">
        <f t="shared" si="21"/>
        <v>0</v>
      </c>
      <c r="BC81" s="153">
        <f t="shared" si="21"/>
        <v>596.79999999999995</v>
      </c>
      <c r="BD81" s="153">
        <f t="shared" si="21"/>
        <v>0</v>
      </c>
      <c r="BE81" s="153">
        <f t="shared" si="21"/>
        <v>281.89999999999998</v>
      </c>
      <c r="BF81" s="153">
        <f>BF82+BF83+BF84+BF87+BF85+BF86+BF88+BF89</f>
        <v>878.7</v>
      </c>
      <c r="BG81" s="153">
        <f>BG82+BG83+BG84+BG87+BG85+BG86+BG88+BG89</f>
        <v>0</v>
      </c>
      <c r="BH81" s="153">
        <f>BH82+BH83+BH84+BH87+BH85+BH86+BH88+BH89</f>
        <v>596.79999999999995</v>
      </c>
      <c r="BI81" s="153">
        <f>BI82+BI83+BI84+BI87+BI85+BI86+BI88+BI89</f>
        <v>0</v>
      </c>
      <c r="BJ81" s="153">
        <f>BJ82+BJ83+BJ84+BJ87+BJ85+BJ86+BJ88+BJ89</f>
        <v>281.89999999999998</v>
      </c>
    </row>
    <row r="82" spans="1:62">
      <c r="A82" s="869"/>
      <c r="B82" s="893"/>
      <c r="C82" s="749"/>
      <c r="D82" s="59"/>
      <c r="E82" s="747"/>
      <c r="F82" s="59"/>
      <c r="G82" s="59"/>
      <c r="H82" s="59"/>
      <c r="I82" s="59"/>
      <c r="J82" s="59"/>
      <c r="K82" s="59"/>
      <c r="L82" s="59"/>
      <c r="M82" s="849"/>
      <c r="N82" s="59"/>
      <c r="O82" s="59"/>
      <c r="P82" s="59"/>
      <c r="Q82" s="59"/>
      <c r="R82" s="59"/>
      <c r="S82" s="59"/>
      <c r="T82" s="59"/>
      <c r="U82" s="59"/>
      <c r="V82" s="59"/>
      <c r="W82" s="749"/>
      <c r="X82" s="59"/>
      <c r="Y82" s="59"/>
      <c r="Z82" s="890"/>
      <c r="AA82" s="85"/>
      <c r="AB82" s="85"/>
      <c r="AC82" s="12"/>
      <c r="AD82" s="12" t="s">
        <v>473</v>
      </c>
      <c r="AE82" s="12" t="s">
        <v>314</v>
      </c>
      <c r="AF82" s="12">
        <v>240</v>
      </c>
      <c r="AG82" s="153">
        <f t="shared" si="15"/>
        <v>0</v>
      </c>
      <c r="AH82" s="153">
        <f t="shared" si="15"/>
        <v>0</v>
      </c>
      <c r="AI82" s="153"/>
      <c r="AJ82" s="153"/>
      <c r="AK82" s="153">
        <v>0</v>
      </c>
      <c r="AL82" s="153"/>
      <c r="AM82" s="153"/>
      <c r="AN82" s="153"/>
      <c r="AO82" s="153"/>
      <c r="AP82" s="153"/>
      <c r="AQ82" s="154">
        <f t="shared" si="12"/>
        <v>0</v>
      </c>
      <c r="AR82" s="154"/>
      <c r="AS82" s="154"/>
      <c r="AT82" s="154"/>
      <c r="AU82" s="154"/>
      <c r="AV82" s="153">
        <f t="shared" si="13"/>
        <v>0</v>
      </c>
      <c r="AW82" s="153"/>
      <c r="AX82" s="153"/>
      <c r="AY82" s="153"/>
      <c r="AZ82" s="153"/>
      <c r="BA82" s="153">
        <f t="shared" ref="BA82:BA104" si="22">BB82+BC82+BD82+BE82</f>
        <v>0</v>
      </c>
      <c r="BB82" s="153"/>
      <c r="BC82" s="153"/>
      <c r="BD82" s="153"/>
      <c r="BE82" s="153"/>
      <c r="BF82" s="153">
        <f t="shared" ref="BF82:BF94" si="23">BG82+BH82+BI82+BJ82</f>
        <v>0</v>
      </c>
      <c r="BG82" s="153"/>
      <c r="BH82" s="153"/>
      <c r="BI82" s="153"/>
      <c r="BJ82" s="153"/>
    </row>
    <row r="83" spans="1:62" ht="23.25" customHeight="1">
      <c r="A83" s="869"/>
      <c r="B83" s="893"/>
      <c r="C83" s="749"/>
      <c r="D83" s="59"/>
      <c r="E83" s="59"/>
      <c r="F83" s="59"/>
      <c r="G83" s="59"/>
      <c r="H83" s="59"/>
      <c r="I83" s="59"/>
      <c r="J83" s="59"/>
      <c r="K83" s="59"/>
      <c r="L83" s="59"/>
      <c r="M83" s="849"/>
      <c r="N83" s="59"/>
      <c r="O83" s="59"/>
      <c r="P83" s="59"/>
      <c r="Q83" s="59"/>
      <c r="R83" s="59"/>
      <c r="S83" s="59"/>
      <c r="T83" s="59"/>
      <c r="U83" s="59"/>
      <c r="V83" s="59"/>
      <c r="W83" s="749"/>
      <c r="X83" s="59"/>
      <c r="Y83" s="59"/>
      <c r="Z83" s="890"/>
      <c r="AA83" s="85"/>
      <c r="AB83" s="85"/>
      <c r="AC83" s="12"/>
      <c r="AD83" s="12" t="s">
        <v>473</v>
      </c>
      <c r="AE83" s="12" t="s">
        <v>99</v>
      </c>
      <c r="AF83" s="12">
        <v>240</v>
      </c>
      <c r="AG83" s="153">
        <f t="shared" si="15"/>
        <v>0</v>
      </c>
      <c r="AH83" s="153">
        <f t="shared" si="15"/>
        <v>0</v>
      </c>
      <c r="AI83" s="153"/>
      <c r="AJ83" s="153"/>
      <c r="AK83" s="153"/>
      <c r="AL83" s="153"/>
      <c r="AM83" s="153"/>
      <c r="AN83" s="153"/>
      <c r="AO83" s="153"/>
      <c r="AP83" s="153"/>
      <c r="AQ83" s="154">
        <f t="shared" si="12"/>
        <v>0</v>
      </c>
      <c r="AR83" s="154"/>
      <c r="AS83" s="154">
        <v>0</v>
      </c>
      <c r="AT83" s="154"/>
      <c r="AU83" s="154">
        <v>0</v>
      </c>
      <c r="AV83" s="153">
        <f t="shared" si="13"/>
        <v>0</v>
      </c>
      <c r="AW83" s="153"/>
      <c r="AX83" s="153"/>
      <c r="AY83" s="153"/>
      <c r="AZ83" s="153"/>
      <c r="BA83" s="153">
        <f t="shared" si="22"/>
        <v>0</v>
      </c>
      <c r="BB83" s="153"/>
      <c r="BC83" s="153"/>
      <c r="BD83" s="153"/>
      <c r="BE83" s="153"/>
      <c r="BF83" s="153">
        <f t="shared" si="23"/>
        <v>0</v>
      </c>
      <c r="BG83" s="153"/>
      <c r="BH83" s="153"/>
      <c r="BI83" s="153"/>
      <c r="BJ83" s="153"/>
    </row>
    <row r="84" spans="1:62">
      <c r="A84" s="869"/>
      <c r="B84" s="893"/>
      <c r="C84" s="749"/>
      <c r="D84" s="59"/>
      <c r="E84" s="59"/>
      <c r="F84" s="59"/>
      <c r="G84" s="59"/>
      <c r="H84" s="59"/>
      <c r="I84" s="59"/>
      <c r="J84" s="59"/>
      <c r="K84" s="59"/>
      <c r="L84" s="59"/>
      <c r="M84" s="849"/>
      <c r="N84" s="59"/>
      <c r="O84" s="59"/>
      <c r="P84" s="59"/>
      <c r="Q84" s="59"/>
      <c r="R84" s="59"/>
      <c r="S84" s="59"/>
      <c r="T84" s="59"/>
      <c r="U84" s="59"/>
      <c r="V84" s="59"/>
      <c r="W84" s="749"/>
      <c r="X84" s="59"/>
      <c r="Y84" s="59"/>
      <c r="Z84" s="890"/>
      <c r="AA84" s="86"/>
      <c r="AB84" s="86"/>
      <c r="AC84" s="21"/>
      <c r="AD84" s="12" t="s">
        <v>473</v>
      </c>
      <c r="AE84" s="12" t="s">
        <v>25</v>
      </c>
      <c r="AF84" s="12">
        <v>240</v>
      </c>
      <c r="AG84" s="153">
        <f t="shared" si="15"/>
        <v>130.80000000000001</v>
      </c>
      <c r="AH84" s="153">
        <f t="shared" si="15"/>
        <v>123.3</v>
      </c>
      <c r="AI84" s="153"/>
      <c r="AJ84" s="153"/>
      <c r="AK84" s="153"/>
      <c r="AL84" s="153"/>
      <c r="AM84" s="153"/>
      <c r="AN84" s="153"/>
      <c r="AO84" s="153">
        <v>130.80000000000001</v>
      </c>
      <c r="AP84" s="153">
        <v>123.3</v>
      </c>
      <c r="AQ84" s="154">
        <f t="shared" si="12"/>
        <v>0</v>
      </c>
      <c r="AR84" s="154"/>
      <c r="AS84" s="154"/>
      <c r="AT84" s="154"/>
      <c r="AU84" s="154">
        <v>0</v>
      </c>
      <c r="AV84" s="153">
        <f t="shared" si="13"/>
        <v>0</v>
      </c>
      <c r="AW84" s="153"/>
      <c r="AX84" s="153"/>
      <c r="AY84" s="153"/>
      <c r="AZ84" s="153">
        <v>0</v>
      </c>
      <c r="BA84" s="153">
        <f t="shared" si="22"/>
        <v>0</v>
      </c>
      <c r="BB84" s="153"/>
      <c r="BC84" s="153"/>
      <c r="BD84" s="153"/>
      <c r="BE84" s="153">
        <v>0</v>
      </c>
      <c r="BF84" s="153">
        <f t="shared" si="23"/>
        <v>0</v>
      </c>
      <c r="BG84" s="153"/>
      <c r="BH84" s="153"/>
      <c r="BI84" s="153"/>
      <c r="BJ84" s="153">
        <v>0</v>
      </c>
    </row>
    <row r="85" spans="1:62">
      <c r="A85" s="869"/>
      <c r="B85" s="893"/>
      <c r="C85" s="749"/>
      <c r="D85" s="59"/>
      <c r="E85" s="59"/>
      <c r="F85" s="59"/>
      <c r="G85" s="59"/>
      <c r="H85" s="59"/>
      <c r="I85" s="59"/>
      <c r="J85" s="59"/>
      <c r="K85" s="59"/>
      <c r="L85" s="59"/>
      <c r="M85" s="849"/>
      <c r="N85" s="59"/>
      <c r="O85" s="59"/>
      <c r="P85" s="59"/>
      <c r="Q85" s="59"/>
      <c r="R85" s="59"/>
      <c r="S85" s="59"/>
      <c r="T85" s="59"/>
      <c r="U85" s="59"/>
      <c r="V85" s="59"/>
      <c r="W85" s="749"/>
      <c r="X85" s="59"/>
      <c r="Y85" s="59"/>
      <c r="Z85" s="890"/>
      <c r="AA85" s="86"/>
      <c r="AB85" s="86"/>
      <c r="AC85" s="21"/>
      <c r="AD85" s="12" t="s">
        <v>473</v>
      </c>
      <c r="AE85" s="12" t="s">
        <v>392</v>
      </c>
      <c r="AF85" s="12">
        <v>240</v>
      </c>
      <c r="AG85" s="153"/>
      <c r="AH85" s="153">
        <f t="shared" si="15"/>
        <v>0</v>
      </c>
      <c r="AI85" s="153"/>
      <c r="AJ85" s="153"/>
      <c r="AK85" s="153"/>
      <c r="AL85" s="153"/>
      <c r="AM85" s="153"/>
      <c r="AN85" s="153"/>
      <c r="AO85" s="153"/>
      <c r="AP85" s="153"/>
      <c r="AQ85" s="154">
        <f t="shared" si="12"/>
        <v>135.4</v>
      </c>
      <c r="AR85" s="154"/>
      <c r="AS85" s="154"/>
      <c r="AT85" s="154"/>
      <c r="AU85" s="154">
        <v>135.4</v>
      </c>
      <c r="AV85" s="153">
        <f t="shared" si="13"/>
        <v>135.30000000000001</v>
      </c>
      <c r="AW85" s="153"/>
      <c r="AX85" s="153"/>
      <c r="AY85" s="153"/>
      <c r="AZ85" s="153">
        <v>135.30000000000001</v>
      </c>
      <c r="BA85" s="153">
        <f t="shared" si="22"/>
        <v>152.6</v>
      </c>
      <c r="BB85" s="153"/>
      <c r="BC85" s="153"/>
      <c r="BD85" s="153"/>
      <c r="BE85" s="153">
        <v>152.6</v>
      </c>
      <c r="BF85" s="153">
        <f t="shared" si="23"/>
        <v>152.6</v>
      </c>
      <c r="BG85" s="153"/>
      <c r="BH85" s="153"/>
      <c r="BI85" s="153"/>
      <c r="BJ85" s="153">
        <v>152.6</v>
      </c>
    </row>
    <row r="86" spans="1:62">
      <c r="A86" s="869"/>
      <c r="B86" s="893"/>
      <c r="C86" s="749"/>
      <c r="D86" s="59"/>
      <c r="E86" s="59"/>
      <c r="F86" s="59"/>
      <c r="G86" s="59"/>
      <c r="H86" s="59"/>
      <c r="I86" s="59"/>
      <c r="J86" s="59"/>
      <c r="K86" s="59"/>
      <c r="L86" s="59"/>
      <c r="M86" s="849"/>
      <c r="N86" s="59"/>
      <c r="O86" s="59"/>
      <c r="P86" s="59"/>
      <c r="Q86" s="59"/>
      <c r="R86" s="59"/>
      <c r="S86" s="59"/>
      <c r="T86" s="59"/>
      <c r="U86" s="59"/>
      <c r="V86" s="59"/>
      <c r="W86" s="749"/>
      <c r="X86" s="59"/>
      <c r="Y86" s="59"/>
      <c r="Z86" s="890"/>
      <c r="AA86" s="86"/>
      <c r="AB86" s="86"/>
      <c r="AC86" s="21"/>
      <c r="AD86" s="12" t="s">
        <v>473</v>
      </c>
      <c r="AE86" s="12" t="s">
        <v>393</v>
      </c>
      <c r="AF86" s="12">
        <v>240</v>
      </c>
      <c r="AG86" s="153"/>
      <c r="AH86" s="153">
        <f t="shared" si="15"/>
        <v>0</v>
      </c>
      <c r="AI86" s="153"/>
      <c r="AJ86" s="153"/>
      <c r="AK86" s="153"/>
      <c r="AL86" s="153"/>
      <c r="AM86" s="153"/>
      <c r="AN86" s="153"/>
      <c r="AO86" s="153"/>
      <c r="AP86" s="153"/>
      <c r="AQ86" s="154">
        <f t="shared" si="12"/>
        <v>101.1</v>
      </c>
      <c r="AR86" s="154"/>
      <c r="AS86" s="154"/>
      <c r="AT86" s="154"/>
      <c r="AU86" s="154">
        <v>101.1</v>
      </c>
      <c r="AV86" s="153">
        <f t="shared" si="13"/>
        <v>101.4</v>
      </c>
      <c r="AW86" s="153"/>
      <c r="AX86" s="153"/>
      <c r="AY86" s="153"/>
      <c r="AZ86" s="153">
        <v>101.4</v>
      </c>
      <c r="BA86" s="153">
        <f t="shared" si="22"/>
        <v>62.9</v>
      </c>
      <c r="BB86" s="153"/>
      <c r="BC86" s="153"/>
      <c r="BD86" s="153"/>
      <c r="BE86" s="153">
        <v>62.9</v>
      </c>
      <c r="BF86" s="153">
        <f t="shared" si="23"/>
        <v>62.9</v>
      </c>
      <c r="BG86" s="153"/>
      <c r="BH86" s="153"/>
      <c r="BI86" s="153"/>
      <c r="BJ86" s="153">
        <v>62.9</v>
      </c>
    </row>
    <row r="87" spans="1:62">
      <c r="A87" s="869"/>
      <c r="B87" s="893"/>
      <c r="C87" s="749"/>
      <c r="D87" s="59"/>
      <c r="E87" s="59"/>
      <c r="F87" s="59"/>
      <c r="G87" s="59"/>
      <c r="H87" s="59"/>
      <c r="I87" s="59"/>
      <c r="J87" s="59"/>
      <c r="K87" s="59"/>
      <c r="L87" s="59"/>
      <c r="M87" s="849"/>
      <c r="N87" s="59"/>
      <c r="O87" s="59"/>
      <c r="P87" s="59"/>
      <c r="Q87" s="59"/>
      <c r="R87" s="59"/>
      <c r="S87" s="59"/>
      <c r="T87" s="59"/>
      <c r="U87" s="59"/>
      <c r="V87" s="59"/>
      <c r="W87" s="749"/>
      <c r="X87" s="59"/>
      <c r="Y87" s="59"/>
      <c r="Z87" s="890"/>
      <c r="AA87" s="86"/>
      <c r="AB87" s="86"/>
      <c r="AC87" s="21"/>
      <c r="AD87" s="12" t="s">
        <v>473</v>
      </c>
      <c r="AE87" s="12" t="s">
        <v>26</v>
      </c>
      <c r="AF87" s="12">
        <v>240</v>
      </c>
      <c r="AG87" s="153">
        <f t="shared" si="15"/>
        <v>534.79999999999995</v>
      </c>
      <c r="AH87" s="153">
        <f t="shared" si="15"/>
        <v>534.79999999999995</v>
      </c>
      <c r="AI87" s="153"/>
      <c r="AJ87" s="153"/>
      <c r="AK87" s="596">
        <v>481.3</v>
      </c>
      <c r="AL87" s="596">
        <v>481.3</v>
      </c>
      <c r="AM87" s="153"/>
      <c r="AN87" s="153"/>
      <c r="AO87" s="153">
        <v>53.5</v>
      </c>
      <c r="AP87" s="153">
        <v>53.5</v>
      </c>
      <c r="AQ87" s="154">
        <f t="shared" si="12"/>
        <v>0</v>
      </c>
      <c r="AR87" s="154"/>
      <c r="AS87" s="154">
        <v>0</v>
      </c>
      <c r="AT87" s="154"/>
      <c r="AU87" s="154">
        <v>0</v>
      </c>
      <c r="AV87" s="153">
        <f t="shared" si="13"/>
        <v>0</v>
      </c>
      <c r="AW87" s="153"/>
      <c r="AX87" s="153">
        <v>0</v>
      </c>
      <c r="AY87" s="153"/>
      <c r="AZ87" s="153">
        <v>0</v>
      </c>
      <c r="BA87" s="153">
        <f t="shared" si="22"/>
        <v>0</v>
      </c>
      <c r="BB87" s="153"/>
      <c r="BC87" s="153">
        <v>0</v>
      </c>
      <c r="BD87" s="153"/>
      <c r="BE87" s="153">
        <v>0</v>
      </c>
      <c r="BF87" s="153">
        <f t="shared" si="23"/>
        <v>0</v>
      </c>
      <c r="BG87" s="153"/>
      <c r="BH87" s="153">
        <v>0</v>
      </c>
      <c r="BI87" s="153"/>
      <c r="BJ87" s="153">
        <v>0</v>
      </c>
    </row>
    <row r="88" spans="1:62">
      <c r="A88" s="869"/>
      <c r="B88" s="893"/>
      <c r="C88" s="749"/>
      <c r="D88" s="59"/>
      <c r="E88" s="59"/>
      <c r="F88" s="59"/>
      <c r="G88" s="59"/>
      <c r="H88" s="59"/>
      <c r="I88" s="59"/>
      <c r="J88" s="59"/>
      <c r="K88" s="59"/>
      <c r="L88" s="59"/>
      <c r="M88" s="849"/>
      <c r="N88" s="59"/>
      <c r="O88" s="59"/>
      <c r="P88" s="59"/>
      <c r="Q88" s="59"/>
      <c r="R88" s="59"/>
      <c r="S88" s="59"/>
      <c r="T88" s="59"/>
      <c r="U88" s="59"/>
      <c r="V88" s="59"/>
      <c r="W88" s="749"/>
      <c r="X88" s="59"/>
      <c r="Y88" s="59"/>
      <c r="Z88" s="890"/>
      <c r="AA88" s="86"/>
      <c r="AB88" s="86"/>
      <c r="AC88" s="21"/>
      <c r="AD88" s="12" t="s">
        <v>473</v>
      </c>
      <c r="AE88" s="12" t="s">
        <v>388</v>
      </c>
      <c r="AF88" s="12">
        <v>240</v>
      </c>
      <c r="AG88" s="153"/>
      <c r="AH88" s="153"/>
      <c r="AI88" s="153"/>
      <c r="AJ88" s="153"/>
      <c r="AK88" s="596"/>
      <c r="AL88" s="596"/>
      <c r="AM88" s="153"/>
      <c r="AN88" s="153"/>
      <c r="AO88" s="153"/>
      <c r="AP88" s="153"/>
      <c r="AQ88" s="154">
        <f t="shared" si="12"/>
        <v>260.2</v>
      </c>
      <c r="AR88" s="154"/>
      <c r="AS88" s="154">
        <v>234.2</v>
      </c>
      <c r="AT88" s="154"/>
      <c r="AU88" s="154">
        <v>26</v>
      </c>
      <c r="AV88" s="599">
        <f t="shared" si="13"/>
        <v>259.09999999999997</v>
      </c>
      <c r="AW88" s="153"/>
      <c r="AX88" s="153">
        <v>233.2</v>
      </c>
      <c r="AY88" s="153"/>
      <c r="AZ88" s="153">
        <v>25.9</v>
      </c>
      <c r="BA88" s="153">
        <f t="shared" si="22"/>
        <v>469.1</v>
      </c>
      <c r="BB88" s="153"/>
      <c r="BC88" s="153">
        <v>422.1</v>
      </c>
      <c r="BD88" s="153"/>
      <c r="BE88" s="153">
        <v>47</v>
      </c>
      <c r="BF88" s="153">
        <f t="shared" si="23"/>
        <v>469.1</v>
      </c>
      <c r="BG88" s="153"/>
      <c r="BH88" s="153">
        <v>422.1</v>
      </c>
      <c r="BI88" s="153"/>
      <c r="BJ88" s="153">
        <v>47</v>
      </c>
    </row>
    <row r="89" spans="1:62">
      <c r="A89" s="869"/>
      <c r="B89" s="893"/>
      <c r="C89" s="749"/>
      <c r="D89" s="59"/>
      <c r="E89" s="59"/>
      <c r="F89" s="59"/>
      <c r="G89" s="59"/>
      <c r="H89" s="59"/>
      <c r="I89" s="59"/>
      <c r="J89" s="59"/>
      <c r="K89" s="59"/>
      <c r="L89" s="59"/>
      <c r="M89" s="849"/>
      <c r="N89" s="59"/>
      <c r="O89" s="59"/>
      <c r="P89" s="59"/>
      <c r="Q89" s="59"/>
      <c r="R89" s="59"/>
      <c r="S89" s="59"/>
      <c r="T89" s="59"/>
      <c r="U89" s="59"/>
      <c r="V89" s="59"/>
      <c r="W89" s="749"/>
      <c r="X89" s="59"/>
      <c r="Y89" s="59"/>
      <c r="Z89" s="890"/>
      <c r="AA89" s="86"/>
      <c r="AB89" s="86"/>
      <c r="AC89" s="21"/>
      <c r="AD89" s="12" t="s">
        <v>473</v>
      </c>
      <c r="AE89" s="12" t="s">
        <v>389</v>
      </c>
      <c r="AF89" s="12">
        <v>240</v>
      </c>
      <c r="AG89" s="153"/>
      <c r="AH89" s="153"/>
      <c r="AI89" s="153"/>
      <c r="AJ89" s="153"/>
      <c r="AK89" s="596"/>
      <c r="AL89" s="596"/>
      <c r="AM89" s="153"/>
      <c r="AN89" s="153"/>
      <c r="AO89" s="153"/>
      <c r="AP89" s="153"/>
      <c r="AQ89" s="154">
        <f t="shared" si="12"/>
        <v>194.1</v>
      </c>
      <c r="AR89" s="154"/>
      <c r="AS89" s="154">
        <v>174.7</v>
      </c>
      <c r="AT89" s="154"/>
      <c r="AU89" s="154">
        <v>19.399999999999999</v>
      </c>
      <c r="AV89" s="599">
        <f t="shared" si="13"/>
        <v>194.1</v>
      </c>
      <c r="AW89" s="153"/>
      <c r="AX89" s="153">
        <v>174.7</v>
      </c>
      <c r="AY89" s="153"/>
      <c r="AZ89" s="153">
        <v>19.399999999999999</v>
      </c>
      <c r="BA89" s="153">
        <f t="shared" si="22"/>
        <v>194.1</v>
      </c>
      <c r="BB89" s="153"/>
      <c r="BC89" s="153">
        <v>174.7</v>
      </c>
      <c r="BD89" s="153"/>
      <c r="BE89" s="153">
        <v>19.399999999999999</v>
      </c>
      <c r="BF89" s="153">
        <f t="shared" si="23"/>
        <v>194.1</v>
      </c>
      <c r="BG89" s="153"/>
      <c r="BH89" s="153">
        <v>174.7</v>
      </c>
      <c r="BI89" s="153"/>
      <c r="BJ89" s="153">
        <v>19.399999999999999</v>
      </c>
    </row>
    <row r="90" spans="1:62" ht="12.75" customHeight="1">
      <c r="A90" s="869"/>
      <c r="B90" s="893"/>
      <c r="C90" s="750"/>
      <c r="D90" s="59"/>
      <c r="E90" s="59"/>
      <c r="F90" s="59"/>
      <c r="G90" s="59"/>
      <c r="H90" s="59"/>
      <c r="I90" s="59"/>
      <c r="J90" s="59"/>
      <c r="K90" s="59"/>
      <c r="L90" s="59"/>
      <c r="M90" s="850"/>
      <c r="N90" s="59"/>
      <c r="O90" s="59"/>
      <c r="P90" s="59"/>
      <c r="Q90" s="59"/>
      <c r="R90" s="59"/>
      <c r="S90" s="59"/>
      <c r="T90" s="59"/>
      <c r="U90" s="59"/>
      <c r="V90" s="59"/>
      <c r="W90" s="750"/>
      <c r="X90" s="59"/>
      <c r="Y90" s="59"/>
      <c r="Z90" s="891"/>
      <c r="AA90" s="86"/>
      <c r="AB90" s="86"/>
      <c r="AC90" s="21"/>
      <c r="AD90" s="12"/>
      <c r="AE90" s="16"/>
      <c r="AF90" s="21"/>
      <c r="AG90" s="153">
        <f t="shared" si="15"/>
        <v>0</v>
      </c>
      <c r="AH90" s="153"/>
      <c r="AI90" s="153"/>
      <c r="AJ90" s="153"/>
      <c r="AK90" s="153"/>
      <c r="AL90" s="153"/>
      <c r="AM90" s="153"/>
      <c r="AN90" s="153"/>
      <c r="AO90" s="153">
        <f>SUM(AO82:AO83)</f>
        <v>0</v>
      </c>
      <c r="AP90" s="153"/>
      <c r="AQ90" s="154"/>
      <c r="AR90" s="154"/>
      <c r="AS90" s="154"/>
      <c r="AT90" s="154"/>
      <c r="AU90" s="154"/>
      <c r="AV90" s="153">
        <f t="shared" si="13"/>
        <v>0</v>
      </c>
      <c r="AW90" s="153"/>
      <c r="AX90" s="153"/>
      <c r="AY90" s="153"/>
      <c r="AZ90" s="153">
        <f>SUM(AZ82:AZ83)</f>
        <v>0</v>
      </c>
      <c r="BA90" s="153">
        <f t="shared" si="22"/>
        <v>0</v>
      </c>
      <c r="BB90" s="153"/>
      <c r="BC90" s="153"/>
      <c r="BD90" s="153"/>
      <c r="BE90" s="153">
        <f>SUM(BE82:BE83)</f>
        <v>0</v>
      </c>
      <c r="BF90" s="153">
        <f t="shared" si="23"/>
        <v>0</v>
      </c>
      <c r="BG90" s="153"/>
      <c r="BH90" s="153"/>
      <c r="BI90" s="153"/>
      <c r="BJ90" s="153">
        <f>SUM(BJ82:BJ83)</f>
        <v>0</v>
      </c>
    </row>
    <row r="91" spans="1:62" ht="82.5" hidden="1" customHeight="1">
      <c r="A91" s="869"/>
      <c r="B91" s="893"/>
      <c r="C91" s="59"/>
      <c r="D91" s="59"/>
      <c r="E91" s="59"/>
      <c r="F91" s="59"/>
      <c r="G91" s="59"/>
      <c r="H91" s="59"/>
      <c r="I91" s="59"/>
      <c r="J91" s="59"/>
      <c r="K91" s="59"/>
      <c r="L91" s="59"/>
      <c r="M91" s="848" t="s">
        <v>385</v>
      </c>
      <c r="N91" s="60" t="s">
        <v>290</v>
      </c>
      <c r="O91" s="60" t="s">
        <v>386</v>
      </c>
      <c r="P91" s="59">
        <v>29</v>
      </c>
      <c r="Q91" s="59"/>
      <c r="R91" s="59"/>
      <c r="S91" s="59"/>
      <c r="T91" s="59"/>
      <c r="U91" s="59"/>
      <c r="V91" s="59"/>
      <c r="W91" s="59"/>
      <c r="X91" s="59"/>
      <c r="Y91" s="59"/>
      <c r="Z91" s="853"/>
      <c r="AA91" s="63"/>
      <c r="AB91" s="63"/>
      <c r="AC91" s="21"/>
      <c r="AD91" s="21" t="s">
        <v>473</v>
      </c>
      <c r="AE91" s="16"/>
      <c r="AF91" s="21"/>
      <c r="AG91" s="153">
        <f t="shared" si="15"/>
        <v>0</v>
      </c>
      <c r="AH91" s="153"/>
      <c r="AI91" s="153"/>
      <c r="AJ91" s="153"/>
      <c r="AK91" s="153"/>
      <c r="AL91" s="153"/>
      <c r="AM91" s="153"/>
      <c r="AN91" s="153"/>
      <c r="AO91" s="153"/>
      <c r="AP91" s="153"/>
      <c r="AQ91" s="154">
        <f t="shared" si="12"/>
        <v>0</v>
      </c>
      <c r="AR91" s="154"/>
      <c r="AS91" s="154"/>
      <c r="AT91" s="154"/>
      <c r="AU91" s="154"/>
      <c r="AV91" s="153">
        <f t="shared" si="13"/>
        <v>0</v>
      </c>
      <c r="AW91" s="153"/>
      <c r="AX91" s="153"/>
      <c r="AY91" s="153"/>
      <c r="AZ91" s="153"/>
      <c r="BA91" s="153">
        <f t="shared" si="22"/>
        <v>0</v>
      </c>
      <c r="BB91" s="153"/>
      <c r="BC91" s="153"/>
      <c r="BD91" s="153"/>
      <c r="BE91" s="153"/>
      <c r="BF91" s="153">
        <f t="shared" si="23"/>
        <v>0</v>
      </c>
      <c r="BG91" s="153"/>
      <c r="BH91" s="153"/>
      <c r="BI91" s="153"/>
      <c r="BJ91" s="153"/>
    </row>
    <row r="92" spans="1:62" hidden="1">
      <c r="A92" s="872"/>
      <c r="B92" s="22"/>
      <c r="C92" s="59"/>
      <c r="D92" s="59"/>
      <c r="E92" s="59"/>
      <c r="F92" s="59"/>
      <c r="G92" s="59"/>
      <c r="H92" s="59"/>
      <c r="I92" s="59"/>
      <c r="J92" s="59"/>
      <c r="K92" s="59"/>
      <c r="L92" s="59"/>
      <c r="M92" s="849"/>
      <c r="N92" s="60"/>
      <c r="O92" s="60"/>
      <c r="P92" s="59"/>
      <c r="Q92" s="59"/>
      <c r="R92" s="59"/>
      <c r="S92" s="59"/>
      <c r="T92" s="59"/>
      <c r="U92" s="59"/>
      <c r="V92" s="59"/>
      <c r="W92" s="59"/>
      <c r="X92" s="59"/>
      <c r="Y92" s="59"/>
      <c r="Z92" s="854"/>
      <c r="AA92" s="87"/>
      <c r="AB92" s="87"/>
      <c r="AC92" s="12"/>
      <c r="AD92" s="12" t="s">
        <v>473</v>
      </c>
      <c r="AE92" s="12" t="s">
        <v>315</v>
      </c>
      <c r="AF92" s="12" t="s">
        <v>250</v>
      </c>
      <c r="AG92" s="153">
        <f t="shared" si="15"/>
        <v>0</v>
      </c>
      <c r="AH92" s="153"/>
      <c r="AI92" s="153"/>
      <c r="AJ92" s="153"/>
      <c r="AK92" s="153"/>
      <c r="AL92" s="153"/>
      <c r="AM92" s="153"/>
      <c r="AN92" s="153"/>
      <c r="AO92" s="153"/>
      <c r="AP92" s="153"/>
      <c r="AQ92" s="154">
        <f t="shared" si="12"/>
        <v>0</v>
      </c>
      <c r="AR92" s="154"/>
      <c r="AS92" s="154"/>
      <c r="AT92" s="154"/>
      <c r="AU92" s="154"/>
      <c r="AV92" s="153">
        <f t="shared" si="13"/>
        <v>0</v>
      </c>
      <c r="AW92" s="153"/>
      <c r="AX92" s="153"/>
      <c r="AY92" s="153"/>
      <c r="AZ92" s="153"/>
      <c r="BA92" s="153">
        <f t="shared" si="22"/>
        <v>0</v>
      </c>
      <c r="BB92" s="153"/>
      <c r="BC92" s="153"/>
      <c r="BD92" s="153"/>
      <c r="BE92" s="153"/>
      <c r="BF92" s="153">
        <f t="shared" si="23"/>
        <v>0</v>
      </c>
      <c r="BG92" s="153"/>
      <c r="BH92" s="153"/>
      <c r="BI92" s="153"/>
      <c r="BJ92" s="153"/>
    </row>
    <row r="93" spans="1:62" ht="21.75" hidden="1" customHeight="1">
      <c r="A93" s="873"/>
      <c r="B93" s="22"/>
      <c r="C93" s="59"/>
      <c r="D93" s="59"/>
      <c r="E93" s="59"/>
      <c r="F93" s="59"/>
      <c r="G93" s="59"/>
      <c r="H93" s="59"/>
      <c r="I93" s="59"/>
      <c r="J93" s="59"/>
      <c r="K93" s="59"/>
      <c r="L93" s="59"/>
      <c r="M93" s="850"/>
      <c r="N93" s="60"/>
      <c r="O93" s="60"/>
      <c r="P93" s="59"/>
      <c r="Q93" s="59"/>
      <c r="R93" s="59"/>
      <c r="S93" s="59"/>
      <c r="T93" s="59"/>
      <c r="U93" s="59"/>
      <c r="V93" s="59"/>
      <c r="W93" s="59"/>
      <c r="X93" s="59"/>
      <c r="Y93" s="59"/>
      <c r="Z93" s="855"/>
      <c r="AA93" s="87"/>
      <c r="AB93" s="87"/>
      <c r="AC93" s="12"/>
      <c r="AD93" s="12" t="s">
        <v>473</v>
      </c>
      <c r="AE93" s="12" t="s">
        <v>303</v>
      </c>
      <c r="AF93" s="12" t="s">
        <v>250</v>
      </c>
      <c r="AG93" s="153">
        <f t="shared" si="15"/>
        <v>0</v>
      </c>
      <c r="AH93" s="153"/>
      <c r="AI93" s="153"/>
      <c r="AJ93" s="153"/>
      <c r="AK93" s="153"/>
      <c r="AL93" s="153"/>
      <c r="AM93" s="153"/>
      <c r="AN93" s="153"/>
      <c r="AO93" s="153"/>
      <c r="AP93" s="153"/>
      <c r="AQ93" s="154">
        <f t="shared" si="12"/>
        <v>0</v>
      </c>
      <c r="AR93" s="154"/>
      <c r="AS93" s="154"/>
      <c r="AT93" s="154"/>
      <c r="AU93" s="154"/>
      <c r="AV93" s="153">
        <f t="shared" si="13"/>
        <v>0</v>
      </c>
      <c r="AW93" s="153"/>
      <c r="AX93" s="153"/>
      <c r="AY93" s="153"/>
      <c r="AZ93" s="153"/>
      <c r="BA93" s="153">
        <f t="shared" si="22"/>
        <v>0</v>
      </c>
      <c r="BB93" s="153"/>
      <c r="BC93" s="153"/>
      <c r="BD93" s="153"/>
      <c r="BE93" s="153"/>
      <c r="BF93" s="153">
        <f t="shared" si="23"/>
        <v>0</v>
      </c>
      <c r="BG93" s="153"/>
      <c r="BH93" s="153"/>
      <c r="BI93" s="153"/>
      <c r="BJ93" s="153"/>
    </row>
    <row r="94" spans="1:62" ht="20.25" hidden="1" customHeight="1">
      <c r="A94" s="115" t="s">
        <v>394</v>
      </c>
      <c r="B94" s="23">
        <v>6604</v>
      </c>
      <c r="C94" s="88" t="s">
        <v>447</v>
      </c>
      <c r="D94" s="68" t="s">
        <v>357</v>
      </c>
      <c r="E94" s="68" t="s">
        <v>448</v>
      </c>
      <c r="F94" s="59"/>
      <c r="G94" s="59"/>
      <c r="H94" s="59"/>
      <c r="I94" s="59"/>
      <c r="J94" s="59"/>
      <c r="K94" s="59"/>
      <c r="L94" s="59"/>
      <c r="M94" s="89" t="s">
        <v>387</v>
      </c>
      <c r="N94" s="60" t="s">
        <v>290</v>
      </c>
      <c r="O94" s="60" t="s">
        <v>386</v>
      </c>
      <c r="P94" s="59" t="s">
        <v>420</v>
      </c>
      <c r="Q94" s="59"/>
      <c r="R94" s="59"/>
      <c r="S94" s="59"/>
      <c r="T94" s="59"/>
      <c r="U94" s="59"/>
      <c r="V94" s="59"/>
      <c r="W94" s="88" t="s">
        <v>367</v>
      </c>
      <c r="X94" s="68" t="s">
        <v>358</v>
      </c>
      <c r="Y94" s="68" t="s">
        <v>368</v>
      </c>
      <c r="Z94" s="90" t="s">
        <v>413</v>
      </c>
      <c r="AA94" s="71" t="s">
        <v>290</v>
      </c>
      <c r="AB94" s="71" t="s">
        <v>378</v>
      </c>
      <c r="AC94" s="18"/>
      <c r="AD94" s="18"/>
      <c r="AE94" s="18"/>
      <c r="AF94" s="18"/>
      <c r="AG94" s="153">
        <f t="shared" si="15"/>
        <v>0</v>
      </c>
      <c r="AH94" s="153"/>
      <c r="AI94" s="153"/>
      <c r="AJ94" s="153"/>
      <c r="AK94" s="153"/>
      <c r="AL94" s="153"/>
      <c r="AM94" s="153"/>
      <c r="AN94" s="153"/>
      <c r="AO94" s="153"/>
      <c r="AP94" s="153"/>
      <c r="AQ94" s="154">
        <f t="shared" si="12"/>
        <v>0</v>
      </c>
      <c r="AR94" s="154"/>
      <c r="AS94" s="154"/>
      <c r="AT94" s="154"/>
      <c r="AU94" s="154"/>
      <c r="AV94" s="153">
        <f t="shared" si="13"/>
        <v>0</v>
      </c>
      <c r="AW94" s="153"/>
      <c r="AX94" s="153"/>
      <c r="AY94" s="153"/>
      <c r="AZ94" s="153"/>
      <c r="BA94" s="153">
        <f t="shared" si="22"/>
        <v>0</v>
      </c>
      <c r="BB94" s="153"/>
      <c r="BC94" s="153"/>
      <c r="BD94" s="153"/>
      <c r="BE94" s="153"/>
      <c r="BF94" s="153">
        <f t="shared" si="23"/>
        <v>0</v>
      </c>
      <c r="BG94" s="153"/>
      <c r="BH94" s="153"/>
      <c r="BI94" s="153"/>
      <c r="BJ94" s="153"/>
    </row>
    <row r="95" spans="1:62" ht="58.5" hidden="1" customHeight="1">
      <c r="A95" s="118" t="s">
        <v>355</v>
      </c>
      <c r="B95" s="24">
        <v>6610</v>
      </c>
      <c r="C95" s="91"/>
      <c r="D95" s="66"/>
      <c r="E95" s="66"/>
      <c r="F95" s="59"/>
      <c r="G95" s="59"/>
      <c r="H95" s="59"/>
      <c r="I95" s="59"/>
      <c r="J95" s="59"/>
      <c r="K95" s="59"/>
      <c r="L95" s="59"/>
      <c r="M95" s="64"/>
      <c r="N95" s="60"/>
      <c r="O95" s="60"/>
      <c r="P95" s="59"/>
      <c r="Q95" s="59"/>
      <c r="R95" s="59"/>
      <c r="S95" s="59"/>
      <c r="T95" s="59"/>
      <c r="U95" s="59"/>
      <c r="V95" s="59"/>
      <c r="W95" s="66"/>
      <c r="X95" s="66"/>
      <c r="Y95" s="66"/>
      <c r="Z95" s="87"/>
      <c r="AA95" s="87"/>
      <c r="AB95" s="87"/>
      <c r="AC95" s="12"/>
      <c r="AD95" s="12">
        <v>801</v>
      </c>
      <c r="AE95" s="12" t="s">
        <v>425</v>
      </c>
      <c r="AF95" s="12" t="s">
        <v>250</v>
      </c>
      <c r="AG95" s="153"/>
      <c r="AH95" s="153"/>
      <c r="AI95" s="153"/>
      <c r="AJ95" s="153"/>
      <c r="AK95" s="153"/>
      <c r="AL95" s="153"/>
      <c r="AM95" s="153"/>
      <c r="AN95" s="153"/>
      <c r="AO95" s="153"/>
      <c r="AP95" s="153"/>
      <c r="AQ95" s="154"/>
      <c r="AR95" s="154"/>
      <c r="AS95" s="154"/>
      <c r="AT95" s="154"/>
      <c r="AU95" s="154"/>
      <c r="AV95" s="153"/>
      <c r="AW95" s="153"/>
      <c r="AX95" s="153"/>
      <c r="AY95" s="153"/>
      <c r="AZ95" s="153"/>
      <c r="BA95" s="153"/>
      <c r="BB95" s="153"/>
      <c r="BC95" s="153"/>
      <c r="BD95" s="153"/>
      <c r="BE95" s="153"/>
      <c r="BF95" s="153"/>
      <c r="BG95" s="153"/>
      <c r="BH95" s="153"/>
      <c r="BI95" s="153"/>
      <c r="BJ95" s="153"/>
    </row>
    <row r="96" spans="1:62" ht="123" customHeight="1">
      <c r="A96" s="568" t="s">
        <v>427</v>
      </c>
      <c r="B96" s="23">
        <v>6612</v>
      </c>
      <c r="C96" s="98" t="s">
        <v>403</v>
      </c>
      <c r="D96" s="62" t="s">
        <v>359</v>
      </c>
      <c r="E96" s="62" t="s">
        <v>404</v>
      </c>
      <c r="F96" s="59"/>
      <c r="G96" s="59"/>
      <c r="H96" s="59"/>
      <c r="I96" s="59"/>
      <c r="J96" s="59"/>
      <c r="K96" s="59"/>
      <c r="L96" s="59"/>
      <c r="M96" s="64" t="s">
        <v>385</v>
      </c>
      <c r="N96" s="60" t="s">
        <v>290</v>
      </c>
      <c r="O96" s="60" t="s">
        <v>386</v>
      </c>
      <c r="P96" s="59">
        <v>29</v>
      </c>
      <c r="Q96" s="59"/>
      <c r="R96" s="59"/>
      <c r="S96" s="59"/>
      <c r="T96" s="59"/>
      <c r="U96" s="59"/>
      <c r="V96" s="59"/>
      <c r="W96" s="62" t="s">
        <v>451</v>
      </c>
      <c r="X96" s="62" t="s">
        <v>452</v>
      </c>
      <c r="Y96" s="62" t="s">
        <v>453</v>
      </c>
      <c r="Z96" s="63" t="s">
        <v>2</v>
      </c>
      <c r="AA96" s="87" t="s">
        <v>290</v>
      </c>
      <c r="AB96" s="87" t="s">
        <v>378</v>
      </c>
      <c r="AC96" s="18"/>
      <c r="AD96" s="18" t="s">
        <v>474</v>
      </c>
      <c r="AE96" s="12" t="s">
        <v>287</v>
      </c>
      <c r="AF96" s="18" t="s">
        <v>288</v>
      </c>
      <c r="AG96" s="153">
        <f t="shared" si="15"/>
        <v>0</v>
      </c>
      <c r="AH96" s="153"/>
      <c r="AI96" s="153"/>
      <c r="AJ96" s="153"/>
      <c r="AK96" s="153"/>
      <c r="AL96" s="153"/>
      <c r="AM96" s="153"/>
      <c r="AN96" s="153"/>
      <c r="AO96" s="153">
        <v>0</v>
      </c>
      <c r="AP96" s="153"/>
      <c r="AQ96" s="154">
        <f t="shared" si="12"/>
        <v>14</v>
      </c>
      <c r="AR96" s="154"/>
      <c r="AS96" s="154"/>
      <c r="AT96" s="154"/>
      <c r="AU96" s="154">
        <v>14</v>
      </c>
      <c r="AV96" s="153">
        <f t="shared" si="13"/>
        <v>15</v>
      </c>
      <c r="AW96" s="153"/>
      <c r="AX96" s="153"/>
      <c r="AY96" s="153"/>
      <c r="AZ96" s="153">
        <v>15</v>
      </c>
      <c r="BA96" s="153">
        <f t="shared" si="22"/>
        <v>15</v>
      </c>
      <c r="BB96" s="153"/>
      <c r="BC96" s="153"/>
      <c r="BD96" s="153"/>
      <c r="BE96" s="153">
        <v>15</v>
      </c>
      <c r="BF96" s="153">
        <f>BG96+BH96+BI96+BJ96</f>
        <v>15</v>
      </c>
      <c r="BG96" s="153"/>
      <c r="BH96" s="153"/>
      <c r="BI96" s="153"/>
      <c r="BJ96" s="153">
        <v>15</v>
      </c>
    </row>
    <row r="97" spans="1:62" ht="102" hidden="1" customHeight="1">
      <c r="A97" s="115" t="s">
        <v>373</v>
      </c>
      <c r="B97" s="17">
        <v>6617</v>
      </c>
      <c r="C97" s="58" t="s">
        <v>447</v>
      </c>
      <c r="D97" s="58" t="s">
        <v>418</v>
      </c>
      <c r="E97" s="58" t="s">
        <v>448</v>
      </c>
      <c r="F97" s="59"/>
      <c r="G97" s="59"/>
      <c r="H97" s="59"/>
      <c r="I97" s="59"/>
      <c r="J97" s="59"/>
      <c r="K97" s="59"/>
      <c r="L97" s="59"/>
      <c r="M97" s="64" t="s">
        <v>387</v>
      </c>
      <c r="N97" s="60" t="s">
        <v>290</v>
      </c>
      <c r="O97" s="60" t="s">
        <v>386</v>
      </c>
      <c r="P97" s="59" t="s">
        <v>420</v>
      </c>
      <c r="Q97" s="59"/>
      <c r="R97" s="59"/>
      <c r="S97" s="59"/>
      <c r="T97" s="59"/>
      <c r="U97" s="59"/>
      <c r="V97" s="59"/>
      <c r="W97" s="58" t="s">
        <v>367</v>
      </c>
      <c r="X97" s="58" t="s">
        <v>360</v>
      </c>
      <c r="Y97" s="58" t="s">
        <v>368</v>
      </c>
      <c r="Z97" s="70" t="s">
        <v>413</v>
      </c>
      <c r="AA97" s="71" t="s">
        <v>290</v>
      </c>
      <c r="AB97" s="71" t="s">
        <v>378</v>
      </c>
      <c r="AC97" s="18"/>
      <c r="AD97" s="18" t="s">
        <v>476</v>
      </c>
      <c r="AE97" s="18" t="s">
        <v>310</v>
      </c>
      <c r="AF97" s="18">
        <v>240</v>
      </c>
      <c r="AG97" s="153">
        <f t="shared" si="15"/>
        <v>0</v>
      </c>
      <c r="AH97" s="153"/>
      <c r="AI97" s="153"/>
      <c r="AJ97" s="153"/>
      <c r="AK97" s="153"/>
      <c r="AL97" s="153"/>
      <c r="AM97" s="153"/>
      <c r="AN97" s="153"/>
      <c r="AO97" s="153"/>
      <c r="AP97" s="153"/>
      <c r="AQ97" s="154">
        <f t="shared" si="12"/>
        <v>0</v>
      </c>
      <c r="AR97" s="154"/>
      <c r="AS97" s="154"/>
      <c r="AT97" s="154"/>
      <c r="AU97" s="154"/>
      <c r="AV97" s="153">
        <f t="shared" si="13"/>
        <v>0</v>
      </c>
      <c r="AW97" s="153"/>
      <c r="AX97" s="153"/>
      <c r="AY97" s="153"/>
      <c r="AZ97" s="153"/>
      <c r="BA97" s="153">
        <f t="shared" si="22"/>
        <v>0</v>
      </c>
      <c r="BB97" s="153"/>
      <c r="BC97" s="153"/>
      <c r="BD97" s="153"/>
      <c r="BE97" s="153"/>
      <c r="BF97" s="153">
        <f>BG97+BH97+BI97+BJ97</f>
        <v>0</v>
      </c>
      <c r="BG97" s="153"/>
      <c r="BH97" s="153"/>
      <c r="BI97" s="153"/>
      <c r="BJ97" s="153"/>
    </row>
    <row r="98" spans="1:62" ht="82.5" customHeight="1">
      <c r="A98" s="874" t="s">
        <v>434</v>
      </c>
      <c r="B98" s="17">
        <v>6618</v>
      </c>
      <c r="C98" s="871" t="s">
        <v>447</v>
      </c>
      <c r="D98" s="58" t="s">
        <v>458</v>
      </c>
      <c r="E98" s="58" t="s">
        <v>448</v>
      </c>
      <c r="F98" s="59"/>
      <c r="G98" s="59"/>
      <c r="H98" s="59"/>
      <c r="I98" s="59"/>
      <c r="J98" s="59"/>
      <c r="K98" s="59"/>
      <c r="L98" s="59"/>
      <c r="M98" s="64" t="s">
        <v>385</v>
      </c>
      <c r="N98" s="60" t="s">
        <v>290</v>
      </c>
      <c r="O98" s="60" t="s">
        <v>386</v>
      </c>
      <c r="P98" s="59">
        <v>29</v>
      </c>
      <c r="Q98" s="59"/>
      <c r="R98" s="59"/>
      <c r="S98" s="59"/>
      <c r="T98" s="59"/>
      <c r="U98" s="59"/>
      <c r="V98" s="59"/>
      <c r="W98" s="871" t="s">
        <v>367</v>
      </c>
      <c r="X98" s="58" t="s">
        <v>242</v>
      </c>
      <c r="Y98" s="58" t="s">
        <v>368</v>
      </c>
      <c r="Z98" s="63" t="s">
        <v>2</v>
      </c>
      <c r="AA98" s="63" t="s">
        <v>290</v>
      </c>
      <c r="AB98" s="63" t="s">
        <v>378</v>
      </c>
      <c r="AC98" s="18"/>
      <c r="AD98" s="18" t="s">
        <v>483</v>
      </c>
      <c r="AE98" s="18" t="s">
        <v>381</v>
      </c>
      <c r="AF98" s="18" t="s">
        <v>250</v>
      </c>
      <c r="AG98" s="599">
        <f t="shared" si="15"/>
        <v>2.5</v>
      </c>
      <c r="AH98" s="599">
        <f>AJ98+AL98+AN98+AP98</f>
        <v>2.5</v>
      </c>
      <c r="AI98" s="153"/>
      <c r="AJ98" s="153"/>
      <c r="AK98" s="153"/>
      <c r="AL98" s="153"/>
      <c r="AM98" s="153"/>
      <c r="AN98" s="153"/>
      <c r="AO98" s="153">
        <v>2.5</v>
      </c>
      <c r="AP98" s="153">
        <v>2.5</v>
      </c>
      <c r="AQ98" s="154">
        <f t="shared" si="12"/>
        <v>0</v>
      </c>
      <c r="AR98" s="154"/>
      <c r="AS98" s="154"/>
      <c r="AT98" s="154"/>
      <c r="AU98" s="154"/>
      <c r="AV98" s="153">
        <f t="shared" si="13"/>
        <v>0</v>
      </c>
      <c r="AW98" s="153"/>
      <c r="AX98" s="153"/>
      <c r="AY98" s="153"/>
      <c r="AZ98" s="153"/>
      <c r="BA98" s="153">
        <f t="shared" si="22"/>
        <v>0</v>
      </c>
      <c r="BB98" s="153"/>
      <c r="BC98" s="153"/>
      <c r="BD98" s="153"/>
      <c r="BE98" s="153"/>
      <c r="BF98" s="153">
        <f>BG98+BH98+BI98+BJ98</f>
        <v>0</v>
      </c>
      <c r="BG98" s="153"/>
      <c r="BH98" s="153"/>
      <c r="BI98" s="153"/>
      <c r="BJ98" s="153"/>
    </row>
    <row r="99" spans="1:62" ht="86.25" customHeight="1">
      <c r="A99" s="875"/>
      <c r="B99" s="17"/>
      <c r="C99" s="750"/>
      <c r="D99" s="59"/>
      <c r="E99" s="59"/>
      <c r="F99" s="59"/>
      <c r="G99" s="59"/>
      <c r="H99" s="59"/>
      <c r="I99" s="59">
        <v>30</v>
      </c>
      <c r="J99" s="59"/>
      <c r="K99" s="59"/>
      <c r="L99" s="59"/>
      <c r="M99" s="72"/>
      <c r="N99" s="72"/>
      <c r="O99" s="72"/>
      <c r="P99" s="72"/>
      <c r="Q99" s="59"/>
      <c r="R99" s="59"/>
      <c r="S99" s="59"/>
      <c r="T99" s="59"/>
      <c r="U99" s="59"/>
      <c r="V99" s="59"/>
      <c r="W99" s="750"/>
      <c r="X99" s="59"/>
      <c r="Y99" s="59"/>
      <c r="Z99" s="59"/>
      <c r="AA99" s="59"/>
      <c r="AB99" s="59"/>
      <c r="AC99" s="18"/>
      <c r="AD99" s="18" t="s">
        <v>477</v>
      </c>
      <c r="AE99" s="18" t="s">
        <v>460</v>
      </c>
      <c r="AF99" s="18">
        <v>240</v>
      </c>
      <c r="AG99" s="153"/>
      <c r="AH99" s="153"/>
      <c r="AI99" s="153"/>
      <c r="AJ99" s="153"/>
      <c r="AK99" s="153"/>
      <c r="AL99" s="153"/>
      <c r="AM99" s="153"/>
      <c r="AN99" s="153"/>
      <c r="AO99" s="153"/>
      <c r="AP99" s="153"/>
      <c r="AQ99" s="154">
        <f t="shared" si="12"/>
        <v>1838.8</v>
      </c>
      <c r="AR99" s="154"/>
      <c r="AS99" s="154">
        <v>1838.8</v>
      </c>
      <c r="AT99" s="154"/>
      <c r="AU99" s="154">
        <v>0</v>
      </c>
      <c r="AV99" s="153"/>
      <c r="AW99" s="153"/>
      <c r="AX99" s="153"/>
      <c r="AY99" s="153"/>
      <c r="AZ99" s="153"/>
      <c r="BA99" s="153"/>
      <c r="BB99" s="153"/>
      <c r="BC99" s="153"/>
      <c r="BD99" s="153"/>
      <c r="BE99" s="153"/>
      <c r="BF99" s="153"/>
      <c r="BG99" s="153"/>
      <c r="BH99" s="153"/>
      <c r="BI99" s="153"/>
      <c r="BJ99" s="153"/>
    </row>
    <row r="100" spans="1:62" ht="15" customHeight="1">
      <c r="A100" s="112" t="s">
        <v>412</v>
      </c>
      <c r="B100" s="14"/>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12"/>
      <c r="AD100" s="18" t="s">
        <v>477</v>
      </c>
      <c r="AE100" s="18" t="s">
        <v>424</v>
      </c>
      <c r="AF100" s="18" t="s">
        <v>250</v>
      </c>
      <c r="AG100" s="153"/>
      <c r="AH100" s="153"/>
      <c r="AI100" s="148"/>
      <c r="AJ100" s="148"/>
      <c r="AK100" s="148"/>
      <c r="AL100" s="148"/>
      <c r="AM100" s="148"/>
      <c r="AN100" s="148"/>
      <c r="AO100" s="148"/>
      <c r="AP100" s="153"/>
      <c r="AQ100" s="154">
        <f t="shared" si="12"/>
        <v>0</v>
      </c>
      <c r="AR100" s="154"/>
      <c r="AS100" s="154"/>
      <c r="AT100" s="154"/>
      <c r="AU100" s="154">
        <v>0</v>
      </c>
      <c r="AV100" s="153"/>
      <c r="AW100" s="148"/>
      <c r="AX100" s="148"/>
      <c r="AY100" s="148"/>
      <c r="AZ100" s="148"/>
      <c r="BA100" s="153"/>
      <c r="BB100" s="148"/>
      <c r="BC100" s="148"/>
      <c r="BD100" s="148"/>
      <c r="BE100" s="148"/>
      <c r="BF100" s="153"/>
      <c r="BG100" s="148"/>
      <c r="BH100" s="148"/>
      <c r="BI100" s="148"/>
      <c r="BJ100" s="148"/>
    </row>
    <row r="101" spans="1:62" ht="71.25" hidden="1" customHeight="1">
      <c r="A101" s="112" t="s">
        <v>467</v>
      </c>
      <c r="B101" s="14">
        <v>6700</v>
      </c>
      <c r="C101" s="92" t="s">
        <v>238</v>
      </c>
      <c r="D101" s="93" t="s">
        <v>238</v>
      </c>
      <c r="E101" s="93" t="s">
        <v>238</v>
      </c>
      <c r="F101" s="93" t="s">
        <v>238</v>
      </c>
      <c r="G101" s="93" t="s">
        <v>238</v>
      </c>
      <c r="H101" s="93" t="s">
        <v>238</v>
      </c>
      <c r="I101" s="93" t="s">
        <v>238</v>
      </c>
      <c r="J101" s="93" t="s">
        <v>238</v>
      </c>
      <c r="K101" s="93" t="s">
        <v>238</v>
      </c>
      <c r="L101" s="93" t="s">
        <v>238</v>
      </c>
      <c r="M101" s="93" t="s">
        <v>238</v>
      </c>
      <c r="N101" s="93" t="s">
        <v>238</v>
      </c>
      <c r="O101" s="93" t="s">
        <v>238</v>
      </c>
      <c r="P101" s="93" t="s">
        <v>238</v>
      </c>
      <c r="Q101" s="94" t="s">
        <v>238</v>
      </c>
      <c r="R101" s="94" t="s">
        <v>238</v>
      </c>
      <c r="S101" s="94" t="s">
        <v>238</v>
      </c>
      <c r="T101" s="94" t="s">
        <v>238</v>
      </c>
      <c r="U101" s="94" t="s">
        <v>238</v>
      </c>
      <c r="V101" s="94" t="s">
        <v>238</v>
      </c>
      <c r="W101" s="94" t="s">
        <v>238</v>
      </c>
      <c r="X101" s="93" t="s">
        <v>238</v>
      </c>
      <c r="Y101" s="93" t="s">
        <v>238</v>
      </c>
      <c r="Z101" s="93" t="s">
        <v>238</v>
      </c>
      <c r="AA101" s="93" t="s">
        <v>238</v>
      </c>
      <c r="AB101" s="93" t="s">
        <v>238</v>
      </c>
      <c r="AC101" s="8" t="s">
        <v>238</v>
      </c>
      <c r="AD101" s="8" t="s">
        <v>238</v>
      </c>
      <c r="AE101" s="8"/>
      <c r="AF101" s="8"/>
      <c r="AG101" s="153">
        <f t="shared" si="15"/>
        <v>0</v>
      </c>
      <c r="AH101" s="153"/>
      <c r="AI101" s="148"/>
      <c r="AJ101" s="148"/>
      <c r="AK101" s="148"/>
      <c r="AL101" s="148"/>
      <c r="AM101" s="148"/>
      <c r="AN101" s="148"/>
      <c r="AO101" s="148"/>
      <c r="AP101" s="153"/>
      <c r="AQ101" s="154">
        <f t="shared" si="12"/>
        <v>0</v>
      </c>
      <c r="AR101" s="146"/>
      <c r="AS101" s="146"/>
      <c r="AT101" s="146"/>
      <c r="AU101" s="146"/>
      <c r="AV101" s="153">
        <f t="shared" si="13"/>
        <v>0</v>
      </c>
      <c r="AW101" s="148"/>
      <c r="AX101" s="148"/>
      <c r="AY101" s="148"/>
      <c r="AZ101" s="148"/>
      <c r="BA101" s="153">
        <f t="shared" si="22"/>
        <v>0</v>
      </c>
      <c r="BB101" s="148"/>
      <c r="BC101" s="148"/>
      <c r="BD101" s="148"/>
      <c r="BE101" s="148"/>
      <c r="BF101" s="153">
        <f>BG101+BH101+BI101+BJ101</f>
        <v>0</v>
      </c>
      <c r="BG101" s="148"/>
      <c r="BH101" s="148"/>
      <c r="BI101" s="148"/>
      <c r="BJ101" s="148"/>
    </row>
    <row r="102" spans="1:62" hidden="1">
      <c r="A102" s="113" t="s">
        <v>411</v>
      </c>
      <c r="B102" s="15"/>
      <c r="C102" s="78"/>
      <c r="D102" s="78"/>
      <c r="E102" s="78"/>
      <c r="F102" s="846"/>
      <c r="G102" s="78"/>
      <c r="H102" s="78"/>
      <c r="I102" s="78"/>
      <c r="J102" s="78"/>
      <c r="K102" s="78"/>
      <c r="L102" s="78"/>
      <c r="M102" s="78"/>
      <c r="N102" s="78"/>
      <c r="O102" s="78"/>
      <c r="P102" s="78"/>
      <c r="Q102" s="78"/>
      <c r="R102" s="78"/>
      <c r="S102" s="78"/>
      <c r="T102" s="78"/>
      <c r="U102" s="78"/>
      <c r="V102" s="78"/>
      <c r="W102" s="78"/>
      <c r="X102" s="78"/>
      <c r="Y102" s="78"/>
      <c r="Z102" s="78"/>
      <c r="AA102" s="78"/>
      <c r="AB102" s="78"/>
      <c r="AC102" s="16"/>
      <c r="AD102" s="16"/>
      <c r="AE102" s="16"/>
      <c r="AF102" s="16"/>
      <c r="AG102" s="153">
        <f t="shared" si="15"/>
        <v>0</v>
      </c>
      <c r="AH102" s="156"/>
      <c r="AI102" s="151"/>
      <c r="AJ102" s="151"/>
      <c r="AK102" s="151"/>
      <c r="AL102" s="151"/>
      <c r="AM102" s="151"/>
      <c r="AN102" s="151"/>
      <c r="AO102" s="151"/>
      <c r="AP102" s="156"/>
      <c r="AQ102" s="154">
        <f t="shared" si="12"/>
        <v>0</v>
      </c>
      <c r="AR102" s="152"/>
      <c r="AS102" s="152"/>
      <c r="AT102" s="152"/>
      <c r="AU102" s="152"/>
      <c r="AV102" s="153">
        <f t="shared" si="13"/>
        <v>0</v>
      </c>
      <c r="AW102" s="151"/>
      <c r="AX102" s="151"/>
      <c r="AY102" s="151"/>
      <c r="AZ102" s="151"/>
      <c r="BA102" s="153">
        <f t="shared" si="22"/>
        <v>0</v>
      </c>
      <c r="BB102" s="151"/>
      <c r="BC102" s="151"/>
      <c r="BD102" s="151"/>
      <c r="BE102" s="151"/>
      <c r="BF102" s="153">
        <f>BG102+BH102+BI102+BJ102</f>
        <v>0</v>
      </c>
      <c r="BG102" s="151"/>
      <c r="BH102" s="151"/>
      <c r="BI102" s="151"/>
      <c r="BJ102" s="151"/>
    </row>
    <row r="103" spans="1:62" ht="0.75" hidden="1" customHeight="1">
      <c r="A103" s="114" t="s">
        <v>412</v>
      </c>
      <c r="B103" s="17"/>
      <c r="C103" s="59"/>
      <c r="D103" s="59"/>
      <c r="E103" s="59"/>
      <c r="F103" s="847"/>
      <c r="G103" s="59"/>
      <c r="H103" s="59"/>
      <c r="I103" s="59"/>
      <c r="J103" s="59"/>
      <c r="K103" s="59"/>
      <c r="L103" s="59"/>
      <c r="M103" s="59"/>
      <c r="N103" s="59"/>
      <c r="O103" s="59"/>
      <c r="P103" s="59"/>
      <c r="Q103" s="59"/>
      <c r="R103" s="59"/>
      <c r="S103" s="59"/>
      <c r="T103" s="59"/>
      <c r="U103" s="59"/>
      <c r="V103" s="59"/>
      <c r="W103" s="59"/>
      <c r="X103" s="59"/>
      <c r="Y103" s="59"/>
      <c r="Z103" s="59"/>
      <c r="AA103" s="59"/>
      <c r="AB103" s="59"/>
      <c r="AC103" s="18"/>
      <c r="AD103" s="18"/>
      <c r="AE103" s="18"/>
      <c r="AF103" s="18"/>
      <c r="AG103" s="153">
        <f t="shared" si="15"/>
        <v>0</v>
      </c>
      <c r="AH103" s="153"/>
      <c r="AI103" s="153"/>
      <c r="AJ103" s="153"/>
      <c r="AK103" s="153"/>
      <c r="AL103" s="153"/>
      <c r="AM103" s="153"/>
      <c r="AN103" s="153"/>
      <c r="AO103" s="153"/>
      <c r="AP103" s="153"/>
      <c r="AQ103" s="154">
        <f t="shared" si="12"/>
        <v>0</v>
      </c>
      <c r="AR103" s="154"/>
      <c r="AS103" s="154"/>
      <c r="AT103" s="154"/>
      <c r="AU103" s="154"/>
      <c r="AV103" s="153">
        <f t="shared" si="13"/>
        <v>0</v>
      </c>
      <c r="AW103" s="153"/>
      <c r="AX103" s="153"/>
      <c r="AY103" s="153"/>
      <c r="AZ103" s="153"/>
      <c r="BA103" s="153">
        <f t="shared" si="22"/>
        <v>0</v>
      </c>
      <c r="BB103" s="153"/>
      <c r="BC103" s="153"/>
      <c r="BD103" s="153"/>
      <c r="BE103" s="153"/>
      <c r="BF103" s="153">
        <f>BG103+BH103+BI103+BJ103</f>
        <v>0</v>
      </c>
      <c r="BG103" s="153"/>
      <c r="BH103" s="153"/>
      <c r="BI103" s="153"/>
      <c r="BJ103" s="153"/>
    </row>
    <row r="104" spans="1:62" hidden="1">
      <c r="A104" s="112" t="s">
        <v>412</v>
      </c>
      <c r="B104" s="14"/>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12"/>
      <c r="AD104" s="12"/>
      <c r="AE104" s="12"/>
      <c r="AF104" s="12"/>
      <c r="AG104" s="153">
        <f t="shared" si="15"/>
        <v>0</v>
      </c>
      <c r="AH104" s="153"/>
      <c r="AI104" s="148"/>
      <c r="AJ104" s="148"/>
      <c r="AK104" s="148"/>
      <c r="AL104" s="148"/>
      <c r="AM104" s="148"/>
      <c r="AN104" s="148"/>
      <c r="AO104" s="148"/>
      <c r="AP104" s="153"/>
      <c r="AQ104" s="154">
        <f t="shared" si="12"/>
        <v>0</v>
      </c>
      <c r="AR104" s="146"/>
      <c r="AS104" s="146"/>
      <c r="AT104" s="146"/>
      <c r="AU104" s="146"/>
      <c r="AV104" s="153">
        <f t="shared" si="13"/>
        <v>0</v>
      </c>
      <c r="AW104" s="148"/>
      <c r="AX104" s="148"/>
      <c r="AY104" s="148"/>
      <c r="AZ104" s="148"/>
      <c r="BA104" s="153">
        <f t="shared" si="22"/>
        <v>0</v>
      </c>
      <c r="BB104" s="148"/>
      <c r="BC104" s="148"/>
      <c r="BD104" s="148"/>
      <c r="BE104" s="148"/>
      <c r="BF104" s="153">
        <f>BG104+BH104+BI104+BJ104</f>
        <v>0</v>
      </c>
      <c r="BG104" s="148"/>
      <c r="BH104" s="148"/>
      <c r="BI104" s="148"/>
      <c r="BJ104" s="148"/>
    </row>
    <row r="105" spans="1:62" s="40" customFormat="1" ht="147.75" customHeight="1">
      <c r="A105" s="117" t="s">
        <v>331</v>
      </c>
      <c r="B105" s="37">
        <v>6800</v>
      </c>
      <c r="C105" s="76" t="s">
        <v>238</v>
      </c>
      <c r="D105" s="76" t="s">
        <v>238</v>
      </c>
      <c r="E105" s="76" t="s">
        <v>238</v>
      </c>
      <c r="F105" s="76" t="s">
        <v>238</v>
      </c>
      <c r="G105" s="76" t="s">
        <v>238</v>
      </c>
      <c r="H105" s="76" t="s">
        <v>238</v>
      </c>
      <c r="I105" s="76" t="s">
        <v>238</v>
      </c>
      <c r="J105" s="76" t="s">
        <v>238</v>
      </c>
      <c r="K105" s="76" t="s">
        <v>238</v>
      </c>
      <c r="L105" s="76" t="s">
        <v>238</v>
      </c>
      <c r="M105" s="76" t="s">
        <v>238</v>
      </c>
      <c r="N105" s="76" t="s">
        <v>238</v>
      </c>
      <c r="O105" s="76" t="s">
        <v>238</v>
      </c>
      <c r="P105" s="76" t="s">
        <v>238</v>
      </c>
      <c r="Q105" s="77" t="s">
        <v>238</v>
      </c>
      <c r="R105" s="77" t="s">
        <v>238</v>
      </c>
      <c r="S105" s="77" t="s">
        <v>238</v>
      </c>
      <c r="T105" s="77" t="s">
        <v>238</v>
      </c>
      <c r="U105" s="77" t="s">
        <v>238</v>
      </c>
      <c r="V105" s="77" t="s">
        <v>238</v>
      </c>
      <c r="W105" s="77" t="s">
        <v>238</v>
      </c>
      <c r="X105" s="76" t="s">
        <v>238</v>
      </c>
      <c r="Y105" s="76" t="s">
        <v>238</v>
      </c>
      <c r="Z105" s="76" t="s">
        <v>238</v>
      </c>
      <c r="AA105" s="76" t="s">
        <v>238</v>
      </c>
      <c r="AB105" s="76" t="s">
        <v>238</v>
      </c>
      <c r="AC105" s="38" t="s">
        <v>238</v>
      </c>
      <c r="AD105" s="38" t="s">
        <v>238</v>
      </c>
      <c r="AE105" s="38"/>
      <c r="AF105" s="38"/>
      <c r="AG105" s="595">
        <f t="shared" si="15"/>
        <v>1145.2</v>
      </c>
      <c r="AH105" s="595">
        <f t="shared" si="15"/>
        <v>1136.8</v>
      </c>
      <c r="AI105" s="149">
        <f>AI108+AI116+AI119+AI121</f>
        <v>20</v>
      </c>
      <c r="AJ105" s="149">
        <f>AJ108+AJ116+AJ119+AJ121</f>
        <v>20</v>
      </c>
      <c r="AK105" s="149">
        <f>AK108+AK116+AK119+AK121</f>
        <v>0</v>
      </c>
      <c r="AL105" s="149"/>
      <c r="AM105" s="149">
        <f>AM108+AM116+AM119+AM121</f>
        <v>0</v>
      </c>
      <c r="AN105" s="149"/>
      <c r="AO105" s="149">
        <f>AO108+AO116+AO117+AO119+AO121+AO118</f>
        <v>1125.2</v>
      </c>
      <c r="AP105" s="149">
        <f>AP108+AP116+AP117+AP119+AP121+AP118</f>
        <v>1116.8</v>
      </c>
      <c r="AQ105" s="149">
        <f t="shared" ref="AQ105:AZ105" si="24">AQ108+AQ116+AQ117+AQ119+AQ121+AQ118</f>
        <v>1120.6000000000001</v>
      </c>
      <c r="AR105" s="149">
        <f t="shared" si="24"/>
        <v>0</v>
      </c>
      <c r="AS105" s="149">
        <f t="shared" si="24"/>
        <v>0</v>
      </c>
      <c r="AT105" s="149">
        <f t="shared" si="24"/>
        <v>0</v>
      </c>
      <c r="AU105" s="149">
        <f t="shared" si="24"/>
        <v>1120.6000000000001</v>
      </c>
      <c r="AV105" s="149">
        <f t="shared" si="24"/>
        <v>1139.2</v>
      </c>
      <c r="AW105" s="149">
        <f t="shared" si="24"/>
        <v>0</v>
      </c>
      <c r="AX105" s="149">
        <f t="shared" si="24"/>
        <v>0</v>
      </c>
      <c r="AY105" s="149">
        <f t="shared" si="24"/>
        <v>0</v>
      </c>
      <c r="AZ105" s="149">
        <f t="shared" si="24"/>
        <v>1139.2</v>
      </c>
      <c r="BA105" s="149">
        <f t="shared" ref="BA105:BJ105" si="25">BA108+BA116+BA117+BA119+BA121+BA118</f>
        <v>1136.2</v>
      </c>
      <c r="BB105" s="149">
        <f t="shared" si="25"/>
        <v>0</v>
      </c>
      <c r="BC105" s="149">
        <f t="shared" si="25"/>
        <v>0</v>
      </c>
      <c r="BD105" s="149">
        <f t="shared" si="25"/>
        <v>0</v>
      </c>
      <c r="BE105" s="149">
        <f t="shared" si="25"/>
        <v>1136.2</v>
      </c>
      <c r="BF105" s="149">
        <f t="shared" si="25"/>
        <v>1136.2</v>
      </c>
      <c r="BG105" s="149">
        <f t="shared" si="25"/>
        <v>0</v>
      </c>
      <c r="BH105" s="149">
        <f t="shared" si="25"/>
        <v>0</v>
      </c>
      <c r="BI105" s="149">
        <f t="shared" si="25"/>
        <v>0</v>
      </c>
      <c r="BJ105" s="149">
        <f t="shared" si="25"/>
        <v>1136.2</v>
      </c>
    </row>
    <row r="106" spans="1:62" hidden="1">
      <c r="A106" s="119" t="s">
        <v>411</v>
      </c>
      <c r="B106" s="30"/>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16"/>
      <c r="AD106" s="16"/>
      <c r="AE106" s="16"/>
      <c r="AF106" s="16"/>
      <c r="AG106" s="153">
        <f t="shared" si="15"/>
        <v>0</v>
      </c>
      <c r="AH106" s="156"/>
      <c r="AI106" s="151"/>
      <c r="AJ106" s="151"/>
      <c r="AK106" s="151"/>
      <c r="AL106" s="151"/>
      <c r="AM106" s="151"/>
      <c r="AN106" s="151"/>
      <c r="AO106" s="151"/>
      <c r="AP106" s="156"/>
      <c r="AQ106" s="154">
        <f t="shared" si="12"/>
        <v>0</v>
      </c>
      <c r="AR106" s="152"/>
      <c r="AS106" s="152"/>
      <c r="AT106" s="152"/>
      <c r="AU106" s="152"/>
      <c r="AV106" s="153">
        <f t="shared" si="13"/>
        <v>0</v>
      </c>
      <c r="AW106" s="151"/>
      <c r="AX106" s="151"/>
      <c r="AY106" s="151"/>
      <c r="AZ106" s="151"/>
      <c r="BA106" s="153">
        <f t="shared" ref="BA106:BA119" si="26">BB106+BC106+BD106+BE106</f>
        <v>0</v>
      </c>
      <c r="BB106" s="151"/>
      <c r="BC106" s="151"/>
      <c r="BD106" s="151"/>
      <c r="BE106" s="151"/>
      <c r="BF106" s="153">
        <f>BG106+BH106+BI106+BJ106</f>
        <v>0</v>
      </c>
      <c r="BG106" s="151"/>
      <c r="BH106" s="151"/>
      <c r="BI106" s="151"/>
      <c r="BJ106" s="151"/>
    </row>
    <row r="107" spans="1:62" hidden="1">
      <c r="A107" s="120"/>
      <c r="B107" s="31"/>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18"/>
      <c r="AD107" s="18"/>
      <c r="AE107" s="18"/>
      <c r="AF107" s="18"/>
      <c r="AG107" s="153">
        <f t="shared" si="15"/>
        <v>0</v>
      </c>
      <c r="AH107" s="153"/>
      <c r="AI107" s="153"/>
      <c r="AJ107" s="153"/>
      <c r="AK107" s="153"/>
      <c r="AL107" s="153"/>
      <c r="AM107" s="153"/>
      <c r="AN107" s="153"/>
      <c r="AO107" s="153"/>
      <c r="AP107" s="153"/>
      <c r="AQ107" s="154">
        <f t="shared" si="12"/>
        <v>0</v>
      </c>
      <c r="AR107" s="154"/>
      <c r="AS107" s="154"/>
      <c r="AT107" s="154"/>
      <c r="AU107" s="154"/>
      <c r="AV107" s="153">
        <f t="shared" si="13"/>
        <v>0</v>
      </c>
      <c r="AW107" s="153"/>
      <c r="AX107" s="153"/>
      <c r="AY107" s="153"/>
      <c r="AZ107" s="153"/>
      <c r="BA107" s="153">
        <f t="shared" si="26"/>
        <v>0</v>
      </c>
      <c r="BB107" s="153"/>
      <c r="BC107" s="153"/>
      <c r="BD107" s="153"/>
      <c r="BE107" s="153"/>
      <c r="BF107" s="153">
        <f>BG107+BH107+BI107+BJ107</f>
        <v>0</v>
      </c>
      <c r="BG107" s="153"/>
      <c r="BH107" s="153"/>
      <c r="BI107" s="153"/>
      <c r="BJ107" s="153"/>
    </row>
    <row r="108" spans="1:62" ht="15" customHeight="1">
      <c r="A108" s="121"/>
      <c r="B108" s="32"/>
      <c r="C108" s="748" t="s">
        <v>447</v>
      </c>
      <c r="D108" s="867" t="s">
        <v>356</v>
      </c>
      <c r="E108" s="867" t="s">
        <v>448</v>
      </c>
      <c r="F108" s="66"/>
      <c r="G108" s="66"/>
      <c r="H108" s="66"/>
      <c r="I108" s="66"/>
      <c r="J108" s="66"/>
      <c r="K108" s="66"/>
      <c r="L108" s="66"/>
      <c r="M108" s="848" t="s">
        <v>320</v>
      </c>
      <c r="N108" s="846" t="s">
        <v>290</v>
      </c>
      <c r="O108" s="846" t="s">
        <v>386</v>
      </c>
      <c r="P108" s="864">
        <v>38</v>
      </c>
      <c r="Q108" s="66"/>
      <c r="R108" s="66"/>
      <c r="S108" s="66"/>
      <c r="T108" s="66"/>
      <c r="U108" s="66"/>
      <c r="V108" s="66"/>
      <c r="W108" s="748" t="s">
        <v>367</v>
      </c>
      <c r="X108" s="818" t="s">
        <v>361</v>
      </c>
      <c r="Y108" s="818" t="s">
        <v>368</v>
      </c>
      <c r="Z108" s="853" t="s">
        <v>376</v>
      </c>
      <c r="AA108" s="851" t="s">
        <v>290</v>
      </c>
      <c r="AB108" s="851" t="s">
        <v>377</v>
      </c>
      <c r="AC108" s="12"/>
      <c r="AD108" s="12" t="s">
        <v>482</v>
      </c>
      <c r="AE108" s="12"/>
      <c r="AF108" s="12"/>
      <c r="AG108" s="153">
        <f>AI108+AK108+AM108+AO108</f>
        <v>901.4</v>
      </c>
      <c r="AH108" s="153">
        <f>AJ108+AL108+AN108+AP108</f>
        <v>900.19999999999993</v>
      </c>
      <c r="AI108" s="148">
        <f>AI110+AI112</f>
        <v>20</v>
      </c>
      <c r="AJ108" s="148">
        <f>AJ110+AJ112</f>
        <v>20</v>
      </c>
      <c r="AK108" s="148"/>
      <c r="AL108" s="148"/>
      <c r="AM108" s="148"/>
      <c r="AN108" s="148"/>
      <c r="AO108" s="148">
        <f>AO109+AO111+AO113+AO114+AO110+AO112</f>
        <v>881.4</v>
      </c>
      <c r="AP108" s="148">
        <f>AP109+AP111+AP113+AP114+AP110+AP112</f>
        <v>880.19999999999993</v>
      </c>
      <c r="AQ108" s="154">
        <f>AR108+AS108+AT108+AU108</f>
        <v>844.90000000000009</v>
      </c>
      <c r="AR108" s="146"/>
      <c r="AS108" s="146"/>
      <c r="AT108" s="146"/>
      <c r="AU108" s="146">
        <f>AU109+AU111+AU113+AU114</f>
        <v>844.90000000000009</v>
      </c>
      <c r="AV108" s="153">
        <f t="shared" si="13"/>
        <v>855.8</v>
      </c>
      <c r="AW108" s="148"/>
      <c r="AX108" s="148"/>
      <c r="AY108" s="148"/>
      <c r="AZ108" s="148">
        <f>AZ109+AZ111+AZ113+AZ114</f>
        <v>855.8</v>
      </c>
      <c r="BA108" s="153">
        <f t="shared" si="26"/>
        <v>852.8</v>
      </c>
      <c r="BB108" s="148"/>
      <c r="BC108" s="148"/>
      <c r="BD108" s="148"/>
      <c r="BE108" s="148">
        <f>BE109+BE111+BE113+BE114</f>
        <v>852.8</v>
      </c>
      <c r="BF108" s="153">
        <f>BG108+BH108+BI108+BJ108</f>
        <v>852.8</v>
      </c>
      <c r="BG108" s="148"/>
      <c r="BH108" s="148"/>
      <c r="BI108" s="148"/>
      <c r="BJ108" s="148">
        <f>BJ109+BJ111+BJ113+BJ114</f>
        <v>852.8</v>
      </c>
    </row>
    <row r="109" spans="1:62" ht="53.25" customHeight="1">
      <c r="A109" s="859" t="s">
        <v>324</v>
      </c>
      <c r="B109" s="856">
        <v>6802</v>
      </c>
      <c r="C109" s="749"/>
      <c r="D109" s="867"/>
      <c r="E109" s="867"/>
      <c r="F109" s="66"/>
      <c r="G109" s="66"/>
      <c r="H109" s="66"/>
      <c r="I109" s="66"/>
      <c r="J109" s="66"/>
      <c r="K109" s="66"/>
      <c r="L109" s="66"/>
      <c r="M109" s="849"/>
      <c r="N109" s="847"/>
      <c r="O109" s="847"/>
      <c r="P109" s="865"/>
      <c r="Q109" s="59"/>
      <c r="R109" s="59"/>
      <c r="S109" s="59"/>
      <c r="T109" s="59"/>
      <c r="U109" s="59"/>
      <c r="V109" s="59"/>
      <c r="W109" s="749"/>
      <c r="X109" s="820"/>
      <c r="Y109" s="820"/>
      <c r="Z109" s="854"/>
      <c r="AA109" s="852"/>
      <c r="AB109" s="852"/>
      <c r="AC109" s="12"/>
      <c r="AD109" s="12" t="s">
        <v>482</v>
      </c>
      <c r="AE109" s="12" t="s">
        <v>274</v>
      </c>
      <c r="AF109" s="12">
        <v>120</v>
      </c>
      <c r="AG109" s="153">
        <f t="shared" si="15"/>
        <v>599.5</v>
      </c>
      <c r="AH109" s="153">
        <f t="shared" si="15"/>
        <v>599.5</v>
      </c>
      <c r="AI109" s="148"/>
      <c r="AJ109" s="148"/>
      <c r="AK109" s="148"/>
      <c r="AL109" s="148"/>
      <c r="AM109" s="148"/>
      <c r="AN109" s="148"/>
      <c r="AO109" s="148">
        <v>599.5</v>
      </c>
      <c r="AP109" s="153">
        <v>599.5</v>
      </c>
      <c r="AQ109" s="154">
        <f t="shared" si="12"/>
        <v>623.20000000000005</v>
      </c>
      <c r="AR109" s="146"/>
      <c r="AS109" s="146"/>
      <c r="AT109" s="146"/>
      <c r="AU109" s="146">
        <v>623.20000000000005</v>
      </c>
      <c r="AV109" s="153">
        <f t="shared" si="13"/>
        <v>640.79999999999995</v>
      </c>
      <c r="AW109" s="148"/>
      <c r="AX109" s="148"/>
      <c r="AY109" s="148"/>
      <c r="AZ109" s="148">
        <v>640.79999999999995</v>
      </c>
      <c r="BA109" s="153">
        <f t="shared" si="26"/>
        <v>640.79999999999995</v>
      </c>
      <c r="BB109" s="148"/>
      <c r="BC109" s="148"/>
      <c r="BD109" s="148"/>
      <c r="BE109" s="148">
        <v>640.79999999999995</v>
      </c>
      <c r="BF109" s="153">
        <f>BG109+BH109+BI109+BJ109</f>
        <v>640.79999999999995</v>
      </c>
      <c r="BG109" s="148"/>
      <c r="BH109" s="148"/>
      <c r="BI109" s="148"/>
      <c r="BJ109" s="148">
        <v>640.79999999999995</v>
      </c>
    </row>
    <row r="110" spans="1:62">
      <c r="A110" s="861"/>
      <c r="B110" s="858"/>
      <c r="C110" s="749"/>
      <c r="D110" s="79"/>
      <c r="E110" s="79"/>
      <c r="F110" s="66"/>
      <c r="G110" s="66"/>
      <c r="H110" s="66"/>
      <c r="I110" s="66"/>
      <c r="J110" s="66"/>
      <c r="K110" s="66"/>
      <c r="L110" s="66"/>
      <c r="M110" s="849"/>
      <c r="N110" s="167"/>
      <c r="O110" s="167"/>
      <c r="P110" s="110"/>
      <c r="Q110" s="59"/>
      <c r="R110" s="59"/>
      <c r="S110" s="59"/>
      <c r="T110" s="59"/>
      <c r="U110" s="59"/>
      <c r="V110" s="59"/>
      <c r="W110" s="749"/>
      <c r="X110" s="611"/>
      <c r="Y110" s="611"/>
      <c r="Z110" s="854"/>
      <c r="AA110" s="174"/>
      <c r="AB110" s="174"/>
      <c r="AC110" s="12"/>
      <c r="AD110" s="12" t="s">
        <v>482</v>
      </c>
      <c r="AE110" s="12" t="s">
        <v>408</v>
      </c>
      <c r="AF110" s="12">
        <v>120</v>
      </c>
      <c r="AG110" s="153">
        <f t="shared" si="15"/>
        <v>15.4</v>
      </c>
      <c r="AH110" s="153">
        <f t="shared" si="15"/>
        <v>15.4</v>
      </c>
      <c r="AI110" s="148">
        <v>15.4</v>
      </c>
      <c r="AJ110" s="148">
        <v>15.4</v>
      </c>
      <c r="AK110" s="148"/>
      <c r="AL110" s="148"/>
      <c r="AM110" s="148"/>
      <c r="AN110" s="148"/>
      <c r="AO110" s="148">
        <v>0</v>
      </c>
      <c r="AP110" s="153"/>
      <c r="AQ110" s="154"/>
      <c r="AR110" s="146"/>
      <c r="AS110" s="146"/>
      <c r="AT110" s="146"/>
      <c r="AU110" s="146"/>
      <c r="AV110" s="153"/>
      <c r="AW110" s="148"/>
      <c r="AX110" s="148"/>
      <c r="AY110" s="148"/>
      <c r="AZ110" s="148"/>
      <c r="BA110" s="153"/>
      <c r="BB110" s="148"/>
      <c r="BC110" s="148"/>
      <c r="BD110" s="148"/>
      <c r="BE110" s="148"/>
      <c r="BF110" s="153"/>
      <c r="BG110" s="148"/>
      <c r="BH110" s="148"/>
      <c r="BI110" s="148"/>
      <c r="BJ110" s="148"/>
    </row>
    <row r="111" spans="1:62" ht="15.75" customHeight="1">
      <c r="A111" s="859" t="s">
        <v>323</v>
      </c>
      <c r="B111" s="856">
        <v>6801</v>
      </c>
      <c r="C111" s="749"/>
      <c r="D111" s="79"/>
      <c r="E111" s="79"/>
      <c r="F111" s="66"/>
      <c r="G111" s="66"/>
      <c r="H111" s="66"/>
      <c r="I111" s="66"/>
      <c r="J111" s="66"/>
      <c r="K111" s="66"/>
      <c r="L111" s="66"/>
      <c r="M111" s="849"/>
      <c r="N111" s="60"/>
      <c r="O111" s="67"/>
      <c r="P111" s="66"/>
      <c r="Q111" s="59"/>
      <c r="R111" s="59"/>
      <c r="S111" s="59"/>
      <c r="T111" s="59"/>
      <c r="U111" s="59"/>
      <c r="V111" s="59"/>
      <c r="W111" s="749"/>
      <c r="X111" s="79"/>
      <c r="Y111" s="79"/>
      <c r="Z111" s="854"/>
      <c r="AA111" s="73"/>
      <c r="AB111" s="73"/>
      <c r="AC111" s="12"/>
      <c r="AD111" s="12" t="s">
        <v>482</v>
      </c>
      <c r="AE111" s="12" t="s">
        <v>274</v>
      </c>
      <c r="AF111" s="12">
        <v>120</v>
      </c>
      <c r="AG111" s="153">
        <f t="shared" si="15"/>
        <v>233.9</v>
      </c>
      <c r="AH111" s="153">
        <f t="shared" si="15"/>
        <v>233.4</v>
      </c>
      <c r="AI111" s="148"/>
      <c r="AJ111" s="148"/>
      <c r="AK111" s="148"/>
      <c r="AL111" s="148"/>
      <c r="AM111" s="148"/>
      <c r="AN111" s="148"/>
      <c r="AO111" s="148">
        <v>233.9</v>
      </c>
      <c r="AP111" s="153">
        <v>233.4</v>
      </c>
      <c r="AQ111" s="154">
        <f t="shared" si="12"/>
        <v>198.2</v>
      </c>
      <c r="AR111" s="146"/>
      <c r="AS111" s="146"/>
      <c r="AT111" s="146"/>
      <c r="AU111" s="146">
        <v>198.2</v>
      </c>
      <c r="AV111" s="153">
        <f t="shared" si="13"/>
        <v>193.5</v>
      </c>
      <c r="AW111" s="148"/>
      <c r="AX111" s="148"/>
      <c r="AY111" s="148"/>
      <c r="AZ111" s="148">
        <v>193.5</v>
      </c>
      <c r="BA111" s="153">
        <f t="shared" si="26"/>
        <v>193.5</v>
      </c>
      <c r="BB111" s="148"/>
      <c r="BC111" s="148"/>
      <c r="BD111" s="148"/>
      <c r="BE111" s="148">
        <v>193.5</v>
      </c>
      <c r="BF111" s="153">
        <f>BG111+BH111+BI111+BJ111</f>
        <v>193.5</v>
      </c>
      <c r="BG111" s="148"/>
      <c r="BH111" s="148"/>
      <c r="BI111" s="148"/>
      <c r="BJ111" s="148">
        <v>193.5</v>
      </c>
    </row>
    <row r="112" spans="1:62" ht="15.75" customHeight="1">
      <c r="A112" s="860"/>
      <c r="B112" s="857"/>
      <c r="C112" s="749"/>
      <c r="D112" s="79"/>
      <c r="E112" s="79"/>
      <c r="F112" s="66"/>
      <c r="G112" s="66"/>
      <c r="H112" s="66"/>
      <c r="I112" s="66"/>
      <c r="J112" s="66"/>
      <c r="K112" s="66"/>
      <c r="L112" s="66"/>
      <c r="M112" s="849"/>
      <c r="N112" s="60"/>
      <c r="O112" s="67"/>
      <c r="P112" s="66"/>
      <c r="Q112" s="59"/>
      <c r="R112" s="59"/>
      <c r="S112" s="59"/>
      <c r="T112" s="59"/>
      <c r="U112" s="59"/>
      <c r="V112" s="59"/>
      <c r="W112" s="749"/>
      <c r="X112" s="79"/>
      <c r="Y112" s="79"/>
      <c r="Z112" s="854"/>
      <c r="AA112" s="73"/>
      <c r="AB112" s="73"/>
      <c r="AC112" s="12"/>
      <c r="AD112" s="12" t="s">
        <v>482</v>
      </c>
      <c r="AE112" s="12" t="s">
        <v>408</v>
      </c>
      <c r="AF112" s="12">
        <v>120</v>
      </c>
      <c r="AG112" s="153">
        <f t="shared" si="15"/>
        <v>4.5999999999999996</v>
      </c>
      <c r="AH112" s="153">
        <f t="shared" si="15"/>
        <v>4.5999999999999996</v>
      </c>
      <c r="AI112" s="148">
        <v>4.5999999999999996</v>
      </c>
      <c r="AJ112" s="148">
        <v>4.5999999999999996</v>
      </c>
      <c r="AK112" s="148"/>
      <c r="AL112" s="148"/>
      <c r="AM112" s="148"/>
      <c r="AN112" s="148"/>
      <c r="AO112" s="148">
        <v>0</v>
      </c>
      <c r="AP112" s="153"/>
      <c r="AQ112" s="154"/>
      <c r="AR112" s="146"/>
      <c r="AS112" s="146"/>
      <c r="AT112" s="146"/>
      <c r="AU112" s="146"/>
      <c r="AV112" s="153"/>
      <c r="AW112" s="148"/>
      <c r="AX112" s="148"/>
      <c r="AY112" s="148"/>
      <c r="AZ112" s="148"/>
      <c r="BA112" s="153"/>
      <c r="BB112" s="148"/>
      <c r="BC112" s="148"/>
      <c r="BD112" s="148"/>
      <c r="BE112" s="148"/>
      <c r="BF112" s="153"/>
      <c r="BG112" s="148"/>
      <c r="BH112" s="148"/>
      <c r="BI112" s="148"/>
      <c r="BJ112" s="148"/>
    </row>
    <row r="113" spans="1:62" ht="21.75" customHeight="1">
      <c r="A113" s="860"/>
      <c r="B113" s="857"/>
      <c r="C113" s="749"/>
      <c r="D113" s="79"/>
      <c r="E113" s="79"/>
      <c r="F113" s="66"/>
      <c r="G113" s="66"/>
      <c r="H113" s="66"/>
      <c r="I113" s="66"/>
      <c r="J113" s="66"/>
      <c r="K113" s="66"/>
      <c r="L113" s="66"/>
      <c r="M113" s="849"/>
      <c r="N113" s="60"/>
      <c r="O113" s="67"/>
      <c r="P113" s="66"/>
      <c r="Q113" s="59"/>
      <c r="R113" s="59"/>
      <c r="S113" s="59"/>
      <c r="T113" s="59"/>
      <c r="U113" s="59"/>
      <c r="V113" s="59"/>
      <c r="W113" s="749"/>
      <c r="X113" s="79"/>
      <c r="Y113" s="79"/>
      <c r="Z113" s="854"/>
      <c r="AA113" s="73"/>
      <c r="AB113" s="73"/>
      <c r="AC113" s="12"/>
      <c r="AD113" s="12" t="s">
        <v>482</v>
      </c>
      <c r="AE113" s="12" t="s">
        <v>274</v>
      </c>
      <c r="AF113" s="12">
        <v>240</v>
      </c>
      <c r="AG113" s="153">
        <f>AI113+AK113+AM113+AO113</f>
        <v>46.3</v>
      </c>
      <c r="AH113" s="153">
        <f t="shared" si="15"/>
        <v>46.3</v>
      </c>
      <c r="AI113" s="148"/>
      <c r="AJ113" s="148"/>
      <c r="AK113" s="148"/>
      <c r="AL113" s="148"/>
      <c r="AM113" s="148"/>
      <c r="AN113" s="148"/>
      <c r="AO113" s="148">
        <v>46.3</v>
      </c>
      <c r="AP113" s="153">
        <v>46.3</v>
      </c>
      <c r="AQ113" s="154">
        <f>AR113+AS113+AT113+AU113</f>
        <v>21.5</v>
      </c>
      <c r="AR113" s="146"/>
      <c r="AS113" s="146"/>
      <c r="AT113" s="146"/>
      <c r="AU113" s="146">
        <v>21.5</v>
      </c>
      <c r="AV113" s="153">
        <f>AW113+AX113+AY113+AZ113</f>
        <v>21.5</v>
      </c>
      <c r="AW113" s="148"/>
      <c r="AX113" s="148"/>
      <c r="AY113" s="148"/>
      <c r="AZ113" s="148">
        <v>21.5</v>
      </c>
      <c r="BA113" s="153">
        <f t="shared" si="26"/>
        <v>18.5</v>
      </c>
      <c r="BB113" s="148"/>
      <c r="BC113" s="148"/>
      <c r="BD113" s="148"/>
      <c r="BE113" s="148">
        <v>18.5</v>
      </c>
      <c r="BF113" s="153">
        <f t="shared" ref="BF113:BF119" si="27">BG113+BH113+BI113+BJ113</f>
        <v>18.5</v>
      </c>
      <c r="BG113" s="148"/>
      <c r="BH113" s="148"/>
      <c r="BI113" s="148"/>
      <c r="BJ113" s="148">
        <v>18.5</v>
      </c>
    </row>
    <row r="114" spans="1:62">
      <c r="A114" s="860"/>
      <c r="B114" s="857"/>
      <c r="C114" s="749"/>
      <c r="D114" s="79"/>
      <c r="E114" s="79"/>
      <c r="F114" s="66"/>
      <c r="G114" s="66"/>
      <c r="H114" s="66"/>
      <c r="I114" s="66"/>
      <c r="J114" s="66"/>
      <c r="K114" s="66"/>
      <c r="L114" s="66"/>
      <c r="M114" s="849"/>
      <c r="N114" s="60"/>
      <c r="O114" s="67"/>
      <c r="P114" s="66"/>
      <c r="Q114" s="59"/>
      <c r="R114" s="59"/>
      <c r="S114" s="59"/>
      <c r="T114" s="59"/>
      <c r="U114" s="59"/>
      <c r="V114" s="59"/>
      <c r="W114" s="749"/>
      <c r="X114" s="79"/>
      <c r="Y114" s="79"/>
      <c r="Z114" s="854"/>
      <c r="AA114" s="73"/>
      <c r="AB114" s="73"/>
      <c r="AC114" s="12"/>
      <c r="AD114" s="12" t="s">
        <v>482</v>
      </c>
      <c r="AE114" s="12" t="s">
        <v>274</v>
      </c>
      <c r="AF114" s="12" t="s">
        <v>275</v>
      </c>
      <c r="AG114" s="153">
        <f t="shared" si="15"/>
        <v>1.7</v>
      </c>
      <c r="AH114" s="153">
        <f t="shared" si="15"/>
        <v>1</v>
      </c>
      <c r="AI114" s="148"/>
      <c r="AJ114" s="148"/>
      <c r="AK114" s="148"/>
      <c r="AL114" s="148"/>
      <c r="AM114" s="148"/>
      <c r="AN114" s="148"/>
      <c r="AO114" s="148">
        <v>1.7</v>
      </c>
      <c r="AP114" s="153">
        <v>1</v>
      </c>
      <c r="AQ114" s="154">
        <f t="shared" si="12"/>
        <v>2</v>
      </c>
      <c r="AR114" s="146"/>
      <c r="AS114" s="146"/>
      <c r="AT114" s="146"/>
      <c r="AU114" s="146">
        <v>2</v>
      </c>
      <c r="AV114" s="153">
        <f t="shared" si="13"/>
        <v>0</v>
      </c>
      <c r="AW114" s="148"/>
      <c r="AX114" s="148"/>
      <c r="AY114" s="148"/>
      <c r="AZ114" s="148">
        <v>0</v>
      </c>
      <c r="BA114" s="153">
        <f t="shared" si="26"/>
        <v>0</v>
      </c>
      <c r="BB114" s="148"/>
      <c r="BC114" s="148"/>
      <c r="BD114" s="148"/>
      <c r="BE114" s="148">
        <v>0</v>
      </c>
      <c r="BF114" s="153">
        <f t="shared" si="27"/>
        <v>0</v>
      </c>
      <c r="BG114" s="148"/>
      <c r="BH114" s="148"/>
      <c r="BI114" s="148"/>
      <c r="BJ114" s="148">
        <v>0</v>
      </c>
    </row>
    <row r="115" spans="1:62" ht="14.25" customHeight="1">
      <c r="A115" s="861"/>
      <c r="B115" s="858"/>
      <c r="C115" s="749"/>
      <c r="D115" s="79"/>
      <c r="E115" s="79"/>
      <c r="F115" s="66"/>
      <c r="G115" s="66"/>
      <c r="H115" s="66"/>
      <c r="I115" s="66"/>
      <c r="J115" s="66"/>
      <c r="K115" s="66"/>
      <c r="L115" s="66"/>
      <c r="M115" s="849"/>
      <c r="N115" s="60"/>
      <c r="O115" s="67"/>
      <c r="P115" s="66"/>
      <c r="Q115" s="59"/>
      <c r="R115" s="59"/>
      <c r="S115" s="59"/>
      <c r="T115" s="59"/>
      <c r="U115" s="59"/>
      <c r="V115" s="59"/>
      <c r="W115" s="749"/>
      <c r="X115" s="79"/>
      <c r="Y115" s="79"/>
      <c r="Z115" s="854"/>
      <c r="AA115" s="73"/>
      <c r="AB115" s="73"/>
      <c r="AC115" s="12"/>
      <c r="AD115" s="12"/>
      <c r="AE115" s="12"/>
      <c r="AF115" s="12"/>
      <c r="AG115" s="153">
        <f t="shared" si="15"/>
        <v>881.4</v>
      </c>
      <c r="AH115" s="153">
        <f t="shared" si="15"/>
        <v>880.19999999999993</v>
      </c>
      <c r="AI115" s="148"/>
      <c r="AJ115" s="148"/>
      <c r="AK115" s="148"/>
      <c r="AL115" s="148"/>
      <c r="AM115" s="148"/>
      <c r="AN115" s="148"/>
      <c r="AO115" s="148">
        <f>SUM(AO109:AO114)</f>
        <v>881.4</v>
      </c>
      <c r="AP115" s="153">
        <f>SUM(AP109:AP114)</f>
        <v>880.19999999999993</v>
      </c>
      <c r="AQ115" s="154">
        <f t="shared" si="12"/>
        <v>844.90000000000009</v>
      </c>
      <c r="AR115" s="146"/>
      <c r="AS115" s="146"/>
      <c r="AT115" s="146"/>
      <c r="AU115" s="146">
        <f>SUM(AU109:AU114)</f>
        <v>844.90000000000009</v>
      </c>
      <c r="AV115" s="153">
        <f t="shared" si="13"/>
        <v>855.8</v>
      </c>
      <c r="AW115" s="148"/>
      <c r="AX115" s="148"/>
      <c r="AY115" s="148"/>
      <c r="AZ115" s="148">
        <f>SUM(AZ109:AZ114)</f>
        <v>855.8</v>
      </c>
      <c r="BA115" s="153">
        <f t="shared" si="26"/>
        <v>852.8</v>
      </c>
      <c r="BB115" s="148"/>
      <c r="BC115" s="148"/>
      <c r="BD115" s="148"/>
      <c r="BE115" s="148">
        <f>SUM(BE109:BE114)</f>
        <v>852.8</v>
      </c>
      <c r="BF115" s="153">
        <f t="shared" si="27"/>
        <v>852.8</v>
      </c>
      <c r="BG115" s="148"/>
      <c r="BH115" s="148"/>
      <c r="BI115" s="148"/>
      <c r="BJ115" s="148">
        <f>SUM(BJ109:BJ114)</f>
        <v>852.8</v>
      </c>
    </row>
    <row r="116" spans="1:62" ht="72" customHeight="1">
      <c r="A116" s="859" t="s">
        <v>6</v>
      </c>
      <c r="B116" s="856">
        <v>6808</v>
      </c>
      <c r="C116" s="749"/>
      <c r="D116" s="66"/>
      <c r="E116" s="66"/>
      <c r="F116" s="66"/>
      <c r="G116" s="66"/>
      <c r="H116" s="66"/>
      <c r="I116" s="66"/>
      <c r="J116" s="66"/>
      <c r="K116" s="66"/>
      <c r="L116" s="66"/>
      <c r="M116" s="849"/>
      <c r="N116" s="66"/>
      <c r="O116" s="66"/>
      <c r="P116" s="66">
        <v>38</v>
      </c>
      <c r="Q116" s="59"/>
      <c r="R116" s="59"/>
      <c r="S116" s="59"/>
      <c r="T116" s="59"/>
      <c r="U116" s="59"/>
      <c r="V116" s="59"/>
      <c r="W116" s="749"/>
      <c r="X116" s="66"/>
      <c r="Y116" s="66"/>
      <c r="Z116" s="854"/>
      <c r="AA116" s="66"/>
      <c r="AB116" s="66"/>
      <c r="AC116" s="12"/>
      <c r="AD116" s="12" t="s">
        <v>483</v>
      </c>
      <c r="AE116" s="12" t="s">
        <v>277</v>
      </c>
      <c r="AF116" s="12">
        <v>120</v>
      </c>
      <c r="AG116" s="153">
        <f t="shared" si="15"/>
        <v>241.4</v>
      </c>
      <c r="AH116" s="153">
        <f t="shared" si="15"/>
        <v>234.2</v>
      </c>
      <c r="AI116" s="148"/>
      <c r="AJ116" s="148"/>
      <c r="AK116" s="148"/>
      <c r="AL116" s="148"/>
      <c r="AM116" s="148"/>
      <c r="AN116" s="148"/>
      <c r="AO116" s="148">
        <v>241.4</v>
      </c>
      <c r="AP116" s="153">
        <v>234.2</v>
      </c>
      <c r="AQ116" s="154">
        <f t="shared" si="12"/>
        <v>209.8</v>
      </c>
      <c r="AR116" s="146"/>
      <c r="AS116" s="146"/>
      <c r="AT116" s="146"/>
      <c r="AU116" s="146">
        <v>209.8</v>
      </c>
      <c r="AV116" s="153">
        <f t="shared" si="13"/>
        <v>215.7</v>
      </c>
      <c r="AW116" s="148"/>
      <c r="AX116" s="148"/>
      <c r="AY116" s="148"/>
      <c r="AZ116" s="148">
        <v>215.7</v>
      </c>
      <c r="BA116" s="153">
        <f t="shared" si="26"/>
        <v>215.7</v>
      </c>
      <c r="BB116" s="148"/>
      <c r="BC116" s="148"/>
      <c r="BD116" s="148"/>
      <c r="BE116" s="148">
        <v>215.7</v>
      </c>
      <c r="BF116" s="153">
        <f t="shared" si="27"/>
        <v>215.7</v>
      </c>
      <c r="BG116" s="148"/>
      <c r="BH116" s="148"/>
      <c r="BI116" s="148"/>
      <c r="BJ116" s="148">
        <v>215.7</v>
      </c>
    </row>
    <row r="117" spans="1:62">
      <c r="A117" s="860"/>
      <c r="B117" s="857"/>
      <c r="C117" s="749"/>
      <c r="D117" s="66"/>
      <c r="E117" s="66"/>
      <c r="F117" s="66"/>
      <c r="G117" s="66"/>
      <c r="H117" s="66"/>
      <c r="I117" s="66"/>
      <c r="J117" s="66"/>
      <c r="K117" s="66"/>
      <c r="L117" s="66"/>
      <c r="M117" s="849"/>
      <c r="N117" s="66"/>
      <c r="O117" s="66"/>
      <c r="P117" s="66"/>
      <c r="Q117" s="59"/>
      <c r="R117" s="59"/>
      <c r="S117" s="59"/>
      <c r="T117" s="59"/>
      <c r="U117" s="59"/>
      <c r="V117" s="59"/>
      <c r="W117" s="749"/>
      <c r="X117" s="66"/>
      <c r="Y117" s="66"/>
      <c r="Z117" s="854"/>
      <c r="AA117" s="66"/>
      <c r="AB117" s="66"/>
      <c r="AC117" s="12"/>
      <c r="AD117" s="12" t="s">
        <v>483</v>
      </c>
      <c r="AE117" s="12" t="s">
        <v>277</v>
      </c>
      <c r="AF117" s="12">
        <v>120</v>
      </c>
      <c r="AG117" s="153">
        <f>AI117+AK117+AM117+AO117</f>
        <v>0</v>
      </c>
      <c r="AH117" s="153">
        <f t="shared" si="15"/>
        <v>0</v>
      </c>
      <c r="AI117" s="148"/>
      <c r="AJ117" s="148"/>
      <c r="AK117" s="148"/>
      <c r="AL117" s="148"/>
      <c r="AM117" s="148"/>
      <c r="AN117" s="148"/>
      <c r="AO117" s="148">
        <v>0</v>
      </c>
      <c r="AP117" s="153"/>
      <c r="AQ117" s="154">
        <f>AR117+AS117+AT117+AU117</f>
        <v>63.4</v>
      </c>
      <c r="AR117" s="146"/>
      <c r="AS117" s="146"/>
      <c r="AT117" s="146"/>
      <c r="AU117" s="146">
        <v>63.4</v>
      </c>
      <c r="AV117" s="153">
        <f>AW117+AX117+AY117+AZ117</f>
        <v>65.2</v>
      </c>
      <c r="AW117" s="148"/>
      <c r="AX117" s="148"/>
      <c r="AY117" s="148"/>
      <c r="AZ117" s="148">
        <v>65.2</v>
      </c>
      <c r="BA117" s="153">
        <f t="shared" si="26"/>
        <v>65.2</v>
      </c>
      <c r="BB117" s="148"/>
      <c r="BC117" s="148"/>
      <c r="BD117" s="148"/>
      <c r="BE117" s="148">
        <v>65.2</v>
      </c>
      <c r="BF117" s="153">
        <f t="shared" si="27"/>
        <v>65.2</v>
      </c>
      <c r="BG117" s="148"/>
      <c r="BH117" s="148"/>
      <c r="BI117" s="148"/>
      <c r="BJ117" s="148">
        <v>65.2</v>
      </c>
    </row>
    <row r="118" spans="1:62">
      <c r="A118" s="860"/>
      <c r="B118" s="857"/>
      <c r="C118" s="749"/>
      <c r="D118" s="66"/>
      <c r="E118" s="66"/>
      <c r="F118" s="66"/>
      <c r="G118" s="66"/>
      <c r="H118" s="66"/>
      <c r="I118" s="66"/>
      <c r="J118" s="66"/>
      <c r="K118" s="66"/>
      <c r="L118" s="66"/>
      <c r="M118" s="849"/>
      <c r="N118" s="66"/>
      <c r="O118" s="66"/>
      <c r="P118" s="66"/>
      <c r="Q118" s="59"/>
      <c r="R118" s="59"/>
      <c r="S118" s="59"/>
      <c r="T118" s="59"/>
      <c r="U118" s="59"/>
      <c r="V118" s="59"/>
      <c r="W118" s="749"/>
      <c r="X118" s="66"/>
      <c r="Y118" s="66"/>
      <c r="Z118" s="854"/>
      <c r="AA118" s="66"/>
      <c r="AB118" s="66"/>
      <c r="AC118" s="12"/>
      <c r="AD118" s="12" t="s">
        <v>483</v>
      </c>
      <c r="AE118" s="12" t="s">
        <v>276</v>
      </c>
      <c r="AF118" s="12">
        <v>850</v>
      </c>
      <c r="AG118" s="153">
        <f>AI118+AK118+AM118+AO118</f>
        <v>2.4</v>
      </c>
      <c r="AH118" s="153">
        <f t="shared" si="15"/>
        <v>2.4</v>
      </c>
      <c r="AI118" s="148"/>
      <c r="AJ118" s="148"/>
      <c r="AK118" s="148"/>
      <c r="AL118" s="148"/>
      <c r="AM118" s="148"/>
      <c r="AN118" s="148"/>
      <c r="AO118" s="148">
        <v>2.4</v>
      </c>
      <c r="AP118" s="153">
        <v>2.4</v>
      </c>
      <c r="AQ118" s="154">
        <f>AR118+AS118+AT118+AU118</f>
        <v>2.5</v>
      </c>
      <c r="AR118" s="146"/>
      <c r="AS118" s="146"/>
      <c r="AT118" s="146"/>
      <c r="AU118" s="146">
        <v>2.5</v>
      </c>
      <c r="AV118" s="153">
        <f>AW118+AX118+AY118+AZ118</f>
        <v>2.5</v>
      </c>
      <c r="AW118" s="148"/>
      <c r="AX118" s="148"/>
      <c r="AY118" s="148"/>
      <c r="AZ118" s="148">
        <v>2.5</v>
      </c>
      <c r="BA118" s="153">
        <f t="shared" si="26"/>
        <v>2.5</v>
      </c>
      <c r="BB118" s="148"/>
      <c r="BC118" s="148"/>
      <c r="BD118" s="148"/>
      <c r="BE118" s="148">
        <v>2.5</v>
      </c>
      <c r="BF118" s="153">
        <f t="shared" si="27"/>
        <v>2.5</v>
      </c>
      <c r="BG118" s="148"/>
      <c r="BH118" s="148"/>
      <c r="BI118" s="148"/>
      <c r="BJ118" s="148">
        <v>2.5</v>
      </c>
    </row>
    <row r="119" spans="1:62">
      <c r="A119" s="860"/>
      <c r="B119" s="857"/>
      <c r="C119" s="749"/>
      <c r="D119" s="66"/>
      <c r="E119" s="66"/>
      <c r="F119" s="66"/>
      <c r="G119" s="66"/>
      <c r="H119" s="66"/>
      <c r="I119" s="66"/>
      <c r="J119" s="66"/>
      <c r="K119" s="66"/>
      <c r="L119" s="66"/>
      <c r="M119" s="849"/>
      <c r="N119" s="66"/>
      <c r="O119" s="66"/>
      <c r="P119" s="66">
        <v>38</v>
      </c>
      <c r="Q119" s="59"/>
      <c r="R119" s="59"/>
      <c r="S119" s="59"/>
      <c r="T119" s="59"/>
      <c r="U119" s="59"/>
      <c r="V119" s="59"/>
      <c r="W119" s="749"/>
      <c r="X119" s="66"/>
      <c r="Y119" s="66"/>
      <c r="Z119" s="854"/>
      <c r="AA119" s="66"/>
      <c r="AB119" s="66"/>
      <c r="AC119" s="12"/>
      <c r="AD119" s="12" t="s">
        <v>483</v>
      </c>
      <c r="AE119" s="12" t="s">
        <v>276</v>
      </c>
      <c r="AF119" s="12">
        <v>240</v>
      </c>
      <c r="AG119" s="153">
        <f t="shared" si="15"/>
        <v>0</v>
      </c>
      <c r="AH119" s="153">
        <f t="shared" si="15"/>
        <v>0</v>
      </c>
      <c r="AI119" s="148"/>
      <c r="AJ119" s="148"/>
      <c r="AK119" s="148"/>
      <c r="AL119" s="148"/>
      <c r="AM119" s="148"/>
      <c r="AN119" s="148"/>
      <c r="AO119" s="148">
        <v>0</v>
      </c>
      <c r="AP119" s="153"/>
      <c r="AQ119" s="154">
        <f t="shared" si="12"/>
        <v>0</v>
      </c>
      <c r="AR119" s="146"/>
      <c r="AS119" s="146"/>
      <c r="AT119" s="146"/>
      <c r="AU119" s="146">
        <v>0</v>
      </c>
      <c r="AV119" s="153">
        <f t="shared" si="13"/>
        <v>0</v>
      </c>
      <c r="AW119" s="148"/>
      <c r="AX119" s="148"/>
      <c r="AY119" s="148"/>
      <c r="AZ119" s="148">
        <v>0</v>
      </c>
      <c r="BA119" s="153">
        <f t="shared" si="26"/>
        <v>0</v>
      </c>
      <c r="BB119" s="148"/>
      <c r="BC119" s="148"/>
      <c r="BD119" s="148"/>
      <c r="BE119" s="148">
        <v>0</v>
      </c>
      <c r="BF119" s="153">
        <f t="shared" si="27"/>
        <v>0</v>
      </c>
      <c r="BG119" s="148"/>
      <c r="BH119" s="148"/>
      <c r="BI119" s="148"/>
      <c r="BJ119" s="148">
        <v>0</v>
      </c>
    </row>
    <row r="120" spans="1:62">
      <c r="A120" s="861"/>
      <c r="B120" s="858"/>
      <c r="C120" s="866"/>
      <c r="D120" s="66"/>
      <c r="E120" s="66"/>
      <c r="F120" s="66"/>
      <c r="G120" s="66"/>
      <c r="H120" s="66"/>
      <c r="I120" s="66"/>
      <c r="J120" s="66"/>
      <c r="K120" s="66"/>
      <c r="L120" s="66"/>
      <c r="M120" s="850"/>
      <c r="N120" s="66"/>
      <c r="O120" s="66"/>
      <c r="P120" s="66"/>
      <c r="Q120" s="59"/>
      <c r="R120" s="59"/>
      <c r="S120" s="59"/>
      <c r="T120" s="59"/>
      <c r="U120" s="59"/>
      <c r="V120" s="59"/>
      <c r="W120" s="866"/>
      <c r="X120" s="66"/>
      <c r="Y120" s="66"/>
      <c r="Z120" s="855"/>
      <c r="AA120" s="66"/>
      <c r="AB120" s="66"/>
      <c r="AC120" s="12"/>
      <c r="AD120" s="12"/>
      <c r="AE120" s="12"/>
      <c r="AF120" s="12"/>
      <c r="AG120" s="153">
        <f t="shared" si="15"/>
        <v>243.8</v>
      </c>
      <c r="AH120" s="153">
        <f t="shared" si="15"/>
        <v>236.6</v>
      </c>
      <c r="AI120" s="148"/>
      <c r="AJ120" s="148"/>
      <c r="AK120" s="148"/>
      <c r="AL120" s="148"/>
      <c r="AM120" s="148"/>
      <c r="AN120" s="148"/>
      <c r="AO120" s="148">
        <f>SUM(AO116:AO119)</f>
        <v>243.8</v>
      </c>
      <c r="AP120" s="148">
        <f>SUM(AP116:AP119)</f>
        <v>236.6</v>
      </c>
      <c r="AQ120" s="148">
        <f t="shared" ref="AQ120:AZ120" si="28">SUM(AQ116:AQ119)</f>
        <v>275.7</v>
      </c>
      <c r="AR120" s="148">
        <f t="shared" si="28"/>
        <v>0</v>
      </c>
      <c r="AS120" s="148">
        <f t="shared" si="28"/>
        <v>0</v>
      </c>
      <c r="AT120" s="148">
        <f t="shared" si="28"/>
        <v>0</v>
      </c>
      <c r="AU120" s="148">
        <f t="shared" si="28"/>
        <v>275.7</v>
      </c>
      <c r="AV120" s="148">
        <f t="shared" si="28"/>
        <v>283.39999999999998</v>
      </c>
      <c r="AW120" s="148">
        <f t="shared" si="28"/>
        <v>0</v>
      </c>
      <c r="AX120" s="148">
        <f t="shared" si="28"/>
        <v>0</v>
      </c>
      <c r="AY120" s="148">
        <f t="shared" si="28"/>
        <v>0</v>
      </c>
      <c r="AZ120" s="148">
        <f t="shared" si="28"/>
        <v>283.39999999999998</v>
      </c>
      <c r="BA120" s="148">
        <f t="shared" ref="BA120:BJ120" si="29">SUM(BA116:BA119)</f>
        <v>283.39999999999998</v>
      </c>
      <c r="BB120" s="148">
        <f t="shared" si="29"/>
        <v>0</v>
      </c>
      <c r="BC120" s="148">
        <f t="shared" si="29"/>
        <v>0</v>
      </c>
      <c r="BD120" s="148">
        <f t="shared" si="29"/>
        <v>0</v>
      </c>
      <c r="BE120" s="148">
        <f t="shared" si="29"/>
        <v>283.39999999999998</v>
      </c>
      <c r="BF120" s="148">
        <f t="shared" si="29"/>
        <v>283.39999999999998</v>
      </c>
      <c r="BG120" s="148">
        <f t="shared" si="29"/>
        <v>0</v>
      </c>
      <c r="BH120" s="148">
        <f t="shared" si="29"/>
        <v>0</v>
      </c>
      <c r="BI120" s="148">
        <f t="shared" si="29"/>
        <v>0</v>
      </c>
      <c r="BJ120" s="148">
        <f t="shared" si="29"/>
        <v>283.39999999999998</v>
      </c>
    </row>
    <row r="121" spans="1:62" ht="159" hidden="1" customHeight="1">
      <c r="A121" s="112" t="s">
        <v>442</v>
      </c>
      <c r="B121" s="14">
        <v>6813</v>
      </c>
      <c r="C121" s="58" t="s">
        <v>447</v>
      </c>
      <c r="D121" s="58" t="s">
        <v>247</v>
      </c>
      <c r="E121" s="58" t="s">
        <v>448</v>
      </c>
      <c r="F121" s="66"/>
      <c r="G121" s="66"/>
      <c r="H121" s="66"/>
      <c r="I121" s="66"/>
      <c r="J121" s="66"/>
      <c r="K121" s="66"/>
      <c r="L121" s="66"/>
      <c r="M121" s="74" t="s">
        <v>320</v>
      </c>
      <c r="N121" s="60" t="s">
        <v>290</v>
      </c>
      <c r="O121" s="67" t="s">
        <v>386</v>
      </c>
      <c r="P121" s="66">
        <v>38</v>
      </c>
      <c r="Q121" s="59"/>
      <c r="R121" s="59"/>
      <c r="S121" s="59"/>
      <c r="T121" s="59"/>
      <c r="U121" s="59"/>
      <c r="V121" s="59"/>
      <c r="W121" s="58" t="s">
        <v>367</v>
      </c>
      <c r="X121" s="58" t="s">
        <v>248</v>
      </c>
      <c r="Y121" s="58" t="s">
        <v>368</v>
      </c>
      <c r="Z121" s="73" t="s">
        <v>376</v>
      </c>
      <c r="AA121" s="73" t="s">
        <v>290</v>
      </c>
      <c r="AB121" s="73" t="s">
        <v>377</v>
      </c>
      <c r="AC121" s="12"/>
      <c r="AD121" s="12" t="s">
        <v>406</v>
      </c>
      <c r="AE121" s="12" t="s">
        <v>316</v>
      </c>
      <c r="AF121" s="12" t="s">
        <v>250</v>
      </c>
      <c r="AG121" s="153">
        <f t="shared" si="15"/>
        <v>0</v>
      </c>
      <c r="AH121" s="153"/>
      <c r="AI121" s="148"/>
      <c r="AJ121" s="148"/>
      <c r="AK121" s="148"/>
      <c r="AL121" s="148"/>
      <c r="AM121" s="148"/>
      <c r="AN121" s="148"/>
      <c r="AO121" s="148"/>
      <c r="AP121" s="153"/>
      <c r="AQ121" s="154">
        <f t="shared" si="12"/>
        <v>0</v>
      </c>
      <c r="AR121" s="146"/>
      <c r="AS121" s="146"/>
      <c r="AT121" s="146"/>
      <c r="AU121" s="146"/>
      <c r="AV121" s="153">
        <f t="shared" si="13"/>
        <v>0</v>
      </c>
      <c r="AW121" s="148"/>
      <c r="AX121" s="148"/>
      <c r="AY121" s="148"/>
      <c r="AZ121" s="148"/>
      <c r="BA121" s="153">
        <f t="shared" ref="BA121:BA144" si="30">BB121+BC121+BD121+BE121</f>
        <v>0</v>
      </c>
      <c r="BB121" s="148"/>
      <c r="BC121" s="148"/>
      <c r="BD121" s="148"/>
      <c r="BE121" s="148"/>
      <c r="BF121" s="153">
        <f t="shared" ref="BF121:BF144" si="31">BG121+BH121+BI121+BJ121</f>
        <v>0</v>
      </c>
      <c r="BG121" s="148"/>
      <c r="BH121" s="148"/>
      <c r="BI121" s="148"/>
      <c r="BJ121" s="148"/>
    </row>
    <row r="122" spans="1:62" ht="96" hidden="1">
      <c r="A122" s="112" t="s">
        <v>465</v>
      </c>
      <c r="B122" s="10">
        <v>6900</v>
      </c>
      <c r="C122" s="95" t="s">
        <v>238</v>
      </c>
      <c r="D122" s="93" t="s">
        <v>238</v>
      </c>
      <c r="E122" s="93" t="s">
        <v>238</v>
      </c>
      <c r="F122" s="93" t="s">
        <v>238</v>
      </c>
      <c r="G122" s="93" t="s">
        <v>238</v>
      </c>
      <c r="H122" s="93" t="s">
        <v>238</v>
      </c>
      <c r="I122" s="93" t="s">
        <v>238</v>
      </c>
      <c r="J122" s="93" t="s">
        <v>238</v>
      </c>
      <c r="K122" s="93" t="s">
        <v>238</v>
      </c>
      <c r="L122" s="93" t="s">
        <v>238</v>
      </c>
      <c r="M122" s="93" t="s">
        <v>238</v>
      </c>
      <c r="N122" s="93" t="s">
        <v>238</v>
      </c>
      <c r="O122" s="93" t="s">
        <v>238</v>
      </c>
      <c r="P122" s="93" t="s">
        <v>238</v>
      </c>
      <c r="Q122" s="94" t="s">
        <v>238</v>
      </c>
      <c r="R122" s="94" t="s">
        <v>238</v>
      </c>
      <c r="S122" s="94" t="s">
        <v>238</v>
      </c>
      <c r="T122" s="94" t="s">
        <v>238</v>
      </c>
      <c r="U122" s="94" t="s">
        <v>238</v>
      </c>
      <c r="V122" s="94" t="s">
        <v>238</v>
      </c>
      <c r="W122" s="94" t="s">
        <v>238</v>
      </c>
      <c r="X122" s="93" t="s">
        <v>238</v>
      </c>
      <c r="Y122" s="93" t="s">
        <v>238</v>
      </c>
      <c r="Z122" s="93" t="s">
        <v>238</v>
      </c>
      <c r="AA122" s="93" t="s">
        <v>238</v>
      </c>
      <c r="AB122" s="93" t="s">
        <v>238</v>
      </c>
      <c r="AC122" s="8" t="s">
        <v>238</v>
      </c>
      <c r="AD122" s="8" t="s">
        <v>238</v>
      </c>
      <c r="AE122" s="8"/>
      <c r="AF122" s="8"/>
      <c r="AG122" s="153">
        <f t="shared" si="15"/>
        <v>0</v>
      </c>
      <c r="AH122" s="153"/>
      <c r="AI122" s="148"/>
      <c r="AJ122" s="148"/>
      <c r="AK122" s="148"/>
      <c r="AL122" s="148"/>
      <c r="AM122" s="148"/>
      <c r="AN122" s="148"/>
      <c r="AO122" s="148"/>
      <c r="AP122" s="153"/>
      <c r="AQ122" s="154">
        <f t="shared" si="12"/>
        <v>0</v>
      </c>
      <c r="AR122" s="146"/>
      <c r="AS122" s="146"/>
      <c r="AT122" s="146"/>
      <c r="AU122" s="146"/>
      <c r="AV122" s="153">
        <f t="shared" si="13"/>
        <v>0</v>
      </c>
      <c r="AW122" s="148"/>
      <c r="AX122" s="148"/>
      <c r="AY122" s="148"/>
      <c r="AZ122" s="148"/>
      <c r="BA122" s="153">
        <f t="shared" si="30"/>
        <v>0</v>
      </c>
      <c r="BB122" s="148"/>
      <c r="BC122" s="148"/>
      <c r="BD122" s="148"/>
      <c r="BE122" s="148"/>
      <c r="BF122" s="153">
        <f t="shared" si="31"/>
        <v>0</v>
      </c>
      <c r="BG122" s="148"/>
      <c r="BH122" s="148"/>
      <c r="BI122" s="148"/>
      <c r="BJ122" s="148"/>
    </row>
    <row r="123" spans="1:62" ht="59.25" hidden="1" customHeight="1">
      <c r="A123" s="112" t="s">
        <v>466</v>
      </c>
      <c r="B123" s="14">
        <v>6901</v>
      </c>
      <c r="C123" s="95" t="s">
        <v>238</v>
      </c>
      <c r="D123" s="93" t="s">
        <v>238</v>
      </c>
      <c r="E123" s="93" t="s">
        <v>238</v>
      </c>
      <c r="F123" s="93" t="s">
        <v>238</v>
      </c>
      <c r="G123" s="93" t="s">
        <v>238</v>
      </c>
      <c r="H123" s="93" t="s">
        <v>238</v>
      </c>
      <c r="I123" s="93" t="s">
        <v>238</v>
      </c>
      <c r="J123" s="93" t="s">
        <v>238</v>
      </c>
      <c r="K123" s="93" t="s">
        <v>238</v>
      </c>
      <c r="L123" s="93" t="s">
        <v>238</v>
      </c>
      <c r="M123" s="93" t="s">
        <v>238</v>
      </c>
      <c r="N123" s="93" t="s">
        <v>238</v>
      </c>
      <c r="O123" s="93" t="s">
        <v>238</v>
      </c>
      <c r="P123" s="93" t="s">
        <v>238</v>
      </c>
      <c r="Q123" s="94" t="s">
        <v>238</v>
      </c>
      <c r="R123" s="94" t="s">
        <v>238</v>
      </c>
      <c r="S123" s="94" t="s">
        <v>238</v>
      </c>
      <c r="T123" s="94" t="s">
        <v>238</v>
      </c>
      <c r="U123" s="94" t="s">
        <v>238</v>
      </c>
      <c r="V123" s="94" t="s">
        <v>238</v>
      </c>
      <c r="W123" s="94" t="s">
        <v>238</v>
      </c>
      <c r="X123" s="93" t="s">
        <v>238</v>
      </c>
      <c r="Y123" s="93" t="s">
        <v>238</v>
      </c>
      <c r="Z123" s="93" t="s">
        <v>238</v>
      </c>
      <c r="AA123" s="93" t="s">
        <v>238</v>
      </c>
      <c r="AB123" s="93" t="s">
        <v>238</v>
      </c>
      <c r="AC123" s="8" t="s">
        <v>238</v>
      </c>
      <c r="AD123" s="8" t="s">
        <v>238</v>
      </c>
      <c r="AE123" s="8"/>
      <c r="AF123" s="8"/>
      <c r="AG123" s="153">
        <f t="shared" ref="AG123:AH162" si="32">AI123+AK123+AM123+AO123</f>
        <v>0</v>
      </c>
      <c r="AH123" s="153"/>
      <c r="AI123" s="148"/>
      <c r="AJ123" s="148"/>
      <c r="AK123" s="148"/>
      <c r="AL123" s="148"/>
      <c r="AM123" s="148"/>
      <c r="AN123" s="148"/>
      <c r="AO123" s="148"/>
      <c r="AP123" s="153"/>
      <c r="AQ123" s="154">
        <f t="shared" ref="AQ123:AQ162" si="33">AR123+AS123+AT123+AU123</f>
        <v>0</v>
      </c>
      <c r="AR123" s="146"/>
      <c r="AS123" s="146"/>
      <c r="AT123" s="146"/>
      <c r="AU123" s="146"/>
      <c r="AV123" s="153">
        <f t="shared" ref="AV123:AV162" si="34">AW123+AX123+AY123+AZ123</f>
        <v>0</v>
      </c>
      <c r="AW123" s="148"/>
      <c r="AX123" s="148"/>
      <c r="AY123" s="148"/>
      <c r="AZ123" s="148"/>
      <c r="BA123" s="153">
        <f t="shared" si="30"/>
        <v>0</v>
      </c>
      <c r="BB123" s="148"/>
      <c r="BC123" s="148"/>
      <c r="BD123" s="148"/>
      <c r="BE123" s="148"/>
      <c r="BF123" s="153">
        <f t="shared" si="31"/>
        <v>0</v>
      </c>
      <c r="BG123" s="148"/>
      <c r="BH123" s="148"/>
      <c r="BI123" s="148"/>
      <c r="BJ123" s="148"/>
    </row>
    <row r="124" spans="1:62" hidden="1">
      <c r="A124" s="113" t="s">
        <v>411</v>
      </c>
      <c r="B124" s="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16"/>
      <c r="AD124" s="16"/>
      <c r="AE124" s="16"/>
      <c r="AF124" s="16"/>
      <c r="AG124" s="153">
        <f t="shared" si="32"/>
        <v>0</v>
      </c>
      <c r="AH124" s="156"/>
      <c r="AI124" s="151"/>
      <c r="AJ124" s="151"/>
      <c r="AK124" s="151"/>
      <c r="AL124" s="151"/>
      <c r="AM124" s="151"/>
      <c r="AN124" s="151"/>
      <c r="AO124" s="151"/>
      <c r="AP124" s="156"/>
      <c r="AQ124" s="154">
        <f t="shared" si="33"/>
        <v>0</v>
      </c>
      <c r="AR124" s="152"/>
      <c r="AS124" s="152"/>
      <c r="AT124" s="152"/>
      <c r="AU124" s="152"/>
      <c r="AV124" s="153">
        <f t="shared" si="34"/>
        <v>0</v>
      </c>
      <c r="AW124" s="151"/>
      <c r="AX124" s="151"/>
      <c r="AY124" s="151"/>
      <c r="AZ124" s="151"/>
      <c r="BA124" s="153">
        <f t="shared" si="30"/>
        <v>0</v>
      </c>
      <c r="BB124" s="151"/>
      <c r="BC124" s="151"/>
      <c r="BD124" s="151"/>
      <c r="BE124" s="151"/>
      <c r="BF124" s="153">
        <f t="shared" si="31"/>
        <v>0</v>
      </c>
      <c r="BG124" s="151"/>
      <c r="BH124" s="151"/>
      <c r="BI124" s="151"/>
      <c r="BJ124" s="151"/>
    </row>
    <row r="125" spans="1:62" hidden="1">
      <c r="A125" s="114" t="s">
        <v>412</v>
      </c>
      <c r="B125" s="17"/>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18"/>
      <c r="AD125" s="18"/>
      <c r="AE125" s="18"/>
      <c r="AF125" s="18"/>
      <c r="AG125" s="153">
        <f t="shared" si="32"/>
        <v>0</v>
      </c>
      <c r="AH125" s="153"/>
      <c r="AI125" s="153"/>
      <c r="AJ125" s="153"/>
      <c r="AK125" s="153"/>
      <c r="AL125" s="153"/>
      <c r="AM125" s="153"/>
      <c r="AN125" s="153"/>
      <c r="AO125" s="153"/>
      <c r="AP125" s="153"/>
      <c r="AQ125" s="154">
        <f t="shared" si="33"/>
        <v>0</v>
      </c>
      <c r="AR125" s="154"/>
      <c r="AS125" s="154"/>
      <c r="AT125" s="154"/>
      <c r="AU125" s="154"/>
      <c r="AV125" s="153">
        <f t="shared" si="34"/>
        <v>0</v>
      </c>
      <c r="AW125" s="153"/>
      <c r="AX125" s="153"/>
      <c r="AY125" s="153"/>
      <c r="AZ125" s="153"/>
      <c r="BA125" s="153">
        <f t="shared" si="30"/>
        <v>0</v>
      </c>
      <c r="BB125" s="153"/>
      <c r="BC125" s="153"/>
      <c r="BD125" s="153"/>
      <c r="BE125" s="153"/>
      <c r="BF125" s="153">
        <f t="shared" si="31"/>
        <v>0</v>
      </c>
      <c r="BG125" s="153"/>
      <c r="BH125" s="153"/>
      <c r="BI125" s="153"/>
      <c r="BJ125" s="153"/>
    </row>
    <row r="126" spans="1:62" hidden="1">
      <c r="A126" s="123" t="s">
        <v>443</v>
      </c>
      <c r="B126" s="14">
        <v>6908</v>
      </c>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12"/>
      <c r="AD126" s="12" t="s">
        <v>291</v>
      </c>
      <c r="AE126" s="12"/>
      <c r="AF126" s="12"/>
      <c r="AG126" s="153">
        <f t="shared" si="32"/>
        <v>0</v>
      </c>
      <c r="AH126" s="153"/>
      <c r="AI126" s="148"/>
      <c r="AJ126" s="148"/>
      <c r="AK126" s="148"/>
      <c r="AL126" s="148"/>
      <c r="AM126" s="148"/>
      <c r="AN126" s="148"/>
      <c r="AO126" s="148"/>
      <c r="AP126" s="153"/>
      <c r="AQ126" s="154">
        <f t="shared" si="33"/>
        <v>0</v>
      </c>
      <c r="AR126" s="146"/>
      <c r="AS126" s="146"/>
      <c r="AT126" s="146"/>
      <c r="AU126" s="146"/>
      <c r="AV126" s="153">
        <f t="shared" si="34"/>
        <v>0</v>
      </c>
      <c r="AW126" s="148"/>
      <c r="AX126" s="148"/>
      <c r="AY126" s="148"/>
      <c r="AZ126" s="148"/>
      <c r="BA126" s="153">
        <f t="shared" si="30"/>
        <v>0</v>
      </c>
      <c r="BB126" s="148"/>
      <c r="BC126" s="148"/>
      <c r="BD126" s="148"/>
      <c r="BE126" s="148"/>
      <c r="BF126" s="153">
        <f t="shared" si="31"/>
        <v>0</v>
      </c>
      <c r="BG126" s="148"/>
      <c r="BH126" s="148"/>
      <c r="BI126" s="148"/>
      <c r="BJ126" s="148"/>
    </row>
    <row r="127" spans="1:62" ht="95.25" hidden="1" customHeight="1">
      <c r="A127" s="112" t="s">
        <v>204</v>
      </c>
      <c r="B127" s="14">
        <v>7000</v>
      </c>
      <c r="C127" s="95" t="s">
        <v>238</v>
      </c>
      <c r="D127" s="93" t="s">
        <v>238</v>
      </c>
      <c r="E127" s="93" t="s">
        <v>238</v>
      </c>
      <c r="F127" s="93" t="s">
        <v>238</v>
      </c>
      <c r="G127" s="93" t="s">
        <v>238</v>
      </c>
      <c r="H127" s="93" t="s">
        <v>238</v>
      </c>
      <c r="I127" s="93" t="s">
        <v>238</v>
      </c>
      <c r="J127" s="93" t="s">
        <v>238</v>
      </c>
      <c r="K127" s="93" t="s">
        <v>238</v>
      </c>
      <c r="L127" s="93" t="s">
        <v>238</v>
      </c>
      <c r="M127" s="93" t="s">
        <v>238</v>
      </c>
      <c r="N127" s="93" t="s">
        <v>238</v>
      </c>
      <c r="O127" s="93" t="s">
        <v>238</v>
      </c>
      <c r="P127" s="93" t="s">
        <v>238</v>
      </c>
      <c r="Q127" s="94" t="s">
        <v>238</v>
      </c>
      <c r="R127" s="94" t="s">
        <v>238</v>
      </c>
      <c r="S127" s="94" t="s">
        <v>238</v>
      </c>
      <c r="T127" s="94" t="s">
        <v>238</v>
      </c>
      <c r="U127" s="94" t="s">
        <v>238</v>
      </c>
      <c r="V127" s="94" t="s">
        <v>238</v>
      </c>
      <c r="W127" s="94" t="s">
        <v>238</v>
      </c>
      <c r="X127" s="93" t="s">
        <v>238</v>
      </c>
      <c r="Y127" s="93" t="s">
        <v>238</v>
      </c>
      <c r="Z127" s="93" t="s">
        <v>238</v>
      </c>
      <c r="AA127" s="93" t="s">
        <v>238</v>
      </c>
      <c r="AB127" s="93" t="s">
        <v>238</v>
      </c>
      <c r="AC127" s="8" t="s">
        <v>238</v>
      </c>
      <c r="AD127" s="8" t="s">
        <v>238</v>
      </c>
      <c r="AE127" s="8"/>
      <c r="AF127" s="8"/>
      <c r="AG127" s="153">
        <f t="shared" si="32"/>
        <v>0</v>
      </c>
      <c r="AH127" s="153"/>
      <c r="AI127" s="148"/>
      <c r="AJ127" s="148"/>
      <c r="AK127" s="148"/>
      <c r="AL127" s="148"/>
      <c r="AM127" s="148"/>
      <c r="AN127" s="148"/>
      <c r="AO127" s="148"/>
      <c r="AP127" s="153"/>
      <c r="AQ127" s="154">
        <f t="shared" si="33"/>
        <v>0</v>
      </c>
      <c r="AR127" s="146"/>
      <c r="AS127" s="146"/>
      <c r="AT127" s="146"/>
      <c r="AU127" s="146"/>
      <c r="AV127" s="153">
        <f t="shared" si="34"/>
        <v>0</v>
      </c>
      <c r="AW127" s="148"/>
      <c r="AX127" s="148"/>
      <c r="AY127" s="148"/>
      <c r="AZ127" s="148"/>
      <c r="BA127" s="153">
        <f t="shared" si="30"/>
        <v>0</v>
      </c>
      <c r="BB127" s="148"/>
      <c r="BC127" s="148"/>
      <c r="BD127" s="148"/>
      <c r="BE127" s="148"/>
      <c r="BF127" s="153">
        <f t="shared" si="31"/>
        <v>0</v>
      </c>
      <c r="BG127" s="148"/>
      <c r="BH127" s="148"/>
      <c r="BI127" s="148"/>
      <c r="BJ127" s="148"/>
    </row>
    <row r="128" spans="1:62" ht="11.25" hidden="1" customHeight="1">
      <c r="A128" s="113" t="s">
        <v>411</v>
      </c>
      <c r="B128" s="15"/>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16"/>
      <c r="AD128" s="16"/>
      <c r="AE128" s="16"/>
      <c r="AF128" s="16"/>
      <c r="AG128" s="153">
        <f t="shared" si="32"/>
        <v>0</v>
      </c>
      <c r="AH128" s="156"/>
      <c r="AI128" s="151"/>
      <c r="AJ128" s="151"/>
      <c r="AK128" s="151"/>
      <c r="AL128" s="151"/>
      <c r="AM128" s="151"/>
      <c r="AN128" s="151"/>
      <c r="AO128" s="151"/>
      <c r="AP128" s="156"/>
      <c r="AQ128" s="154">
        <f t="shared" si="33"/>
        <v>0</v>
      </c>
      <c r="AR128" s="152"/>
      <c r="AS128" s="152"/>
      <c r="AT128" s="152"/>
      <c r="AU128" s="152"/>
      <c r="AV128" s="153">
        <f t="shared" si="34"/>
        <v>0</v>
      </c>
      <c r="AW128" s="151"/>
      <c r="AX128" s="151"/>
      <c r="AY128" s="151"/>
      <c r="AZ128" s="151"/>
      <c r="BA128" s="153">
        <f t="shared" si="30"/>
        <v>0</v>
      </c>
      <c r="BB128" s="151"/>
      <c r="BC128" s="151"/>
      <c r="BD128" s="151"/>
      <c r="BE128" s="151"/>
      <c r="BF128" s="153">
        <f t="shared" si="31"/>
        <v>0</v>
      </c>
      <c r="BG128" s="151"/>
      <c r="BH128" s="151"/>
      <c r="BI128" s="151"/>
      <c r="BJ128" s="151"/>
    </row>
    <row r="129" spans="1:62" ht="12" hidden="1" customHeight="1">
      <c r="A129" s="114" t="s">
        <v>412</v>
      </c>
      <c r="B129" s="17"/>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18"/>
      <c r="AD129" s="18"/>
      <c r="AE129" s="18"/>
      <c r="AF129" s="18"/>
      <c r="AG129" s="153">
        <f t="shared" si="32"/>
        <v>0</v>
      </c>
      <c r="AH129" s="153"/>
      <c r="AI129" s="153"/>
      <c r="AJ129" s="153"/>
      <c r="AK129" s="153"/>
      <c r="AL129" s="153"/>
      <c r="AM129" s="153"/>
      <c r="AN129" s="153"/>
      <c r="AO129" s="153"/>
      <c r="AP129" s="153"/>
      <c r="AQ129" s="154">
        <f t="shared" si="33"/>
        <v>0</v>
      </c>
      <c r="AR129" s="154"/>
      <c r="AS129" s="154"/>
      <c r="AT129" s="154"/>
      <c r="AU129" s="154"/>
      <c r="AV129" s="153">
        <f t="shared" si="34"/>
        <v>0</v>
      </c>
      <c r="AW129" s="153"/>
      <c r="AX129" s="153"/>
      <c r="AY129" s="153"/>
      <c r="AZ129" s="153"/>
      <c r="BA129" s="153">
        <f t="shared" si="30"/>
        <v>0</v>
      </c>
      <c r="BB129" s="153"/>
      <c r="BC129" s="153"/>
      <c r="BD129" s="153"/>
      <c r="BE129" s="153"/>
      <c r="BF129" s="153">
        <f t="shared" si="31"/>
        <v>0</v>
      </c>
      <c r="BG129" s="153"/>
      <c r="BH129" s="153"/>
      <c r="BI129" s="153"/>
      <c r="BJ129" s="153"/>
    </row>
    <row r="130" spans="1:62" hidden="1">
      <c r="A130" s="112" t="s">
        <v>412</v>
      </c>
      <c r="B130" s="14"/>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12"/>
      <c r="AD130" s="12"/>
      <c r="AE130" s="12"/>
      <c r="AF130" s="12"/>
      <c r="AG130" s="153">
        <f t="shared" si="32"/>
        <v>0</v>
      </c>
      <c r="AH130" s="153"/>
      <c r="AI130" s="148"/>
      <c r="AJ130" s="148"/>
      <c r="AK130" s="148"/>
      <c r="AL130" s="148"/>
      <c r="AM130" s="148"/>
      <c r="AN130" s="148"/>
      <c r="AO130" s="148"/>
      <c r="AP130" s="153"/>
      <c r="AQ130" s="154">
        <f t="shared" si="33"/>
        <v>0</v>
      </c>
      <c r="AR130" s="146"/>
      <c r="AS130" s="146"/>
      <c r="AT130" s="146"/>
      <c r="AU130" s="146"/>
      <c r="AV130" s="153">
        <f t="shared" si="34"/>
        <v>0</v>
      </c>
      <c r="AW130" s="148"/>
      <c r="AX130" s="148"/>
      <c r="AY130" s="148"/>
      <c r="AZ130" s="148"/>
      <c r="BA130" s="153">
        <f t="shared" si="30"/>
        <v>0</v>
      </c>
      <c r="BB130" s="148"/>
      <c r="BC130" s="148"/>
      <c r="BD130" s="148"/>
      <c r="BE130" s="148"/>
      <c r="BF130" s="153">
        <f t="shared" si="31"/>
        <v>0</v>
      </c>
      <c r="BG130" s="148"/>
      <c r="BH130" s="148"/>
      <c r="BI130" s="148"/>
      <c r="BJ130" s="148"/>
    </row>
    <row r="131" spans="1:62" ht="83.25" hidden="1" customHeight="1">
      <c r="A131" s="124" t="s">
        <v>369</v>
      </c>
      <c r="B131" s="14">
        <v>7100</v>
      </c>
      <c r="C131" s="66"/>
      <c r="D131" s="66"/>
      <c r="E131" s="66"/>
      <c r="F131" s="66"/>
      <c r="G131" s="66"/>
      <c r="H131" s="66"/>
      <c r="I131" s="66"/>
      <c r="J131" s="66"/>
      <c r="K131" s="66"/>
      <c r="L131" s="66"/>
      <c r="M131" s="66"/>
      <c r="N131" s="66"/>
      <c r="O131" s="66"/>
      <c r="P131" s="66"/>
      <c r="Q131" s="59"/>
      <c r="R131" s="59"/>
      <c r="S131" s="59"/>
      <c r="T131" s="59"/>
      <c r="U131" s="59"/>
      <c r="V131" s="59"/>
      <c r="W131" s="59"/>
      <c r="X131" s="66"/>
      <c r="Y131" s="66"/>
      <c r="Z131" s="66"/>
      <c r="AA131" s="66"/>
      <c r="AB131" s="66"/>
      <c r="AC131" s="12"/>
      <c r="AD131" s="12"/>
      <c r="AE131" s="12"/>
      <c r="AF131" s="12"/>
      <c r="AG131" s="153">
        <f t="shared" si="32"/>
        <v>0</v>
      </c>
      <c r="AH131" s="153"/>
      <c r="AI131" s="148"/>
      <c r="AJ131" s="148"/>
      <c r="AK131" s="148"/>
      <c r="AL131" s="148"/>
      <c r="AM131" s="148"/>
      <c r="AN131" s="148"/>
      <c r="AO131" s="148"/>
      <c r="AP131" s="153"/>
      <c r="AQ131" s="154">
        <f t="shared" si="33"/>
        <v>0</v>
      </c>
      <c r="AR131" s="146"/>
      <c r="AS131" s="146"/>
      <c r="AT131" s="146"/>
      <c r="AU131" s="146"/>
      <c r="AV131" s="153">
        <f t="shared" si="34"/>
        <v>0</v>
      </c>
      <c r="AW131" s="148"/>
      <c r="AX131" s="148"/>
      <c r="AY131" s="148"/>
      <c r="AZ131" s="148"/>
      <c r="BA131" s="153">
        <f t="shared" si="30"/>
        <v>0</v>
      </c>
      <c r="BB131" s="148"/>
      <c r="BC131" s="148"/>
      <c r="BD131" s="148"/>
      <c r="BE131" s="148"/>
      <c r="BF131" s="153">
        <f t="shared" si="31"/>
        <v>0</v>
      </c>
      <c r="BG131" s="148"/>
      <c r="BH131" s="148"/>
      <c r="BI131" s="148"/>
      <c r="BJ131" s="148"/>
    </row>
    <row r="132" spans="1:62" ht="36" hidden="1">
      <c r="A132" s="124" t="s">
        <v>370</v>
      </c>
      <c r="B132" s="14">
        <v>7101</v>
      </c>
      <c r="C132" s="66"/>
      <c r="D132" s="66"/>
      <c r="E132" s="66"/>
      <c r="F132" s="66"/>
      <c r="G132" s="66"/>
      <c r="H132" s="66"/>
      <c r="I132" s="66"/>
      <c r="J132" s="66"/>
      <c r="K132" s="66"/>
      <c r="L132" s="66"/>
      <c r="M132" s="66"/>
      <c r="N132" s="66"/>
      <c r="O132" s="66"/>
      <c r="P132" s="66"/>
      <c r="Q132" s="59"/>
      <c r="R132" s="59"/>
      <c r="S132" s="59"/>
      <c r="T132" s="59"/>
      <c r="U132" s="59"/>
      <c r="V132" s="59"/>
      <c r="W132" s="59"/>
      <c r="X132" s="66"/>
      <c r="Y132" s="66"/>
      <c r="Z132" s="66"/>
      <c r="AA132" s="66"/>
      <c r="AB132" s="66"/>
      <c r="AC132" s="12"/>
      <c r="AD132" s="1"/>
      <c r="AE132" s="12"/>
      <c r="AF132" s="12"/>
      <c r="AG132" s="153">
        <f t="shared" si="32"/>
        <v>0</v>
      </c>
      <c r="AH132" s="153"/>
      <c r="AI132" s="148"/>
      <c r="AJ132" s="148"/>
      <c r="AK132" s="148"/>
      <c r="AL132" s="148"/>
      <c r="AM132" s="148"/>
      <c r="AN132" s="148"/>
      <c r="AO132" s="148"/>
      <c r="AP132" s="153"/>
      <c r="AQ132" s="154">
        <f t="shared" si="33"/>
        <v>0</v>
      </c>
      <c r="AR132" s="146"/>
      <c r="AS132" s="146"/>
      <c r="AT132" s="146"/>
      <c r="AU132" s="146"/>
      <c r="AV132" s="153">
        <f t="shared" si="34"/>
        <v>0</v>
      </c>
      <c r="AW132" s="148"/>
      <c r="AX132" s="148"/>
      <c r="AY132" s="148"/>
      <c r="AZ132" s="148"/>
      <c r="BA132" s="153">
        <f t="shared" si="30"/>
        <v>0</v>
      </c>
      <c r="BB132" s="148"/>
      <c r="BC132" s="148"/>
      <c r="BD132" s="148"/>
      <c r="BE132" s="148"/>
      <c r="BF132" s="153">
        <f t="shared" si="31"/>
        <v>0</v>
      </c>
      <c r="BG132" s="148"/>
      <c r="BH132" s="148"/>
      <c r="BI132" s="148"/>
      <c r="BJ132" s="148"/>
    </row>
    <row r="133" spans="1:62" ht="84" hidden="1">
      <c r="A133" s="112" t="s">
        <v>208</v>
      </c>
      <c r="B133" s="14">
        <v>7200</v>
      </c>
      <c r="C133" s="95" t="s">
        <v>238</v>
      </c>
      <c r="D133" s="93" t="s">
        <v>238</v>
      </c>
      <c r="E133" s="93" t="s">
        <v>238</v>
      </c>
      <c r="F133" s="93" t="s">
        <v>238</v>
      </c>
      <c r="G133" s="93" t="s">
        <v>238</v>
      </c>
      <c r="H133" s="93" t="s">
        <v>238</v>
      </c>
      <c r="I133" s="93" t="s">
        <v>238</v>
      </c>
      <c r="J133" s="93" t="s">
        <v>238</v>
      </c>
      <c r="K133" s="93" t="s">
        <v>238</v>
      </c>
      <c r="L133" s="93" t="s">
        <v>238</v>
      </c>
      <c r="M133" s="93" t="s">
        <v>238</v>
      </c>
      <c r="N133" s="93" t="s">
        <v>238</v>
      </c>
      <c r="O133" s="93" t="s">
        <v>238</v>
      </c>
      <c r="P133" s="93" t="s">
        <v>238</v>
      </c>
      <c r="Q133" s="94" t="s">
        <v>238</v>
      </c>
      <c r="R133" s="94" t="s">
        <v>238</v>
      </c>
      <c r="S133" s="94" t="s">
        <v>238</v>
      </c>
      <c r="T133" s="94" t="s">
        <v>238</v>
      </c>
      <c r="U133" s="94" t="s">
        <v>238</v>
      </c>
      <c r="V133" s="94" t="s">
        <v>238</v>
      </c>
      <c r="W133" s="94" t="s">
        <v>238</v>
      </c>
      <c r="X133" s="93" t="s">
        <v>238</v>
      </c>
      <c r="Y133" s="93" t="s">
        <v>238</v>
      </c>
      <c r="Z133" s="93" t="s">
        <v>238</v>
      </c>
      <c r="AA133" s="93" t="s">
        <v>238</v>
      </c>
      <c r="AB133" s="93" t="s">
        <v>238</v>
      </c>
      <c r="AC133" s="8" t="s">
        <v>238</v>
      </c>
      <c r="AD133" s="8" t="s">
        <v>238</v>
      </c>
      <c r="AE133" s="8"/>
      <c r="AF133" s="8"/>
      <c r="AG133" s="153">
        <f t="shared" si="32"/>
        <v>0</v>
      </c>
      <c r="AH133" s="153"/>
      <c r="AI133" s="148"/>
      <c r="AJ133" s="148"/>
      <c r="AK133" s="148"/>
      <c r="AL133" s="148"/>
      <c r="AM133" s="148"/>
      <c r="AN133" s="148"/>
      <c r="AO133" s="148"/>
      <c r="AP133" s="153"/>
      <c r="AQ133" s="154">
        <f t="shared" si="33"/>
        <v>0</v>
      </c>
      <c r="AR133" s="146"/>
      <c r="AS133" s="146"/>
      <c r="AT133" s="146"/>
      <c r="AU133" s="146"/>
      <c r="AV133" s="153">
        <f t="shared" si="34"/>
        <v>0</v>
      </c>
      <c r="AW133" s="148"/>
      <c r="AX133" s="148"/>
      <c r="AY133" s="148"/>
      <c r="AZ133" s="148"/>
      <c r="BA133" s="153">
        <f t="shared" si="30"/>
        <v>0</v>
      </c>
      <c r="BB133" s="148"/>
      <c r="BC133" s="148"/>
      <c r="BD133" s="148"/>
      <c r="BE133" s="148"/>
      <c r="BF133" s="153">
        <f t="shared" si="31"/>
        <v>0</v>
      </c>
      <c r="BG133" s="148"/>
      <c r="BH133" s="148"/>
      <c r="BI133" s="148"/>
      <c r="BJ133" s="148"/>
    </row>
    <row r="134" spans="1:62" ht="12" hidden="1" customHeight="1">
      <c r="A134" s="113" t="s">
        <v>411</v>
      </c>
      <c r="B134" s="15"/>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16"/>
      <c r="AD134" s="16"/>
      <c r="AE134" s="16"/>
      <c r="AF134" s="16"/>
      <c r="AG134" s="153">
        <f t="shared" si="32"/>
        <v>0</v>
      </c>
      <c r="AH134" s="156"/>
      <c r="AI134" s="151"/>
      <c r="AJ134" s="151"/>
      <c r="AK134" s="151"/>
      <c r="AL134" s="151"/>
      <c r="AM134" s="151"/>
      <c r="AN134" s="151"/>
      <c r="AO134" s="151"/>
      <c r="AP134" s="156"/>
      <c r="AQ134" s="154">
        <f t="shared" si="33"/>
        <v>0</v>
      </c>
      <c r="AR134" s="152"/>
      <c r="AS134" s="152"/>
      <c r="AT134" s="152"/>
      <c r="AU134" s="152"/>
      <c r="AV134" s="153">
        <f t="shared" si="34"/>
        <v>0</v>
      </c>
      <c r="AW134" s="151"/>
      <c r="AX134" s="151"/>
      <c r="AY134" s="151"/>
      <c r="AZ134" s="151"/>
      <c r="BA134" s="153">
        <f t="shared" si="30"/>
        <v>0</v>
      </c>
      <c r="BB134" s="151"/>
      <c r="BC134" s="151"/>
      <c r="BD134" s="151"/>
      <c r="BE134" s="151"/>
      <c r="BF134" s="153">
        <f t="shared" si="31"/>
        <v>0</v>
      </c>
      <c r="BG134" s="151"/>
      <c r="BH134" s="151"/>
      <c r="BI134" s="151"/>
      <c r="BJ134" s="151"/>
    </row>
    <row r="135" spans="1:62" hidden="1">
      <c r="A135" s="114" t="s">
        <v>412</v>
      </c>
      <c r="B135" s="17"/>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18"/>
      <c r="AD135" s="18"/>
      <c r="AE135" s="18"/>
      <c r="AF135" s="18"/>
      <c r="AG135" s="153">
        <f t="shared" si="32"/>
        <v>0</v>
      </c>
      <c r="AH135" s="153"/>
      <c r="AI135" s="153"/>
      <c r="AJ135" s="153"/>
      <c r="AK135" s="153"/>
      <c r="AL135" s="153"/>
      <c r="AM135" s="153"/>
      <c r="AN135" s="153"/>
      <c r="AO135" s="153"/>
      <c r="AP135" s="153"/>
      <c r="AQ135" s="154">
        <f t="shared" si="33"/>
        <v>0</v>
      </c>
      <c r="AR135" s="154"/>
      <c r="AS135" s="154"/>
      <c r="AT135" s="154"/>
      <c r="AU135" s="154"/>
      <c r="AV135" s="153">
        <f t="shared" si="34"/>
        <v>0</v>
      </c>
      <c r="AW135" s="153"/>
      <c r="AX135" s="153"/>
      <c r="AY135" s="153"/>
      <c r="AZ135" s="153"/>
      <c r="BA135" s="153">
        <f t="shared" si="30"/>
        <v>0</v>
      </c>
      <c r="BB135" s="153"/>
      <c r="BC135" s="153"/>
      <c r="BD135" s="153"/>
      <c r="BE135" s="153"/>
      <c r="BF135" s="153">
        <f t="shared" si="31"/>
        <v>0</v>
      </c>
      <c r="BG135" s="153"/>
      <c r="BH135" s="153"/>
      <c r="BI135" s="153"/>
      <c r="BJ135" s="153"/>
    </row>
    <row r="136" spans="1:62" hidden="1">
      <c r="A136" s="112" t="s">
        <v>412</v>
      </c>
      <c r="B136" s="14"/>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12"/>
      <c r="AD136" s="12"/>
      <c r="AE136" s="12"/>
      <c r="AF136" s="12"/>
      <c r="AG136" s="153">
        <f t="shared" si="32"/>
        <v>0</v>
      </c>
      <c r="AH136" s="153"/>
      <c r="AI136" s="148"/>
      <c r="AJ136" s="148"/>
      <c r="AK136" s="148"/>
      <c r="AL136" s="148"/>
      <c r="AM136" s="148"/>
      <c r="AN136" s="148"/>
      <c r="AO136" s="148"/>
      <c r="AP136" s="153"/>
      <c r="AQ136" s="154">
        <f t="shared" si="33"/>
        <v>0</v>
      </c>
      <c r="AR136" s="146"/>
      <c r="AS136" s="146"/>
      <c r="AT136" s="146"/>
      <c r="AU136" s="146"/>
      <c r="AV136" s="153">
        <f t="shared" si="34"/>
        <v>0</v>
      </c>
      <c r="AW136" s="148"/>
      <c r="AX136" s="148"/>
      <c r="AY136" s="148"/>
      <c r="AZ136" s="148"/>
      <c r="BA136" s="153">
        <f t="shared" si="30"/>
        <v>0</v>
      </c>
      <c r="BB136" s="148"/>
      <c r="BC136" s="148"/>
      <c r="BD136" s="148"/>
      <c r="BE136" s="148"/>
      <c r="BF136" s="153">
        <f t="shared" si="31"/>
        <v>0</v>
      </c>
      <c r="BG136" s="148"/>
      <c r="BH136" s="148"/>
      <c r="BI136" s="148"/>
      <c r="BJ136" s="148"/>
    </row>
    <row r="137" spans="1:62" s="40" customFormat="1" ht="132">
      <c r="A137" s="117" t="s">
        <v>209</v>
      </c>
      <c r="B137" s="37">
        <v>7300</v>
      </c>
      <c r="C137" s="96" t="s">
        <v>238</v>
      </c>
      <c r="D137" s="76" t="s">
        <v>238</v>
      </c>
      <c r="E137" s="76" t="s">
        <v>238</v>
      </c>
      <c r="F137" s="76" t="s">
        <v>238</v>
      </c>
      <c r="G137" s="76" t="s">
        <v>238</v>
      </c>
      <c r="H137" s="76" t="s">
        <v>238</v>
      </c>
      <c r="I137" s="76" t="s">
        <v>238</v>
      </c>
      <c r="J137" s="76" t="s">
        <v>238</v>
      </c>
      <c r="K137" s="76" t="s">
        <v>238</v>
      </c>
      <c r="L137" s="76" t="s">
        <v>238</v>
      </c>
      <c r="M137" s="76" t="s">
        <v>238</v>
      </c>
      <c r="N137" s="76" t="s">
        <v>238</v>
      </c>
      <c r="O137" s="76" t="s">
        <v>238</v>
      </c>
      <c r="P137" s="76" t="s">
        <v>238</v>
      </c>
      <c r="Q137" s="77" t="s">
        <v>238</v>
      </c>
      <c r="R137" s="77" t="s">
        <v>238</v>
      </c>
      <c r="S137" s="77" t="s">
        <v>238</v>
      </c>
      <c r="T137" s="77" t="s">
        <v>238</v>
      </c>
      <c r="U137" s="77" t="s">
        <v>238</v>
      </c>
      <c r="V137" s="77" t="s">
        <v>238</v>
      </c>
      <c r="W137" s="77" t="s">
        <v>238</v>
      </c>
      <c r="X137" s="76" t="s">
        <v>238</v>
      </c>
      <c r="Y137" s="76" t="s">
        <v>238</v>
      </c>
      <c r="Z137" s="76" t="s">
        <v>238</v>
      </c>
      <c r="AA137" s="76" t="s">
        <v>238</v>
      </c>
      <c r="AB137" s="76" t="s">
        <v>238</v>
      </c>
      <c r="AC137" s="38" t="s">
        <v>238</v>
      </c>
      <c r="AD137" s="38" t="s">
        <v>238</v>
      </c>
      <c r="AE137" s="38"/>
      <c r="AF137" s="38"/>
      <c r="AG137" s="160">
        <f t="shared" si="32"/>
        <v>90.1</v>
      </c>
      <c r="AH137" s="160">
        <f t="shared" si="32"/>
        <v>87.1</v>
      </c>
      <c r="AI137" s="149">
        <f t="shared" ref="AI137:AY137" si="35">AI138+AI148</f>
        <v>87.1</v>
      </c>
      <c r="AJ137" s="149">
        <f t="shared" si="35"/>
        <v>87.1</v>
      </c>
      <c r="AK137" s="149">
        <f t="shared" si="35"/>
        <v>3</v>
      </c>
      <c r="AL137" s="149"/>
      <c r="AM137" s="149">
        <f t="shared" si="35"/>
        <v>0</v>
      </c>
      <c r="AN137" s="149"/>
      <c r="AO137" s="149"/>
      <c r="AP137" s="160"/>
      <c r="AQ137" s="161">
        <f t="shared" si="33"/>
        <v>90</v>
      </c>
      <c r="AR137" s="150">
        <f t="shared" si="35"/>
        <v>90</v>
      </c>
      <c r="AS137" s="150">
        <f t="shared" si="35"/>
        <v>0</v>
      </c>
      <c r="AT137" s="150">
        <f t="shared" si="35"/>
        <v>0</v>
      </c>
      <c r="AU137" s="150"/>
      <c r="AV137" s="160">
        <f t="shared" si="34"/>
        <v>90.1</v>
      </c>
      <c r="AW137" s="149">
        <f t="shared" si="35"/>
        <v>90.1</v>
      </c>
      <c r="AX137" s="149">
        <f t="shared" si="35"/>
        <v>0</v>
      </c>
      <c r="AY137" s="149">
        <f t="shared" si="35"/>
        <v>0</v>
      </c>
      <c r="AZ137" s="149"/>
      <c r="BA137" s="160">
        <f t="shared" si="30"/>
        <v>93.8</v>
      </c>
      <c r="BB137" s="149">
        <f>BB138+BB148</f>
        <v>93.8</v>
      </c>
      <c r="BC137" s="149">
        <f>BC138+BC148</f>
        <v>0</v>
      </c>
      <c r="BD137" s="149">
        <f>BD138+BD148</f>
        <v>0</v>
      </c>
      <c r="BE137" s="149"/>
      <c r="BF137" s="160">
        <f t="shared" si="31"/>
        <v>93.8</v>
      </c>
      <c r="BG137" s="149">
        <f>BG138+BG148</f>
        <v>93.8</v>
      </c>
      <c r="BH137" s="149">
        <f>BH138+BH148</f>
        <v>0</v>
      </c>
      <c r="BI137" s="149">
        <f>BI138+BI148</f>
        <v>0</v>
      </c>
      <c r="BJ137" s="149"/>
    </row>
    <row r="138" spans="1:62" ht="34.5" customHeight="1">
      <c r="A138" s="112" t="s">
        <v>366</v>
      </c>
      <c r="B138" s="14">
        <v>7301</v>
      </c>
      <c r="C138" s="97" t="s">
        <v>238</v>
      </c>
      <c r="D138" s="93" t="s">
        <v>238</v>
      </c>
      <c r="E138" s="93" t="s">
        <v>238</v>
      </c>
      <c r="F138" s="93" t="s">
        <v>238</v>
      </c>
      <c r="G138" s="93" t="s">
        <v>238</v>
      </c>
      <c r="H138" s="93" t="s">
        <v>238</v>
      </c>
      <c r="I138" s="93" t="s">
        <v>238</v>
      </c>
      <c r="J138" s="93" t="s">
        <v>238</v>
      </c>
      <c r="K138" s="93" t="s">
        <v>238</v>
      </c>
      <c r="L138" s="93" t="s">
        <v>238</v>
      </c>
      <c r="M138" s="93" t="s">
        <v>238</v>
      </c>
      <c r="N138" s="93" t="s">
        <v>238</v>
      </c>
      <c r="O138" s="93" t="s">
        <v>238</v>
      </c>
      <c r="P138" s="93" t="s">
        <v>238</v>
      </c>
      <c r="Q138" s="94" t="s">
        <v>238</v>
      </c>
      <c r="R138" s="94" t="s">
        <v>238</v>
      </c>
      <c r="S138" s="94" t="s">
        <v>238</v>
      </c>
      <c r="T138" s="94" t="s">
        <v>238</v>
      </c>
      <c r="U138" s="94" t="s">
        <v>238</v>
      </c>
      <c r="V138" s="94" t="s">
        <v>238</v>
      </c>
      <c r="W138" s="94" t="s">
        <v>238</v>
      </c>
      <c r="X138" s="93" t="s">
        <v>238</v>
      </c>
      <c r="Y138" s="93" t="s">
        <v>238</v>
      </c>
      <c r="Z138" s="93" t="s">
        <v>238</v>
      </c>
      <c r="AA138" s="93" t="s">
        <v>238</v>
      </c>
      <c r="AB138" s="93" t="s">
        <v>238</v>
      </c>
      <c r="AC138" s="8" t="s">
        <v>238</v>
      </c>
      <c r="AD138" s="8" t="s">
        <v>238</v>
      </c>
      <c r="AE138" s="8"/>
      <c r="AF138" s="8"/>
      <c r="AG138" s="153">
        <f>AI138+AK138+AM138+AO138</f>
        <v>90.1</v>
      </c>
      <c r="AH138" s="153">
        <f>AJ138+AL138+AN138+AP138</f>
        <v>87.1</v>
      </c>
      <c r="AI138" s="148">
        <f t="shared" ref="AI138:AY138" si="36">AI141+AI146</f>
        <v>87.1</v>
      </c>
      <c r="AJ138" s="148">
        <f t="shared" si="36"/>
        <v>87.1</v>
      </c>
      <c r="AK138" s="148">
        <f t="shared" si="36"/>
        <v>3</v>
      </c>
      <c r="AL138" s="148"/>
      <c r="AM138" s="148">
        <f t="shared" si="36"/>
        <v>0</v>
      </c>
      <c r="AN138" s="148"/>
      <c r="AO138" s="148"/>
      <c r="AP138" s="153"/>
      <c r="AQ138" s="154">
        <f t="shared" si="33"/>
        <v>90</v>
      </c>
      <c r="AR138" s="146">
        <f t="shared" si="36"/>
        <v>90</v>
      </c>
      <c r="AS138" s="146">
        <f t="shared" si="36"/>
        <v>0</v>
      </c>
      <c r="AT138" s="146">
        <f t="shared" si="36"/>
        <v>0</v>
      </c>
      <c r="AU138" s="146"/>
      <c r="AV138" s="153">
        <f t="shared" si="34"/>
        <v>90.1</v>
      </c>
      <c r="AW138" s="148">
        <f t="shared" si="36"/>
        <v>90.1</v>
      </c>
      <c r="AX138" s="148">
        <f t="shared" si="36"/>
        <v>0</v>
      </c>
      <c r="AY138" s="148">
        <f t="shared" si="36"/>
        <v>0</v>
      </c>
      <c r="AZ138" s="148"/>
      <c r="BA138" s="153">
        <f t="shared" si="30"/>
        <v>93.8</v>
      </c>
      <c r="BB138" s="148">
        <f>BB141+BB146</f>
        <v>93.8</v>
      </c>
      <c r="BC138" s="148">
        <f>BC141+BC146</f>
        <v>0</v>
      </c>
      <c r="BD138" s="148">
        <f>BD141+BD146</f>
        <v>0</v>
      </c>
      <c r="BE138" s="148"/>
      <c r="BF138" s="153">
        <f t="shared" si="31"/>
        <v>93.8</v>
      </c>
      <c r="BG138" s="148">
        <f>BG141+BG146</f>
        <v>93.8</v>
      </c>
      <c r="BH138" s="148">
        <f>BH141+BH146</f>
        <v>0</v>
      </c>
      <c r="BI138" s="148">
        <f>BI141+BI146</f>
        <v>0</v>
      </c>
      <c r="BJ138" s="148"/>
    </row>
    <row r="139" spans="1:62" hidden="1">
      <c r="A139" s="113" t="s">
        <v>411</v>
      </c>
      <c r="B139" s="15"/>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16"/>
      <c r="AD139" s="16"/>
      <c r="AE139" s="16"/>
      <c r="AF139" s="16"/>
      <c r="AG139" s="153">
        <f t="shared" si="32"/>
        <v>0</v>
      </c>
      <c r="AH139" s="156"/>
      <c r="AI139" s="151"/>
      <c r="AJ139" s="151"/>
      <c r="AK139" s="151"/>
      <c r="AL139" s="151"/>
      <c r="AM139" s="151"/>
      <c r="AN139" s="151"/>
      <c r="AO139" s="151"/>
      <c r="AP139" s="156"/>
      <c r="AQ139" s="154">
        <f t="shared" si="33"/>
        <v>0</v>
      </c>
      <c r="AR139" s="152"/>
      <c r="AS139" s="152"/>
      <c r="AT139" s="152"/>
      <c r="AU139" s="152"/>
      <c r="AV139" s="153">
        <f t="shared" si="34"/>
        <v>0</v>
      </c>
      <c r="AW139" s="151"/>
      <c r="AX139" s="151"/>
      <c r="AY139" s="151"/>
      <c r="AZ139" s="151"/>
      <c r="BA139" s="153">
        <f t="shared" si="30"/>
        <v>0</v>
      </c>
      <c r="BB139" s="151"/>
      <c r="BC139" s="151"/>
      <c r="BD139" s="151"/>
      <c r="BE139" s="151"/>
      <c r="BF139" s="153">
        <f t="shared" si="31"/>
        <v>0</v>
      </c>
      <c r="BG139" s="151"/>
      <c r="BH139" s="151"/>
      <c r="BI139" s="151"/>
      <c r="BJ139" s="151"/>
    </row>
    <row r="140" spans="1:62" hidden="1">
      <c r="A140" s="114" t="s">
        <v>412</v>
      </c>
      <c r="B140" s="17"/>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18"/>
      <c r="AD140" s="18"/>
      <c r="AE140" s="18"/>
      <c r="AF140" s="18"/>
      <c r="AG140" s="153">
        <f t="shared" si="32"/>
        <v>0</v>
      </c>
      <c r="AH140" s="153"/>
      <c r="AI140" s="153"/>
      <c r="AJ140" s="153"/>
      <c r="AK140" s="153"/>
      <c r="AL140" s="153"/>
      <c r="AM140" s="153"/>
      <c r="AN140" s="153"/>
      <c r="AO140" s="153"/>
      <c r="AP140" s="153"/>
      <c r="AQ140" s="154">
        <f t="shared" si="33"/>
        <v>0</v>
      </c>
      <c r="AR140" s="154"/>
      <c r="AS140" s="154"/>
      <c r="AT140" s="154"/>
      <c r="AU140" s="154"/>
      <c r="AV140" s="153">
        <f t="shared" si="34"/>
        <v>0</v>
      </c>
      <c r="AW140" s="153"/>
      <c r="AX140" s="153"/>
      <c r="AY140" s="153"/>
      <c r="AZ140" s="153"/>
      <c r="BA140" s="153">
        <f t="shared" si="30"/>
        <v>0</v>
      </c>
      <c r="BB140" s="153"/>
      <c r="BC140" s="153"/>
      <c r="BD140" s="153"/>
      <c r="BE140" s="153"/>
      <c r="BF140" s="153">
        <f t="shared" si="31"/>
        <v>0</v>
      </c>
      <c r="BG140" s="153"/>
      <c r="BH140" s="153"/>
      <c r="BI140" s="153"/>
      <c r="BJ140" s="153"/>
    </row>
    <row r="141" spans="1:62" ht="27.75" customHeight="1">
      <c r="A141" s="859" t="s">
        <v>445</v>
      </c>
      <c r="B141" s="856">
        <v>7304</v>
      </c>
      <c r="C141" s="672" t="s">
        <v>401</v>
      </c>
      <c r="D141" s="650" t="s">
        <v>290</v>
      </c>
      <c r="E141" s="653" t="s">
        <v>402</v>
      </c>
      <c r="F141" s="59"/>
      <c r="G141" s="59"/>
      <c r="H141" s="59"/>
      <c r="I141" s="59"/>
      <c r="J141" s="59"/>
      <c r="K141" s="59"/>
      <c r="L141" s="59"/>
      <c r="M141" s="848" t="s">
        <v>385</v>
      </c>
      <c r="N141" s="846" t="s">
        <v>290</v>
      </c>
      <c r="O141" s="846" t="s">
        <v>386</v>
      </c>
      <c r="P141" s="59">
        <v>29</v>
      </c>
      <c r="Q141" s="59"/>
      <c r="R141" s="59"/>
      <c r="S141" s="59"/>
      <c r="T141" s="59"/>
      <c r="U141" s="59"/>
      <c r="V141" s="59"/>
      <c r="W141" s="672" t="s">
        <v>354</v>
      </c>
      <c r="X141" s="650" t="s">
        <v>239</v>
      </c>
      <c r="Y141" s="650" t="s">
        <v>464</v>
      </c>
      <c r="Z141" s="862" t="s">
        <v>2</v>
      </c>
      <c r="AA141" s="63" t="s">
        <v>290</v>
      </c>
      <c r="AB141" s="63" t="s">
        <v>378</v>
      </c>
      <c r="AC141" s="18"/>
      <c r="AD141" s="18" t="s">
        <v>407</v>
      </c>
      <c r="AE141" s="18"/>
      <c r="AF141" s="18"/>
      <c r="AG141" s="153">
        <f t="shared" si="32"/>
        <v>87.1</v>
      </c>
      <c r="AH141" s="153">
        <f t="shared" si="32"/>
        <v>87.1</v>
      </c>
      <c r="AI141" s="153">
        <f>AI142+AI143</f>
        <v>87.1</v>
      </c>
      <c r="AJ141" s="153">
        <f>AJ142+AJ143</f>
        <v>87.1</v>
      </c>
      <c r="AK141" s="153"/>
      <c r="AL141" s="153"/>
      <c r="AM141" s="153"/>
      <c r="AN141" s="153"/>
      <c r="AO141" s="153"/>
      <c r="AP141" s="153"/>
      <c r="AQ141" s="154">
        <f t="shared" si="33"/>
        <v>90</v>
      </c>
      <c r="AR141" s="154">
        <f>AR142+AR143</f>
        <v>90</v>
      </c>
      <c r="AS141" s="154"/>
      <c r="AT141" s="154"/>
      <c r="AU141" s="154"/>
      <c r="AV141" s="153">
        <f t="shared" si="34"/>
        <v>90.1</v>
      </c>
      <c r="AW141" s="153">
        <f>AW142+AW143</f>
        <v>90.1</v>
      </c>
      <c r="AX141" s="153"/>
      <c r="AY141" s="153"/>
      <c r="AZ141" s="153"/>
      <c r="BA141" s="153">
        <f t="shared" si="30"/>
        <v>93.8</v>
      </c>
      <c r="BB141" s="153">
        <f>BB142+BB143</f>
        <v>93.8</v>
      </c>
      <c r="BC141" s="153"/>
      <c r="BD141" s="153"/>
      <c r="BE141" s="153"/>
      <c r="BF141" s="153">
        <f t="shared" si="31"/>
        <v>93.8</v>
      </c>
      <c r="BG141" s="153">
        <f>BG142+BG143</f>
        <v>93.8</v>
      </c>
      <c r="BH141" s="153"/>
      <c r="BI141" s="153"/>
      <c r="BJ141" s="153"/>
    </row>
    <row r="142" spans="1:62">
      <c r="A142" s="860"/>
      <c r="B142" s="857"/>
      <c r="C142" s="673"/>
      <c r="D142" s="836"/>
      <c r="E142" s="654"/>
      <c r="F142" s="59"/>
      <c r="G142" s="59"/>
      <c r="H142" s="59"/>
      <c r="I142" s="59"/>
      <c r="J142" s="59"/>
      <c r="K142" s="59"/>
      <c r="L142" s="59"/>
      <c r="M142" s="849"/>
      <c r="N142" s="847"/>
      <c r="O142" s="847"/>
      <c r="P142" s="59"/>
      <c r="Q142" s="59"/>
      <c r="R142" s="59"/>
      <c r="S142" s="59"/>
      <c r="T142" s="59"/>
      <c r="U142" s="59"/>
      <c r="V142" s="59"/>
      <c r="W142" s="673"/>
      <c r="X142" s="651"/>
      <c r="Y142" s="651"/>
      <c r="Z142" s="863"/>
      <c r="AA142" s="63"/>
      <c r="AB142" s="63"/>
      <c r="AC142" s="18"/>
      <c r="AD142" s="18" t="s">
        <v>407</v>
      </c>
      <c r="AE142" s="18" t="s">
        <v>280</v>
      </c>
      <c r="AF142" s="18" t="s">
        <v>272</v>
      </c>
      <c r="AG142" s="153">
        <f t="shared" si="32"/>
        <v>86.1</v>
      </c>
      <c r="AH142" s="153">
        <v>86.1</v>
      </c>
      <c r="AI142" s="153">
        <v>86.1</v>
      </c>
      <c r="AJ142" s="153">
        <v>86.1</v>
      </c>
      <c r="AK142" s="153"/>
      <c r="AL142" s="153"/>
      <c r="AM142" s="153"/>
      <c r="AN142" s="153"/>
      <c r="AO142" s="153"/>
      <c r="AP142" s="153"/>
      <c r="AQ142" s="154">
        <f t="shared" si="33"/>
        <v>90</v>
      </c>
      <c r="AR142" s="154">
        <v>90</v>
      </c>
      <c r="AS142" s="154"/>
      <c r="AT142" s="154"/>
      <c r="AU142" s="154"/>
      <c r="AV142" s="153">
        <f t="shared" si="34"/>
        <v>90.1</v>
      </c>
      <c r="AW142" s="153">
        <v>90.1</v>
      </c>
      <c r="AX142" s="153"/>
      <c r="AY142" s="153"/>
      <c r="AZ142" s="153"/>
      <c r="BA142" s="153">
        <f t="shared" si="30"/>
        <v>93.8</v>
      </c>
      <c r="BB142" s="153">
        <v>93.8</v>
      </c>
      <c r="BC142" s="153"/>
      <c r="BD142" s="153"/>
      <c r="BE142" s="153"/>
      <c r="BF142" s="153">
        <f t="shared" si="31"/>
        <v>93.8</v>
      </c>
      <c r="BG142" s="153">
        <v>93.8</v>
      </c>
      <c r="BH142" s="153"/>
      <c r="BI142" s="153"/>
      <c r="BJ142" s="153"/>
    </row>
    <row r="143" spans="1:62" ht="117.75" customHeight="1" thickBot="1">
      <c r="A143" s="861"/>
      <c r="B143" s="858"/>
      <c r="C143" s="817"/>
      <c r="D143" s="58"/>
      <c r="E143" s="816"/>
      <c r="F143" s="59"/>
      <c r="G143" s="59"/>
      <c r="H143" s="59"/>
      <c r="I143" s="59"/>
      <c r="J143" s="59"/>
      <c r="K143" s="59"/>
      <c r="L143" s="59"/>
      <c r="M143" s="850"/>
      <c r="N143" s="60"/>
      <c r="O143" s="60"/>
      <c r="P143" s="59"/>
      <c r="Q143" s="59"/>
      <c r="R143" s="59"/>
      <c r="S143" s="59"/>
      <c r="T143" s="59"/>
      <c r="U143" s="59"/>
      <c r="V143" s="59"/>
      <c r="W143" s="817"/>
      <c r="X143" s="836"/>
      <c r="Y143" s="836"/>
      <c r="Z143" s="863"/>
      <c r="AA143" s="63"/>
      <c r="AB143" s="63"/>
      <c r="AC143" s="18"/>
      <c r="AD143" s="18" t="s">
        <v>407</v>
      </c>
      <c r="AE143" s="18" t="s">
        <v>280</v>
      </c>
      <c r="AF143" s="18" t="s">
        <v>278</v>
      </c>
      <c r="AG143" s="153">
        <f t="shared" si="32"/>
        <v>1</v>
      </c>
      <c r="AH143" s="153">
        <v>1</v>
      </c>
      <c r="AI143" s="153">
        <v>1</v>
      </c>
      <c r="AJ143" s="153">
        <v>1</v>
      </c>
      <c r="AK143" s="153"/>
      <c r="AL143" s="153"/>
      <c r="AM143" s="153"/>
      <c r="AN143" s="153"/>
      <c r="AO143" s="153"/>
      <c r="AP143" s="153"/>
      <c r="AQ143" s="154">
        <f t="shared" si="33"/>
        <v>0</v>
      </c>
      <c r="AR143" s="154">
        <v>0</v>
      </c>
      <c r="AS143" s="154"/>
      <c r="AT143" s="154"/>
      <c r="AU143" s="154"/>
      <c r="AV143" s="153">
        <f t="shared" si="34"/>
        <v>0</v>
      </c>
      <c r="AW143" s="153">
        <v>0</v>
      </c>
      <c r="AX143" s="153"/>
      <c r="AY143" s="153"/>
      <c r="AZ143" s="153"/>
      <c r="BA143" s="153">
        <f t="shared" si="30"/>
        <v>0</v>
      </c>
      <c r="BB143" s="153">
        <v>0</v>
      </c>
      <c r="BC143" s="153"/>
      <c r="BD143" s="153"/>
      <c r="BE143" s="153"/>
      <c r="BF143" s="153">
        <f t="shared" si="31"/>
        <v>0</v>
      </c>
      <c r="BG143" s="153">
        <v>0</v>
      </c>
      <c r="BH143" s="153"/>
      <c r="BI143" s="153"/>
      <c r="BJ143" s="153"/>
    </row>
    <row r="144" spans="1:62" ht="30" hidden="1" customHeight="1" thickBot="1">
      <c r="A144" s="125" t="s">
        <v>325</v>
      </c>
      <c r="B144" s="17">
        <v>7400</v>
      </c>
      <c r="C144" s="98"/>
      <c r="D144" s="58"/>
      <c r="E144" s="58"/>
      <c r="F144" s="59"/>
      <c r="G144" s="59"/>
      <c r="H144" s="59"/>
      <c r="I144" s="59"/>
      <c r="J144" s="59"/>
      <c r="K144" s="59"/>
      <c r="L144" s="59"/>
      <c r="M144" s="61"/>
      <c r="N144" s="60"/>
      <c r="O144" s="60"/>
      <c r="P144" s="59"/>
      <c r="Q144" s="59"/>
      <c r="R144" s="59"/>
      <c r="S144" s="59"/>
      <c r="T144" s="59"/>
      <c r="U144" s="59"/>
      <c r="V144" s="59"/>
      <c r="W144" s="98"/>
      <c r="X144" s="58"/>
      <c r="Y144" s="65"/>
      <c r="Z144" s="87"/>
      <c r="AA144" s="87"/>
      <c r="AB144" s="87"/>
      <c r="AC144" s="18"/>
      <c r="AD144" s="18"/>
      <c r="AE144" s="18"/>
      <c r="AF144" s="18"/>
      <c r="AG144" s="153">
        <f t="shared" si="32"/>
        <v>0</v>
      </c>
      <c r="AH144" s="153"/>
      <c r="AI144" s="153"/>
      <c r="AJ144" s="153"/>
      <c r="AK144" s="153"/>
      <c r="AL144" s="153"/>
      <c r="AM144" s="153"/>
      <c r="AN144" s="153"/>
      <c r="AO144" s="153"/>
      <c r="AP144" s="153"/>
      <c r="AQ144" s="154">
        <f t="shared" si="33"/>
        <v>0</v>
      </c>
      <c r="AR144" s="154"/>
      <c r="AS144" s="154"/>
      <c r="AT144" s="154"/>
      <c r="AU144" s="154"/>
      <c r="AV144" s="153">
        <f t="shared" si="34"/>
        <v>0</v>
      </c>
      <c r="AW144" s="153"/>
      <c r="AX144" s="153"/>
      <c r="AY144" s="153"/>
      <c r="AZ144" s="153"/>
      <c r="BA144" s="153">
        <f t="shared" si="30"/>
        <v>0</v>
      </c>
      <c r="BB144" s="153"/>
      <c r="BC144" s="153"/>
      <c r="BD144" s="153"/>
      <c r="BE144" s="153"/>
      <c r="BF144" s="153">
        <f t="shared" si="31"/>
        <v>0</v>
      </c>
      <c r="BG144" s="153"/>
      <c r="BH144" s="153"/>
      <c r="BI144" s="153"/>
      <c r="BJ144" s="153"/>
    </row>
    <row r="145" spans="1:62" ht="26.25" customHeight="1" thickBot="1">
      <c r="A145" s="125" t="s">
        <v>325</v>
      </c>
      <c r="B145" s="17">
        <v>7400</v>
      </c>
      <c r="C145" s="98"/>
      <c r="D145" s="58"/>
      <c r="E145" s="58"/>
      <c r="F145" s="59"/>
      <c r="G145" s="59"/>
      <c r="H145" s="59"/>
      <c r="I145" s="59"/>
      <c r="J145" s="59"/>
      <c r="K145" s="59"/>
      <c r="L145" s="59"/>
      <c r="M145" s="61"/>
      <c r="N145" s="60"/>
      <c r="O145" s="60"/>
      <c r="P145" s="59"/>
      <c r="Q145" s="59"/>
      <c r="R145" s="59"/>
      <c r="S145" s="59"/>
      <c r="T145" s="59"/>
      <c r="U145" s="59"/>
      <c r="V145" s="59"/>
      <c r="W145" s="98"/>
      <c r="X145" s="58"/>
      <c r="Y145" s="65"/>
      <c r="Z145" s="87"/>
      <c r="AA145" s="87"/>
      <c r="AB145" s="87"/>
      <c r="AC145" s="18"/>
      <c r="AD145" s="18"/>
      <c r="AE145" s="18"/>
      <c r="AF145" s="18"/>
      <c r="AG145" s="153">
        <f t="shared" si="32"/>
        <v>3</v>
      </c>
      <c r="AH145" s="153"/>
      <c r="AI145" s="153"/>
      <c r="AJ145" s="153"/>
      <c r="AK145" s="153">
        <f>AK146</f>
        <v>3</v>
      </c>
      <c r="AL145" s="153"/>
      <c r="AM145" s="153">
        <f t="shared" ref="AM145:BE145" si="37">AM146</f>
        <v>0</v>
      </c>
      <c r="AN145" s="153"/>
      <c r="AO145" s="153">
        <f t="shared" si="37"/>
        <v>0</v>
      </c>
      <c r="AP145" s="153"/>
      <c r="AQ145" s="153">
        <f t="shared" si="37"/>
        <v>0</v>
      </c>
      <c r="AR145" s="153">
        <f t="shared" si="37"/>
        <v>0</v>
      </c>
      <c r="AS145" s="153">
        <f t="shared" si="37"/>
        <v>0</v>
      </c>
      <c r="AT145" s="153">
        <f t="shared" si="37"/>
        <v>0</v>
      </c>
      <c r="AU145" s="153">
        <f t="shared" si="37"/>
        <v>0</v>
      </c>
      <c r="AV145" s="153">
        <f t="shared" si="37"/>
        <v>0</v>
      </c>
      <c r="AW145" s="153">
        <f t="shared" si="37"/>
        <v>0</v>
      </c>
      <c r="AX145" s="153">
        <f t="shared" si="37"/>
        <v>0</v>
      </c>
      <c r="AY145" s="153">
        <f t="shared" si="37"/>
        <v>0</v>
      </c>
      <c r="AZ145" s="153">
        <f t="shared" si="37"/>
        <v>0</v>
      </c>
      <c r="BA145" s="153">
        <f t="shared" si="37"/>
        <v>0</v>
      </c>
      <c r="BB145" s="153">
        <f t="shared" si="37"/>
        <v>0</v>
      </c>
      <c r="BC145" s="153">
        <f t="shared" si="37"/>
        <v>0</v>
      </c>
      <c r="BD145" s="153">
        <f t="shared" si="37"/>
        <v>0</v>
      </c>
      <c r="BE145" s="153">
        <f t="shared" si="37"/>
        <v>0</v>
      </c>
      <c r="BF145" s="153">
        <f>BF146</f>
        <v>0</v>
      </c>
      <c r="BG145" s="153">
        <f>BG146</f>
        <v>0</v>
      </c>
      <c r="BH145" s="153">
        <f>BH146</f>
        <v>0</v>
      </c>
      <c r="BI145" s="153">
        <f>BI146</f>
        <v>0</v>
      </c>
      <c r="BJ145" s="153">
        <f>BJ146</f>
        <v>0</v>
      </c>
    </row>
    <row r="146" spans="1:62" ht="126" customHeight="1">
      <c r="A146" s="112" t="s">
        <v>371</v>
      </c>
      <c r="B146" s="17">
        <v>7454</v>
      </c>
      <c r="C146" s="58" t="s">
        <v>447</v>
      </c>
      <c r="D146" s="58" t="s">
        <v>249</v>
      </c>
      <c r="E146" s="58" t="s">
        <v>448</v>
      </c>
      <c r="F146" s="59"/>
      <c r="G146" s="59"/>
      <c r="H146" s="59"/>
      <c r="I146" s="59"/>
      <c r="J146" s="59"/>
      <c r="K146" s="59"/>
      <c r="L146" s="59"/>
      <c r="M146" s="64" t="s">
        <v>352</v>
      </c>
      <c r="N146" s="66" t="s">
        <v>290</v>
      </c>
      <c r="O146" s="60" t="s">
        <v>353</v>
      </c>
      <c r="P146" s="59">
        <v>17</v>
      </c>
      <c r="Q146" s="59"/>
      <c r="R146" s="59"/>
      <c r="S146" s="59"/>
      <c r="T146" s="59"/>
      <c r="U146" s="59"/>
      <c r="V146" s="59"/>
      <c r="W146" s="58" t="s">
        <v>354</v>
      </c>
      <c r="X146" s="58" t="s">
        <v>239</v>
      </c>
      <c r="Y146" s="58" t="s">
        <v>464</v>
      </c>
      <c r="Z146" s="80" t="s">
        <v>469</v>
      </c>
      <c r="AA146" s="81" t="s">
        <v>414</v>
      </c>
      <c r="AB146" s="81" t="s">
        <v>470</v>
      </c>
      <c r="AC146" s="18"/>
      <c r="AD146" s="18" t="s">
        <v>475</v>
      </c>
      <c r="AE146" s="18" t="s">
        <v>279</v>
      </c>
      <c r="AF146" s="18">
        <v>240</v>
      </c>
      <c r="AG146" s="153">
        <f t="shared" si="32"/>
        <v>3</v>
      </c>
      <c r="AH146" s="153"/>
      <c r="AI146" s="153"/>
      <c r="AJ146" s="153"/>
      <c r="AK146" s="153">
        <v>3</v>
      </c>
      <c r="AL146" s="153">
        <v>0</v>
      </c>
      <c r="AM146" s="153"/>
      <c r="AN146" s="153"/>
      <c r="AO146" s="153"/>
      <c r="AP146" s="153"/>
      <c r="AQ146" s="154">
        <f t="shared" si="33"/>
        <v>0</v>
      </c>
      <c r="AR146" s="154"/>
      <c r="AS146" s="154">
        <v>0</v>
      </c>
      <c r="AT146" s="154"/>
      <c r="AU146" s="154"/>
      <c r="AV146" s="153">
        <f t="shared" si="34"/>
        <v>0</v>
      </c>
      <c r="AW146" s="153"/>
      <c r="AX146" s="153">
        <v>0</v>
      </c>
      <c r="AY146" s="153"/>
      <c r="AZ146" s="153"/>
      <c r="BA146" s="153">
        <f t="shared" ref="BA146:BA151" si="38">BB146+BC146+BD146+BE146</f>
        <v>0</v>
      </c>
      <c r="BB146" s="153"/>
      <c r="BC146" s="153">
        <v>0</v>
      </c>
      <c r="BD146" s="153"/>
      <c r="BE146" s="153"/>
      <c r="BF146" s="153">
        <f t="shared" ref="BF146:BF151" si="39">BG146+BH146+BI146+BJ146</f>
        <v>0</v>
      </c>
      <c r="BG146" s="153"/>
      <c r="BH146" s="153">
        <v>0</v>
      </c>
      <c r="BI146" s="153"/>
      <c r="BJ146" s="153"/>
    </row>
    <row r="147" spans="1:62" ht="15" hidden="1" customHeight="1">
      <c r="A147" s="112"/>
      <c r="B147" s="14"/>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12"/>
      <c r="AD147" s="12"/>
      <c r="AE147" s="12"/>
      <c r="AF147" s="12"/>
      <c r="AG147" s="153">
        <f t="shared" si="32"/>
        <v>0</v>
      </c>
      <c r="AH147" s="153"/>
      <c r="AI147" s="148"/>
      <c r="AJ147" s="148"/>
      <c r="AK147" s="148"/>
      <c r="AL147" s="148"/>
      <c r="AM147" s="148"/>
      <c r="AN147" s="148"/>
      <c r="AO147" s="148"/>
      <c r="AP147" s="153"/>
      <c r="AQ147" s="154">
        <f t="shared" si="33"/>
        <v>0</v>
      </c>
      <c r="AR147" s="146"/>
      <c r="AS147" s="146"/>
      <c r="AT147" s="146"/>
      <c r="AU147" s="146"/>
      <c r="AV147" s="153">
        <f t="shared" si="34"/>
        <v>0</v>
      </c>
      <c r="AW147" s="148"/>
      <c r="AX147" s="148"/>
      <c r="AY147" s="148"/>
      <c r="AZ147" s="148"/>
      <c r="BA147" s="153">
        <f t="shared" si="38"/>
        <v>0</v>
      </c>
      <c r="BB147" s="148"/>
      <c r="BC147" s="148"/>
      <c r="BD147" s="148"/>
      <c r="BE147" s="148"/>
      <c r="BF147" s="153">
        <f t="shared" si="39"/>
        <v>0</v>
      </c>
      <c r="BG147" s="148"/>
      <c r="BH147" s="148"/>
      <c r="BI147" s="148"/>
      <c r="BJ147" s="148"/>
    </row>
    <row r="148" spans="1:62" ht="36" hidden="1">
      <c r="A148" s="112" t="s">
        <v>210</v>
      </c>
      <c r="B148" s="14">
        <v>7500</v>
      </c>
      <c r="C148" s="97" t="s">
        <v>238</v>
      </c>
      <c r="D148" s="93" t="s">
        <v>238</v>
      </c>
      <c r="E148" s="93" t="s">
        <v>238</v>
      </c>
      <c r="F148" s="93" t="s">
        <v>238</v>
      </c>
      <c r="G148" s="93" t="s">
        <v>238</v>
      </c>
      <c r="H148" s="93" t="s">
        <v>238</v>
      </c>
      <c r="I148" s="93" t="s">
        <v>238</v>
      </c>
      <c r="J148" s="93" t="s">
        <v>238</v>
      </c>
      <c r="K148" s="93" t="s">
        <v>238</v>
      </c>
      <c r="L148" s="93" t="s">
        <v>238</v>
      </c>
      <c r="M148" s="93" t="s">
        <v>238</v>
      </c>
      <c r="N148" s="93" t="s">
        <v>238</v>
      </c>
      <c r="O148" s="93" t="s">
        <v>238</v>
      </c>
      <c r="P148" s="93" t="s">
        <v>238</v>
      </c>
      <c r="Q148" s="94" t="s">
        <v>238</v>
      </c>
      <c r="R148" s="94" t="s">
        <v>238</v>
      </c>
      <c r="S148" s="94" t="s">
        <v>238</v>
      </c>
      <c r="T148" s="94" t="s">
        <v>238</v>
      </c>
      <c r="U148" s="94" t="s">
        <v>238</v>
      </c>
      <c r="V148" s="94" t="s">
        <v>238</v>
      </c>
      <c r="W148" s="94" t="s">
        <v>238</v>
      </c>
      <c r="X148" s="93" t="s">
        <v>238</v>
      </c>
      <c r="Y148" s="93" t="s">
        <v>238</v>
      </c>
      <c r="Z148" s="93" t="s">
        <v>238</v>
      </c>
      <c r="AA148" s="93" t="s">
        <v>238</v>
      </c>
      <c r="AB148" s="93" t="s">
        <v>238</v>
      </c>
      <c r="AC148" s="8" t="s">
        <v>238</v>
      </c>
      <c r="AD148" s="8" t="s">
        <v>238</v>
      </c>
      <c r="AE148" s="8"/>
      <c r="AF148" s="8"/>
      <c r="AG148" s="153">
        <f t="shared" si="32"/>
        <v>0</v>
      </c>
      <c r="AH148" s="153"/>
      <c r="AI148" s="148"/>
      <c r="AJ148" s="148"/>
      <c r="AK148" s="148"/>
      <c r="AL148" s="148"/>
      <c r="AM148" s="148"/>
      <c r="AN148" s="148"/>
      <c r="AO148" s="148"/>
      <c r="AP148" s="153"/>
      <c r="AQ148" s="154">
        <f t="shared" si="33"/>
        <v>0</v>
      </c>
      <c r="AR148" s="146"/>
      <c r="AS148" s="146"/>
      <c r="AT148" s="146"/>
      <c r="AU148" s="146"/>
      <c r="AV148" s="153">
        <f t="shared" si="34"/>
        <v>0</v>
      </c>
      <c r="AW148" s="148"/>
      <c r="AX148" s="148"/>
      <c r="AY148" s="148"/>
      <c r="AZ148" s="148"/>
      <c r="BA148" s="153">
        <f t="shared" si="38"/>
        <v>0</v>
      </c>
      <c r="BB148" s="148"/>
      <c r="BC148" s="148"/>
      <c r="BD148" s="148"/>
      <c r="BE148" s="148"/>
      <c r="BF148" s="153">
        <f t="shared" si="39"/>
        <v>0</v>
      </c>
      <c r="BG148" s="148"/>
      <c r="BH148" s="148"/>
      <c r="BI148" s="148"/>
      <c r="BJ148" s="148"/>
    </row>
    <row r="149" spans="1:62" hidden="1">
      <c r="A149" s="113" t="s">
        <v>411</v>
      </c>
      <c r="B149" s="15">
        <v>7501</v>
      </c>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16"/>
      <c r="AD149" s="16"/>
      <c r="AE149" s="16"/>
      <c r="AF149" s="16"/>
      <c r="AG149" s="153">
        <f t="shared" si="32"/>
        <v>0</v>
      </c>
      <c r="AH149" s="156"/>
      <c r="AI149" s="151"/>
      <c r="AJ149" s="151"/>
      <c r="AK149" s="151"/>
      <c r="AL149" s="151"/>
      <c r="AM149" s="151"/>
      <c r="AN149" s="151"/>
      <c r="AO149" s="151"/>
      <c r="AP149" s="156"/>
      <c r="AQ149" s="154">
        <f t="shared" si="33"/>
        <v>0</v>
      </c>
      <c r="AR149" s="152"/>
      <c r="AS149" s="152"/>
      <c r="AT149" s="152"/>
      <c r="AU149" s="152"/>
      <c r="AV149" s="153">
        <f t="shared" si="34"/>
        <v>0</v>
      </c>
      <c r="AW149" s="151"/>
      <c r="AX149" s="151"/>
      <c r="AY149" s="151"/>
      <c r="AZ149" s="151"/>
      <c r="BA149" s="153">
        <f t="shared" si="38"/>
        <v>0</v>
      </c>
      <c r="BB149" s="151"/>
      <c r="BC149" s="151"/>
      <c r="BD149" s="151"/>
      <c r="BE149" s="151"/>
      <c r="BF149" s="153">
        <f t="shared" si="39"/>
        <v>0</v>
      </c>
      <c r="BG149" s="151"/>
      <c r="BH149" s="151"/>
      <c r="BI149" s="151"/>
      <c r="BJ149" s="151"/>
    </row>
    <row r="150" spans="1:62" hidden="1">
      <c r="A150" s="114" t="s">
        <v>412</v>
      </c>
      <c r="B150" s="17"/>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18"/>
      <c r="AD150" s="18"/>
      <c r="AE150" s="18"/>
      <c r="AF150" s="18"/>
      <c r="AG150" s="153">
        <f t="shared" si="32"/>
        <v>0</v>
      </c>
      <c r="AH150" s="153"/>
      <c r="AI150" s="153"/>
      <c r="AJ150" s="153"/>
      <c r="AK150" s="153"/>
      <c r="AL150" s="153"/>
      <c r="AM150" s="153"/>
      <c r="AN150" s="153"/>
      <c r="AO150" s="153"/>
      <c r="AP150" s="153"/>
      <c r="AQ150" s="154">
        <f t="shared" si="33"/>
        <v>0</v>
      </c>
      <c r="AR150" s="154"/>
      <c r="AS150" s="154"/>
      <c r="AT150" s="154"/>
      <c r="AU150" s="154"/>
      <c r="AV150" s="153">
        <f t="shared" si="34"/>
        <v>0</v>
      </c>
      <c r="AW150" s="153"/>
      <c r="AX150" s="153"/>
      <c r="AY150" s="153"/>
      <c r="AZ150" s="153"/>
      <c r="BA150" s="153">
        <f t="shared" si="38"/>
        <v>0</v>
      </c>
      <c r="BB150" s="153"/>
      <c r="BC150" s="153"/>
      <c r="BD150" s="153"/>
      <c r="BE150" s="153"/>
      <c r="BF150" s="153">
        <f t="shared" si="39"/>
        <v>0</v>
      </c>
      <c r="BG150" s="153"/>
      <c r="BH150" s="153"/>
      <c r="BI150" s="153"/>
      <c r="BJ150" s="153"/>
    </row>
    <row r="151" spans="1:62" ht="48" hidden="1">
      <c r="A151" s="127" t="s">
        <v>326</v>
      </c>
      <c r="B151" s="33">
        <v>7600</v>
      </c>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12"/>
      <c r="AD151" s="12"/>
      <c r="AE151" s="12"/>
      <c r="AF151" s="12"/>
      <c r="AG151" s="153">
        <f t="shared" si="32"/>
        <v>0</v>
      </c>
      <c r="AH151" s="153"/>
      <c r="AI151" s="148"/>
      <c r="AJ151" s="148"/>
      <c r="AK151" s="148"/>
      <c r="AL151" s="148"/>
      <c r="AM151" s="148"/>
      <c r="AN151" s="148"/>
      <c r="AO151" s="148"/>
      <c r="AP151" s="153"/>
      <c r="AQ151" s="154">
        <f t="shared" si="33"/>
        <v>0</v>
      </c>
      <c r="AR151" s="146"/>
      <c r="AS151" s="146"/>
      <c r="AT151" s="146"/>
      <c r="AU151" s="146"/>
      <c r="AV151" s="153">
        <f t="shared" si="34"/>
        <v>0</v>
      </c>
      <c r="AW151" s="148"/>
      <c r="AX151" s="148"/>
      <c r="AY151" s="148"/>
      <c r="AZ151" s="148"/>
      <c r="BA151" s="153">
        <f t="shared" si="38"/>
        <v>0</v>
      </c>
      <c r="BB151" s="148"/>
      <c r="BC151" s="148"/>
      <c r="BD151" s="148"/>
      <c r="BE151" s="148"/>
      <c r="BF151" s="153">
        <f t="shared" si="39"/>
        <v>0</v>
      </c>
      <c r="BG151" s="148"/>
      <c r="BH151" s="148"/>
      <c r="BI151" s="148"/>
      <c r="BJ151" s="148"/>
    </row>
    <row r="152" spans="1:62" s="40" customFormat="1" ht="96">
      <c r="A152" s="117" t="s">
        <v>211</v>
      </c>
      <c r="B152" s="37">
        <v>7700</v>
      </c>
      <c r="C152" s="99" t="s">
        <v>238</v>
      </c>
      <c r="D152" s="76" t="s">
        <v>238</v>
      </c>
      <c r="E152" s="76" t="s">
        <v>238</v>
      </c>
      <c r="F152" s="76" t="s">
        <v>238</v>
      </c>
      <c r="G152" s="76" t="s">
        <v>238</v>
      </c>
      <c r="H152" s="76" t="s">
        <v>238</v>
      </c>
      <c r="I152" s="76" t="s">
        <v>238</v>
      </c>
      <c r="J152" s="76" t="s">
        <v>238</v>
      </c>
      <c r="K152" s="76" t="s">
        <v>238</v>
      </c>
      <c r="L152" s="76" t="s">
        <v>238</v>
      </c>
      <c r="M152" s="76" t="s">
        <v>238</v>
      </c>
      <c r="N152" s="76" t="s">
        <v>238</v>
      </c>
      <c r="O152" s="76" t="s">
        <v>238</v>
      </c>
      <c r="P152" s="76" t="s">
        <v>238</v>
      </c>
      <c r="Q152" s="77" t="s">
        <v>238</v>
      </c>
      <c r="R152" s="77" t="s">
        <v>238</v>
      </c>
      <c r="S152" s="77" t="s">
        <v>238</v>
      </c>
      <c r="T152" s="77" t="s">
        <v>238</v>
      </c>
      <c r="U152" s="77" t="s">
        <v>238</v>
      </c>
      <c r="V152" s="77" t="s">
        <v>238</v>
      </c>
      <c r="W152" s="77" t="s">
        <v>238</v>
      </c>
      <c r="X152" s="76" t="s">
        <v>238</v>
      </c>
      <c r="Y152" s="76" t="s">
        <v>238</v>
      </c>
      <c r="Z152" s="76" t="s">
        <v>238</v>
      </c>
      <c r="AA152" s="76" t="s">
        <v>238</v>
      </c>
      <c r="AB152" s="76" t="s">
        <v>238</v>
      </c>
      <c r="AC152" s="38" t="s">
        <v>238</v>
      </c>
      <c r="AD152" s="38" t="s">
        <v>238</v>
      </c>
      <c r="AE152" s="38"/>
      <c r="AF152" s="38"/>
      <c r="AG152" s="150">
        <f t="shared" ref="AG152:AZ152" si="40">AG154</f>
        <v>286.39999999999998</v>
      </c>
      <c r="AH152" s="150">
        <f t="shared" si="40"/>
        <v>286.39999999999998</v>
      </c>
      <c r="AI152" s="150">
        <f t="shared" si="40"/>
        <v>0</v>
      </c>
      <c r="AJ152" s="150"/>
      <c r="AK152" s="150">
        <f t="shared" si="40"/>
        <v>0</v>
      </c>
      <c r="AL152" s="150"/>
      <c r="AM152" s="150">
        <f t="shared" si="40"/>
        <v>0</v>
      </c>
      <c r="AN152" s="150"/>
      <c r="AO152" s="150">
        <f t="shared" si="40"/>
        <v>286.39999999999998</v>
      </c>
      <c r="AP152" s="150">
        <f t="shared" si="40"/>
        <v>286.39999999999998</v>
      </c>
      <c r="AQ152" s="150">
        <f t="shared" si="40"/>
        <v>280.89999999999998</v>
      </c>
      <c r="AR152" s="150">
        <f t="shared" si="40"/>
        <v>0</v>
      </c>
      <c r="AS152" s="150">
        <f t="shared" si="40"/>
        <v>0</v>
      </c>
      <c r="AT152" s="150">
        <f t="shared" si="40"/>
        <v>0</v>
      </c>
      <c r="AU152" s="150">
        <f t="shared" si="40"/>
        <v>280.89999999999998</v>
      </c>
      <c r="AV152" s="150">
        <f t="shared" si="40"/>
        <v>280.89999999999998</v>
      </c>
      <c r="AW152" s="150">
        <f t="shared" si="40"/>
        <v>0</v>
      </c>
      <c r="AX152" s="150">
        <f t="shared" si="40"/>
        <v>0</v>
      </c>
      <c r="AY152" s="150">
        <f t="shared" si="40"/>
        <v>0</v>
      </c>
      <c r="AZ152" s="150">
        <f t="shared" si="40"/>
        <v>280.89999999999998</v>
      </c>
      <c r="BA152" s="150">
        <f t="shared" ref="BA152:BJ152" si="41">BA154</f>
        <v>280.89999999999998</v>
      </c>
      <c r="BB152" s="150">
        <f t="shared" si="41"/>
        <v>0</v>
      </c>
      <c r="BC152" s="150">
        <f t="shared" si="41"/>
        <v>0</v>
      </c>
      <c r="BD152" s="150">
        <f t="shared" si="41"/>
        <v>0</v>
      </c>
      <c r="BE152" s="150">
        <f t="shared" si="41"/>
        <v>280.89999999999998</v>
      </c>
      <c r="BF152" s="150">
        <f t="shared" si="41"/>
        <v>280.89999999999998</v>
      </c>
      <c r="BG152" s="150">
        <f t="shared" si="41"/>
        <v>0</v>
      </c>
      <c r="BH152" s="150">
        <f t="shared" si="41"/>
        <v>0</v>
      </c>
      <c r="BI152" s="150">
        <f t="shared" si="41"/>
        <v>0</v>
      </c>
      <c r="BJ152" s="150">
        <f t="shared" si="41"/>
        <v>280.89999999999998</v>
      </c>
    </row>
    <row r="153" spans="1:62" ht="24">
      <c r="A153" s="112" t="s">
        <v>1</v>
      </c>
      <c r="B153" s="14">
        <v>7701</v>
      </c>
      <c r="C153" s="100" t="s">
        <v>238</v>
      </c>
      <c r="D153" s="93" t="s">
        <v>238</v>
      </c>
      <c r="E153" s="93" t="s">
        <v>238</v>
      </c>
      <c r="F153" s="93" t="s">
        <v>238</v>
      </c>
      <c r="G153" s="93" t="s">
        <v>238</v>
      </c>
      <c r="H153" s="93" t="s">
        <v>238</v>
      </c>
      <c r="I153" s="93" t="s">
        <v>238</v>
      </c>
      <c r="J153" s="93" t="s">
        <v>238</v>
      </c>
      <c r="K153" s="93" t="s">
        <v>238</v>
      </c>
      <c r="L153" s="93" t="s">
        <v>238</v>
      </c>
      <c r="M153" s="93" t="s">
        <v>238</v>
      </c>
      <c r="N153" s="93" t="s">
        <v>238</v>
      </c>
      <c r="O153" s="93" t="s">
        <v>238</v>
      </c>
      <c r="P153" s="93" t="s">
        <v>238</v>
      </c>
      <c r="Q153" s="94" t="s">
        <v>238</v>
      </c>
      <c r="R153" s="94" t="s">
        <v>238</v>
      </c>
      <c r="S153" s="94" t="s">
        <v>238</v>
      </c>
      <c r="T153" s="94" t="s">
        <v>238</v>
      </c>
      <c r="U153" s="94" t="s">
        <v>238</v>
      </c>
      <c r="V153" s="94" t="s">
        <v>238</v>
      </c>
      <c r="W153" s="94" t="s">
        <v>238</v>
      </c>
      <c r="X153" s="93" t="s">
        <v>238</v>
      </c>
      <c r="Y153" s="93" t="s">
        <v>238</v>
      </c>
      <c r="Z153" s="93" t="s">
        <v>238</v>
      </c>
      <c r="AA153" s="93" t="s">
        <v>238</v>
      </c>
      <c r="AB153" s="93" t="s">
        <v>238</v>
      </c>
      <c r="AC153" s="8" t="s">
        <v>238</v>
      </c>
      <c r="AD153" s="8" t="s">
        <v>238</v>
      </c>
      <c r="AE153" s="8"/>
      <c r="AF153" s="8"/>
      <c r="AG153" s="153">
        <f t="shared" si="32"/>
        <v>0</v>
      </c>
      <c r="AH153" s="153"/>
      <c r="AI153" s="148"/>
      <c r="AJ153" s="148"/>
      <c r="AK153" s="148"/>
      <c r="AL153" s="148"/>
      <c r="AM153" s="148"/>
      <c r="AN153" s="148"/>
      <c r="AO153" s="148"/>
      <c r="AP153" s="153"/>
      <c r="AQ153" s="154">
        <f t="shared" si="33"/>
        <v>0</v>
      </c>
      <c r="AR153" s="146"/>
      <c r="AS153" s="146"/>
      <c r="AT153" s="146"/>
      <c r="AU153" s="146"/>
      <c r="AV153" s="153">
        <f t="shared" si="34"/>
        <v>0</v>
      </c>
      <c r="AW153" s="148"/>
      <c r="AX153" s="148"/>
      <c r="AY153" s="148"/>
      <c r="AZ153" s="148"/>
      <c r="BA153" s="153">
        <f>BB153+BC153+BD153+BE153</f>
        <v>0</v>
      </c>
      <c r="BB153" s="148"/>
      <c r="BC153" s="148"/>
      <c r="BD153" s="148"/>
      <c r="BE153" s="148"/>
      <c r="BF153" s="153">
        <f>BG153+BH153+BI153+BJ153</f>
        <v>0</v>
      </c>
      <c r="BG153" s="148"/>
      <c r="BH153" s="148"/>
      <c r="BI153" s="148"/>
      <c r="BJ153" s="148"/>
    </row>
    <row r="154" spans="1:62" ht="24">
      <c r="A154" s="112" t="s">
        <v>225</v>
      </c>
      <c r="B154" s="14">
        <v>7800</v>
      </c>
      <c r="C154" s="100" t="s">
        <v>238</v>
      </c>
      <c r="D154" s="95" t="s">
        <v>238</v>
      </c>
      <c r="E154" s="93" t="s">
        <v>238</v>
      </c>
      <c r="F154" s="93" t="s">
        <v>238</v>
      </c>
      <c r="G154" s="93" t="s">
        <v>238</v>
      </c>
      <c r="H154" s="93" t="s">
        <v>238</v>
      </c>
      <c r="I154" s="93" t="s">
        <v>238</v>
      </c>
      <c r="J154" s="93" t="s">
        <v>238</v>
      </c>
      <c r="K154" s="93" t="s">
        <v>238</v>
      </c>
      <c r="L154" s="93" t="s">
        <v>238</v>
      </c>
      <c r="M154" s="93" t="s">
        <v>238</v>
      </c>
      <c r="N154" s="93" t="s">
        <v>238</v>
      </c>
      <c r="O154" s="93" t="s">
        <v>238</v>
      </c>
      <c r="P154" s="93" t="s">
        <v>238</v>
      </c>
      <c r="Q154" s="94" t="s">
        <v>238</v>
      </c>
      <c r="R154" s="94" t="s">
        <v>238</v>
      </c>
      <c r="S154" s="94" t="s">
        <v>238</v>
      </c>
      <c r="T154" s="94" t="s">
        <v>238</v>
      </c>
      <c r="U154" s="94" t="s">
        <v>238</v>
      </c>
      <c r="V154" s="94" t="s">
        <v>238</v>
      </c>
      <c r="W154" s="94" t="s">
        <v>238</v>
      </c>
      <c r="X154" s="93" t="s">
        <v>238</v>
      </c>
      <c r="Y154" s="93" t="s">
        <v>238</v>
      </c>
      <c r="Z154" s="93" t="s">
        <v>238</v>
      </c>
      <c r="AA154" s="93" t="s">
        <v>238</v>
      </c>
      <c r="AB154" s="93" t="s">
        <v>238</v>
      </c>
      <c r="AC154" s="8" t="s">
        <v>238</v>
      </c>
      <c r="AD154" s="8" t="s">
        <v>238</v>
      </c>
      <c r="AE154" s="8"/>
      <c r="AF154" s="8"/>
      <c r="AG154" s="153">
        <f t="shared" si="32"/>
        <v>286.39999999999998</v>
      </c>
      <c r="AH154" s="153">
        <f t="shared" si="32"/>
        <v>286.39999999999998</v>
      </c>
      <c r="AI154" s="148">
        <f>AI155+AI159</f>
        <v>0</v>
      </c>
      <c r="AJ154" s="148"/>
      <c r="AK154" s="148">
        <f>AK155+AK159</f>
        <v>0</v>
      </c>
      <c r="AL154" s="148"/>
      <c r="AM154" s="148">
        <f>AM155+AM159</f>
        <v>0</v>
      </c>
      <c r="AN154" s="148"/>
      <c r="AO154" s="148">
        <f>AO155+AO159</f>
        <v>286.39999999999998</v>
      </c>
      <c r="AP154" s="148">
        <f>AP155+AP159</f>
        <v>286.39999999999998</v>
      </c>
      <c r="AQ154" s="154">
        <f t="shared" si="33"/>
        <v>280.89999999999998</v>
      </c>
      <c r="AR154" s="146">
        <f>AR155+AR159</f>
        <v>0</v>
      </c>
      <c r="AS154" s="146">
        <f>AS155+AS159</f>
        <v>0</v>
      </c>
      <c r="AT154" s="146">
        <f>AT155+AT159</f>
        <v>0</v>
      </c>
      <c r="AU154" s="146">
        <f>AU155+AU159</f>
        <v>280.89999999999998</v>
      </c>
      <c r="AV154" s="153">
        <f t="shared" si="34"/>
        <v>280.89999999999998</v>
      </c>
      <c r="AW154" s="148">
        <f>AW155+AW159</f>
        <v>0</v>
      </c>
      <c r="AX154" s="148">
        <f>AX155+AX159</f>
        <v>0</v>
      </c>
      <c r="AY154" s="148">
        <f>AY155+AY159</f>
        <v>0</v>
      </c>
      <c r="AZ154" s="148">
        <f>AZ155+AZ159</f>
        <v>280.89999999999998</v>
      </c>
      <c r="BA154" s="153">
        <f>BB154+BC154+BD154+BE154</f>
        <v>280.89999999999998</v>
      </c>
      <c r="BB154" s="148">
        <f>BB155+BB159</f>
        <v>0</v>
      </c>
      <c r="BC154" s="148">
        <f>BC155+BC159</f>
        <v>0</v>
      </c>
      <c r="BD154" s="148">
        <f>BD155+BD159</f>
        <v>0</v>
      </c>
      <c r="BE154" s="148">
        <f>BE155+BE159</f>
        <v>280.89999999999998</v>
      </c>
      <c r="BF154" s="153">
        <f>BG154+BH154+BI154+BJ154</f>
        <v>280.89999999999998</v>
      </c>
      <c r="BG154" s="148">
        <f>BG155+BG159</f>
        <v>0</v>
      </c>
      <c r="BH154" s="148">
        <f>BH155+BH159</f>
        <v>0</v>
      </c>
      <c r="BI154" s="148">
        <f>BI155+BI159</f>
        <v>0</v>
      </c>
      <c r="BJ154" s="148">
        <f>BJ155+BJ159</f>
        <v>280.89999999999998</v>
      </c>
    </row>
    <row r="155" spans="1:62" ht="83.25" customHeight="1">
      <c r="A155" s="112" t="s">
        <v>485</v>
      </c>
      <c r="B155" s="14">
        <v>7801</v>
      </c>
      <c r="C155" s="93" t="s">
        <v>238</v>
      </c>
      <c r="D155" s="95" t="s">
        <v>238</v>
      </c>
      <c r="E155" s="93" t="s">
        <v>238</v>
      </c>
      <c r="F155" s="93" t="s">
        <v>238</v>
      </c>
      <c r="G155" s="93" t="s">
        <v>238</v>
      </c>
      <c r="H155" s="93" t="s">
        <v>238</v>
      </c>
      <c r="I155" s="93" t="s">
        <v>238</v>
      </c>
      <c r="J155" s="93" t="s">
        <v>238</v>
      </c>
      <c r="K155" s="93" t="s">
        <v>238</v>
      </c>
      <c r="L155" s="93" t="s">
        <v>238</v>
      </c>
      <c r="M155" s="93" t="s">
        <v>238</v>
      </c>
      <c r="N155" s="93" t="s">
        <v>238</v>
      </c>
      <c r="O155" s="93" t="s">
        <v>238</v>
      </c>
      <c r="P155" s="93" t="s">
        <v>238</v>
      </c>
      <c r="Q155" s="94" t="s">
        <v>238</v>
      </c>
      <c r="R155" s="94" t="s">
        <v>238</v>
      </c>
      <c r="S155" s="94" t="s">
        <v>238</v>
      </c>
      <c r="T155" s="94" t="s">
        <v>238</v>
      </c>
      <c r="U155" s="94" t="s">
        <v>238</v>
      </c>
      <c r="V155" s="94" t="s">
        <v>238</v>
      </c>
      <c r="W155" s="94" t="s">
        <v>238</v>
      </c>
      <c r="X155" s="93" t="s">
        <v>238</v>
      </c>
      <c r="Y155" s="93" t="s">
        <v>238</v>
      </c>
      <c r="Z155" s="93" t="s">
        <v>238</v>
      </c>
      <c r="AA155" s="93" t="s">
        <v>238</v>
      </c>
      <c r="AB155" s="93" t="s">
        <v>238</v>
      </c>
      <c r="AC155" s="8" t="s">
        <v>238</v>
      </c>
      <c r="AD155" s="8" t="s">
        <v>238</v>
      </c>
      <c r="AE155" s="8"/>
      <c r="AF155" s="8"/>
      <c r="AG155" s="153">
        <f t="shared" si="32"/>
        <v>286.39999999999998</v>
      </c>
      <c r="AH155" s="153">
        <f t="shared" si="32"/>
        <v>286.39999999999998</v>
      </c>
      <c r="AI155" s="148">
        <f>AI157</f>
        <v>0</v>
      </c>
      <c r="AJ155" s="148"/>
      <c r="AK155" s="148">
        <f>AK157</f>
        <v>0</v>
      </c>
      <c r="AL155" s="148"/>
      <c r="AM155" s="148">
        <f>AM157</f>
        <v>0</v>
      </c>
      <c r="AN155" s="148"/>
      <c r="AO155" s="148">
        <f>AO157+AO158</f>
        <v>286.39999999999998</v>
      </c>
      <c r="AP155" s="148">
        <f>AP157+AP158</f>
        <v>286.39999999999998</v>
      </c>
      <c r="AQ155" s="148">
        <f t="shared" ref="AQ155:AZ155" si="42">AQ157+AQ158</f>
        <v>280.89999999999998</v>
      </c>
      <c r="AR155" s="148">
        <f t="shared" si="42"/>
        <v>0</v>
      </c>
      <c r="AS155" s="148">
        <f t="shared" si="42"/>
        <v>0</v>
      </c>
      <c r="AT155" s="148">
        <f t="shared" si="42"/>
        <v>0</v>
      </c>
      <c r="AU155" s="148">
        <f t="shared" si="42"/>
        <v>280.89999999999998</v>
      </c>
      <c r="AV155" s="148">
        <f t="shared" si="42"/>
        <v>280.89999999999998</v>
      </c>
      <c r="AW155" s="148">
        <f t="shared" si="42"/>
        <v>0</v>
      </c>
      <c r="AX155" s="148">
        <f t="shared" si="42"/>
        <v>0</v>
      </c>
      <c r="AY155" s="148">
        <f t="shared" si="42"/>
        <v>0</v>
      </c>
      <c r="AZ155" s="148">
        <f t="shared" si="42"/>
        <v>280.89999999999998</v>
      </c>
      <c r="BA155" s="148">
        <f t="shared" ref="BA155:BJ155" si="43">BA157+BA158</f>
        <v>280.89999999999998</v>
      </c>
      <c r="BB155" s="148">
        <f t="shared" si="43"/>
        <v>0</v>
      </c>
      <c r="BC155" s="148">
        <f t="shared" si="43"/>
        <v>0</v>
      </c>
      <c r="BD155" s="148">
        <f t="shared" si="43"/>
        <v>0</v>
      </c>
      <c r="BE155" s="148">
        <f t="shared" si="43"/>
        <v>280.89999999999998</v>
      </c>
      <c r="BF155" s="148">
        <f t="shared" si="43"/>
        <v>280.89999999999998</v>
      </c>
      <c r="BG155" s="148">
        <f t="shared" si="43"/>
        <v>0</v>
      </c>
      <c r="BH155" s="148">
        <f t="shared" si="43"/>
        <v>0</v>
      </c>
      <c r="BI155" s="148">
        <f t="shared" si="43"/>
        <v>0</v>
      </c>
      <c r="BJ155" s="148">
        <f t="shared" si="43"/>
        <v>280.89999999999998</v>
      </c>
    </row>
    <row r="156" spans="1:62" hidden="1">
      <c r="A156" s="113" t="s">
        <v>411</v>
      </c>
      <c r="B156" s="15"/>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16"/>
      <c r="AD156" s="16"/>
      <c r="AE156" s="16"/>
      <c r="AF156" s="16"/>
      <c r="AG156" s="153">
        <f t="shared" si="32"/>
        <v>0</v>
      </c>
      <c r="AH156" s="156"/>
      <c r="AI156" s="151"/>
      <c r="AJ156" s="151"/>
      <c r="AK156" s="151"/>
      <c r="AL156" s="151"/>
      <c r="AM156" s="151"/>
      <c r="AN156" s="151"/>
      <c r="AO156" s="151"/>
      <c r="AP156" s="156"/>
      <c r="AQ156" s="154">
        <f t="shared" si="33"/>
        <v>0</v>
      </c>
      <c r="AR156" s="152"/>
      <c r="AS156" s="152"/>
      <c r="AT156" s="152"/>
      <c r="AU156" s="152"/>
      <c r="AV156" s="153">
        <f t="shared" si="34"/>
        <v>0</v>
      </c>
      <c r="AW156" s="151"/>
      <c r="AX156" s="151"/>
      <c r="AY156" s="151"/>
      <c r="AZ156" s="151"/>
      <c r="BA156" s="153">
        <f t="shared" ref="BA156:BA162" si="44">BB156+BC156+BD156+BE156</f>
        <v>0</v>
      </c>
      <c r="BB156" s="151"/>
      <c r="BC156" s="151"/>
      <c r="BD156" s="151"/>
      <c r="BE156" s="151"/>
      <c r="BF156" s="153">
        <f t="shared" ref="BF156:BF162" si="45">BG156+BH156+BI156+BJ156</f>
        <v>0</v>
      </c>
      <c r="BG156" s="151"/>
      <c r="BH156" s="151"/>
      <c r="BI156" s="151"/>
      <c r="BJ156" s="151"/>
    </row>
    <row r="157" spans="1:62" ht="93" customHeight="1">
      <c r="A157" s="860" t="s">
        <v>405</v>
      </c>
      <c r="B157" s="17">
        <v>7803</v>
      </c>
      <c r="C157" s="58" t="s">
        <v>447</v>
      </c>
      <c r="D157" s="58" t="s">
        <v>241</v>
      </c>
      <c r="E157" s="58" t="s">
        <v>448</v>
      </c>
      <c r="F157" s="59"/>
      <c r="G157" s="59"/>
      <c r="H157" s="59"/>
      <c r="I157" s="59"/>
      <c r="J157" s="59"/>
      <c r="K157" s="59"/>
      <c r="L157" s="59"/>
      <c r="M157" s="64" t="s">
        <v>446</v>
      </c>
      <c r="N157" s="60" t="s">
        <v>290</v>
      </c>
      <c r="O157" s="67" t="s">
        <v>386</v>
      </c>
      <c r="P157" s="59">
        <v>9</v>
      </c>
      <c r="Q157" s="59"/>
      <c r="R157" s="59"/>
      <c r="S157" s="59"/>
      <c r="T157" s="59"/>
      <c r="U157" s="59"/>
      <c r="V157" s="59"/>
      <c r="W157" s="386" t="s">
        <v>175</v>
      </c>
      <c r="X157" s="289" t="s">
        <v>176</v>
      </c>
      <c r="Y157" s="291" t="s">
        <v>177</v>
      </c>
      <c r="Z157" s="59"/>
      <c r="AA157" s="59"/>
      <c r="AB157" s="59"/>
      <c r="AC157" s="18"/>
      <c r="AD157" s="18" t="s">
        <v>478</v>
      </c>
      <c r="AE157" s="18" t="s">
        <v>270</v>
      </c>
      <c r="AF157" s="18" t="s">
        <v>282</v>
      </c>
      <c r="AG157" s="153">
        <f t="shared" si="32"/>
        <v>0</v>
      </c>
      <c r="AH157" s="153"/>
      <c r="AI157" s="153"/>
      <c r="AJ157" s="153"/>
      <c r="AK157" s="153"/>
      <c r="AL157" s="153"/>
      <c r="AM157" s="153">
        <v>0</v>
      </c>
      <c r="AN157" s="153"/>
      <c r="AO157" s="153"/>
      <c r="AP157" s="153"/>
      <c r="AQ157" s="154">
        <f t="shared" si="33"/>
        <v>0</v>
      </c>
      <c r="AR157" s="154"/>
      <c r="AS157" s="154"/>
      <c r="AT157" s="154">
        <v>0</v>
      </c>
      <c r="AU157" s="154"/>
      <c r="AV157" s="153">
        <f t="shared" si="34"/>
        <v>0</v>
      </c>
      <c r="AW157" s="153"/>
      <c r="AX157" s="153"/>
      <c r="AY157" s="153">
        <v>0</v>
      </c>
      <c r="AZ157" s="153"/>
      <c r="BA157" s="153">
        <f t="shared" si="44"/>
        <v>0</v>
      </c>
      <c r="BB157" s="153"/>
      <c r="BC157" s="153"/>
      <c r="BD157" s="153">
        <v>0</v>
      </c>
      <c r="BE157" s="153"/>
      <c r="BF157" s="153">
        <f t="shared" si="45"/>
        <v>0</v>
      </c>
      <c r="BG157" s="153"/>
      <c r="BH157" s="153"/>
      <c r="BI157" s="153">
        <v>0</v>
      </c>
      <c r="BJ157" s="153"/>
    </row>
    <row r="158" spans="1:62" ht="12" customHeight="1">
      <c r="A158" s="861"/>
      <c r="B158" s="14">
        <v>7803</v>
      </c>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8" t="s">
        <v>478</v>
      </c>
      <c r="AE158" s="18" t="s">
        <v>27</v>
      </c>
      <c r="AF158" s="18" t="s">
        <v>282</v>
      </c>
      <c r="AG158" s="153">
        <f t="shared" si="32"/>
        <v>286.39999999999998</v>
      </c>
      <c r="AH158" s="153">
        <f t="shared" si="32"/>
        <v>286.39999999999998</v>
      </c>
      <c r="AI158" s="148"/>
      <c r="AJ158" s="148"/>
      <c r="AK158" s="148"/>
      <c r="AL158" s="148"/>
      <c r="AM158" s="148"/>
      <c r="AN158" s="148"/>
      <c r="AO158" s="148">
        <v>286.39999999999998</v>
      </c>
      <c r="AP158" s="153">
        <v>286.39999999999998</v>
      </c>
      <c r="AQ158" s="154">
        <f t="shared" si="33"/>
        <v>280.89999999999998</v>
      </c>
      <c r="AR158" s="146"/>
      <c r="AS158" s="146"/>
      <c r="AT158" s="146"/>
      <c r="AU158" s="146">
        <v>280.89999999999998</v>
      </c>
      <c r="AV158" s="153">
        <f t="shared" si="34"/>
        <v>280.89999999999998</v>
      </c>
      <c r="AW158" s="148"/>
      <c r="AX158" s="148"/>
      <c r="AY158" s="148"/>
      <c r="AZ158" s="148">
        <v>280.89999999999998</v>
      </c>
      <c r="BA158" s="153">
        <f t="shared" si="44"/>
        <v>280.89999999999998</v>
      </c>
      <c r="BB158" s="148"/>
      <c r="BC158" s="148"/>
      <c r="BD158" s="148"/>
      <c r="BE158" s="148">
        <v>280.89999999999998</v>
      </c>
      <c r="BF158" s="153">
        <f t="shared" si="45"/>
        <v>280.89999999999998</v>
      </c>
      <c r="BG158" s="148"/>
      <c r="BH158" s="148"/>
      <c r="BI158" s="148"/>
      <c r="BJ158" s="148">
        <v>280.89999999999998</v>
      </c>
    </row>
    <row r="159" spans="1:62" ht="36" hidden="1">
      <c r="A159" s="112" t="s">
        <v>226</v>
      </c>
      <c r="B159" s="14">
        <v>7900</v>
      </c>
      <c r="C159" s="8" t="s">
        <v>238</v>
      </c>
      <c r="D159" s="25" t="s">
        <v>238</v>
      </c>
      <c r="E159" s="8" t="s">
        <v>238</v>
      </c>
      <c r="F159" s="8" t="s">
        <v>238</v>
      </c>
      <c r="G159" s="8" t="s">
        <v>238</v>
      </c>
      <c r="H159" s="8" t="s">
        <v>238</v>
      </c>
      <c r="I159" s="8" t="s">
        <v>238</v>
      </c>
      <c r="J159" s="8" t="s">
        <v>238</v>
      </c>
      <c r="K159" s="8" t="s">
        <v>238</v>
      </c>
      <c r="L159" s="8" t="s">
        <v>238</v>
      </c>
      <c r="M159" s="8" t="s">
        <v>238</v>
      </c>
      <c r="N159" s="8" t="s">
        <v>238</v>
      </c>
      <c r="O159" s="8" t="s">
        <v>238</v>
      </c>
      <c r="P159" s="8" t="s">
        <v>238</v>
      </c>
      <c r="Q159" s="11" t="s">
        <v>238</v>
      </c>
      <c r="R159" s="11" t="s">
        <v>238</v>
      </c>
      <c r="S159" s="11" t="s">
        <v>238</v>
      </c>
      <c r="T159" s="11" t="s">
        <v>238</v>
      </c>
      <c r="U159" s="11" t="s">
        <v>238</v>
      </c>
      <c r="V159" s="11" t="s">
        <v>238</v>
      </c>
      <c r="W159" s="11" t="s">
        <v>238</v>
      </c>
      <c r="X159" s="8" t="s">
        <v>238</v>
      </c>
      <c r="Y159" s="8" t="s">
        <v>238</v>
      </c>
      <c r="Z159" s="8" t="s">
        <v>238</v>
      </c>
      <c r="AA159" s="8" t="s">
        <v>238</v>
      </c>
      <c r="AB159" s="8" t="s">
        <v>238</v>
      </c>
      <c r="AC159" s="8" t="s">
        <v>238</v>
      </c>
      <c r="AD159" s="8" t="s">
        <v>238</v>
      </c>
      <c r="AE159" s="8"/>
      <c r="AF159" s="8"/>
      <c r="AG159" s="153">
        <f t="shared" si="32"/>
        <v>0</v>
      </c>
      <c r="AH159" s="153"/>
      <c r="AI159" s="148"/>
      <c r="AJ159" s="148"/>
      <c r="AK159" s="148"/>
      <c r="AL159" s="148"/>
      <c r="AM159" s="148"/>
      <c r="AN159" s="148"/>
      <c r="AO159" s="148"/>
      <c r="AP159" s="153"/>
      <c r="AQ159" s="154">
        <f t="shared" si="33"/>
        <v>0</v>
      </c>
      <c r="AR159" s="146"/>
      <c r="AS159" s="146"/>
      <c r="AT159" s="146"/>
      <c r="AU159" s="146"/>
      <c r="AV159" s="153">
        <f t="shared" si="34"/>
        <v>0</v>
      </c>
      <c r="AW159" s="148"/>
      <c r="AX159" s="148"/>
      <c r="AY159" s="148"/>
      <c r="AZ159" s="148"/>
      <c r="BA159" s="153">
        <f t="shared" si="44"/>
        <v>0</v>
      </c>
      <c r="BB159" s="148"/>
      <c r="BC159" s="148"/>
      <c r="BD159" s="148"/>
      <c r="BE159" s="148"/>
      <c r="BF159" s="153">
        <f t="shared" si="45"/>
        <v>0</v>
      </c>
      <c r="BG159" s="148"/>
      <c r="BH159" s="148"/>
      <c r="BI159" s="148"/>
      <c r="BJ159" s="148"/>
    </row>
    <row r="160" spans="1:62" hidden="1">
      <c r="A160" s="113" t="s">
        <v>411</v>
      </c>
      <c r="B160" s="15">
        <v>7901</v>
      </c>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53">
        <f t="shared" si="32"/>
        <v>0</v>
      </c>
      <c r="AH160" s="156"/>
      <c r="AI160" s="151"/>
      <c r="AJ160" s="151"/>
      <c r="AK160" s="151"/>
      <c r="AL160" s="151"/>
      <c r="AM160" s="151"/>
      <c r="AN160" s="151"/>
      <c r="AO160" s="151"/>
      <c r="AP160" s="156"/>
      <c r="AQ160" s="154">
        <f t="shared" si="33"/>
        <v>0</v>
      </c>
      <c r="AR160" s="152"/>
      <c r="AS160" s="152"/>
      <c r="AT160" s="152"/>
      <c r="AU160" s="152"/>
      <c r="AV160" s="153">
        <f t="shared" si="34"/>
        <v>0</v>
      </c>
      <c r="AW160" s="151"/>
      <c r="AX160" s="151"/>
      <c r="AY160" s="151"/>
      <c r="AZ160" s="151"/>
      <c r="BA160" s="153">
        <f t="shared" si="44"/>
        <v>0</v>
      </c>
      <c r="BB160" s="151"/>
      <c r="BC160" s="151"/>
      <c r="BD160" s="151"/>
      <c r="BE160" s="151"/>
      <c r="BF160" s="153">
        <f t="shared" si="45"/>
        <v>0</v>
      </c>
      <c r="BG160" s="151"/>
      <c r="BH160" s="151"/>
      <c r="BI160" s="151"/>
      <c r="BJ160" s="151"/>
    </row>
    <row r="161" spans="1:62" ht="0.75" customHeight="1">
      <c r="A161" s="114" t="s">
        <v>412</v>
      </c>
      <c r="B161" s="17"/>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53">
        <f t="shared" si="32"/>
        <v>0</v>
      </c>
      <c r="AH161" s="153"/>
      <c r="AI161" s="153"/>
      <c r="AJ161" s="153"/>
      <c r="AK161" s="153"/>
      <c r="AL161" s="153"/>
      <c r="AM161" s="153"/>
      <c r="AN161" s="153"/>
      <c r="AO161" s="153"/>
      <c r="AP161" s="153"/>
      <c r="AQ161" s="154">
        <f t="shared" si="33"/>
        <v>0</v>
      </c>
      <c r="AR161" s="154"/>
      <c r="AS161" s="154"/>
      <c r="AT161" s="154"/>
      <c r="AU161" s="154"/>
      <c r="AV161" s="153">
        <f t="shared" si="34"/>
        <v>0</v>
      </c>
      <c r="AW161" s="153"/>
      <c r="AX161" s="153"/>
      <c r="AY161" s="153"/>
      <c r="AZ161" s="153"/>
      <c r="BA161" s="153">
        <f t="shared" si="44"/>
        <v>0</v>
      </c>
      <c r="BB161" s="153"/>
      <c r="BC161" s="153"/>
      <c r="BD161" s="153"/>
      <c r="BE161" s="153"/>
      <c r="BF161" s="153">
        <f t="shared" si="45"/>
        <v>0</v>
      </c>
      <c r="BG161" s="153"/>
      <c r="BH161" s="153"/>
      <c r="BI161" s="153"/>
      <c r="BJ161" s="153"/>
    </row>
    <row r="162" spans="1:62" ht="37.5" customHeight="1">
      <c r="A162" s="112" t="s">
        <v>329</v>
      </c>
      <c r="B162" s="29">
        <v>8000</v>
      </c>
      <c r="C162" s="16"/>
      <c r="D162" s="16"/>
      <c r="E162" s="16"/>
      <c r="F162" s="16"/>
      <c r="G162" s="16"/>
      <c r="H162" s="16"/>
      <c r="I162" s="16"/>
      <c r="J162" s="16"/>
      <c r="K162" s="16"/>
      <c r="L162" s="16"/>
      <c r="M162" s="16"/>
      <c r="N162" s="16"/>
      <c r="O162" s="16"/>
      <c r="P162" s="16"/>
      <c r="Q162" s="21"/>
      <c r="R162" s="21"/>
      <c r="S162" s="21"/>
      <c r="T162" s="21"/>
      <c r="U162" s="21"/>
      <c r="V162" s="21"/>
      <c r="W162" s="21"/>
      <c r="X162" s="16"/>
      <c r="Y162" s="16"/>
      <c r="Z162" s="16"/>
      <c r="AA162" s="16"/>
      <c r="AB162" s="16"/>
      <c r="AC162" s="16"/>
      <c r="AD162" s="451" t="s">
        <v>180</v>
      </c>
      <c r="AE162" s="451" t="s">
        <v>197</v>
      </c>
      <c r="AF162" s="451" t="s">
        <v>288</v>
      </c>
      <c r="AG162" s="153">
        <f t="shared" si="32"/>
        <v>0</v>
      </c>
      <c r="AH162" s="156"/>
      <c r="AI162" s="151"/>
      <c r="AJ162" s="151"/>
      <c r="AK162" s="151"/>
      <c r="AL162" s="151"/>
      <c r="AM162" s="151"/>
      <c r="AN162" s="151"/>
      <c r="AO162" s="151">
        <v>0</v>
      </c>
      <c r="AP162" s="156"/>
      <c r="AQ162" s="154">
        <f t="shared" si="33"/>
        <v>0</v>
      </c>
      <c r="AR162" s="152"/>
      <c r="AS162" s="152"/>
      <c r="AT162" s="152"/>
      <c r="AU162" s="152">
        <v>0</v>
      </c>
      <c r="AV162" s="153">
        <f t="shared" si="34"/>
        <v>45.7</v>
      </c>
      <c r="AW162" s="151"/>
      <c r="AX162" s="151"/>
      <c r="AY162" s="151"/>
      <c r="AZ162" s="151">
        <v>45.7</v>
      </c>
      <c r="BA162" s="153">
        <f t="shared" si="44"/>
        <v>90.4</v>
      </c>
      <c r="BB162" s="151"/>
      <c r="BC162" s="151"/>
      <c r="BD162" s="151"/>
      <c r="BE162" s="151">
        <v>90.4</v>
      </c>
      <c r="BF162" s="153">
        <f t="shared" si="45"/>
        <v>90.4</v>
      </c>
      <c r="BG162" s="151"/>
      <c r="BH162" s="151"/>
      <c r="BI162" s="151"/>
      <c r="BJ162" s="151">
        <v>90.4</v>
      </c>
    </row>
    <row r="163" spans="1:62" ht="24.75" thickBot="1">
      <c r="A163" s="112" t="s">
        <v>227</v>
      </c>
      <c r="B163" s="184">
        <v>10700</v>
      </c>
      <c r="C163" s="27" t="s">
        <v>238</v>
      </c>
      <c r="D163" s="27" t="s">
        <v>238</v>
      </c>
      <c r="E163" s="27" t="s">
        <v>238</v>
      </c>
      <c r="F163" s="27" t="s">
        <v>238</v>
      </c>
      <c r="G163" s="27" t="s">
        <v>238</v>
      </c>
      <c r="H163" s="27" t="s">
        <v>238</v>
      </c>
      <c r="I163" s="27" t="s">
        <v>238</v>
      </c>
      <c r="J163" s="27" t="s">
        <v>238</v>
      </c>
      <c r="K163" s="27" t="s">
        <v>238</v>
      </c>
      <c r="L163" s="27" t="s">
        <v>238</v>
      </c>
      <c r="M163" s="27" t="s">
        <v>238</v>
      </c>
      <c r="N163" s="27" t="s">
        <v>238</v>
      </c>
      <c r="O163" s="27" t="s">
        <v>238</v>
      </c>
      <c r="P163" s="27" t="s">
        <v>238</v>
      </c>
      <c r="Q163" s="28" t="s">
        <v>238</v>
      </c>
      <c r="R163" s="28" t="s">
        <v>238</v>
      </c>
      <c r="S163" s="28" t="s">
        <v>238</v>
      </c>
      <c r="T163" s="28" t="s">
        <v>238</v>
      </c>
      <c r="U163" s="28" t="s">
        <v>238</v>
      </c>
      <c r="V163" s="28" t="s">
        <v>238</v>
      </c>
      <c r="W163" s="28" t="s">
        <v>238</v>
      </c>
      <c r="X163" s="27" t="s">
        <v>238</v>
      </c>
      <c r="Y163" s="27" t="s">
        <v>238</v>
      </c>
      <c r="Z163" s="27" t="s">
        <v>238</v>
      </c>
      <c r="AA163" s="27" t="s">
        <v>238</v>
      </c>
      <c r="AB163" s="27" t="s">
        <v>238</v>
      </c>
      <c r="AC163" s="27" t="s">
        <v>238</v>
      </c>
      <c r="AD163" s="27" t="s">
        <v>238</v>
      </c>
      <c r="AE163" s="27"/>
      <c r="AF163" s="27"/>
      <c r="AG163" s="553">
        <f>AG20+AG162</f>
        <v>3629.1000000000004</v>
      </c>
      <c r="AH163" s="553">
        <f>AH20+AH162</f>
        <v>3605.0999999999995</v>
      </c>
      <c r="AI163" s="163">
        <f>AI20</f>
        <v>107.1</v>
      </c>
      <c r="AJ163" s="163">
        <f>AJ20</f>
        <v>107.1</v>
      </c>
      <c r="AK163" s="553">
        <f>AK20</f>
        <v>723.6</v>
      </c>
      <c r="AL163" s="553">
        <f>AL20</f>
        <v>720.6</v>
      </c>
      <c r="AM163" s="163">
        <f>AM20</f>
        <v>0</v>
      </c>
      <c r="AN163" s="163"/>
      <c r="AO163" s="163">
        <f>AO20+AO162</f>
        <v>2798.4</v>
      </c>
      <c r="AP163" s="163">
        <f>AP20+AP162</f>
        <v>2777.4</v>
      </c>
      <c r="AQ163" s="162">
        <f t="shared" ref="AQ163:AZ163" si="46">AQ20</f>
        <v>7823.2999999999993</v>
      </c>
      <c r="AR163" s="507">
        <f t="shared" si="46"/>
        <v>90</v>
      </c>
      <c r="AS163" s="162">
        <f t="shared" si="46"/>
        <v>5618.7</v>
      </c>
      <c r="AT163" s="162">
        <f t="shared" si="46"/>
        <v>0</v>
      </c>
      <c r="AU163" s="162">
        <f t="shared" si="46"/>
        <v>2114.6</v>
      </c>
      <c r="AV163" s="162">
        <f t="shared" si="46"/>
        <v>2328.2999999999997</v>
      </c>
      <c r="AW163" s="162">
        <f t="shared" si="46"/>
        <v>90.1</v>
      </c>
      <c r="AX163" s="162">
        <f t="shared" si="46"/>
        <v>407.9</v>
      </c>
      <c r="AY163" s="162">
        <f t="shared" si="46"/>
        <v>0</v>
      </c>
      <c r="AZ163" s="162">
        <f t="shared" si="46"/>
        <v>1830.3</v>
      </c>
      <c r="BA163" s="162">
        <f t="shared" ref="BA163:BJ163" si="47">BA20</f>
        <v>2499.7000000000003</v>
      </c>
      <c r="BB163" s="162">
        <f t="shared" si="47"/>
        <v>93.8</v>
      </c>
      <c r="BC163" s="507">
        <f t="shared" si="47"/>
        <v>596.79999999999995</v>
      </c>
      <c r="BD163" s="162">
        <f t="shared" si="47"/>
        <v>0</v>
      </c>
      <c r="BE163" s="507">
        <f t="shared" si="47"/>
        <v>1809.1</v>
      </c>
      <c r="BF163" s="162">
        <f t="shared" si="47"/>
        <v>2499.7000000000003</v>
      </c>
      <c r="BG163" s="162">
        <f t="shared" si="47"/>
        <v>93.8</v>
      </c>
      <c r="BH163" s="507">
        <f t="shared" si="47"/>
        <v>596.79999999999995</v>
      </c>
      <c r="BI163" s="162">
        <f t="shared" si="47"/>
        <v>0</v>
      </c>
      <c r="BJ163" s="507">
        <f t="shared" si="47"/>
        <v>1809.1</v>
      </c>
    </row>
    <row r="165" spans="1:62" ht="10.5" customHeight="1"/>
    <row r="166" spans="1:62" s="46" customFormat="1" ht="16.5">
      <c r="A166" s="52"/>
      <c r="B166" s="42"/>
      <c r="C166" s="636"/>
      <c r="D166" s="43"/>
      <c r="E166" s="43"/>
      <c r="F166" s="43"/>
      <c r="G166" s="44"/>
      <c r="H166" s="43"/>
      <c r="I166" s="43"/>
      <c r="J166" s="43"/>
      <c r="K166" s="44"/>
      <c r="L166" s="44"/>
      <c r="M166" s="43"/>
      <c r="N166" s="43"/>
      <c r="O166" s="43"/>
      <c r="P166" s="43"/>
      <c r="Q166" s="44"/>
      <c r="R166" s="44"/>
      <c r="S166" s="44"/>
      <c r="T166" s="44"/>
      <c r="U166" s="44"/>
      <c r="V166" s="44"/>
      <c r="W166" s="44"/>
      <c r="X166" s="44"/>
      <c r="Y166" s="44"/>
      <c r="Z166" s="44"/>
      <c r="AA166" s="44"/>
      <c r="AB166" s="44"/>
      <c r="AC166" s="44"/>
      <c r="AD166" s="45"/>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row>
    <row r="168" spans="1:62" s="35" customFormat="1">
      <c r="AG168" s="173"/>
      <c r="AH168" s="173"/>
    </row>
    <row r="170" spans="1:62" s="34" customFormat="1"/>
  </sheetData>
  <mergeCells count="168">
    <mergeCell ref="AV12:AZ12"/>
    <mergeCell ref="AG12:AP12"/>
    <mergeCell ref="A3:AZ4"/>
    <mergeCell ref="A5:AS5"/>
    <mergeCell ref="M12:P12"/>
    <mergeCell ref="Q12:S12"/>
    <mergeCell ref="A9:A18"/>
    <mergeCell ref="AC9:AC18"/>
    <mergeCell ref="Z12:AB12"/>
    <mergeCell ref="AD13:AD18"/>
    <mergeCell ref="Z13:Z18"/>
    <mergeCell ref="AQ12:AU12"/>
    <mergeCell ref="AP14:AP18"/>
    <mergeCell ref="AG9:BJ11"/>
    <mergeCell ref="AB13:AB18"/>
    <mergeCell ref="AD9:AF12"/>
    <mergeCell ref="C9:AB10"/>
    <mergeCell ref="E13:E18"/>
    <mergeCell ref="C13:C18"/>
    <mergeCell ref="D13:D18"/>
    <mergeCell ref="AL14:AL18"/>
    <mergeCell ref="AJ14:AJ18"/>
    <mergeCell ref="AN14:AN18"/>
    <mergeCell ref="AE13:AE18"/>
    <mergeCell ref="AF13:AF18"/>
    <mergeCell ref="AX13:AX18"/>
    <mergeCell ref="AV13:AV18"/>
    <mergeCell ref="AG14:AG18"/>
    <mergeCell ref="AH14:AH18"/>
    <mergeCell ref="AK14:AK18"/>
    <mergeCell ref="AY13:AY18"/>
    <mergeCell ref="BE14:BE18"/>
    <mergeCell ref="AZ13:AZ18"/>
    <mergeCell ref="BB14:BB18"/>
    <mergeCell ref="AM13:AN13"/>
    <mergeCell ref="AM14:AM18"/>
    <mergeCell ref="AI13:AJ13"/>
    <mergeCell ref="S13:S18"/>
    <mergeCell ref="W13:W18"/>
    <mergeCell ref="BF13:BJ13"/>
    <mergeCell ref="BA12:BJ12"/>
    <mergeCell ref="AO13:AP13"/>
    <mergeCell ref="AQ13:AQ18"/>
    <mergeCell ref="BD14:BD18"/>
    <mergeCell ref="BC14:BC18"/>
    <mergeCell ref="BA14:BA18"/>
    <mergeCell ref="AW13:AW18"/>
    <mergeCell ref="BG14:BG18"/>
    <mergeCell ref="BA13:BE13"/>
    <mergeCell ref="H13:H18"/>
    <mergeCell ref="O13:O18"/>
    <mergeCell ref="AG13:AH13"/>
    <mergeCell ref="AO14:AO18"/>
    <mergeCell ref="K13:K18"/>
    <mergeCell ref="AK13:AL13"/>
    <mergeCell ref="AI14:AI18"/>
    <mergeCell ref="AA13:AA18"/>
    <mergeCell ref="X13:X18"/>
    <mergeCell ref="V13:V18"/>
    <mergeCell ref="C12:E12"/>
    <mergeCell ref="BJ14:BJ18"/>
    <mergeCell ref="BF14:BF18"/>
    <mergeCell ref="BI14:BI18"/>
    <mergeCell ref="BH14:BH18"/>
    <mergeCell ref="AT13:AT18"/>
    <mergeCell ref="AU13:AU18"/>
    <mergeCell ref="B9:B18"/>
    <mergeCell ref="C11:V11"/>
    <mergeCell ref="F12:I12"/>
    <mergeCell ref="AS13:AS18"/>
    <mergeCell ref="AR13:AR18"/>
    <mergeCell ref="W11:AB11"/>
    <mergeCell ref="Q13:Q18"/>
    <mergeCell ref="U13:U18"/>
    <mergeCell ref="T12:V12"/>
    <mergeCell ref="W12:Y12"/>
    <mergeCell ref="F13:F18"/>
    <mergeCell ref="I13:I18"/>
    <mergeCell ref="M25:M32"/>
    <mergeCell ref="Y13:Y18"/>
    <mergeCell ref="R13:R18"/>
    <mergeCell ref="T13:T18"/>
    <mergeCell ref="P13:P18"/>
    <mergeCell ref="J12:L12"/>
    <mergeCell ref="G13:G18"/>
    <mergeCell ref="N13:N18"/>
    <mergeCell ref="L13:L18"/>
    <mergeCell ref="M13:M18"/>
    <mergeCell ref="J13:J18"/>
    <mergeCell ref="B25:B32"/>
    <mergeCell ref="B77:B91"/>
    <mergeCell ref="M91:M93"/>
    <mergeCell ref="B54:B65"/>
    <mergeCell ref="B69:B76"/>
    <mergeCell ref="E36:E49"/>
    <mergeCell ref="E69:E76"/>
    <mergeCell ref="M77:M90"/>
    <mergeCell ref="M54:M62"/>
    <mergeCell ref="M73:M76"/>
    <mergeCell ref="Y54:Y58"/>
    <mergeCell ref="X69:X76"/>
    <mergeCell ref="Z77:Z90"/>
    <mergeCell ref="Y69:Y76"/>
    <mergeCell ref="Z54:Z62"/>
    <mergeCell ref="C25:C32"/>
    <mergeCell ref="C36:C52"/>
    <mergeCell ref="E25:E32"/>
    <mergeCell ref="A25:A32"/>
    <mergeCell ref="A36:A52"/>
    <mergeCell ref="E77:E82"/>
    <mergeCell ref="C69:C76"/>
    <mergeCell ref="D69:D76"/>
    <mergeCell ref="C54:C62"/>
    <mergeCell ref="E54:E58"/>
    <mergeCell ref="A54:A65"/>
    <mergeCell ref="B36:B52"/>
    <mergeCell ref="D25:D32"/>
    <mergeCell ref="W25:W32"/>
    <mergeCell ref="Z25:Z32"/>
    <mergeCell ref="Y25:Y31"/>
    <mergeCell ref="C77:C90"/>
    <mergeCell ref="W54:W62"/>
    <mergeCell ref="W36:W52"/>
    <mergeCell ref="Y36:Y49"/>
    <mergeCell ref="Z36:Z52"/>
    <mergeCell ref="O36:O49"/>
    <mergeCell ref="M36:M52"/>
    <mergeCell ref="B116:B120"/>
    <mergeCell ref="A77:A93"/>
    <mergeCell ref="A111:A115"/>
    <mergeCell ref="A116:A120"/>
    <mergeCell ref="A98:A99"/>
    <mergeCell ref="A109:A110"/>
    <mergeCell ref="B111:B115"/>
    <mergeCell ref="B109:B110"/>
    <mergeCell ref="C108:C120"/>
    <mergeCell ref="E108:E109"/>
    <mergeCell ref="A69:A76"/>
    <mergeCell ref="Z91:Z93"/>
    <mergeCell ref="W77:W90"/>
    <mergeCell ref="W69:W76"/>
    <mergeCell ref="D108:D109"/>
    <mergeCell ref="W98:W99"/>
    <mergeCell ref="F102:F103"/>
    <mergeCell ref="C98:C99"/>
    <mergeCell ref="Z141:Z143"/>
    <mergeCell ref="M108:M120"/>
    <mergeCell ref="N108:N109"/>
    <mergeCell ref="P108:P109"/>
    <mergeCell ref="W108:W120"/>
    <mergeCell ref="O108:O109"/>
    <mergeCell ref="X141:X143"/>
    <mergeCell ref="B141:B143"/>
    <mergeCell ref="C141:C143"/>
    <mergeCell ref="E141:E143"/>
    <mergeCell ref="A141:A143"/>
    <mergeCell ref="A157:A158"/>
    <mergeCell ref="D141:D142"/>
    <mergeCell ref="O141:O142"/>
    <mergeCell ref="M141:M143"/>
    <mergeCell ref="Y141:Y143"/>
    <mergeCell ref="W141:W143"/>
    <mergeCell ref="AB108:AB109"/>
    <mergeCell ref="AA108:AA109"/>
    <mergeCell ref="Z108:Z120"/>
    <mergeCell ref="X108:X109"/>
    <mergeCell ref="Y108:Y109"/>
    <mergeCell ref="N141:N142"/>
  </mergeCells>
  <phoneticPr fontId="0" type="noConversion"/>
  <pageMargins left="0.75" right="0.28000000000000003" top="0.49" bottom="0.51" header="0.5" footer="0.5"/>
  <pageSetup paperSize="9" scale="44" orientation="landscape" r:id="rId1"/>
  <headerFooter alignWithMargins="0"/>
</worksheet>
</file>

<file path=xl/worksheets/sheet6.xml><?xml version="1.0" encoding="utf-8"?>
<worksheet xmlns="http://schemas.openxmlformats.org/spreadsheetml/2006/main" xmlns:r="http://schemas.openxmlformats.org/officeDocument/2006/relationships">
  <dimension ref="A3:BJ166"/>
  <sheetViews>
    <sheetView view="pageBreakPreview" topLeftCell="B140" zoomScaleNormal="75" zoomScaleSheetLayoutView="100" workbookViewId="0">
      <selection activeCell="AG164" sqref="AG164:BB166"/>
    </sheetView>
  </sheetViews>
  <sheetFormatPr defaultRowHeight="12.75"/>
  <cols>
    <col min="1" max="1" width="40.7109375" style="2" customWidth="1"/>
    <col min="2" max="2" width="5.140625" style="2" customWidth="1"/>
    <col min="3" max="3" width="15" style="2" customWidth="1"/>
    <col min="4" max="4" width="4.28515625" style="2" customWidth="1"/>
    <col min="5" max="5" width="5" style="2" customWidth="1"/>
    <col min="6" max="6" width="0.140625" style="2" hidden="1" customWidth="1"/>
    <col min="7" max="7" width="12.42578125" style="2" hidden="1" customWidth="1"/>
    <col min="8" max="8" width="12.5703125" style="2" hidden="1" customWidth="1"/>
    <col min="9" max="9" width="12.42578125" style="2" hidden="1" customWidth="1"/>
    <col min="10" max="10" width="12.5703125" style="2" hidden="1" customWidth="1"/>
    <col min="11" max="11" width="9.85546875" style="2" hidden="1" customWidth="1"/>
    <col min="12" max="13" width="9.28515625" style="2" hidden="1" customWidth="1"/>
    <col min="14" max="14" width="8.85546875" style="2" hidden="1" customWidth="1"/>
    <col min="15" max="15" width="10" style="2" hidden="1" customWidth="1"/>
    <col min="16" max="16" width="11.28515625" style="2" hidden="1" customWidth="1"/>
    <col min="17" max="17" width="11.7109375" style="2" hidden="1" customWidth="1"/>
    <col min="18" max="18" width="11.28515625" style="2" hidden="1" customWidth="1"/>
    <col min="19" max="19" width="11.42578125" style="2" hidden="1" customWidth="1"/>
    <col min="20" max="20" width="11" style="2" hidden="1" customWidth="1"/>
    <col min="21" max="22" width="9.7109375" style="2" hidden="1" customWidth="1"/>
    <col min="23" max="23" width="17" style="2" customWidth="1"/>
    <col min="24" max="24" width="4" style="2" customWidth="1"/>
    <col min="25" max="25" width="4.42578125" style="2" customWidth="1"/>
    <col min="26" max="26" width="18.5703125" style="2" hidden="1" customWidth="1"/>
    <col min="27" max="27" width="3.5703125" style="2" hidden="1" customWidth="1"/>
    <col min="28" max="28" width="3.7109375" style="2" hidden="1" customWidth="1"/>
    <col min="29" max="29" width="8.28515625" style="2" hidden="1" customWidth="1"/>
    <col min="30" max="30" width="4.5703125" style="2" customWidth="1"/>
    <col min="31" max="31" width="11.28515625" style="2" customWidth="1"/>
    <col min="32" max="32" width="4.28515625" style="2" customWidth="1"/>
    <col min="33" max="34" width="6.85546875" style="2" customWidth="1"/>
    <col min="35" max="36" width="4.85546875" style="2" customWidth="1"/>
    <col min="37" max="38" width="6.42578125" style="2" customWidth="1"/>
    <col min="39" max="40" width="4.85546875" style="2" customWidth="1"/>
    <col min="41" max="42" width="6.28515625" style="2" customWidth="1"/>
    <col min="43" max="43" width="7.5703125" style="2" customWidth="1"/>
    <col min="44" max="44" width="6.85546875" style="2" customWidth="1"/>
    <col min="45" max="45" width="7.5703125" style="2" customWidth="1"/>
    <col min="46" max="46" width="5.140625" style="2" customWidth="1"/>
    <col min="47" max="48" width="6.85546875" style="2" customWidth="1"/>
    <col min="49" max="49" width="6.7109375" style="2" customWidth="1"/>
    <col min="50" max="50" width="6.28515625" style="2" customWidth="1"/>
    <col min="51" max="51" width="5.28515625" style="2" customWidth="1"/>
    <col min="52" max="52" width="6.5703125" style="2" customWidth="1"/>
    <col min="53" max="53" width="7.7109375" style="2" customWidth="1"/>
    <col min="54" max="54" width="5.85546875" style="2" customWidth="1"/>
    <col min="55" max="55" width="5.7109375" style="2" customWidth="1"/>
    <col min="56" max="56" width="5.140625" style="2" customWidth="1"/>
    <col min="57" max="57" width="5.85546875" style="2" customWidth="1"/>
    <col min="58" max="58" width="7.140625" style="2" customWidth="1"/>
    <col min="59" max="59" width="4.7109375" style="2" customWidth="1"/>
    <col min="60" max="60" width="5.85546875" style="2" customWidth="1"/>
    <col min="61" max="61" width="4.85546875" style="2" customWidth="1"/>
    <col min="62" max="62" width="6.140625" style="2" customWidth="1"/>
    <col min="63" max="16384" width="9.140625" style="2"/>
  </cols>
  <sheetData>
    <row r="3" spans="1:62" s="56" customFormat="1" ht="27" customHeight="1">
      <c r="A3" s="940" t="s">
        <v>14</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200</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23.25" customHeight="1">
      <c r="A9" s="911"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12"/>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12"/>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33" customHeight="1">
      <c r="A12" s="912"/>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2" t="s">
        <v>348</v>
      </c>
      <c r="AH12" s="927"/>
      <c r="AI12" s="927"/>
      <c r="AJ12" s="927"/>
      <c r="AK12" s="927"/>
      <c r="AL12" s="927"/>
      <c r="AM12" s="927"/>
      <c r="AN12" s="927"/>
      <c r="AO12" s="927"/>
      <c r="AP12" s="923"/>
      <c r="AQ12" s="922" t="s">
        <v>265</v>
      </c>
      <c r="AR12" s="927"/>
      <c r="AS12" s="927"/>
      <c r="AT12" s="927"/>
      <c r="AU12" s="923"/>
      <c r="AV12" s="922" t="s">
        <v>264</v>
      </c>
      <c r="AW12" s="927"/>
      <c r="AX12" s="927"/>
      <c r="AY12" s="927"/>
      <c r="AZ12" s="923"/>
      <c r="BA12" s="924" t="s">
        <v>435</v>
      </c>
      <c r="BB12" s="925"/>
      <c r="BC12" s="925"/>
      <c r="BD12" s="925"/>
      <c r="BE12" s="925"/>
      <c r="BF12" s="925"/>
      <c r="BG12" s="925"/>
      <c r="BH12" s="925"/>
      <c r="BI12" s="925"/>
      <c r="BJ12" s="926"/>
    </row>
    <row r="13" spans="1:62" ht="81.75" customHeight="1">
      <c r="A13" s="912"/>
      <c r="B13" s="909"/>
      <c r="C13" s="942" t="s">
        <v>338</v>
      </c>
      <c r="D13" s="942" t="s">
        <v>339</v>
      </c>
      <c r="E13" s="942" t="s">
        <v>340</v>
      </c>
      <c r="F13" s="942" t="s">
        <v>338</v>
      </c>
      <c r="G13" s="942" t="s">
        <v>339</v>
      </c>
      <c r="H13" s="942" t="s">
        <v>340</v>
      </c>
      <c r="I13" s="905" t="s">
        <v>341</v>
      </c>
      <c r="J13" s="942" t="s">
        <v>338</v>
      </c>
      <c r="K13" s="934" t="s">
        <v>342</v>
      </c>
      <c r="L13" s="942" t="s">
        <v>340</v>
      </c>
      <c r="M13" s="942" t="s">
        <v>338</v>
      </c>
      <c r="N13" s="934" t="s">
        <v>342</v>
      </c>
      <c r="O13" s="942" t="s">
        <v>340</v>
      </c>
      <c r="P13" s="905" t="s">
        <v>341</v>
      </c>
      <c r="Q13" s="942" t="s">
        <v>338</v>
      </c>
      <c r="R13" s="934" t="s">
        <v>342</v>
      </c>
      <c r="S13" s="905" t="s">
        <v>340</v>
      </c>
      <c r="T13" s="942" t="s">
        <v>338</v>
      </c>
      <c r="U13" s="934" t="s">
        <v>342</v>
      </c>
      <c r="V13" s="905" t="s">
        <v>340</v>
      </c>
      <c r="W13" s="942" t="s">
        <v>338</v>
      </c>
      <c r="X13" s="942" t="s">
        <v>339</v>
      </c>
      <c r="Y13" s="942" t="s">
        <v>340</v>
      </c>
      <c r="Z13" s="942" t="s">
        <v>338</v>
      </c>
      <c r="AA13" s="934" t="s">
        <v>342</v>
      </c>
      <c r="AB13" s="942" t="s">
        <v>340</v>
      </c>
      <c r="AC13" s="906"/>
      <c r="AD13" s="947" t="s">
        <v>343</v>
      </c>
      <c r="AE13" s="947" t="s">
        <v>300</v>
      </c>
      <c r="AF13" s="947" t="s">
        <v>301</v>
      </c>
      <c r="AG13" s="952" t="s">
        <v>439</v>
      </c>
      <c r="AH13" s="953"/>
      <c r="AI13" s="922" t="s">
        <v>4</v>
      </c>
      <c r="AJ13" s="923"/>
      <c r="AK13" s="922" t="s">
        <v>5</v>
      </c>
      <c r="AL13" s="923"/>
      <c r="AM13" s="922" t="s">
        <v>16</v>
      </c>
      <c r="AN13" s="923"/>
      <c r="AO13" s="922" t="s">
        <v>472</v>
      </c>
      <c r="AP13" s="923"/>
      <c r="AQ13" s="911" t="s">
        <v>439</v>
      </c>
      <c r="AR13" s="911" t="s">
        <v>4</v>
      </c>
      <c r="AS13" s="911" t="s">
        <v>5</v>
      </c>
      <c r="AT13" s="911" t="s">
        <v>16</v>
      </c>
      <c r="AU13" s="911" t="s">
        <v>472</v>
      </c>
      <c r="AV13" s="911" t="s">
        <v>439</v>
      </c>
      <c r="AW13" s="911" t="s">
        <v>4</v>
      </c>
      <c r="AX13" s="911" t="s">
        <v>5</v>
      </c>
      <c r="AY13" s="911" t="s">
        <v>16</v>
      </c>
      <c r="AZ13" s="911" t="s">
        <v>472</v>
      </c>
      <c r="BA13" s="920" t="s">
        <v>382</v>
      </c>
      <c r="BB13" s="920"/>
      <c r="BC13" s="920"/>
      <c r="BD13" s="920"/>
      <c r="BE13" s="920"/>
      <c r="BF13" s="920" t="s">
        <v>134</v>
      </c>
      <c r="BG13" s="920"/>
      <c r="BH13" s="920"/>
      <c r="BI13" s="920"/>
      <c r="BJ13" s="920"/>
    </row>
    <row r="14" spans="1:62" ht="18" customHeight="1">
      <c r="A14" s="912"/>
      <c r="B14" s="909"/>
      <c r="C14" s="942"/>
      <c r="D14" s="942"/>
      <c r="E14" s="942"/>
      <c r="F14" s="942"/>
      <c r="G14" s="942"/>
      <c r="H14" s="942"/>
      <c r="I14" s="906"/>
      <c r="J14" s="942"/>
      <c r="K14" s="951"/>
      <c r="L14" s="942"/>
      <c r="M14" s="942"/>
      <c r="N14" s="951"/>
      <c r="O14" s="942"/>
      <c r="P14" s="906"/>
      <c r="Q14" s="942"/>
      <c r="R14" s="951"/>
      <c r="S14" s="906"/>
      <c r="T14" s="942"/>
      <c r="U14" s="951"/>
      <c r="V14" s="906"/>
      <c r="W14" s="942"/>
      <c r="X14" s="942"/>
      <c r="Y14" s="942"/>
      <c r="Z14" s="942"/>
      <c r="AA14" s="951"/>
      <c r="AB14" s="942"/>
      <c r="AC14" s="906"/>
      <c r="AD14" s="947"/>
      <c r="AE14" s="947"/>
      <c r="AF14" s="947"/>
      <c r="AG14" s="911" t="s">
        <v>436</v>
      </c>
      <c r="AH14" s="911" t="s">
        <v>437</v>
      </c>
      <c r="AI14" s="920" t="s">
        <v>328</v>
      </c>
      <c r="AJ14" s="920" t="s">
        <v>327</v>
      </c>
      <c r="AK14" s="920" t="s">
        <v>328</v>
      </c>
      <c r="AL14" s="920" t="s">
        <v>327</v>
      </c>
      <c r="AM14" s="920" t="s">
        <v>328</v>
      </c>
      <c r="AN14" s="920" t="s">
        <v>327</v>
      </c>
      <c r="AO14" s="920" t="s">
        <v>328</v>
      </c>
      <c r="AP14" s="920" t="s">
        <v>327</v>
      </c>
      <c r="AQ14" s="912"/>
      <c r="AR14" s="912"/>
      <c r="AS14" s="912"/>
      <c r="AT14" s="912"/>
      <c r="AU14" s="912"/>
      <c r="AV14" s="912"/>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12"/>
      <c r="B15" s="909"/>
      <c r="C15" s="942"/>
      <c r="D15" s="942"/>
      <c r="E15" s="942"/>
      <c r="F15" s="942"/>
      <c r="G15" s="942"/>
      <c r="H15" s="942"/>
      <c r="I15" s="906"/>
      <c r="J15" s="942"/>
      <c r="K15" s="951"/>
      <c r="L15" s="942"/>
      <c r="M15" s="942"/>
      <c r="N15" s="951"/>
      <c r="O15" s="942"/>
      <c r="P15" s="906"/>
      <c r="Q15" s="942"/>
      <c r="R15" s="951"/>
      <c r="S15" s="906"/>
      <c r="T15" s="942"/>
      <c r="U15" s="951"/>
      <c r="V15" s="906"/>
      <c r="W15" s="942"/>
      <c r="X15" s="942"/>
      <c r="Y15" s="942"/>
      <c r="Z15" s="942"/>
      <c r="AA15" s="951"/>
      <c r="AB15" s="942"/>
      <c r="AC15" s="906"/>
      <c r="AD15" s="947"/>
      <c r="AE15" s="947"/>
      <c r="AF15" s="947"/>
      <c r="AG15" s="912"/>
      <c r="AH15" s="912"/>
      <c r="AI15" s="920"/>
      <c r="AJ15" s="920"/>
      <c r="AK15" s="920"/>
      <c r="AL15" s="920"/>
      <c r="AM15" s="920"/>
      <c r="AN15" s="920"/>
      <c r="AO15" s="920"/>
      <c r="AP15" s="920"/>
      <c r="AQ15" s="912"/>
      <c r="AR15" s="912"/>
      <c r="AS15" s="912"/>
      <c r="AT15" s="912"/>
      <c r="AU15" s="912"/>
      <c r="AV15" s="912"/>
      <c r="AW15" s="912"/>
      <c r="AX15" s="912"/>
      <c r="AY15" s="912"/>
      <c r="AZ15" s="912"/>
      <c r="BA15" s="918"/>
      <c r="BB15" s="912"/>
      <c r="BC15" s="912"/>
      <c r="BD15" s="912"/>
      <c r="BE15" s="912"/>
      <c r="BF15" s="918"/>
      <c r="BG15" s="912"/>
      <c r="BH15" s="912"/>
      <c r="BI15" s="912"/>
      <c r="BJ15" s="912"/>
    </row>
    <row r="16" spans="1:62" ht="18" hidden="1" customHeight="1">
      <c r="A16" s="912"/>
      <c r="B16" s="909"/>
      <c r="C16" s="942"/>
      <c r="D16" s="942"/>
      <c r="E16" s="942"/>
      <c r="F16" s="942"/>
      <c r="G16" s="942"/>
      <c r="H16" s="942"/>
      <c r="I16" s="906"/>
      <c r="J16" s="942"/>
      <c r="K16" s="951"/>
      <c r="L16" s="942"/>
      <c r="M16" s="942"/>
      <c r="N16" s="951"/>
      <c r="O16" s="942"/>
      <c r="P16" s="906"/>
      <c r="Q16" s="942"/>
      <c r="R16" s="951"/>
      <c r="S16" s="906"/>
      <c r="T16" s="942"/>
      <c r="U16" s="951"/>
      <c r="V16" s="906"/>
      <c r="W16" s="942"/>
      <c r="X16" s="942"/>
      <c r="Y16" s="942"/>
      <c r="Z16" s="942"/>
      <c r="AA16" s="951"/>
      <c r="AB16" s="942"/>
      <c r="AC16" s="906"/>
      <c r="AD16" s="947"/>
      <c r="AE16" s="947"/>
      <c r="AF16" s="947"/>
      <c r="AG16" s="912"/>
      <c r="AH16" s="912"/>
      <c r="AI16" s="920"/>
      <c r="AJ16" s="920"/>
      <c r="AK16" s="920"/>
      <c r="AL16" s="920"/>
      <c r="AM16" s="920"/>
      <c r="AN16" s="920"/>
      <c r="AO16" s="920"/>
      <c r="AP16" s="920"/>
      <c r="AQ16" s="912"/>
      <c r="AR16" s="912"/>
      <c r="AS16" s="912"/>
      <c r="AT16" s="912"/>
      <c r="AU16" s="912"/>
      <c r="AV16" s="912"/>
      <c r="AW16" s="912"/>
      <c r="AX16" s="912"/>
      <c r="AY16" s="912"/>
      <c r="AZ16" s="912"/>
      <c r="BA16" s="918"/>
      <c r="BB16" s="912"/>
      <c r="BC16" s="912"/>
      <c r="BD16" s="912"/>
      <c r="BE16" s="912"/>
      <c r="BF16" s="918"/>
      <c r="BG16" s="912"/>
      <c r="BH16" s="912"/>
      <c r="BI16" s="912"/>
      <c r="BJ16" s="912"/>
    </row>
    <row r="17" spans="1:62" ht="18" hidden="1" customHeight="1">
      <c r="A17" s="912"/>
      <c r="B17" s="909"/>
      <c r="C17" s="942"/>
      <c r="D17" s="942"/>
      <c r="E17" s="942"/>
      <c r="F17" s="942"/>
      <c r="G17" s="942"/>
      <c r="H17" s="942"/>
      <c r="I17" s="906"/>
      <c r="J17" s="942"/>
      <c r="K17" s="951"/>
      <c r="L17" s="942"/>
      <c r="M17" s="942"/>
      <c r="N17" s="951"/>
      <c r="O17" s="942"/>
      <c r="P17" s="906"/>
      <c r="Q17" s="942"/>
      <c r="R17" s="951"/>
      <c r="S17" s="906"/>
      <c r="T17" s="942"/>
      <c r="U17" s="951"/>
      <c r="V17" s="906"/>
      <c r="W17" s="942"/>
      <c r="X17" s="942"/>
      <c r="Y17" s="942"/>
      <c r="Z17" s="942"/>
      <c r="AA17" s="951"/>
      <c r="AB17" s="942"/>
      <c r="AC17" s="906"/>
      <c r="AD17" s="947"/>
      <c r="AE17" s="947"/>
      <c r="AF17" s="947"/>
      <c r="AG17" s="912"/>
      <c r="AH17" s="912"/>
      <c r="AI17" s="920"/>
      <c r="AJ17" s="920"/>
      <c r="AK17" s="920"/>
      <c r="AL17" s="920"/>
      <c r="AM17" s="920"/>
      <c r="AN17" s="920"/>
      <c r="AO17" s="920"/>
      <c r="AP17" s="920"/>
      <c r="AQ17" s="912"/>
      <c r="AR17" s="912"/>
      <c r="AS17" s="912"/>
      <c r="AT17" s="912"/>
      <c r="AU17" s="912"/>
      <c r="AV17" s="912"/>
      <c r="AW17" s="912"/>
      <c r="AX17" s="912"/>
      <c r="AY17" s="912"/>
      <c r="AZ17" s="912"/>
      <c r="BA17" s="918"/>
      <c r="BB17" s="912"/>
      <c r="BC17" s="912"/>
      <c r="BD17" s="912"/>
      <c r="BE17" s="912"/>
      <c r="BF17" s="918"/>
      <c r="BG17" s="912"/>
      <c r="BH17" s="912"/>
      <c r="BI17" s="912"/>
      <c r="BJ17" s="912"/>
    </row>
    <row r="18" spans="1:62" ht="18" hidden="1" customHeight="1">
      <c r="A18" s="913"/>
      <c r="B18" s="910"/>
      <c r="C18" s="942"/>
      <c r="D18" s="942"/>
      <c r="E18" s="942"/>
      <c r="F18" s="942"/>
      <c r="G18" s="942"/>
      <c r="H18" s="942"/>
      <c r="I18" s="907"/>
      <c r="J18" s="942"/>
      <c r="K18" s="937"/>
      <c r="L18" s="942"/>
      <c r="M18" s="942"/>
      <c r="N18" s="937"/>
      <c r="O18" s="942"/>
      <c r="P18" s="907"/>
      <c r="Q18" s="942"/>
      <c r="R18" s="937"/>
      <c r="S18" s="907"/>
      <c r="T18" s="942"/>
      <c r="U18" s="937"/>
      <c r="V18" s="907"/>
      <c r="W18" s="942"/>
      <c r="X18" s="942"/>
      <c r="Y18" s="942"/>
      <c r="Z18" s="942"/>
      <c r="AA18" s="937"/>
      <c r="AB18" s="942"/>
      <c r="AC18" s="907"/>
      <c r="AD18" s="947"/>
      <c r="AE18" s="947"/>
      <c r="AF18" s="947"/>
      <c r="AG18" s="913"/>
      <c r="AH18" s="913"/>
      <c r="AI18" s="920"/>
      <c r="AJ18" s="920"/>
      <c r="AK18" s="920"/>
      <c r="AL18" s="920"/>
      <c r="AM18" s="920"/>
      <c r="AN18" s="920"/>
      <c r="AO18" s="920"/>
      <c r="AP18" s="920"/>
      <c r="AQ18" s="913"/>
      <c r="AR18" s="913"/>
      <c r="AS18" s="913"/>
      <c r="AT18" s="913"/>
      <c r="AU18" s="913"/>
      <c r="AV18" s="913"/>
      <c r="AW18" s="913"/>
      <c r="AX18" s="913"/>
      <c r="AY18" s="913"/>
      <c r="AZ18" s="913"/>
      <c r="BA18" s="919"/>
      <c r="BB18" s="913"/>
      <c r="BC18" s="913"/>
      <c r="BD18" s="913"/>
      <c r="BE18" s="913"/>
      <c r="BF18" s="919"/>
      <c r="BG18" s="913"/>
      <c r="BH18" s="913"/>
      <c r="BI18" s="913"/>
      <c r="BJ18" s="913"/>
    </row>
    <row r="19" spans="1:62" ht="18" customHeight="1">
      <c r="A19" s="12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185">
        <v>23</v>
      </c>
      <c r="X19" s="36">
        <v>24</v>
      </c>
      <c r="Y19" s="36">
        <v>25</v>
      </c>
      <c r="Z19" s="36">
        <v>26</v>
      </c>
      <c r="AA19" s="36">
        <v>27</v>
      </c>
      <c r="AB19" s="36">
        <v>28</v>
      </c>
      <c r="AC19" s="36">
        <v>29</v>
      </c>
      <c r="AD19" s="36">
        <v>30</v>
      </c>
      <c r="AE19" s="7"/>
      <c r="AF19" s="7"/>
      <c r="AG19" s="145">
        <v>33</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11" t="s">
        <v>238</v>
      </c>
      <c r="X20" s="8" t="s">
        <v>238</v>
      </c>
      <c r="Y20" s="8" t="s">
        <v>238</v>
      </c>
      <c r="Z20" s="8" t="s">
        <v>238</v>
      </c>
      <c r="AA20" s="8" t="s">
        <v>238</v>
      </c>
      <c r="AB20" s="8" t="s">
        <v>238</v>
      </c>
      <c r="AC20" s="8" t="s">
        <v>238</v>
      </c>
      <c r="AD20" s="8" t="s">
        <v>238</v>
      </c>
      <c r="AE20" s="8"/>
      <c r="AF20" s="8"/>
      <c r="AG20" s="164">
        <f t="shared" ref="AG20:BE20" si="0">AG21+AG100+AG118+AG133+AG148+AG158</f>
        <v>3210.2000000000003</v>
      </c>
      <c r="AH20" s="164">
        <f t="shared" si="0"/>
        <v>2790.1</v>
      </c>
      <c r="AI20" s="147">
        <f t="shared" si="0"/>
        <v>91.1</v>
      </c>
      <c r="AJ20" s="147">
        <f t="shared" si="0"/>
        <v>91.1</v>
      </c>
      <c r="AK20" s="147">
        <f t="shared" si="0"/>
        <v>636.80000000000007</v>
      </c>
      <c r="AL20" s="147">
        <f t="shared" si="0"/>
        <v>636.80000000000007</v>
      </c>
      <c r="AM20" s="147">
        <f t="shared" si="0"/>
        <v>0</v>
      </c>
      <c r="AN20" s="147"/>
      <c r="AO20" s="164">
        <f t="shared" si="0"/>
        <v>2482.3000000000002</v>
      </c>
      <c r="AP20" s="164">
        <f t="shared" si="0"/>
        <v>2062.1999999999998</v>
      </c>
      <c r="AQ20" s="147">
        <f t="shared" si="0"/>
        <v>5656.6999999999989</v>
      </c>
      <c r="AR20" s="147">
        <f t="shared" si="0"/>
        <v>2081.5</v>
      </c>
      <c r="AS20" s="147">
        <f t="shared" si="0"/>
        <v>1952.2</v>
      </c>
      <c r="AT20" s="147">
        <f t="shared" si="0"/>
        <v>0</v>
      </c>
      <c r="AU20" s="147">
        <f t="shared" si="0"/>
        <v>1623</v>
      </c>
      <c r="AV20" s="147">
        <f t="shared" si="0"/>
        <v>1689.1000000000001</v>
      </c>
      <c r="AW20" s="147">
        <f t="shared" si="0"/>
        <v>90.1</v>
      </c>
      <c r="AX20" s="147">
        <f t="shared" si="0"/>
        <v>345.7</v>
      </c>
      <c r="AY20" s="147">
        <f t="shared" si="0"/>
        <v>0</v>
      </c>
      <c r="AZ20" s="147">
        <f t="shared" si="0"/>
        <v>1253.3000000000002</v>
      </c>
      <c r="BA20" s="147">
        <f t="shared" si="0"/>
        <v>1843.2000000000003</v>
      </c>
      <c r="BB20" s="147">
        <f t="shared" si="0"/>
        <v>93.8</v>
      </c>
      <c r="BC20" s="147">
        <f t="shared" si="0"/>
        <v>505.7</v>
      </c>
      <c r="BD20" s="147">
        <f t="shared" si="0"/>
        <v>0</v>
      </c>
      <c r="BE20" s="147">
        <f t="shared" si="0"/>
        <v>1243.7000000000003</v>
      </c>
      <c r="BF20" s="147">
        <f>BF21+BF100+BF118+BF133+BF148+BF158</f>
        <v>1843.2000000000003</v>
      </c>
      <c r="BG20" s="147">
        <f>BG21+BG100+BG118+BG133+BG148+BG158</f>
        <v>93.8</v>
      </c>
      <c r="BH20" s="147">
        <f>BH21+BH100+BH118+BH133+BH148+BH158</f>
        <v>505.7</v>
      </c>
      <c r="BI20" s="147">
        <f>BI21+BI100+BI118+BI133+BI148+BI158</f>
        <v>0</v>
      </c>
      <c r="BJ20" s="147">
        <f>BJ21+BJ100+BJ118+BJ133+BJ148+BJ158</f>
        <v>1243.7000000000003</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AZ21" si="1">AG22+AG61</f>
        <v>2161.8000000000002</v>
      </c>
      <c r="AH21" s="148">
        <f t="shared" si="1"/>
        <v>1828.6000000000001</v>
      </c>
      <c r="AI21" s="148">
        <f t="shared" si="1"/>
        <v>0</v>
      </c>
      <c r="AJ21" s="148"/>
      <c r="AK21" s="148">
        <f t="shared" si="1"/>
        <v>636.80000000000007</v>
      </c>
      <c r="AL21" s="148">
        <f t="shared" si="1"/>
        <v>636.80000000000007</v>
      </c>
      <c r="AM21" s="148">
        <f t="shared" si="1"/>
        <v>0</v>
      </c>
      <c r="AN21" s="148"/>
      <c r="AO21" s="148">
        <f t="shared" si="1"/>
        <v>1525</v>
      </c>
      <c r="AP21" s="148">
        <f t="shared" si="1"/>
        <v>1191.8</v>
      </c>
      <c r="AQ21" s="146">
        <f t="shared" si="1"/>
        <v>4469.5999999999995</v>
      </c>
      <c r="AR21" s="146">
        <f t="shared" si="1"/>
        <v>1991.5</v>
      </c>
      <c r="AS21" s="146">
        <f t="shared" si="1"/>
        <v>1952.2</v>
      </c>
      <c r="AT21" s="146">
        <f t="shared" si="1"/>
        <v>0</v>
      </c>
      <c r="AU21" s="146">
        <f t="shared" si="1"/>
        <v>525.9</v>
      </c>
      <c r="AV21" s="148">
        <f t="shared" si="1"/>
        <v>646.20000000000005</v>
      </c>
      <c r="AW21" s="148">
        <f t="shared" si="1"/>
        <v>0</v>
      </c>
      <c r="AX21" s="148">
        <f t="shared" si="1"/>
        <v>345.7</v>
      </c>
      <c r="AY21" s="148">
        <f t="shared" si="1"/>
        <v>0</v>
      </c>
      <c r="AZ21" s="148">
        <f t="shared" si="1"/>
        <v>300.5</v>
      </c>
      <c r="BA21" s="148">
        <f t="shared" ref="BA21:BJ21" si="2">BA22+BA61</f>
        <v>779.6</v>
      </c>
      <c r="BB21" s="148">
        <f t="shared" si="2"/>
        <v>0</v>
      </c>
      <c r="BC21" s="148">
        <f t="shared" si="2"/>
        <v>505.7</v>
      </c>
      <c r="BD21" s="148">
        <f t="shared" si="2"/>
        <v>0</v>
      </c>
      <c r="BE21" s="148">
        <f t="shared" si="2"/>
        <v>273.90000000000003</v>
      </c>
      <c r="BF21" s="148">
        <f t="shared" si="2"/>
        <v>779.6</v>
      </c>
      <c r="BG21" s="148">
        <f t="shared" si="2"/>
        <v>0</v>
      </c>
      <c r="BH21" s="148">
        <f t="shared" si="2"/>
        <v>505.7</v>
      </c>
      <c r="BI21" s="148">
        <f t="shared" si="2"/>
        <v>0</v>
      </c>
      <c r="BJ21" s="148">
        <f t="shared" si="2"/>
        <v>273.90000000000003</v>
      </c>
    </row>
    <row r="22" spans="1:62" ht="60">
      <c r="A22" s="112" t="s">
        <v>468</v>
      </c>
      <c r="B22" s="14">
        <v>6502</v>
      </c>
      <c r="C22" s="13" t="s">
        <v>238</v>
      </c>
      <c r="D22" s="8" t="s">
        <v>238</v>
      </c>
      <c r="E22" s="8" t="s">
        <v>238</v>
      </c>
      <c r="F22" s="8" t="s">
        <v>238</v>
      </c>
      <c r="G22" s="8" t="s">
        <v>238</v>
      </c>
      <c r="H22" s="8" t="s">
        <v>238</v>
      </c>
      <c r="I22" s="8" t="s">
        <v>238</v>
      </c>
      <c r="J22" s="8" t="s">
        <v>238</v>
      </c>
      <c r="K22" s="8" t="s">
        <v>238</v>
      </c>
      <c r="L22" s="8" t="s">
        <v>238</v>
      </c>
      <c r="M22" s="8" t="s">
        <v>238</v>
      </c>
      <c r="N22" s="8" t="s">
        <v>238</v>
      </c>
      <c r="O22" s="8" t="s">
        <v>238</v>
      </c>
      <c r="P22" s="8" t="s">
        <v>238</v>
      </c>
      <c r="Q22" s="11" t="s">
        <v>238</v>
      </c>
      <c r="R22" s="11" t="s">
        <v>238</v>
      </c>
      <c r="S22" s="11" t="s">
        <v>238</v>
      </c>
      <c r="T22" s="11" t="s">
        <v>238</v>
      </c>
      <c r="U22" s="11" t="s">
        <v>238</v>
      </c>
      <c r="V22" s="11" t="s">
        <v>238</v>
      </c>
      <c r="W22" s="11" t="s">
        <v>238</v>
      </c>
      <c r="X22" s="8" t="s">
        <v>238</v>
      </c>
      <c r="Y22" s="8" t="s">
        <v>238</v>
      </c>
      <c r="Z22" s="8" t="s">
        <v>238</v>
      </c>
      <c r="AA22" s="8" t="s">
        <v>238</v>
      </c>
      <c r="AB22" s="8" t="s">
        <v>238</v>
      </c>
      <c r="AC22" s="8" t="s">
        <v>238</v>
      </c>
      <c r="AD22" s="8" t="s">
        <v>238</v>
      </c>
      <c r="AE22" s="8"/>
      <c r="AF22" s="8"/>
      <c r="AG22" s="146">
        <f>AG25+AG30+AG33+AG48+AG50+AG58+AG59+AG60+AG26+AG27</f>
        <v>1184.2</v>
      </c>
      <c r="AH22" s="146">
        <f>AH25+AH30+AH33+AH48+AH50+AH58+AH59+AH60+AH26+AH27</f>
        <v>934.2</v>
      </c>
      <c r="AI22" s="146">
        <f t="shared" ref="AI22:BE22" si="3">AI25+AI30+AI33+AI48+AI50+AI58+AI59+AI60+AI26+AI27</f>
        <v>0</v>
      </c>
      <c r="AJ22" s="146"/>
      <c r="AK22" s="146">
        <f t="shared" si="3"/>
        <v>119.2</v>
      </c>
      <c r="AL22" s="146">
        <f t="shared" si="3"/>
        <v>119.2</v>
      </c>
      <c r="AM22" s="146">
        <f t="shared" si="3"/>
        <v>0</v>
      </c>
      <c r="AN22" s="146"/>
      <c r="AO22" s="146">
        <f t="shared" si="3"/>
        <v>1065</v>
      </c>
      <c r="AP22" s="146">
        <f t="shared" si="3"/>
        <v>815</v>
      </c>
      <c r="AQ22" s="146">
        <f t="shared" si="3"/>
        <v>3870.2</v>
      </c>
      <c r="AR22" s="146">
        <f t="shared" si="3"/>
        <v>1991.5</v>
      </c>
      <c r="AS22" s="146">
        <f t="shared" si="3"/>
        <v>1605.7</v>
      </c>
      <c r="AT22" s="146">
        <f t="shared" si="3"/>
        <v>0</v>
      </c>
      <c r="AU22" s="146">
        <f t="shared" si="3"/>
        <v>273</v>
      </c>
      <c r="AV22" s="146">
        <f t="shared" si="3"/>
        <v>46.7</v>
      </c>
      <c r="AW22" s="146">
        <f t="shared" si="3"/>
        <v>0</v>
      </c>
      <c r="AX22" s="146">
        <f t="shared" si="3"/>
        <v>0</v>
      </c>
      <c r="AY22" s="146">
        <f t="shared" si="3"/>
        <v>0</v>
      </c>
      <c r="AZ22" s="146">
        <f t="shared" si="3"/>
        <v>46.7</v>
      </c>
      <c r="BA22" s="146">
        <f t="shared" si="3"/>
        <v>20.100000000000001</v>
      </c>
      <c r="BB22" s="146">
        <f t="shared" si="3"/>
        <v>0</v>
      </c>
      <c r="BC22" s="146">
        <f t="shared" si="3"/>
        <v>0</v>
      </c>
      <c r="BD22" s="146">
        <f t="shared" si="3"/>
        <v>0</v>
      </c>
      <c r="BE22" s="146">
        <f t="shared" si="3"/>
        <v>20.100000000000001</v>
      </c>
      <c r="BF22" s="146">
        <f>BF25+BF30+BF33+BF48+BF50+BF58+BF59+BF60+BF26+BF27</f>
        <v>20.100000000000001</v>
      </c>
      <c r="BG22" s="146">
        <f>BG25+BG30+BG33+BG48+BG50+BG58+BG59+BG60+BG26+BG27</f>
        <v>0</v>
      </c>
      <c r="BH22" s="146">
        <f>BH25+BH30+BH33+BH48+BH50+BH58+BH59+BH60+BH26+BH27</f>
        <v>0</v>
      </c>
      <c r="BI22" s="146">
        <f>BI25+BI30+BI33+BI48+BI50+BI58+BI59+BI60+BI26+BI27</f>
        <v>0</v>
      </c>
      <c r="BJ22" s="146">
        <f>BJ25+BJ30+BJ33+BJ48+BJ50+BJ58+BJ59+BJ60+BJ26+BJ27</f>
        <v>20.100000000000001</v>
      </c>
    </row>
    <row r="23" spans="1:62" ht="15.75" hidden="1" customHeight="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t="22.5" hidden="1" customHeight="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41.25" customHeight="1">
      <c r="A25" s="883" t="s">
        <v>292</v>
      </c>
      <c r="B25" s="856">
        <v>6505</v>
      </c>
      <c r="C25" s="966" t="s">
        <v>447</v>
      </c>
      <c r="D25" s="948" t="s">
        <v>418</v>
      </c>
      <c r="E25" s="963" t="s">
        <v>448</v>
      </c>
      <c r="F25" s="18"/>
      <c r="G25" s="18"/>
      <c r="H25" s="18"/>
      <c r="I25" s="18"/>
      <c r="J25" s="18"/>
      <c r="K25" s="18"/>
      <c r="L25" s="18"/>
      <c r="M25" s="971" t="s">
        <v>385</v>
      </c>
      <c r="N25" s="19" t="s">
        <v>290</v>
      </c>
      <c r="O25" s="19" t="s">
        <v>386</v>
      </c>
      <c r="P25" s="18">
        <v>29</v>
      </c>
      <c r="Q25" s="18"/>
      <c r="R25" s="18"/>
      <c r="S25" s="18"/>
      <c r="T25" s="18"/>
      <c r="U25" s="18"/>
      <c r="V25" s="18"/>
      <c r="W25" s="966" t="s">
        <v>367</v>
      </c>
      <c r="X25" s="948" t="s">
        <v>242</v>
      </c>
      <c r="Y25" s="948" t="s">
        <v>368</v>
      </c>
      <c r="Z25" s="960" t="s">
        <v>2</v>
      </c>
      <c r="AA25" s="20" t="s">
        <v>290</v>
      </c>
      <c r="AB25" s="20" t="s">
        <v>378</v>
      </c>
      <c r="AC25" s="18"/>
      <c r="AD25" s="18" t="s">
        <v>483</v>
      </c>
      <c r="AE25" s="18"/>
      <c r="AF25" s="18"/>
      <c r="AG25" s="153">
        <f t="shared" ref="AG25:AH46" si="4">AI25+AK25+AM25+AO25</f>
        <v>0</v>
      </c>
      <c r="AH25" s="153"/>
      <c r="AI25" s="153"/>
      <c r="AJ25" s="153"/>
      <c r="AK25" s="153"/>
      <c r="AL25" s="153"/>
      <c r="AM25" s="153"/>
      <c r="AN25" s="153"/>
      <c r="AO25" s="153"/>
      <c r="AP25" s="153"/>
      <c r="AQ25" s="154">
        <f t="shared" ref="AQ25:AQ46" si="5">AR25+AS25+AT25+AU25</f>
        <v>0</v>
      </c>
      <c r="AR25" s="154"/>
      <c r="AS25" s="154"/>
      <c r="AT25" s="154"/>
      <c r="AU25" s="154">
        <f>AU28</f>
        <v>0</v>
      </c>
      <c r="AV25" s="153">
        <f t="shared" ref="AV25:AV46" si="6">AW25+AX25+AY25+AZ25</f>
        <v>0</v>
      </c>
      <c r="AW25" s="153">
        <f>AW26+AW27+AW29</f>
        <v>0</v>
      </c>
      <c r="AX25" s="153">
        <f>AX26+AX27+AX29</f>
        <v>0</v>
      </c>
      <c r="AY25" s="153">
        <f>AY26+AY27+AY29</f>
        <v>0</v>
      </c>
      <c r="AZ25" s="153">
        <f>AZ26+AZ27+AZ29</f>
        <v>0</v>
      </c>
      <c r="BA25" s="153">
        <f t="shared" ref="BA25:BA32" si="7">BB25+BC25+BD25+BE25</f>
        <v>0</v>
      </c>
      <c r="BB25" s="153">
        <f>BB26+BB27+BB29</f>
        <v>0</v>
      </c>
      <c r="BC25" s="153">
        <f>BC26+BC27+BC29</f>
        <v>0</v>
      </c>
      <c r="BD25" s="153">
        <f>BD26+BD27+BD29</f>
        <v>0</v>
      </c>
      <c r="BE25" s="153">
        <f>BE26+BE27+BE29</f>
        <v>0</v>
      </c>
      <c r="BF25" s="153">
        <f t="shared" ref="BF25:BF32" si="8">BG25+BH25+BI25+BJ25</f>
        <v>0</v>
      </c>
      <c r="BG25" s="153">
        <f>BG26+BG27+BG29</f>
        <v>0</v>
      </c>
      <c r="BH25" s="153">
        <f>BH26+BH27+BH29</f>
        <v>0</v>
      </c>
      <c r="BI25" s="153">
        <f>BI26+BI27+BI29</f>
        <v>0</v>
      </c>
      <c r="BJ25" s="153">
        <f>BJ26+BJ27+BJ29</f>
        <v>0</v>
      </c>
    </row>
    <row r="26" spans="1:62" ht="13.5" hidden="1" customHeight="1">
      <c r="A26" s="872"/>
      <c r="B26" s="857"/>
      <c r="C26" s="967"/>
      <c r="D26" s="949"/>
      <c r="E26" s="964"/>
      <c r="F26" s="18"/>
      <c r="G26" s="18"/>
      <c r="H26" s="18"/>
      <c r="I26" s="18"/>
      <c r="J26" s="18"/>
      <c r="K26" s="18"/>
      <c r="L26" s="18"/>
      <c r="M26" s="972"/>
      <c r="N26" s="19"/>
      <c r="O26" s="19"/>
      <c r="P26" s="18"/>
      <c r="Q26" s="18"/>
      <c r="R26" s="18"/>
      <c r="S26" s="18"/>
      <c r="T26" s="18"/>
      <c r="U26" s="18"/>
      <c r="V26" s="18"/>
      <c r="W26" s="967"/>
      <c r="X26" s="949"/>
      <c r="Y26" s="949"/>
      <c r="Z26" s="961"/>
      <c r="AA26" s="20"/>
      <c r="AB26" s="20"/>
      <c r="AC26" s="18"/>
      <c r="AD26" s="18" t="s">
        <v>477</v>
      </c>
      <c r="AE26" s="18" t="s">
        <v>365</v>
      </c>
      <c r="AF26" s="18" t="s">
        <v>250</v>
      </c>
      <c r="AG26" s="153"/>
      <c r="AH26" s="153"/>
      <c r="AI26" s="153"/>
      <c r="AJ26" s="153"/>
      <c r="AK26" s="153"/>
      <c r="AL26" s="153"/>
      <c r="AM26" s="153"/>
      <c r="AN26" s="153"/>
      <c r="AO26" s="153"/>
      <c r="AP26" s="153"/>
      <c r="AQ26" s="154"/>
      <c r="AR26" s="154"/>
      <c r="AS26" s="154"/>
      <c r="AT26" s="154"/>
      <c r="AU26" s="154"/>
      <c r="AV26" s="153">
        <f t="shared" si="6"/>
        <v>0</v>
      </c>
      <c r="AW26" s="153"/>
      <c r="AX26" s="153"/>
      <c r="AY26" s="153"/>
      <c r="AZ26" s="153"/>
      <c r="BA26" s="153">
        <f t="shared" si="7"/>
        <v>0</v>
      </c>
      <c r="BB26" s="153"/>
      <c r="BC26" s="153"/>
      <c r="BD26" s="153"/>
      <c r="BE26" s="153"/>
      <c r="BF26" s="153">
        <f t="shared" si="8"/>
        <v>0</v>
      </c>
      <c r="BG26" s="153"/>
      <c r="BH26" s="153"/>
      <c r="BI26" s="153"/>
      <c r="BJ26" s="153"/>
    </row>
    <row r="27" spans="1:62" ht="15" hidden="1" customHeight="1">
      <c r="A27" s="872"/>
      <c r="B27" s="857"/>
      <c r="C27" s="967"/>
      <c r="D27" s="949"/>
      <c r="E27" s="964"/>
      <c r="F27" s="18"/>
      <c r="G27" s="18"/>
      <c r="H27" s="18"/>
      <c r="I27" s="18"/>
      <c r="J27" s="18"/>
      <c r="K27" s="18"/>
      <c r="L27" s="18"/>
      <c r="M27" s="972"/>
      <c r="N27" s="19"/>
      <c r="O27" s="19"/>
      <c r="P27" s="18"/>
      <c r="Q27" s="18"/>
      <c r="R27" s="18"/>
      <c r="S27" s="18"/>
      <c r="T27" s="18"/>
      <c r="U27" s="18"/>
      <c r="V27" s="18"/>
      <c r="W27" s="967"/>
      <c r="X27" s="949"/>
      <c r="Y27" s="949"/>
      <c r="Z27" s="961"/>
      <c r="AA27" s="20"/>
      <c r="AB27" s="20"/>
      <c r="AC27" s="18"/>
      <c r="AD27" s="18" t="s">
        <v>477</v>
      </c>
      <c r="AE27" s="18" t="s">
        <v>269</v>
      </c>
      <c r="AF27" s="18" t="s">
        <v>250</v>
      </c>
      <c r="AG27" s="153">
        <f t="shared" si="4"/>
        <v>0</v>
      </c>
      <c r="AH27" s="153"/>
      <c r="AI27" s="153"/>
      <c r="AJ27" s="153"/>
      <c r="AK27" s="153"/>
      <c r="AL27" s="153"/>
      <c r="AM27" s="153"/>
      <c r="AN27" s="153"/>
      <c r="AO27" s="153">
        <v>0</v>
      </c>
      <c r="AP27" s="153"/>
      <c r="AQ27" s="154">
        <f t="shared" si="5"/>
        <v>0</v>
      </c>
      <c r="AR27" s="154"/>
      <c r="AS27" s="154"/>
      <c r="AT27" s="154"/>
      <c r="AU27" s="154"/>
      <c r="AV27" s="153">
        <f t="shared" si="6"/>
        <v>0</v>
      </c>
      <c r="AW27" s="153"/>
      <c r="AX27" s="153"/>
      <c r="AY27" s="153"/>
      <c r="AZ27" s="153"/>
      <c r="BA27" s="153">
        <f t="shared" si="7"/>
        <v>0</v>
      </c>
      <c r="BB27" s="153"/>
      <c r="BC27" s="153"/>
      <c r="BD27" s="153"/>
      <c r="BE27" s="153"/>
      <c r="BF27" s="153">
        <f t="shared" si="8"/>
        <v>0</v>
      </c>
      <c r="BG27" s="153"/>
      <c r="BH27" s="153"/>
      <c r="BI27" s="153"/>
      <c r="BJ27" s="153"/>
    </row>
    <row r="28" spans="1:62" ht="15" hidden="1" customHeight="1">
      <c r="A28" s="872"/>
      <c r="B28" s="857"/>
      <c r="C28" s="967"/>
      <c r="D28" s="949"/>
      <c r="E28" s="964"/>
      <c r="F28" s="18"/>
      <c r="G28" s="18"/>
      <c r="H28" s="18"/>
      <c r="I28" s="18"/>
      <c r="J28" s="18"/>
      <c r="K28" s="18"/>
      <c r="L28" s="18"/>
      <c r="M28" s="972"/>
      <c r="N28" s="19"/>
      <c r="O28" s="19"/>
      <c r="P28" s="18"/>
      <c r="Q28" s="18"/>
      <c r="R28" s="18"/>
      <c r="S28" s="18"/>
      <c r="T28" s="18"/>
      <c r="U28" s="18"/>
      <c r="V28" s="18"/>
      <c r="W28" s="967"/>
      <c r="X28" s="949"/>
      <c r="Y28" s="949"/>
      <c r="Z28" s="961"/>
      <c r="AA28" s="20"/>
      <c r="AB28" s="20"/>
      <c r="AC28" s="18"/>
      <c r="AD28" s="18" t="s">
        <v>483</v>
      </c>
      <c r="AE28" s="18"/>
      <c r="AF28" s="18" t="s">
        <v>250</v>
      </c>
      <c r="AG28" s="153">
        <f t="shared" si="4"/>
        <v>0</v>
      </c>
      <c r="AH28" s="153"/>
      <c r="AI28" s="153"/>
      <c r="AJ28" s="153"/>
      <c r="AK28" s="153"/>
      <c r="AL28" s="153"/>
      <c r="AM28" s="153"/>
      <c r="AN28" s="153"/>
      <c r="AO28" s="153"/>
      <c r="AP28" s="153"/>
      <c r="AQ28" s="154">
        <f t="shared" si="5"/>
        <v>0</v>
      </c>
      <c r="AR28" s="154"/>
      <c r="AS28" s="154"/>
      <c r="AT28" s="154"/>
      <c r="AU28" s="154">
        <v>0</v>
      </c>
      <c r="AV28" s="153">
        <f t="shared" si="6"/>
        <v>0</v>
      </c>
      <c r="AW28" s="153"/>
      <c r="AX28" s="153"/>
      <c r="AY28" s="153"/>
      <c r="AZ28" s="153"/>
      <c r="BA28" s="153">
        <f t="shared" si="7"/>
        <v>0</v>
      </c>
      <c r="BB28" s="153"/>
      <c r="BC28" s="153"/>
      <c r="BD28" s="153"/>
      <c r="BE28" s="153"/>
      <c r="BF28" s="153">
        <f t="shared" si="8"/>
        <v>0</v>
      </c>
      <c r="BG28" s="153"/>
      <c r="BH28" s="153"/>
      <c r="BI28" s="153"/>
      <c r="BJ28" s="153"/>
    </row>
    <row r="29" spans="1:62" ht="15.75" hidden="1" customHeight="1">
      <c r="A29" s="873"/>
      <c r="B29" s="858"/>
      <c r="C29" s="968"/>
      <c r="D29" s="950"/>
      <c r="E29" s="965"/>
      <c r="F29" s="18"/>
      <c r="G29" s="18"/>
      <c r="H29" s="18"/>
      <c r="I29" s="18"/>
      <c r="J29" s="18"/>
      <c r="K29" s="18"/>
      <c r="L29" s="18"/>
      <c r="M29" s="973"/>
      <c r="N29" s="19"/>
      <c r="O29" s="19"/>
      <c r="P29" s="18"/>
      <c r="Q29" s="18"/>
      <c r="R29" s="18"/>
      <c r="S29" s="18"/>
      <c r="T29" s="18"/>
      <c r="U29" s="18"/>
      <c r="V29" s="18"/>
      <c r="W29" s="968"/>
      <c r="X29" s="950"/>
      <c r="Y29" s="950"/>
      <c r="Z29" s="962"/>
      <c r="AA29" s="20"/>
      <c r="AB29" s="20"/>
      <c r="AC29" s="21"/>
      <c r="AD29" s="18" t="s">
        <v>481</v>
      </c>
      <c r="AE29" s="18" t="s">
        <v>318</v>
      </c>
      <c r="AF29" s="18" t="s">
        <v>250</v>
      </c>
      <c r="AG29" s="153">
        <f t="shared" si="4"/>
        <v>0</v>
      </c>
      <c r="AH29" s="153"/>
      <c r="AI29" s="153"/>
      <c r="AJ29" s="153"/>
      <c r="AK29" s="153"/>
      <c r="AL29" s="153"/>
      <c r="AM29" s="153"/>
      <c r="AN29" s="153"/>
      <c r="AO29" s="153"/>
      <c r="AP29" s="153"/>
      <c r="AQ29" s="154">
        <f t="shared" si="5"/>
        <v>0</v>
      </c>
      <c r="AR29" s="154"/>
      <c r="AS29" s="154"/>
      <c r="AT29" s="154"/>
      <c r="AU29" s="154"/>
      <c r="AV29" s="153">
        <f t="shared" si="6"/>
        <v>0</v>
      </c>
      <c r="AW29" s="153"/>
      <c r="AX29" s="153"/>
      <c r="AY29" s="153"/>
      <c r="AZ29" s="153"/>
      <c r="BA29" s="153">
        <f t="shared" si="7"/>
        <v>0</v>
      </c>
      <c r="BB29" s="153"/>
      <c r="BC29" s="153"/>
      <c r="BD29" s="153"/>
      <c r="BE29" s="153"/>
      <c r="BF29" s="153">
        <f t="shared" si="8"/>
        <v>0</v>
      </c>
      <c r="BG29" s="153"/>
      <c r="BH29" s="153"/>
      <c r="BI29" s="153"/>
      <c r="BJ29" s="153"/>
    </row>
    <row r="30" spans="1:62" ht="51" customHeight="1">
      <c r="A30" s="883" t="s">
        <v>293</v>
      </c>
      <c r="B30" s="856">
        <v>6506</v>
      </c>
      <c r="C30" s="877" t="s">
        <v>396</v>
      </c>
      <c r="D30" s="58" t="s">
        <v>243</v>
      </c>
      <c r="E30" s="897" t="s">
        <v>397</v>
      </c>
      <c r="F30" s="59"/>
      <c r="G30" s="59"/>
      <c r="H30" s="59"/>
      <c r="I30" s="59"/>
      <c r="J30" s="59"/>
      <c r="K30" s="59"/>
      <c r="L30" s="59"/>
      <c r="M30" s="64" t="s">
        <v>351</v>
      </c>
      <c r="N30" s="60" t="s">
        <v>290</v>
      </c>
      <c r="O30" s="60" t="s">
        <v>386</v>
      </c>
      <c r="P30" s="59" t="s">
        <v>421</v>
      </c>
      <c r="Q30" s="59"/>
      <c r="R30" s="59"/>
      <c r="S30" s="59"/>
      <c r="T30" s="59"/>
      <c r="U30" s="59"/>
      <c r="V30" s="59"/>
      <c r="W30" s="877" t="s">
        <v>398</v>
      </c>
      <c r="X30" s="58" t="s">
        <v>399</v>
      </c>
      <c r="Y30" s="897" t="s">
        <v>400</v>
      </c>
      <c r="Z30" s="66"/>
      <c r="AA30" s="66"/>
      <c r="AB30" s="66"/>
      <c r="AC30" s="12"/>
      <c r="AD30" s="18" t="s">
        <v>291</v>
      </c>
      <c r="AE30" s="18"/>
      <c r="AF30" s="18"/>
      <c r="AG30" s="153">
        <f t="shared" si="4"/>
        <v>19.600000000000001</v>
      </c>
      <c r="AH30" s="153">
        <f t="shared" si="4"/>
        <v>4.5</v>
      </c>
      <c r="AI30" s="153">
        <f>AI31+AI32</f>
        <v>0</v>
      </c>
      <c r="AJ30" s="153"/>
      <c r="AK30" s="153">
        <f>AK31+AK32</f>
        <v>0</v>
      </c>
      <c r="AL30" s="153"/>
      <c r="AM30" s="153">
        <f>AM31+AM32</f>
        <v>0</v>
      </c>
      <c r="AN30" s="153"/>
      <c r="AO30" s="153">
        <f>AO31+AO32</f>
        <v>19.600000000000001</v>
      </c>
      <c r="AP30" s="153">
        <f>AP31+AP32</f>
        <v>4.5</v>
      </c>
      <c r="AQ30" s="154">
        <f t="shared" si="5"/>
        <v>0</v>
      </c>
      <c r="AR30" s="154">
        <f>AR31+AR32</f>
        <v>0</v>
      </c>
      <c r="AS30" s="154">
        <f>AS31+AS32</f>
        <v>0</v>
      </c>
      <c r="AT30" s="154">
        <f>AT31+AT32</f>
        <v>0</v>
      </c>
      <c r="AU30" s="154">
        <f>AU31+AU32</f>
        <v>0</v>
      </c>
      <c r="AV30" s="153">
        <f t="shared" si="6"/>
        <v>0</v>
      </c>
      <c r="AW30" s="153">
        <f>AW31+AW32</f>
        <v>0</v>
      </c>
      <c r="AX30" s="153">
        <f>AX31+AX32</f>
        <v>0</v>
      </c>
      <c r="AY30" s="153">
        <f>AY31+AY32</f>
        <v>0</v>
      </c>
      <c r="AZ30" s="153">
        <f>AZ31+AZ32</f>
        <v>0</v>
      </c>
      <c r="BA30" s="153">
        <f t="shared" si="7"/>
        <v>0</v>
      </c>
      <c r="BB30" s="153">
        <f>BB31+BB32</f>
        <v>0</v>
      </c>
      <c r="BC30" s="153">
        <f>BC31+BC32</f>
        <v>0</v>
      </c>
      <c r="BD30" s="153">
        <f>BD31+BD32</f>
        <v>0</v>
      </c>
      <c r="BE30" s="153">
        <f>BE31+BE32</f>
        <v>0</v>
      </c>
      <c r="BF30" s="153">
        <f t="shared" si="8"/>
        <v>0</v>
      </c>
      <c r="BG30" s="153">
        <f>BG31+BG32</f>
        <v>0</v>
      </c>
      <c r="BH30" s="153">
        <f>BH31+BH32</f>
        <v>0</v>
      </c>
      <c r="BI30" s="153">
        <f>BI31+BI32</f>
        <v>0</v>
      </c>
      <c r="BJ30" s="153">
        <f>BJ31+BJ32</f>
        <v>0</v>
      </c>
    </row>
    <row r="31" spans="1:62" hidden="1">
      <c r="A31" s="872"/>
      <c r="B31" s="857"/>
      <c r="C31" s="673"/>
      <c r="D31" s="58"/>
      <c r="E31" s="654"/>
      <c r="F31" s="59"/>
      <c r="G31" s="59"/>
      <c r="H31" s="59"/>
      <c r="I31" s="59"/>
      <c r="J31" s="59"/>
      <c r="K31" s="59"/>
      <c r="L31" s="59"/>
      <c r="M31" s="64"/>
      <c r="N31" s="60"/>
      <c r="O31" s="67"/>
      <c r="P31" s="59"/>
      <c r="Q31" s="59"/>
      <c r="R31" s="59"/>
      <c r="S31" s="59"/>
      <c r="T31" s="59"/>
      <c r="U31" s="59"/>
      <c r="V31" s="59"/>
      <c r="W31" s="673"/>
      <c r="X31" s="58"/>
      <c r="Y31" s="654"/>
      <c r="Z31" s="66"/>
      <c r="AA31" s="66"/>
      <c r="AB31" s="66"/>
      <c r="AC31" s="12"/>
      <c r="AD31" s="18" t="s">
        <v>291</v>
      </c>
      <c r="AE31" s="18" t="s">
        <v>305</v>
      </c>
      <c r="AF31" s="18" t="s">
        <v>272</v>
      </c>
      <c r="AG31" s="153">
        <f t="shared" si="4"/>
        <v>0</v>
      </c>
      <c r="AH31" s="153"/>
      <c r="AI31" s="153"/>
      <c r="AJ31" s="153"/>
      <c r="AK31" s="153"/>
      <c r="AL31" s="153"/>
      <c r="AM31" s="153"/>
      <c r="AN31" s="153"/>
      <c r="AO31" s="153"/>
      <c r="AP31" s="153"/>
      <c r="AQ31" s="154">
        <f t="shared" si="5"/>
        <v>0</v>
      </c>
      <c r="AR31" s="154"/>
      <c r="AS31" s="154"/>
      <c r="AT31" s="154"/>
      <c r="AU31" s="154"/>
      <c r="AV31" s="153">
        <f t="shared" si="6"/>
        <v>0</v>
      </c>
      <c r="AW31" s="153"/>
      <c r="AX31" s="153"/>
      <c r="AY31" s="153"/>
      <c r="AZ31" s="153"/>
      <c r="BA31" s="153">
        <f t="shared" si="7"/>
        <v>0</v>
      </c>
      <c r="BB31" s="153"/>
      <c r="BC31" s="153"/>
      <c r="BD31" s="153"/>
      <c r="BE31" s="153"/>
      <c r="BF31" s="153">
        <f t="shared" si="8"/>
        <v>0</v>
      </c>
      <c r="BG31" s="153"/>
      <c r="BH31" s="153"/>
      <c r="BI31" s="153"/>
      <c r="BJ31" s="153"/>
    </row>
    <row r="32" spans="1:62">
      <c r="A32" s="873"/>
      <c r="B32" s="858"/>
      <c r="C32" s="817"/>
      <c r="D32" s="58"/>
      <c r="E32" s="816"/>
      <c r="F32" s="59"/>
      <c r="G32" s="59"/>
      <c r="H32" s="59"/>
      <c r="I32" s="59"/>
      <c r="J32" s="59"/>
      <c r="K32" s="59"/>
      <c r="L32" s="59"/>
      <c r="M32" s="64"/>
      <c r="N32" s="60"/>
      <c r="O32" s="67"/>
      <c r="P32" s="59"/>
      <c r="Q32" s="59"/>
      <c r="R32" s="59"/>
      <c r="S32" s="59"/>
      <c r="T32" s="59"/>
      <c r="U32" s="59"/>
      <c r="V32" s="59"/>
      <c r="W32" s="817"/>
      <c r="X32" s="58"/>
      <c r="Y32" s="816"/>
      <c r="Z32" s="66"/>
      <c r="AA32" s="66"/>
      <c r="AB32" s="66"/>
      <c r="AC32" s="12"/>
      <c r="AD32" s="18" t="s">
        <v>291</v>
      </c>
      <c r="AE32" s="18" t="s">
        <v>364</v>
      </c>
      <c r="AF32" s="18">
        <v>244</v>
      </c>
      <c r="AG32" s="153">
        <f t="shared" si="4"/>
        <v>19.600000000000001</v>
      </c>
      <c r="AH32" s="153">
        <f t="shared" si="4"/>
        <v>4.5</v>
      </c>
      <c r="AI32" s="153"/>
      <c r="AJ32" s="153"/>
      <c r="AK32" s="153"/>
      <c r="AL32" s="153"/>
      <c r="AM32" s="153"/>
      <c r="AN32" s="153"/>
      <c r="AO32" s="153">
        <v>19.600000000000001</v>
      </c>
      <c r="AP32" s="153">
        <v>4.5</v>
      </c>
      <c r="AQ32" s="154">
        <f t="shared" si="5"/>
        <v>0</v>
      </c>
      <c r="AR32" s="154"/>
      <c r="AS32" s="154"/>
      <c r="AT32" s="154"/>
      <c r="AU32" s="154"/>
      <c r="AV32" s="153">
        <f t="shared" si="6"/>
        <v>0</v>
      </c>
      <c r="AW32" s="153"/>
      <c r="AX32" s="153"/>
      <c r="AY32" s="153"/>
      <c r="AZ32" s="153"/>
      <c r="BA32" s="153">
        <f t="shared" si="7"/>
        <v>0</v>
      </c>
      <c r="BB32" s="153"/>
      <c r="BC32" s="153"/>
      <c r="BD32" s="153"/>
      <c r="BE32" s="153"/>
      <c r="BF32" s="153">
        <f t="shared" si="8"/>
        <v>0</v>
      </c>
      <c r="BG32" s="153"/>
      <c r="BH32" s="153"/>
      <c r="BI32" s="153"/>
      <c r="BJ32" s="153"/>
    </row>
    <row r="33" spans="1:62" ht="22.5" customHeight="1">
      <c r="A33" s="883" t="s">
        <v>440</v>
      </c>
      <c r="B33" s="885">
        <v>6508</v>
      </c>
      <c r="C33" s="878" t="s">
        <v>447</v>
      </c>
      <c r="D33" s="878" t="s">
        <v>418</v>
      </c>
      <c r="E33" s="897" t="s">
        <v>448</v>
      </c>
      <c r="F33" s="59"/>
      <c r="G33" s="59"/>
      <c r="H33" s="59"/>
      <c r="I33" s="59"/>
      <c r="J33" s="59"/>
      <c r="K33" s="59"/>
      <c r="L33" s="59"/>
      <c r="M33" s="848" t="s">
        <v>446</v>
      </c>
      <c r="N33" s="60" t="s">
        <v>290</v>
      </c>
      <c r="O33" s="67" t="s">
        <v>386</v>
      </c>
      <c r="P33" s="59">
        <v>9</v>
      </c>
      <c r="Q33" s="59"/>
      <c r="R33" s="59"/>
      <c r="S33" s="59"/>
      <c r="T33" s="59"/>
      <c r="U33" s="59"/>
      <c r="V33" s="59"/>
      <c r="W33" s="877" t="s">
        <v>367</v>
      </c>
      <c r="X33" s="878" t="s">
        <v>242</v>
      </c>
      <c r="Y33" s="878" t="s">
        <v>368</v>
      </c>
      <c r="Z33" s="879" t="s">
        <v>415</v>
      </c>
      <c r="AA33" s="944" t="s">
        <v>416</v>
      </c>
      <c r="AB33" s="944" t="s">
        <v>417</v>
      </c>
      <c r="AC33" s="18"/>
      <c r="AD33" s="18" t="s">
        <v>478</v>
      </c>
      <c r="AE33" s="18"/>
      <c r="AF33" s="18"/>
      <c r="AG33" s="153">
        <f t="shared" si="4"/>
        <v>597.79999999999995</v>
      </c>
      <c r="AH33" s="153">
        <f t="shared" si="4"/>
        <v>408.7</v>
      </c>
      <c r="AI33" s="153">
        <f>AI34+AI35+AI36+AI37+AI38+AI39+AI40+AI41+AI42+AI43+AI44+AI45</f>
        <v>0</v>
      </c>
      <c r="AJ33" s="153"/>
      <c r="AK33" s="153">
        <f>AK34+AK35+AK36+AK37+AK38+AK39+AK40+AK41+AK42+AK43+AK44+AK45</f>
        <v>0</v>
      </c>
      <c r="AL33" s="153"/>
      <c r="AM33" s="153">
        <f>AM34+AM35+AM36+AM37+AM38+AM39+AM40+AM41+AM42+AM43+AM44+AM45</f>
        <v>0</v>
      </c>
      <c r="AN33" s="153"/>
      <c r="AO33" s="153">
        <f>AO34+AO35+AO36+AO37+AO38+AO39+AO40+AO41+AO42+AO43+AO44+AO45+AO46</f>
        <v>597.79999999999995</v>
      </c>
      <c r="AP33" s="153">
        <f>AP34+AP35+AP36+AP37+AP38+AP39+AP40+AP41+AP42+AP43+AP44+AP45+AP46</f>
        <v>408.7</v>
      </c>
      <c r="AQ33" s="153">
        <f t="shared" ref="AQ33:AZ33" si="9">AQ34+AQ35+AQ36+AQ37+AQ38+AQ39+AQ40+AQ41+AQ42+AQ43+AQ44+AQ45+AQ46</f>
        <v>2399.6</v>
      </c>
      <c r="AR33" s="153">
        <f t="shared" si="9"/>
        <v>1991.5</v>
      </c>
      <c r="AS33" s="153">
        <f t="shared" si="9"/>
        <v>200.1</v>
      </c>
      <c r="AT33" s="153">
        <f t="shared" si="9"/>
        <v>0</v>
      </c>
      <c r="AU33" s="153">
        <f t="shared" si="9"/>
        <v>208</v>
      </c>
      <c r="AV33" s="153">
        <f t="shared" si="9"/>
        <v>46.7</v>
      </c>
      <c r="AW33" s="153">
        <f t="shared" si="9"/>
        <v>0</v>
      </c>
      <c r="AX33" s="153">
        <f t="shared" si="9"/>
        <v>0</v>
      </c>
      <c r="AY33" s="153">
        <f t="shared" si="9"/>
        <v>0</v>
      </c>
      <c r="AZ33" s="153">
        <f t="shared" si="9"/>
        <v>46.7</v>
      </c>
      <c r="BA33" s="153">
        <f t="shared" ref="BA33:BJ33" si="10">BA34+BA35+BA36+BA37+BA38+BA39+BA40+BA41+BA42+BA43+BA44+BA45+BA46</f>
        <v>20.100000000000001</v>
      </c>
      <c r="BB33" s="153">
        <f t="shared" si="10"/>
        <v>0</v>
      </c>
      <c r="BC33" s="153">
        <f t="shared" si="10"/>
        <v>0</v>
      </c>
      <c r="BD33" s="153">
        <f t="shared" si="10"/>
        <v>0</v>
      </c>
      <c r="BE33" s="153">
        <f t="shared" si="10"/>
        <v>20.100000000000001</v>
      </c>
      <c r="BF33" s="153">
        <f t="shared" si="10"/>
        <v>20.100000000000001</v>
      </c>
      <c r="BG33" s="153">
        <f t="shared" si="10"/>
        <v>0</v>
      </c>
      <c r="BH33" s="153">
        <f t="shared" si="10"/>
        <v>0</v>
      </c>
      <c r="BI33" s="153">
        <f t="shared" si="10"/>
        <v>0</v>
      </c>
      <c r="BJ33" s="153">
        <f t="shared" si="10"/>
        <v>20.100000000000001</v>
      </c>
    </row>
    <row r="34" spans="1:62">
      <c r="A34" s="872"/>
      <c r="B34" s="886"/>
      <c r="C34" s="651"/>
      <c r="D34" s="651"/>
      <c r="E34" s="654"/>
      <c r="F34" s="59"/>
      <c r="G34" s="59"/>
      <c r="H34" s="59"/>
      <c r="I34" s="59"/>
      <c r="J34" s="59"/>
      <c r="K34" s="59"/>
      <c r="L34" s="59"/>
      <c r="M34" s="849"/>
      <c r="N34" s="60"/>
      <c r="O34" s="67"/>
      <c r="P34" s="59"/>
      <c r="Q34" s="59"/>
      <c r="R34" s="59"/>
      <c r="S34" s="59"/>
      <c r="T34" s="59"/>
      <c r="U34" s="59"/>
      <c r="V34" s="59"/>
      <c r="W34" s="673"/>
      <c r="X34" s="651"/>
      <c r="Y34" s="651"/>
      <c r="Z34" s="880"/>
      <c r="AA34" s="945"/>
      <c r="AB34" s="945"/>
      <c r="AC34" s="18"/>
      <c r="AD34" s="18" t="s">
        <v>478</v>
      </c>
      <c r="AE34" s="18" t="s">
        <v>289</v>
      </c>
      <c r="AF34" s="18" t="s">
        <v>250</v>
      </c>
      <c r="AG34" s="153">
        <f t="shared" si="4"/>
        <v>1.9</v>
      </c>
      <c r="AH34" s="153">
        <f t="shared" si="4"/>
        <v>1.9</v>
      </c>
      <c r="AI34" s="153"/>
      <c r="AJ34" s="153"/>
      <c r="AK34" s="153"/>
      <c r="AL34" s="153"/>
      <c r="AM34" s="153"/>
      <c r="AN34" s="153"/>
      <c r="AO34" s="153">
        <v>1.9</v>
      </c>
      <c r="AP34" s="153">
        <v>1.9</v>
      </c>
      <c r="AQ34" s="154">
        <f t="shared" si="5"/>
        <v>0</v>
      </c>
      <c r="AR34" s="154"/>
      <c r="AS34" s="154"/>
      <c r="AT34" s="154"/>
      <c r="AU34" s="154">
        <v>0</v>
      </c>
      <c r="AV34" s="153">
        <f t="shared" si="6"/>
        <v>0</v>
      </c>
      <c r="AW34" s="153"/>
      <c r="AX34" s="153"/>
      <c r="AY34" s="153"/>
      <c r="AZ34" s="153">
        <v>0</v>
      </c>
      <c r="BA34" s="153">
        <f t="shared" ref="BA34:BA49" si="11">BB34+BC34+BD34+BE34</f>
        <v>0</v>
      </c>
      <c r="BB34" s="153"/>
      <c r="BC34" s="153"/>
      <c r="BD34" s="153"/>
      <c r="BE34" s="153">
        <v>0</v>
      </c>
      <c r="BF34" s="153">
        <f t="shared" ref="BF34:BF49" si="12">BG34+BH34+BI34+BJ34</f>
        <v>0</v>
      </c>
      <c r="BG34" s="153"/>
      <c r="BH34" s="153"/>
      <c r="BI34" s="153"/>
      <c r="BJ34" s="153">
        <v>0</v>
      </c>
    </row>
    <row r="35" spans="1:62">
      <c r="A35" s="872"/>
      <c r="B35" s="886"/>
      <c r="C35" s="651"/>
      <c r="D35" s="651"/>
      <c r="E35" s="654"/>
      <c r="F35" s="59"/>
      <c r="G35" s="59"/>
      <c r="H35" s="59"/>
      <c r="I35" s="59"/>
      <c r="J35" s="59"/>
      <c r="K35" s="59"/>
      <c r="L35" s="59"/>
      <c r="M35" s="849"/>
      <c r="N35" s="60"/>
      <c r="O35" s="67"/>
      <c r="P35" s="59"/>
      <c r="Q35" s="59"/>
      <c r="R35" s="59"/>
      <c r="S35" s="59"/>
      <c r="T35" s="59"/>
      <c r="U35" s="59"/>
      <c r="V35" s="59"/>
      <c r="W35" s="673"/>
      <c r="X35" s="651"/>
      <c r="Y35" s="651"/>
      <c r="Z35" s="880"/>
      <c r="AA35" s="945"/>
      <c r="AB35" s="945"/>
      <c r="AC35" s="18"/>
      <c r="AD35" s="18" t="s">
        <v>478</v>
      </c>
      <c r="AE35" s="18" t="s">
        <v>298</v>
      </c>
      <c r="AF35" s="18" t="s">
        <v>250</v>
      </c>
      <c r="AG35" s="153">
        <f t="shared" si="4"/>
        <v>0</v>
      </c>
      <c r="AH35" s="153">
        <f t="shared" si="4"/>
        <v>0</v>
      </c>
      <c r="AI35" s="153"/>
      <c r="AJ35" s="153"/>
      <c r="AK35" s="153"/>
      <c r="AL35" s="153"/>
      <c r="AM35" s="153"/>
      <c r="AN35" s="153"/>
      <c r="AO35" s="153">
        <v>0</v>
      </c>
      <c r="AP35" s="153"/>
      <c r="AQ35" s="154">
        <f t="shared" si="5"/>
        <v>0</v>
      </c>
      <c r="AR35" s="154"/>
      <c r="AS35" s="154"/>
      <c r="AT35" s="154"/>
      <c r="AU35" s="154">
        <v>0</v>
      </c>
      <c r="AV35" s="153">
        <f t="shared" si="6"/>
        <v>0</v>
      </c>
      <c r="AW35" s="153"/>
      <c r="AX35" s="153"/>
      <c r="AY35" s="153"/>
      <c r="AZ35" s="153">
        <v>0</v>
      </c>
      <c r="BA35" s="153">
        <f t="shared" si="11"/>
        <v>0</v>
      </c>
      <c r="BB35" s="153"/>
      <c r="BC35" s="153"/>
      <c r="BD35" s="153"/>
      <c r="BE35" s="153">
        <v>0</v>
      </c>
      <c r="BF35" s="153">
        <f t="shared" si="12"/>
        <v>0</v>
      </c>
      <c r="BG35" s="153"/>
      <c r="BH35" s="153"/>
      <c r="BI35" s="153"/>
      <c r="BJ35" s="153">
        <v>0</v>
      </c>
    </row>
    <row r="36" spans="1:62">
      <c r="A36" s="872"/>
      <c r="B36" s="886"/>
      <c r="C36" s="651"/>
      <c r="D36" s="651"/>
      <c r="E36" s="654"/>
      <c r="F36" s="59"/>
      <c r="G36" s="59"/>
      <c r="H36" s="59"/>
      <c r="I36" s="59"/>
      <c r="J36" s="59"/>
      <c r="K36" s="59"/>
      <c r="L36" s="59"/>
      <c r="M36" s="849"/>
      <c r="N36" s="60"/>
      <c r="O36" s="67"/>
      <c r="P36" s="59"/>
      <c r="Q36" s="59"/>
      <c r="R36" s="59"/>
      <c r="S36" s="59"/>
      <c r="T36" s="59"/>
      <c r="U36" s="59"/>
      <c r="V36" s="59"/>
      <c r="W36" s="673"/>
      <c r="X36" s="651"/>
      <c r="Y36" s="651"/>
      <c r="Z36" s="880"/>
      <c r="AA36" s="945"/>
      <c r="AB36" s="945"/>
      <c r="AC36" s="18"/>
      <c r="AD36" s="18" t="s">
        <v>478</v>
      </c>
      <c r="AE36" s="18" t="s">
        <v>463</v>
      </c>
      <c r="AF36" s="18">
        <v>240</v>
      </c>
      <c r="AG36" s="153">
        <f t="shared" si="4"/>
        <v>0</v>
      </c>
      <c r="AH36" s="153">
        <f t="shared" si="4"/>
        <v>0</v>
      </c>
      <c r="AI36" s="153"/>
      <c r="AJ36" s="153"/>
      <c r="AK36" s="153"/>
      <c r="AL36" s="153"/>
      <c r="AM36" s="153"/>
      <c r="AN36" s="153"/>
      <c r="AO36" s="153"/>
      <c r="AP36" s="153"/>
      <c r="AQ36" s="154">
        <f t="shared" si="5"/>
        <v>180</v>
      </c>
      <c r="AR36" s="154"/>
      <c r="AS36" s="154">
        <v>180</v>
      </c>
      <c r="AT36" s="154"/>
      <c r="AU36" s="154">
        <v>0</v>
      </c>
      <c r="AV36" s="153">
        <f t="shared" si="6"/>
        <v>0</v>
      </c>
      <c r="AW36" s="153"/>
      <c r="AX36" s="153"/>
      <c r="AY36" s="153"/>
      <c r="AZ36" s="153"/>
      <c r="BA36" s="153">
        <f t="shared" si="11"/>
        <v>0</v>
      </c>
      <c r="BB36" s="153"/>
      <c r="BC36" s="153"/>
      <c r="BD36" s="153"/>
      <c r="BE36" s="153"/>
      <c r="BF36" s="153">
        <f t="shared" si="12"/>
        <v>0</v>
      </c>
      <c r="BG36" s="153"/>
      <c r="BH36" s="153"/>
      <c r="BI36" s="153"/>
      <c r="BJ36" s="153"/>
    </row>
    <row r="37" spans="1:62" ht="14.25" customHeight="1">
      <c r="A37" s="872"/>
      <c r="B37" s="886"/>
      <c r="C37" s="651"/>
      <c r="D37" s="651"/>
      <c r="E37" s="654"/>
      <c r="F37" s="59"/>
      <c r="G37" s="59"/>
      <c r="H37" s="59"/>
      <c r="I37" s="59"/>
      <c r="J37" s="59"/>
      <c r="K37" s="59"/>
      <c r="L37" s="59"/>
      <c r="M37" s="849"/>
      <c r="N37" s="60"/>
      <c r="O37" s="67"/>
      <c r="P37" s="59"/>
      <c r="Q37" s="59"/>
      <c r="R37" s="59"/>
      <c r="S37" s="59"/>
      <c r="T37" s="59"/>
      <c r="U37" s="59"/>
      <c r="V37" s="59"/>
      <c r="W37" s="673"/>
      <c r="X37" s="651"/>
      <c r="Y37" s="651"/>
      <c r="Z37" s="880"/>
      <c r="AA37" s="945"/>
      <c r="AB37" s="945"/>
      <c r="AC37" s="18"/>
      <c r="AD37" s="18" t="s">
        <v>478</v>
      </c>
      <c r="AE37" s="18" t="s">
        <v>363</v>
      </c>
      <c r="AF37" s="18">
        <v>240</v>
      </c>
      <c r="AG37" s="153">
        <f t="shared" si="4"/>
        <v>0</v>
      </c>
      <c r="AH37" s="153">
        <f t="shared" si="4"/>
        <v>0</v>
      </c>
      <c r="AI37" s="153"/>
      <c r="AJ37" s="153"/>
      <c r="AK37" s="153"/>
      <c r="AL37" s="153"/>
      <c r="AM37" s="153"/>
      <c r="AN37" s="153"/>
      <c r="AO37" s="153"/>
      <c r="AP37" s="153"/>
      <c r="AQ37" s="154">
        <f t="shared" si="5"/>
        <v>2031.6999999999998</v>
      </c>
      <c r="AR37" s="154">
        <v>1991.5</v>
      </c>
      <c r="AS37" s="154">
        <v>20.100000000000001</v>
      </c>
      <c r="AT37" s="154"/>
      <c r="AU37" s="154">
        <v>20.100000000000001</v>
      </c>
      <c r="AV37" s="153">
        <f t="shared" si="6"/>
        <v>0</v>
      </c>
      <c r="AW37" s="153"/>
      <c r="AX37" s="153"/>
      <c r="AY37" s="153"/>
      <c r="AZ37" s="153"/>
      <c r="BA37" s="153">
        <f t="shared" si="11"/>
        <v>0</v>
      </c>
      <c r="BB37" s="153"/>
      <c r="BC37" s="153"/>
      <c r="BD37" s="153"/>
      <c r="BE37" s="153"/>
      <c r="BF37" s="153">
        <f t="shared" si="12"/>
        <v>0</v>
      </c>
      <c r="BG37" s="153"/>
      <c r="BH37" s="153"/>
      <c r="BI37" s="153"/>
      <c r="BJ37" s="153"/>
    </row>
    <row r="38" spans="1:62" ht="0.75" hidden="1" customHeight="1">
      <c r="A38" s="872"/>
      <c r="B38" s="886"/>
      <c r="C38" s="651"/>
      <c r="D38" s="651"/>
      <c r="E38" s="654"/>
      <c r="F38" s="59"/>
      <c r="G38" s="59"/>
      <c r="H38" s="59"/>
      <c r="I38" s="59"/>
      <c r="J38" s="59"/>
      <c r="K38" s="59"/>
      <c r="L38" s="59"/>
      <c r="M38" s="849"/>
      <c r="N38" s="60"/>
      <c r="O38" s="67"/>
      <c r="P38" s="59"/>
      <c r="Q38" s="59"/>
      <c r="R38" s="59"/>
      <c r="S38" s="59"/>
      <c r="T38" s="59"/>
      <c r="U38" s="59"/>
      <c r="V38" s="59"/>
      <c r="W38" s="673"/>
      <c r="X38" s="651"/>
      <c r="Y38" s="651"/>
      <c r="Z38" s="880"/>
      <c r="AA38" s="945"/>
      <c r="AB38" s="945"/>
      <c r="AC38" s="18"/>
      <c r="AD38" s="18" t="s">
        <v>478</v>
      </c>
      <c r="AE38" s="18" t="s">
        <v>285</v>
      </c>
      <c r="AF38" s="18" t="s">
        <v>250</v>
      </c>
      <c r="AG38" s="153">
        <f t="shared" si="4"/>
        <v>0</v>
      </c>
      <c r="AH38" s="153">
        <f t="shared" si="4"/>
        <v>0</v>
      </c>
      <c r="AI38" s="153"/>
      <c r="AJ38" s="153"/>
      <c r="AK38" s="153"/>
      <c r="AL38" s="153"/>
      <c r="AM38" s="153"/>
      <c r="AN38" s="153"/>
      <c r="AO38" s="153"/>
      <c r="AP38" s="153"/>
      <c r="AQ38" s="154">
        <f t="shared" si="5"/>
        <v>0</v>
      </c>
      <c r="AR38" s="154"/>
      <c r="AS38" s="154"/>
      <c r="AT38" s="154"/>
      <c r="AU38" s="154"/>
      <c r="AV38" s="153">
        <f t="shared" si="6"/>
        <v>0</v>
      </c>
      <c r="AW38" s="153"/>
      <c r="AX38" s="153"/>
      <c r="AY38" s="153"/>
      <c r="AZ38" s="153"/>
      <c r="BA38" s="153">
        <f t="shared" si="11"/>
        <v>0</v>
      </c>
      <c r="BB38" s="153"/>
      <c r="BC38" s="153"/>
      <c r="BD38" s="153"/>
      <c r="BE38" s="153"/>
      <c r="BF38" s="153">
        <f t="shared" si="12"/>
        <v>0</v>
      </c>
      <c r="BG38" s="153"/>
      <c r="BH38" s="153"/>
      <c r="BI38" s="153"/>
      <c r="BJ38" s="153"/>
    </row>
    <row r="39" spans="1:62" ht="12.75" hidden="1" customHeight="1">
      <c r="A39" s="872"/>
      <c r="B39" s="886"/>
      <c r="C39" s="651"/>
      <c r="D39" s="651"/>
      <c r="E39" s="654"/>
      <c r="F39" s="59"/>
      <c r="G39" s="59"/>
      <c r="H39" s="59"/>
      <c r="I39" s="59"/>
      <c r="J39" s="59"/>
      <c r="K39" s="59"/>
      <c r="L39" s="59"/>
      <c r="M39" s="849"/>
      <c r="N39" s="60"/>
      <c r="O39" s="67"/>
      <c r="P39" s="59"/>
      <c r="Q39" s="59"/>
      <c r="R39" s="59"/>
      <c r="S39" s="59"/>
      <c r="T39" s="59"/>
      <c r="U39" s="59"/>
      <c r="V39" s="59"/>
      <c r="W39" s="673"/>
      <c r="X39" s="651"/>
      <c r="Y39" s="651"/>
      <c r="Z39" s="880"/>
      <c r="AA39" s="945"/>
      <c r="AB39" s="945"/>
      <c r="AC39" s="18"/>
      <c r="AD39" s="18" t="s">
        <v>478</v>
      </c>
      <c r="AE39" s="18" t="s">
        <v>271</v>
      </c>
      <c r="AF39" s="18" t="s">
        <v>250</v>
      </c>
      <c r="AG39" s="153">
        <f t="shared" si="4"/>
        <v>0</v>
      </c>
      <c r="AH39" s="153">
        <f t="shared" si="4"/>
        <v>0</v>
      </c>
      <c r="AI39" s="153"/>
      <c r="AJ39" s="153"/>
      <c r="AK39" s="153"/>
      <c r="AL39" s="153"/>
      <c r="AM39" s="153"/>
      <c r="AN39" s="153"/>
      <c r="AO39" s="153"/>
      <c r="AP39" s="153"/>
      <c r="AQ39" s="154">
        <f t="shared" si="5"/>
        <v>0</v>
      </c>
      <c r="AR39" s="154"/>
      <c r="AS39" s="154"/>
      <c r="AT39" s="154"/>
      <c r="AU39" s="154"/>
      <c r="AV39" s="153">
        <f t="shared" si="6"/>
        <v>0</v>
      </c>
      <c r="AW39" s="153"/>
      <c r="AX39" s="153"/>
      <c r="AY39" s="153"/>
      <c r="AZ39" s="153"/>
      <c r="BA39" s="153">
        <f t="shared" si="11"/>
        <v>0</v>
      </c>
      <c r="BB39" s="153"/>
      <c r="BC39" s="153"/>
      <c r="BD39" s="153"/>
      <c r="BE39" s="153"/>
      <c r="BF39" s="153">
        <f t="shared" si="12"/>
        <v>0</v>
      </c>
      <c r="BG39" s="153"/>
      <c r="BH39" s="153"/>
      <c r="BI39" s="153"/>
      <c r="BJ39" s="153"/>
    </row>
    <row r="40" spans="1:62" ht="12.75" hidden="1" customHeight="1">
      <c r="A40" s="872"/>
      <c r="B40" s="886"/>
      <c r="C40" s="651"/>
      <c r="D40" s="651"/>
      <c r="E40" s="654"/>
      <c r="F40" s="59"/>
      <c r="G40" s="59"/>
      <c r="H40" s="59"/>
      <c r="I40" s="59"/>
      <c r="J40" s="59"/>
      <c r="K40" s="59"/>
      <c r="L40" s="59"/>
      <c r="M40" s="849"/>
      <c r="N40" s="60"/>
      <c r="O40" s="67"/>
      <c r="P40" s="59"/>
      <c r="Q40" s="59"/>
      <c r="R40" s="59"/>
      <c r="S40" s="59"/>
      <c r="T40" s="59"/>
      <c r="U40" s="59"/>
      <c r="V40" s="59"/>
      <c r="W40" s="673"/>
      <c r="X40" s="651"/>
      <c r="Y40" s="651"/>
      <c r="Z40" s="880"/>
      <c r="AA40" s="945"/>
      <c r="AB40" s="945"/>
      <c r="AC40" s="18"/>
      <c r="AD40" s="18" t="s">
        <v>478</v>
      </c>
      <c r="AE40" s="18" t="s">
        <v>286</v>
      </c>
      <c r="AF40" s="18" t="s">
        <v>268</v>
      </c>
      <c r="AG40" s="153">
        <f t="shared" si="4"/>
        <v>0</v>
      </c>
      <c r="AH40" s="153">
        <f t="shared" si="4"/>
        <v>0</v>
      </c>
      <c r="AI40" s="153"/>
      <c r="AJ40" s="153"/>
      <c r="AK40" s="153"/>
      <c r="AL40" s="153"/>
      <c r="AM40" s="153"/>
      <c r="AN40" s="153"/>
      <c r="AO40" s="153"/>
      <c r="AP40" s="153"/>
      <c r="AQ40" s="154">
        <f t="shared" si="5"/>
        <v>0</v>
      </c>
      <c r="AR40" s="154"/>
      <c r="AS40" s="154"/>
      <c r="AT40" s="154"/>
      <c r="AU40" s="154"/>
      <c r="AV40" s="153">
        <f t="shared" si="6"/>
        <v>0</v>
      </c>
      <c r="AW40" s="153"/>
      <c r="AX40" s="153"/>
      <c r="AY40" s="153"/>
      <c r="AZ40" s="153"/>
      <c r="BA40" s="153">
        <f t="shared" si="11"/>
        <v>0</v>
      </c>
      <c r="BB40" s="153"/>
      <c r="BC40" s="153"/>
      <c r="BD40" s="153"/>
      <c r="BE40" s="153"/>
      <c r="BF40" s="153">
        <f t="shared" si="12"/>
        <v>0</v>
      </c>
      <c r="BG40" s="153"/>
      <c r="BH40" s="153"/>
      <c r="BI40" s="153"/>
      <c r="BJ40" s="153"/>
    </row>
    <row r="41" spans="1:62" ht="12.75" hidden="1" customHeight="1">
      <c r="A41" s="872"/>
      <c r="B41" s="886"/>
      <c r="C41" s="651"/>
      <c r="D41" s="651"/>
      <c r="E41" s="654"/>
      <c r="F41" s="59"/>
      <c r="G41" s="59"/>
      <c r="H41" s="59"/>
      <c r="I41" s="59"/>
      <c r="J41" s="59"/>
      <c r="K41" s="59"/>
      <c r="L41" s="59"/>
      <c r="M41" s="849"/>
      <c r="N41" s="60"/>
      <c r="O41" s="67"/>
      <c r="P41" s="59"/>
      <c r="Q41" s="59"/>
      <c r="R41" s="59"/>
      <c r="S41" s="59"/>
      <c r="T41" s="59"/>
      <c r="U41" s="59"/>
      <c r="V41" s="59"/>
      <c r="W41" s="673"/>
      <c r="X41" s="651"/>
      <c r="Y41" s="651"/>
      <c r="Z41" s="880"/>
      <c r="AA41" s="945"/>
      <c r="AB41" s="945"/>
      <c r="AC41" s="18"/>
      <c r="AD41" s="18" t="s">
        <v>478</v>
      </c>
      <c r="AE41" s="18" t="s">
        <v>306</v>
      </c>
      <c r="AF41" s="18" t="s">
        <v>267</v>
      </c>
      <c r="AG41" s="153">
        <f t="shared" si="4"/>
        <v>0</v>
      </c>
      <c r="AH41" s="153">
        <f t="shared" si="4"/>
        <v>0</v>
      </c>
      <c r="AI41" s="153"/>
      <c r="AJ41" s="153"/>
      <c r="AK41" s="153"/>
      <c r="AL41" s="153"/>
      <c r="AM41" s="153"/>
      <c r="AN41" s="153"/>
      <c r="AO41" s="153"/>
      <c r="AP41" s="153"/>
      <c r="AQ41" s="154">
        <f t="shared" si="5"/>
        <v>0</v>
      </c>
      <c r="AR41" s="154"/>
      <c r="AS41" s="154"/>
      <c r="AT41" s="154"/>
      <c r="AU41" s="154"/>
      <c r="AV41" s="153">
        <f t="shared" si="6"/>
        <v>0</v>
      </c>
      <c r="AW41" s="153"/>
      <c r="AX41" s="153"/>
      <c r="AY41" s="153"/>
      <c r="AZ41" s="153"/>
      <c r="BA41" s="153">
        <f t="shared" si="11"/>
        <v>0</v>
      </c>
      <c r="BB41" s="153"/>
      <c r="BC41" s="153"/>
      <c r="BD41" s="153"/>
      <c r="BE41" s="153"/>
      <c r="BF41" s="153">
        <f t="shared" si="12"/>
        <v>0</v>
      </c>
      <c r="BG41" s="153"/>
      <c r="BH41" s="153"/>
      <c r="BI41" s="153"/>
      <c r="BJ41" s="153"/>
    </row>
    <row r="42" spans="1:62" ht="12.75" hidden="1" customHeight="1">
      <c r="A42" s="872"/>
      <c r="B42" s="886"/>
      <c r="C42" s="651"/>
      <c r="D42" s="651"/>
      <c r="E42" s="654"/>
      <c r="F42" s="59"/>
      <c r="G42" s="59"/>
      <c r="H42" s="59"/>
      <c r="I42" s="59"/>
      <c r="J42" s="59"/>
      <c r="K42" s="59"/>
      <c r="L42" s="59"/>
      <c r="M42" s="849"/>
      <c r="N42" s="60"/>
      <c r="O42" s="67"/>
      <c r="P42" s="59"/>
      <c r="Q42" s="59"/>
      <c r="R42" s="59"/>
      <c r="S42" s="59"/>
      <c r="T42" s="59"/>
      <c r="U42" s="59"/>
      <c r="V42" s="59"/>
      <c r="W42" s="673"/>
      <c r="X42" s="651"/>
      <c r="Y42" s="651"/>
      <c r="Z42" s="880"/>
      <c r="AA42" s="945"/>
      <c r="AB42" s="945"/>
      <c r="AC42" s="18"/>
      <c r="AD42" s="18" t="s">
        <v>478</v>
      </c>
      <c r="AE42" s="18" t="s">
        <v>307</v>
      </c>
      <c r="AF42" s="18" t="s">
        <v>250</v>
      </c>
      <c r="AG42" s="153">
        <f t="shared" si="4"/>
        <v>0</v>
      </c>
      <c r="AH42" s="153">
        <f t="shared" si="4"/>
        <v>0</v>
      </c>
      <c r="AI42" s="153"/>
      <c r="AJ42" s="153"/>
      <c r="AK42" s="153"/>
      <c r="AL42" s="153"/>
      <c r="AM42" s="153"/>
      <c r="AN42" s="153"/>
      <c r="AO42" s="153"/>
      <c r="AP42" s="153"/>
      <c r="AQ42" s="154">
        <f t="shared" si="5"/>
        <v>0</v>
      </c>
      <c r="AR42" s="154"/>
      <c r="AS42" s="154"/>
      <c r="AT42" s="154"/>
      <c r="AU42" s="154"/>
      <c r="AV42" s="153">
        <f t="shared" si="6"/>
        <v>0</v>
      </c>
      <c r="AW42" s="153"/>
      <c r="AX42" s="153"/>
      <c r="AY42" s="153"/>
      <c r="AZ42" s="153"/>
      <c r="BA42" s="153">
        <f t="shared" si="11"/>
        <v>0</v>
      </c>
      <c r="BB42" s="153"/>
      <c r="BC42" s="153"/>
      <c r="BD42" s="153"/>
      <c r="BE42" s="153"/>
      <c r="BF42" s="153">
        <f t="shared" si="12"/>
        <v>0</v>
      </c>
      <c r="BG42" s="153"/>
      <c r="BH42" s="153"/>
      <c r="BI42" s="153"/>
      <c r="BJ42" s="153"/>
    </row>
    <row r="43" spans="1:62" ht="12.75" hidden="1" customHeight="1">
      <c r="A43" s="872"/>
      <c r="B43" s="886"/>
      <c r="C43" s="651"/>
      <c r="D43" s="651"/>
      <c r="E43" s="654"/>
      <c r="F43" s="59"/>
      <c r="G43" s="59"/>
      <c r="H43" s="59"/>
      <c r="I43" s="59"/>
      <c r="J43" s="59"/>
      <c r="K43" s="59"/>
      <c r="L43" s="59"/>
      <c r="M43" s="849"/>
      <c r="N43" s="60"/>
      <c r="O43" s="67"/>
      <c r="P43" s="59"/>
      <c r="Q43" s="59"/>
      <c r="R43" s="59"/>
      <c r="S43" s="59"/>
      <c r="T43" s="59"/>
      <c r="U43" s="59"/>
      <c r="V43" s="59"/>
      <c r="W43" s="673"/>
      <c r="X43" s="651"/>
      <c r="Y43" s="651"/>
      <c r="Z43" s="880"/>
      <c r="AA43" s="945"/>
      <c r="AB43" s="945"/>
      <c r="AC43" s="18"/>
      <c r="AD43" s="18" t="s">
        <v>478</v>
      </c>
      <c r="AE43" s="18" t="s">
        <v>317</v>
      </c>
      <c r="AF43" s="18" t="s">
        <v>250</v>
      </c>
      <c r="AG43" s="153">
        <f t="shared" si="4"/>
        <v>0</v>
      </c>
      <c r="AH43" s="153">
        <f t="shared" si="4"/>
        <v>0</v>
      </c>
      <c r="AI43" s="153"/>
      <c r="AJ43" s="153"/>
      <c r="AK43" s="153"/>
      <c r="AL43" s="153"/>
      <c r="AM43" s="153"/>
      <c r="AN43" s="153"/>
      <c r="AO43" s="153"/>
      <c r="AP43" s="153"/>
      <c r="AQ43" s="154">
        <f t="shared" si="5"/>
        <v>0</v>
      </c>
      <c r="AR43" s="154"/>
      <c r="AS43" s="154"/>
      <c r="AT43" s="154"/>
      <c r="AU43" s="154"/>
      <c r="AV43" s="153">
        <f t="shared" si="6"/>
        <v>0</v>
      </c>
      <c r="AW43" s="153"/>
      <c r="AX43" s="153"/>
      <c r="AY43" s="153"/>
      <c r="AZ43" s="153"/>
      <c r="BA43" s="153">
        <f t="shared" si="11"/>
        <v>0</v>
      </c>
      <c r="BB43" s="153"/>
      <c r="BC43" s="153"/>
      <c r="BD43" s="153"/>
      <c r="BE43" s="153"/>
      <c r="BF43" s="153">
        <f t="shared" si="12"/>
        <v>0</v>
      </c>
      <c r="BG43" s="153"/>
      <c r="BH43" s="153"/>
      <c r="BI43" s="153"/>
      <c r="BJ43" s="153"/>
    </row>
    <row r="44" spans="1:62" ht="12.75" hidden="1" customHeight="1">
      <c r="A44" s="872"/>
      <c r="B44" s="886"/>
      <c r="C44" s="651"/>
      <c r="D44" s="651"/>
      <c r="E44" s="654"/>
      <c r="F44" s="59"/>
      <c r="G44" s="59"/>
      <c r="H44" s="59"/>
      <c r="I44" s="59"/>
      <c r="J44" s="59"/>
      <c r="K44" s="59"/>
      <c r="L44" s="59"/>
      <c r="M44" s="849"/>
      <c r="N44" s="60"/>
      <c r="O44" s="67"/>
      <c r="P44" s="59"/>
      <c r="Q44" s="59"/>
      <c r="R44" s="59"/>
      <c r="S44" s="59"/>
      <c r="T44" s="59"/>
      <c r="U44" s="59"/>
      <c r="V44" s="59"/>
      <c r="W44" s="673"/>
      <c r="X44" s="651"/>
      <c r="Y44" s="651"/>
      <c r="Z44" s="880"/>
      <c r="AA44" s="945"/>
      <c r="AB44" s="945"/>
      <c r="AC44" s="18"/>
      <c r="AD44" s="18" t="s">
        <v>478</v>
      </c>
      <c r="AE44" s="18" t="s">
        <v>297</v>
      </c>
      <c r="AF44" s="18" t="s">
        <v>268</v>
      </c>
      <c r="AG44" s="153">
        <f t="shared" si="4"/>
        <v>0</v>
      </c>
      <c r="AH44" s="153">
        <f t="shared" si="4"/>
        <v>0</v>
      </c>
      <c r="AI44" s="153"/>
      <c r="AJ44" s="153"/>
      <c r="AK44" s="153"/>
      <c r="AL44" s="153"/>
      <c r="AM44" s="153"/>
      <c r="AN44" s="153"/>
      <c r="AO44" s="153"/>
      <c r="AP44" s="153"/>
      <c r="AQ44" s="154">
        <f t="shared" si="5"/>
        <v>0</v>
      </c>
      <c r="AR44" s="154"/>
      <c r="AS44" s="154"/>
      <c r="AT44" s="154"/>
      <c r="AU44" s="154"/>
      <c r="AV44" s="153">
        <f t="shared" si="6"/>
        <v>0</v>
      </c>
      <c r="AW44" s="153"/>
      <c r="AX44" s="153"/>
      <c r="AY44" s="153"/>
      <c r="AZ44" s="153"/>
      <c r="BA44" s="153">
        <f t="shared" si="11"/>
        <v>0</v>
      </c>
      <c r="BB44" s="153"/>
      <c r="BC44" s="153"/>
      <c r="BD44" s="153"/>
      <c r="BE44" s="153"/>
      <c r="BF44" s="153">
        <f t="shared" si="12"/>
        <v>0</v>
      </c>
      <c r="BG44" s="153"/>
      <c r="BH44" s="153"/>
      <c r="BI44" s="153"/>
      <c r="BJ44" s="153"/>
    </row>
    <row r="45" spans="1:62" ht="12.75" hidden="1" customHeight="1">
      <c r="A45" s="872"/>
      <c r="B45" s="886"/>
      <c r="C45" s="651"/>
      <c r="D45" s="651"/>
      <c r="E45" s="654"/>
      <c r="F45" s="59"/>
      <c r="G45" s="59"/>
      <c r="H45" s="59"/>
      <c r="I45" s="59"/>
      <c r="J45" s="59"/>
      <c r="K45" s="59"/>
      <c r="L45" s="59"/>
      <c r="M45" s="849"/>
      <c r="N45" s="60"/>
      <c r="O45" s="67"/>
      <c r="P45" s="59"/>
      <c r="Q45" s="59"/>
      <c r="R45" s="59"/>
      <c r="S45" s="59"/>
      <c r="T45" s="59"/>
      <c r="U45" s="59"/>
      <c r="V45" s="59"/>
      <c r="W45" s="673"/>
      <c r="X45" s="651"/>
      <c r="Y45" s="651"/>
      <c r="Z45" s="880"/>
      <c r="AA45" s="945"/>
      <c r="AB45" s="945"/>
      <c r="AC45" s="18"/>
      <c r="AD45" s="18" t="s">
        <v>478</v>
      </c>
      <c r="AE45" s="18" t="s">
        <v>296</v>
      </c>
      <c r="AF45" s="18" t="s">
        <v>250</v>
      </c>
      <c r="AG45" s="153">
        <f t="shared" si="4"/>
        <v>0</v>
      </c>
      <c r="AH45" s="153">
        <f t="shared" si="4"/>
        <v>0</v>
      </c>
      <c r="AI45" s="153"/>
      <c r="AJ45" s="153"/>
      <c r="AK45" s="153"/>
      <c r="AL45" s="153"/>
      <c r="AM45" s="153"/>
      <c r="AN45" s="153"/>
      <c r="AO45" s="153"/>
      <c r="AP45" s="153"/>
      <c r="AQ45" s="154">
        <f t="shared" si="5"/>
        <v>0</v>
      </c>
      <c r="AR45" s="154"/>
      <c r="AS45" s="154"/>
      <c r="AT45" s="154"/>
      <c r="AU45" s="154"/>
      <c r="AV45" s="153">
        <f t="shared" si="6"/>
        <v>0</v>
      </c>
      <c r="AW45" s="153"/>
      <c r="AX45" s="153"/>
      <c r="AY45" s="153"/>
      <c r="AZ45" s="153"/>
      <c r="BA45" s="153">
        <f t="shared" si="11"/>
        <v>0</v>
      </c>
      <c r="BB45" s="153"/>
      <c r="BC45" s="153"/>
      <c r="BD45" s="153"/>
      <c r="BE45" s="153"/>
      <c r="BF45" s="153">
        <f t="shared" si="12"/>
        <v>0</v>
      </c>
      <c r="BG45" s="153"/>
      <c r="BH45" s="153"/>
      <c r="BI45" s="153"/>
      <c r="BJ45" s="153"/>
    </row>
    <row r="46" spans="1:62">
      <c r="A46" s="872"/>
      <c r="B46" s="886"/>
      <c r="C46" s="651"/>
      <c r="D46" s="651"/>
      <c r="E46" s="654"/>
      <c r="F46" s="59"/>
      <c r="G46" s="59"/>
      <c r="H46" s="59"/>
      <c r="I46" s="59"/>
      <c r="J46" s="59"/>
      <c r="K46" s="59"/>
      <c r="L46" s="59"/>
      <c r="M46" s="849"/>
      <c r="N46" s="60"/>
      <c r="O46" s="67"/>
      <c r="P46" s="59"/>
      <c r="Q46" s="59"/>
      <c r="R46" s="59"/>
      <c r="S46" s="59"/>
      <c r="T46" s="59"/>
      <c r="U46" s="59"/>
      <c r="V46" s="59"/>
      <c r="W46" s="673"/>
      <c r="X46" s="651"/>
      <c r="Y46" s="651"/>
      <c r="Z46" s="880"/>
      <c r="AA46" s="945"/>
      <c r="AB46" s="945"/>
      <c r="AC46" s="18"/>
      <c r="AD46" s="18" t="s">
        <v>478</v>
      </c>
      <c r="AE46" s="18" t="s">
        <v>27</v>
      </c>
      <c r="AF46" s="18">
        <v>244</v>
      </c>
      <c r="AG46" s="153">
        <f t="shared" si="4"/>
        <v>595.9</v>
      </c>
      <c r="AH46" s="153">
        <f t="shared" si="4"/>
        <v>406.8</v>
      </c>
      <c r="AI46" s="153"/>
      <c r="AJ46" s="153"/>
      <c r="AK46" s="153"/>
      <c r="AL46" s="153"/>
      <c r="AM46" s="153"/>
      <c r="AN46" s="153"/>
      <c r="AO46" s="153">
        <v>595.9</v>
      </c>
      <c r="AP46" s="153">
        <v>406.8</v>
      </c>
      <c r="AQ46" s="154">
        <f t="shared" si="5"/>
        <v>187.9</v>
      </c>
      <c r="AR46" s="154"/>
      <c r="AS46" s="154"/>
      <c r="AT46" s="154"/>
      <c r="AU46" s="154">
        <v>187.9</v>
      </c>
      <c r="AV46" s="153">
        <f t="shared" si="6"/>
        <v>46.7</v>
      </c>
      <c r="AW46" s="153"/>
      <c r="AX46" s="153"/>
      <c r="AY46" s="153"/>
      <c r="AZ46" s="153">
        <v>46.7</v>
      </c>
      <c r="BA46" s="153">
        <f t="shared" si="11"/>
        <v>20.100000000000001</v>
      </c>
      <c r="BB46" s="153"/>
      <c r="BC46" s="153"/>
      <c r="BD46" s="153"/>
      <c r="BE46" s="153">
        <v>20.100000000000001</v>
      </c>
      <c r="BF46" s="153">
        <f t="shared" si="12"/>
        <v>20.100000000000001</v>
      </c>
      <c r="BG46" s="153"/>
      <c r="BH46" s="153"/>
      <c r="BI46" s="153"/>
      <c r="BJ46" s="153">
        <v>20.100000000000001</v>
      </c>
    </row>
    <row r="47" spans="1:62" ht="13.5" customHeight="1">
      <c r="A47" s="873"/>
      <c r="B47" s="887"/>
      <c r="C47" s="836"/>
      <c r="D47" s="836"/>
      <c r="E47" s="816"/>
      <c r="F47" s="59"/>
      <c r="G47" s="59"/>
      <c r="H47" s="59"/>
      <c r="I47" s="59"/>
      <c r="J47" s="59"/>
      <c r="K47" s="59"/>
      <c r="L47" s="59"/>
      <c r="M47" s="850"/>
      <c r="N47" s="60"/>
      <c r="O47" s="67"/>
      <c r="P47" s="59"/>
      <c r="Q47" s="59"/>
      <c r="R47" s="59"/>
      <c r="S47" s="59"/>
      <c r="T47" s="59"/>
      <c r="U47" s="59"/>
      <c r="V47" s="59"/>
      <c r="W47" s="817"/>
      <c r="X47" s="836"/>
      <c r="Y47" s="836"/>
      <c r="Z47" s="881"/>
      <c r="AA47" s="946"/>
      <c r="AB47" s="946"/>
      <c r="AC47" s="18"/>
      <c r="AD47" s="18"/>
      <c r="AE47" s="18"/>
      <c r="AF47" s="18"/>
      <c r="AG47" s="153">
        <f t="shared" ref="AG47:AH118" si="13">AI47+AK47+AM47+AO47</f>
        <v>0</v>
      </c>
      <c r="AH47" s="153">
        <f t="shared" si="13"/>
        <v>0</v>
      </c>
      <c r="AI47" s="153"/>
      <c r="AJ47" s="153"/>
      <c r="AK47" s="153"/>
      <c r="AL47" s="153"/>
      <c r="AM47" s="153"/>
      <c r="AN47" s="153"/>
      <c r="AO47" s="153">
        <v>0</v>
      </c>
      <c r="AP47" s="153"/>
      <c r="AQ47" s="154">
        <f t="shared" ref="AQ47:AQ118" si="14">AR47+AS47+AT47+AU47</f>
        <v>20.100000000000001</v>
      </c>
      <c r="AR47" s="154"/>
      <c r="AS47" s="154"/>
      <c r="AT47" s="154"/>
      <c r="AU47" s="154">
        <f>SUM(AU34:AU45)</f>
        <v>20.100000000000001</v>
      </c>
      <c r="AV47" s="153">
        <f t="shared" ref="AV47:AV118" si="15">AW47+AX47+AY47+AZ47</f>
        <v>0</v>
      </c>
      <c r="AW47" s="153"/>
      <c r="AX47" s="153"/>
      <c r="AY47" s="153"/>
      <c r="AZ47" s="153">
        <f>SUM(AZ34:AZ45)</f>
        <v>0</v>
      </c>
      <c r="BA47" s="153">
        <f t="shared" si="11"/>
        <v>0</v>
      </c>
      <c r="BB47" s="153"/>
      <c r="BC47" s="153"/>
      <c r="BD47" s="153"/>
      <c r="BE47" s="153">
        <f>SUM(BE34:BE45)</f>
        <v>0</v>
      </c>
      <c r="BF47" s="153">
        <f t="shared" si="12"/>
        <v>0</v>
      </c>
      <c r="BG47" s="153"/>
      <c r="BH47" s="153"/>
      <c r="BI47" s="153"/>
      <c r="BJ47" s="153">
        <f>SUM(BJ34:BJ45)</f>
        <v>0</v>
      </c>
    </row>
    <row r="48" spans="1:62" ht="0.75" hidden="1" customHeight="1">
      <c r="A48" s="116" t="s">
        <v>321</v>
      </c>
      <c r="B48" s="17">
        <v>6509</v>
      </c>
      <c r="C48" s="68" t="s">
        <v>454</v>
      </c>
      <c r="D48" s="68" t="s">
        <v>244</v>
      </c>
      <c r="E48" s="68" t="s">
        <v>455</v>
      </c>
      <c r="F48" s="59"/>
      <c r="G48" s="59"/>
      <c r="H48" s="59"/>
      <c r="I48" s="59"/>
      <c r="J48" s="59"/>
      <c r="K48" s="59"/>
      <c r="L48" s="59"/>
      <c r="M48" s="64" t="s">
        <v>330</v>
      </c>
      <c r="N48" s="60" t="s">
        <v>290</v>
      </c>
      <c r="O48" s="60" t="s">
        <v>386</v>
      </c>
      <c r="P48" s="59">
        <v>11</v>
      </c>
      <c r="Q48" s="59"/>
      <c r="R48" s="59"/>
      <c r="S48" s="59"/>
      <c r="T48" s="59"/>
      <c r="U48" s="59"/>
      <c r="V48" s="59"/>
      <c r="W48" s="68" t="s">
        <v>457</v>
      </c>
      <c r="X48" s="68" t="s">
        <v>418</v>
      </c>
      <c r="Y48" s="58" t="s">
        <v>459</v>
      </c>
      <c r="Z48" s="70" t="s">
        <v>471</v>
      </c>
      <c r="AA48" s="70" t="s">
        <v>290</v>
      </c>
      <c r="AB48" s="70" t="s">
        <v>417</v>
      </c>
      <c r="AC48" s="18"/>
      <c r="AD48" s="18" t="s">
        <v>228</v>
      </c>
      <c r="AE48" s="18" t="s">
        <v>273</v>
      </c>
      <c r="AF48" s="18" t="s">
        <v>250</v>
      </c>
      <c r="AG48" s="153">
        <f t="shared" si="13"/>
        <v>0</v>
      </c>
      <c r="AH48" s="153">
        <f t="shared" si="13"/>
        <v>0</v>
      </c>
      <c r="AI48" s="153"/>
      <c r="AJ48" s="153"/>
      <c r="AK48" s="153"/>
      <c r="AL48" s="153"/>
      <c r="AM48" s="153"/>
      <c r="AN48" s="153"/>
      <c r="AO48" s="153"/>
      <c r="AP48" s="153"/>
      <c r="AQ48" s="154">
        <f t="shared" si="14"/>
        <v>0</v>
      </c>
      <c r="AR48" s="154"/>
      <c r="AS48" s="154"/>
      <c r="AT48" s="154"/>
      <c r="AU48" s="154"/>
      <c r="AV48" s="153">
        <f t="shared" si="15"/>
        <v>0</v>
      </c>
      <c r="AW48" s="153"/>
      <c r="AX48" s="153"/>
      <c r="AY48" s="153"/>
      <c r="AZ48" s="153"/>
      <c r="BA48" s="153">
        <f t="shared" si="11"/>
        <v>0</v>
      </c>
      <c r="BB48" s="153"/>
      <c r="BC48" s="153"/>
      <c r="BD48" s="153"/>
      <c r="BE48" s="153"/>
      <c r="BF48" s="153">
        <f t="shared" si="12"/>
        <v>0</v>
      </c>
      <c r="BG48" s="153"/>
      <c r="BH48" s="153"/>
      <c r="BI48" s="153"/>
      <c r="BJ48" s="153"/>
    </row>
    <row r="49" spans="1:62" ht="8.25" hidden="1" customHeight="1">
      <c r="A49" s="859" t="s">
        <v>322</v>
      </c>
      <c r="B49" s="894">
        <v>6513</v>
      </c>
      <c r="C49" s="867" t="s">
        <v>447</v>
      </c>
      <c r="D49" s="867" t="s">
        <v>418</v>
      </c>
      <c r="E49" s="867" t="s">
        <v>448</v>
      </c>
      <c r="F49" s="59"/>
      <c r="G49" s="59"/>
      <c r="H49" s="59"/>
      <c r="I49" s="59"/>
      <c r="J49" s="59"/>
      <c r="K49" s="59"/>
      <c r="L49" s="59"/>
      <c r="M49" s="898" t="s">
        <v>387</v>
      </c>
      <c r="N49" s="60" t="s">
        <v>290</v>
      </c>
      <c r="O49" s="60" t="s">
        <v>386</v>
      </c>
      <c r="P49" s="59" t="s">
        <v>420</v>
      </c>
      <c r="Q49" s="59"/>
      <c r="R49" s="59"/>
      <c r="S49" s="59"/>
      <c r="T49" s="59"/>
      <c r="U49" s="59"/>
      <c r="V49" s="59"/>
      <c r="W49" s="867" t="s">
        <v>367</v>
      </c>
      <c r="X49" s="867" t="s">
        <v>242</v>
      </c>
      <c r="Y49" s="660" t="s">
        <v>368</v>
      </c>
      <c r="Z49" s="954" t="s">
        <v>413</v>
      </c>
      <c r="AA49" s="71" t="s">
        <v>290</v>
      </c>
      <c r="AB49" s="957" t="s">
        <v>378</v>
      </c>
      <c r="AC49" s="18"/>
      <c r="AD49" s="18"/>
      <c r="AE49" s="18"/>
      <c r="AF49" s="18"/>
      <c r="AG49" s="153">
        <f t="shared" si="13"/>
        <v>0</v>
      </c>
      <c r="AH49" s="153">
        <f t="shared" si="13"/>
        <v>0</v>
      </c>
      <c r="AI49" s="153"/>
      <c r="AJ49" s="153"/>
      <c r="AK49" s="153"/>
      <c r="AL49" s="153"/>
      <c r="AM49" s="153"/>
      <c r="AN49" s="153"/>
      <c r="AO49" s="153"/>
      <c r="AP49" s="153"/>
      <c r="AQ49" s="154">
        <f t="shared" si="14"/>
        <v>0</v>
      </c>
      <c r="AR49" s="154"/>
      <c r="AS49" s="154"/>
      <c r="AT49" s="154"/>
      <c r="AU49" s="154"/>
      <c r="AV49" s="153">
        <f t="shared" si="15"/>
        <v>0</v>
      </c>
      <c r="AW49" s="153"/>
      <c r="AX49" s="153"/>
      <c r="AY49" s="153"/>
      <c r="AZ49" s="153"/>
      <c r="BA49" s="153">
        <f t="shared" si="11"/>
        <v>0</v>
      </c>
      <c r="BB49" s="153"/>
      <c r="BC49" s="153"/>
      <c r="BD49" s="153"/>
      <c r="BE49" s="153"/>
      <c r="BF49" s="153">
        <f t="shared" si="12"/>
        <v>0</v>
      </c>
      <c r="BG49" s="153"/>
      <c r="BH49" s="153"/>
      <c r="BI49" s="153"/>
      <c r="BJ49" s="153"/>
    </row>
    <row r="50" spans="1:62" ht="12.75" customHeight="1">
      <c r="A50" s="860"/>
      <c r="B50" s="895"/>
      <c r="C50" s="867"/>
      <c r="D50" s="867"/>
      <c r="E50" s="867"/>
      <c r="F50" s="59"/>
      <c r="G50" s="59"/>
      <c r="H50" s="59"/>
      <c r="I50" s="59"/>
      <c r="J50" s="59"/>
      <c r="K50" s="59"/>
      <c r="L50" s="59"/>
      <c r="M50" s="899"/>
      <c r="N50" s="72"/>
      <c r="O50" s="72"/>
      <c r="P50" s="72"/>
      <c r="Q50" s="59"/>
      <c r="R50" s="59"/>
      <c r="S50" s="59"/>
      <c r="T50" s="59"/>
      <c r="U50" s="59"/>
      <c r="V50" s="59"/>
      <c r="W50" s="867"/>
      <c r="X50" s="867"/>
      <c r="Y50" s="888"/>
      <c r="Z50" s="955"/>
      <c r="AA50" s="59"/>
      <c r="AB50" s="958"/>
      <c r="AC50" s="18"/>
      <c r="AD50" s="18" t="s">
        <v>476</v>
      </c>
      <c r="AE50" s="18"/>
      <c r="AF50" s="18"/>
      <c r="AG50" s="153">
        <f>AI50+AK50+AM50+AO50</f>
        <v>566.80000000000007</v>
      </c>
      <c r="AH50" s="153">
        <f t="shared" si="13"/>
        <v>521</v>
      </c>
      <c r="AI50" s="153"/>
      <c r="AJ50" s="153"/>
      <c r="AK50" s="153">
        <f>AK51+AK52+AK53+AK54+AK55+AK56</f>
        <v>119.2</v>
      </c>
      <c r="AL50" s="153">
        <f>AL51+AL52+AL53+AL54+AL55+AL56</f>
        <v>119.2</v>
      </c>
      <c r="AM50" s="153">
        <f>AM51+AM52+AM53+AM54+AM55+AM56</f>
        <v>0</v>
      </c>
      <c r="AN50" s="153"/>
      <c r="AO50" s="153">
        <f>AO51+AO52+AO53+AO54+AO55+AO56</f>
        <v>447.6</v>
      </c>
      <c r="AP50" s="153">
        <f>AP51+AP52+AP53+AP54+AP55+AP56</f>
        <v>401.8</v>
      </c>
      <c r="AQ50" s="153">
        <f>AQ51+AQ54+AQ55+AQ52+AQ53</f>
        <v>1470.6000000000001</v>
      </c>
      <c r="AR50" s="153">
        <f t="shared" ref="AR50:AZ50" si="16">AR51+AR54+AR55+AR52</f>
        <v>0</v>
      </c>
      <c r="AS50" s="153">
        <f t="shared" si="16"/>
        <v>1405.6000000000001</v>
      </c>
      <c r="AT50" s="153">
        <f t="shared" si="16"/>
        <v>0</v>
      </c>
      <c r="AU50" s="153">
        <f>AU51+AU54+AU55+AU52+AU53</f>
        <v>65</v>
      </c>
      <c r="AV50" s="153">
        <f t="shared" si="16"/>
        <v>0</v>
      </c>
      <c r="AW50" s="153">
        <f t="shared" si="16"/>
        <v>0</v>
      </c>
      <c r="AX50" s="153">
        <f t="shared" si="16"/>
        <v>0</v>
      </c>
      <c r="AY50" s="153">
        <f t="shared" si="16"/>
        <v>0</v>
      </c>
      <c r="AZ50" s="153">
        <f t="shared" si="16"/>
        <v>0</v>
      </c>
      <c r="BA50" s="153">
        <f t="shared" ref="BA50:BJ50" si="17">BA51+BA54+BA55+BA52</f>
        <v>0</v>
      </c>
      <c r="BB50" s="153">
        <f t="shared" si="17"/>
        <v>0</v>
      </c>
      <c r="BC50" s="153">
        <f t="shared" si="17"/>
        <v>0</v>
      </c>
      <c r="BD50" s="153">
        <f t="shared" si="17"/>
        <v>0</v>
      </c>
      <c r="BE50" s="153">
        <f t="shared" si="17"/>
        <v>0</v>
      </c>
      <c r="BF50" s="153">
        <f t="shared" si="17"/>
        <v>0</v>
      </c>
      <c r="BG50" s="153">
        <f t="shared" si="17"/>
        <v>0</v>
      </c>
      <c r="BH50" s="153">
        <f t="shared" si="17"/>
        <v>0</v>
      </c>
      <c r="BI50" s="153">
        <f t="shared" si="17"/>
        <v>0</v>
      </c>
      <c r="BJ50" s="153">
        <f t="shared" si="17"/>
        <v>0</v>
      </c>
    </row>
    <row r="51" spans="1:62" ht="12.75" customHeight="1">
      <c r="A51" s="860"/>
      <c r="B51" s="895"/>
      <c r="C51" s="867"/>
      <c r="D51" s="867"/>
      <c r="E51" s="867"/>
      <c r="F51" s="59"/>
      <c r="G51" s="59"/>
      <c r="H51" s="59"/>
      <c r="I51" s="59"/>
      <c r="J51" s="59"/>
      <c r="K51" s="59"/>
      <c r="L51" s="59"/>
      <c r="M51" s="899"/>
      <c r="N51" s="60"/>
      <c r="O51" s="60"/>
      <c r="P51" s="59"/>
      <c r="Q51" s="59"/>
      <c r="R51" s="59"/>
      <c r="S51" s="59"/>
      <c r="T51" s="59"/>
      <c r="U51" s="59"/>
      <c r="V51" s="59"/>
      <c r="W51" s="867"/>
      <c r="X51" s="867"/>
      <c r="Y51" s="888"/>
      <c r="Z51" s="955"/>
      <c r="AA51" s="59"/>
      <c r="AB51" s="958"/>
      <c r="AC51" s="18"/>
      <c r="AD51" s="18" t="s">
        <v>476</v>
      </c>
      <c r="AE51" s="18" t="s">
        <v>100</v>
      </c>
      <c r="AF51" s="18" t="s">
        <v>250</v>
      </c>
      <c r="AG51" s="153">
        <f t="shared" si="13"/>
        <v>0</v>
      </c>
      <c r="AH51" s="153">
        <f t="shared" si="13"/>
        <v>0</v>
      </c>
      <c r="AI51" s="153"/>
      <c r="AJ51" s="153"/>
      <c r="AK51" s="153"/>
      <c r="AL51" s="153"/>
      <c r="AM51" s="153"/>
      <c r="AN51" s="153"/>
      <c r="AO51" s="153"/>
      <c r="AP51" s="153"/>
      <c r="AQ51" s="154">
        <f t="shared" si="14"/>
        <v>1228.4000000000001</v>
      </c>
      <c r="AR51" s="146"/>
      <c r="AS51" s="146">
        <v>1228.4000000000001</v>
      </c>
      <c r="AT51" s="146"/>
      <c r="AU51" s="146">
        <v>0</v>
      </c>
      <c r="AV51" s="153">
        <f t="shared" si="15"/>
        <v>0</v>
      </c>
      <c r="AW51" s="153"/>
      <c r="AX51" s="153"/>
      <c r="AY51" s="153"/>
      <c r="AZ51" s="148"/>
      <c r="BA51" s="153">
        <f>BB51+BC51+BD51+BE51</f>
        <v>0</v>
      </c>
      <c r="BB51" s="153"/>
      <c r="BC51" s="153"/>
      <c r="BD51" s="153"/>
      <c r="BE51" s="148"/>
      <c r="BF51" s="153">
        <f>BG51+BH51+BI51+BJ51</f>
        <v>0</v>
      </c>
      <c r="BG51" s="153"/>
      <c r="BH51" s="153"/>
      <c r="BI51" s="153"/>
      <c r="BJ51" s="148"/>
    </row>
    <row r="52" spans="1:62" ht="12.75" customHeight="1">
      <c r="A52" s="860"/>
      <c r="B52" s="895"/>
      <c r="C52" s="867"/>
      <c r="D52" s="867"/>
      <c r="E52" s="867"/>
      <c r="F52" s="59"/>
      <c r="G52" s="59"/>
      <c r="H52" s="59"/>
      <c r="I52" s="59"/>
      <c r="J52" s="59"/>
      <c r="K52" s="59"/>
      <c r="L52" s="59"/>
      <c r="M52" s="899"/>
      <c r="N52" s="60"/>
      <c r="O52" s="60"/>
      <c r="P52" s="59"/>
      <c r="Q52" s="59"/>
      <c r="R52" s="59"/>
      <c r="S52" s="59"/>
      <c r="T52" s="59"/>
      <c r="U52" s="59"/>
      <c r="V52" s="59"/>
      <c r="W52" s="867"/>
      <c r="X52" s="867"/>
      <c r="Y52" s="888"/>
      <c r="Z52" s="955"/>
      <c r="AA52" s="59"/>
      <c r="AB52" s="958"/>
      <c r="AC52" s="18"/>
      <c r="AD52" s="18" t="s">
        <v>476</v>
      </c>
      <c r="AE52" s="18" t="s">
        <v>24</v>
      </c>
      <c r="AF52" s="18" t="s">
        <v>250</v>
      </c>
      <c r="AG52" s="153">
        <f t="shared" si="13"/>
        <v>106.5</v>
      </c>
      <c r="AH52" s="153">
        <f t="shared" si="13"/>
        <v>106.5</v>
      </c>
      <c r="AI52" s="153"/>
      <c r="AJ52" s="153"/>
      <c r="AK52" s="153"/>
      <c r="AL52" s="153"/>
      <c r="AM52" s="153"/>
      <c r="AN52" s="153"/>
      <c r="AO52" s="153">
        <v>106.5</v>
      </c>
      <c r="AP52" s="153">
        <v>106.5</v>
      </c>
      <c r="AQ52" s="154">
        <f t="shared" si="14"/>
        <v>65</v>
      </c>
      <c r="AR52" s="146"/>
      <c r="AS52" s="146"/>
      <c r="AT52" s="146"/>
      <c r="AU52" s="146">
        <v>65</v>
      </c>
      <c r="AV52" s="153">
        <f t="shared" si="15"/>
        <v>0</v>
      </c>
      <c r="AW52" s="153"/>
      <c r="AX52" s="153"/>
      <c r="AY52" s="153"/>
      <c r="AZ52" s="148">
        <v>0</v>
      </c>
      <c r="BA52" s="153">
        <f>BB52+BC52+BD52+BE52</f>
        <v>0</v>
      </c>
      <c r="BB52" s="153"/>
      <c r="BC52" s="153"/>
      <c r="BD52" s="153"/>
      <c r="BE52" s="148">
        <v>0</v>
      </c>
      <c r="BF52" s="153">
        <f>BG52+BH52+BI52+BJ52</f>
        <v>0</v>
      </c>
      <c r="BG52" s="153"/>
      <c r="BH52" s="153"/>
      <c r="BI52" s="153"/>
      <c r="BJ52" s="148">
        <v>0</v>
      </c>
    </row>
    <row r="53" spans="1:62" ht="12.75" customHeight="1">
      <c r="A53" s="860"/>
      <c r="B53" s="895"/>
      <c r="C53" s="867"/>
      <c r="D53" s="867"/>
      <c r="E53" s="867"/>
      <c r="F53" s="59"/>
      <c r="G53" s="59"/>
      <c r="H53" s="59"/>
      <c r="I53" s="59"/>
      <c r="J53" s="59"/>
      <c r="K53" s="59"/>
      <c r="L53" s="59"/>
      <c r="M53" s="899"/>
      <c r="N53" s="60"/>
      <c r="O53" s="60"/>
      <c r="P53" s="59"/>
      <c r="Q53" s="59"/>
      <c r="R53" s="59"/>
      <c r="S53" s="59"/>
      <c r="T53" s="59"/>
      <c r="U53" s="59"/>
      <c r="V53" s="59"/>
      <c r="W53" s="867"/>
      <c r="X53" s="867"/>
      <c r="Y53" s="888"/>
      <c r="Z53" s="955"/>
      <c r="AA53" s="59"/>
      <c r="AB53" s="958"/>
      <c r="AC53" s="18"/>
      <c r="AD53" s="18" t="s">
        <v>476</v>
      </c>
      <c r="AE53" s="18" t="s">
        <v>30</v>
      </c>
      <c r="AF53" s="18" t="s">
        <v>250</v>
      </c>
      <c r="AG53" s="153">
        <f t="shared" si="13"/>
        <v>261.10000000000002</v>
      </c>
      <c r="AH53" s="153">
        <f t="shared" si="13"/>
        <v>215.8</v>
      </c>
      <c r="AI53" s="153"/>
      <c r="AJ53" s="153"/>
      <c r="AK53" s="153"/>
      <c r="AL53" s="153"/>
      <c r="AM53" s="153"/>
      <c r="AN53" s="153"/>
      <c r="AO53" s="153">
        <v>261.10000000000002</v>
      </c>
      <c r="AP53" s="153">
        <v>215.8</v>
      </c>
      <c r="AQ53" s="154">
        <f t="shared" si="14"/>
        <v>0</v>
      </c>
      <c r="AR53" s="146"/>
      <c r="AS53" s="146"/>
      <c r="AT53" s="146"/>
      <c r="AU53" s="146">
        <v>0</v>
      </c>
      <c r="AV53" s="153"/>
      <c r="AW53" s="153"/>
      <c r="AX53" s="153"/>
      <c r="AY53" s="153"/>
      <c r="AZ53" s="148"/>
      <c r="BA53" s="153"/>
      <c r="BB53" s="153"/>
      <c r="BC53" s="153"/>
      <c r="BD53" s="153"/>
      <c r="BE53" s="148"/>
      <c r="BF53" s="153"/>
      <c r="BG53" s="153"/>
      <c r="BH53" s="153"/>
      <c r="BI53" s="153"/>
      <c r="BJ53" s="148"/>
    </row>
    <row r="54" spans="1:62" ht="12.75" customHeight="1">
      <c r="A54" s="860"/>
      <c r="B54" s="895"/>
      <c r="C54" s="867"/>
      <c r="D54" s="867"/>
      <c r="E54" s="867"/>
      <c r="F54" s="59"/>
      <c r="G54" s="59"/>
      <c r="H54" s="59"/>
      <c r="I54" s="59"/>
      <c r="J54" s="59"/>
      <c r="K54" s="59"/>
      <c r="L54" s="59"/>
      <c r="M54" s="899"/>
      <c r="N54" s="60"/>
      <c r="O54" s="60"/>
      <c r="P54" s="59"/>
      <c r="Q54" s="59"/>
      <c r="R54" s="59"/>
      <c r="S54" s="59"/>
      <c r="T54" s="59"/>
      <c r="U54" s="59"/>
      <c r="V54" s="59"/>
      <c r="W54" s="867"/>
      <c r="X54" s="867"/>
      <c r="Y54" s="888"/>
      <c r="Z54" s="955"/>
      <c r="AA54" s="59"/>
      <c r="AB54" s="958"/>
      <c r="AC54" s="18"/>
      <c r="AD54" s="18" t="s">
        <v>476</v>
      </c>
      <c r="AE54" s="18" t="s">
        <v>310</v>
      </c>
      <c r="AF54" s="18" t="s">
        <v>250</v>
      </c>
      <c r="AG54" s="153">
        <f t="shared" si="13"/>
        <v>0</v>
      </c>
      <c r="AH54" s="153">
        <f t="shared" si="13"/>
        <v>0</v>
      </c>
      <c r="AI54" s="153"/>
      <c r="AJ54" s="153"/>
      <c r="AK54" s="153"/>
      <c r="AL54" s="153"/>
      <c r="AM54" s="153"/>
      <c r="AN54" s="153"/>
      <c r="AO54" s="153"/>
      <c r="AP54" s="153"/>
      <c r="AQ54" s="154">
        <f t="shared" si="14"/>
        <v>0</v>
      </c>
      <c r="AR54" s="146"/>
      <c r="AS54" s="146"/>
      <c r="AT54" s="146"/>
      <c r="AU54" s="146"/>
      <c r="AV54" s="153">
        <f t="shared" si="15"/>
        <v>0</v>
      </c>
      <c r="AW54" s="153"/>
      <c r="AX54" s="153"/>
      <c r="AY54" s="153"/>
      <c r="AZ54" s="148"/>
      <c r="BA54" s="153">
        <f>BB54+BC54+BD54+BE54</f>
        <v>0</v>
      </c>
      <c r="BB54" s="153"/>
      <c r="BC54" s="153"/>
      <c r="BD54" s="153"/>
      <c r="BE54" s="148"/>
      <c r="BF54" s="153">
        <f>BG54+BH54+BI54+BJ54</f>
        <v>0</v>
      </c>
      <c r="BG54" s="153"/>
      <c r="BH54" s="153"/>
      <c r="BI54" s="153"/>
      <c r="BJ54" s="148"/>
    </row>
    <row r="55" spans="1:62" ht="12.75" customHeight="1">
      <c r="A55" s="860"/>
      <c r="B55" s="895"/>
      <c r="C55" s="867"/>
      <c r="D55" s="867"/>
      <c r="E55" s="867"/>
      <c r="F55" s="59"/>
      <c r="G55" s="59"/>
      <c r="H55" s="59"/>
      <c r="I55" s="59"/>
      <c r="J55" s="59"/>
      <c r="K55" s="59"/>
      <c r="L55" s="59"/>
      <c r="M55" s="899"/>
      <c r="N55" s="60"/>
      <c r="O55" s="60"/>
      <c r="P55" s="59"/>
      <c r="Q55" s="59"/>
      <c r="R55" s="59"/>
      <c r="S55" s="59"/>
      <c r="T55" s="59"/>
      <c r="U55" s="59"/>
      <c r="V55" s="59"/>
      <c r="W55" s="867"/>
      <c r="X55" s="867"/>
      <c r="Y55" s="888"/>
      <c r="Z55" s="955"/>
      <c r="AA55" s="59"/>
      <c r="AB55" s="958"/>
      <c r="AC55" s="18"/>
      <c r="AD55" s="18" t="s">
        <v>476</v>
      </c>
      <c r="AE55" s="18" t="s">
        <v>462</v>
      </c>
      <c r="AF55" s="18" t="s">
        <v>250</v>
      </c>
      <c r="AG55" s="153"/>
      <c r="AH55" s="153">
        <f t="shared" si="13"/>
        <v>0</v>
      </c>
      <c r="AI55" s="153"/>
      <c r="AJ55" s="153"/>
      <c r="AK55" s="153"/>
      <c r="AL55" s="153"/>
      <c r="AM55" s="153"/>
      <c r="AN55" s="153"/>
      <c r="AO55" s="153"/>
      <c r="AP55" s="153"/>
      <c r="AQ55" s="154">
        <f t="shared" si="14"/>
        <v>177.2</v>
      </c>
      <c r="AR55" s="146"/>
      <c r="AS55" s="146">
        <v>177.2</v>
      </c>
      <c r="AT55" s="146"/>
      <c r="AU55" s="146">
        <v>0</v>
      </c>
      <c r="AV55" s="153">
        <f t="shared" si="15"/>
        <v>0</v>
      </c>
      <c r="AW55" s="153"/>
      <c r="AX55" s="153"/>
      <c r="AY55" s="153"/>
      <c r="AZ55" s="148"/>
      <c r="BA55" s="153">
        <f>BB55+BC55+BD55+BE55</f>
        <v>0</v>
      </c>
      <c r="BB55" s="153"/>
      <c r="BC55" s="153"/>
      <c r="BD55" s="153"/>
      <c r="BE55" s="148"/>
      <c r="BF55" s="153">
        <f>BG55+BH55+BI55+BJ55</f>
        <v>0</v>
      </c>
      <c r="BG55" s="153"/>
      <c r="BH55" s="153"/>
      <c r="BI55" s="153"/>
      <c r="BJ55" s="148"/>
    </row>
    <row r="56" spans="1:62" ht="12.75" customHeight="1">
      <c r="A56" s="860"/>
      <c r="B56" s="895"/>
      <c r="C56" s="867"/>
      <c r="D56" s="867"/>
      <c r="E56" s="867"/>
      <c r="F56" s="59"/>
      <c r="G56" s="59"/>
      <c r="H56" s="59"/>
      <c r="I56" s="59"/>
      <c r="J56" s="59"/>
      <c r="K56" s="59"/>
      <c r="L56" s="59"/>
      <c r="M56" s="899"/>
      <c r="N56" s="60"/>
      <c r="O56" s="60"/>
      <c r="P56" s="59"/>
      <c r="Q56" s="59"/>
      <c r="R56" s="59"/>
      <c r="S56" s="59"/>
      <c r="T56" s="59"/>
      <c r="U56" s="59"/>
      <c r="V56" s="59"/>
      <c r="W56" s="867"/>
      <c r="X56" s="867"/>
      <c r="Y56" s="888"/>
      <c r="Z56" s="955"/>
      <c r="AA56" s="59"/>
      <c r="AB56" s="958"/>
      <c r="AC56" s="18"/>
      <c r="AD56" s="12" t="s">
        <v>476</v>
      </c>
      <c r="AE56" s="18" t="s">
        <v>484</v>
      </c>
      <c r="AF56" s="18" t="s">
        <v>250</v>
      </c>
      <c r="AG56" s="153">
        <f>AI56+AK56+AM56+AO56</f>
        <v>199.2</v>
      </c>
      <c r="AH56" s="153">
        <f t="shared" si="13"/>
        <v>198.7</v>
      </c>
      <c r="AI56" s="153"/>
      <c r="AJ56" s="153"/>
      <c r="AK56" s="153">
        <v>119.2</v>
      </c>
      <c r="AL56" s="153">
        <v>119.2</v>
      </c>
      <c r="AM56" s="153"/>
      <c r="AN56" s="153"/>
      <c r="AO56" s="153">
        <v>80</v>
      </c>
      <c r="AP56" s="153">
        <v>79.5</v>
      </c>
      <c r="AQ56" s="154"/>
      <c r="AR56" s="146"/>
      <c r="AS56" s="146"/>
      <c r="AT56" s="146"/>
      <c r="AU56" s="146"/>
      <c r="AV56" s="153"/>
      <c r="AW56" s="153"/>
      <c r="AX56" s="153"/>
      <c r="AY56" s="153"/>
      <c r="AZ56" s="148"/>
      <c r="BA56" s="153"/>
      <c r="BB56" s="153"/>
      <c r="BC56" s="153"/>
      <c r="BD56" s="153"/>
      <c r="BE56" s="148"/>
      <c r="BF56" s="153"/>
      <c r="BG56" s="153"/>
      <c r="BH56" s="153"/>
      <c r="BI56" s="153"/>
      <c r="BJ56" s="148"/>
    </row>
    <row r="57" spans="1:62" ht="12.75" customHeight="1">
      <c r="A57" s="860"/>
      <c r="B57" s="895"/>
      <c r="C57" s="867"/>
      <c r="D57" s="867"/>
      <c r="E57" s="867"/>
      <c r="F57" s="59"/>
      <c r="G57" s="59"/>
      <c r="H57" s="59"/>
      <c r="I57" s="59"/>
      <c r="J57" s="59"/>
      <c r="K57" s="59"/>
      <c r="L57" s="59"/>
      <c r="M57" s="900"/>
      <c r="N57" s="60"/>
      <c r="O57" s="60"/>
      <c r="P57" s="59"/>
      <c r="Q57" s="59"/>
      <c r="R57" s="59"/>
      <c r="S57" s="59"/>
      <c r="T57" s="59"/>
      <c r="U57" s="59"/>
      <c r="V57" s="59"/>
      <c r="W57" s="867"/>
      <c r="X57" s="867"/>
      <c r="Y57" s="661"/>
      <c r="Z57" s="956"/>
      <c r="AA57" s="59"/>
      <c r="AB57" s="959"/>
      <c r="AC57" s="18"/>
      <c r="AD57" s="18"/>
      <c r="AE57" s="18"/>
      <c r="AF57" s="18"/>
      <c r="AG57" s="153">
        <f t="shared" si="13"/>
        <v>566.80000000000007</v>
      </c>
      <c r="AH57" s="153">
        <f t="shared" si="13"/>
        <v>521</v>
      </c>
      <c r="AI57" s="153"/>
      <c r="AJ57" s="153"/>
      <c r="AK57" s="153">
        <f>SUM(AK52:AK56)</f>
        <v>119.2</v>
      </c>
      <c r="AL57" s="153">
        <f>SUM(AL52:AL56)</f>
        <v>119.2</v>
      </c>
      <c r="AM57" s="153"/>
      <c r="AN57" s="153"/>
      <c r="AO57" s="153">
        <f>SUM(AO52:AO56)</f>
        <v>447.6</v>
      </c>
      <c r="AP57" s="153">
        <f>SUM(AP52:AP56)</f>
        <v>401.8</v>
      </c>
      <c r="AQ57" s="154">
        <f t="shared" si="14"/>
        <v>1470.6000000000001</v>
      </c>
      <c r="AR57" s="146"/>
      <c r="AS57" s="146">
        <f>SUM(AS51:AS56)</f>
        <v>1405.6000000000001</v>
      </c>
      <c r="AT57" s="146"/>
      <c r="AU57" s="146">
        <f>SUM(AU51:AU55)</f>
        <v>65</v>
      </c>
      <c r="AV57" s="153">
        <f t="shared" si="15"/>
        <v>0</v>
      </c>
      <c r="AW57" s="153"/>
      <c r="AX57" s="153"/>
      <c r="AY57" s="153"/>
      <c r="AZ57" s="148">
        <f>SUM(AZ51:AZ55)</f>
        <v>0</v>
      </c>
      <c r="BA57" s="153">
        <f t="shared" ref="BA57:BA75" si="18">BB57+BC57+BD57+BE57</f>
        <v>0</v>
      </c>
      <c r="BB57" s="153"/>
      <c r="BC57" s="153"/>
      <c r="BD57" s="153"/>
      <c r="BE57" s="148">
        <f>SUM(BE51:BE55)</f>
        <v>0</v>
      </c>
      <c r="BF57" s="153">
        <f t="shared" ref="BF57:BF75" si="19">BG57+BH57+BI57+BJ57</f>
        <v>0</v>
      </c>
      <c r="BG57" s="153"/>
      <c r="BH57" s="153"/>
      <c r="BI57" s="153"/>
      <c r="BJ57" s="148">
        <f>SUM(BJ51:BJ55)</f>
        <v>0</v>
      </c>
    </row>
    <row r="58" spans="1:62" ht="12.75" customHeight="1">
      <c r="A58" s="860"/>
      <c r="B58" s="895"/>
      <c r="C58" s="66"/>
      <c r="D58" s="66"/>
      <c r="E58" s="66"/>
      <c r="F58" s="66"/>
      <c r="G58" s="66"/>
      <c r="H58" s="66"/>
      <c r="I58" s="66"/>
      <c r="J58" s="66"/>
      <c r="K58" s="66"/>
      <c r="L58" s="66"/>
      <c r="M58" s="64" t="s">
        <v>372</v>
      </c>
      <c r="N58" s="60" t="s">
        <v>290</v>
      </c>
      <c r="O58" s="60" t="s">
        <v>386</v>
      </c>
      <c r="P58" s="66" t="s">
        <v>422</v>
      </c>
      <c r="Q58" s="66"/>
      <c r="R58" s="66"/>
      <c r="S58" s="66"/>
      <c r="T58" s="66"/>
      <c r="U58" s="66"/>
      <c r="V58" s="66"/>
      <c r="W58" s="66"/>
      <c r="X58" s="66"/>
      <c r="Y58" s="66"/>
      <c r="Z58" s="73" t="s">
        <v>374</v>
      </c>
      <c r="AA58" s="73"/>
      <c r="AB58" s="73" t="s">
        <v>375</v>
      </c>
      <c r="AC58" s="12"/>
      <c r="AD58" s="12" t="s">
        <v>476</v>
      </c>
      <c r="AE58" s="12" t="s">
        <v>308</v>
      </c>
      <c r="AF58" s="12" t="s">
        <v>250</v>
      </c>
      <c r="AG58" s="153">
        <f t="shared" si="13"/>
        <v>0</v>
      </c>
      <c r="AH58" s="153"/>
      <c r="AI58" s="148"/>
      <c r="AJ58" s="148"/>
      <c r="AK58" s="148"/>
      <c r="AL58" s="148"/>
      <c r="AM58" s="148"/>
      <c r="AN58" s="148"/>
      <c r="AO58" s="148">
        <v>0</v>
      </c>
      <c r="AP58" s="153"/>
      <c r="AQ58" s="154">
        <f t="shared" si="14"/>
        <v>0</v>
      </c>
      <c r="AR58" s="146"/>
      <c r="AS58" s="146"/>
      <c r="AT58" s="146"/>
      <c r="AU58" s="146"/>
      <c r="AV58" s="153">
        <f t="shared" si="15"/>
        <v>0</v>
      </c>
      <c r="AW58" s="120"/>
      <c r="AX58" s="120"/>
      <c r="AY58" s="120"/>
      <c r="AZ58" s="120"/>
      <c r="BA58" s="153">
        <f t="shared" si="18"/>
        <v>0</v>
      </c>
      <c r="BB58" s="120"/>
      <c r="BC58" s="120"/>
      <c r="BD58" s="120"/>
      <c r="BE58" s="120"/>
      <c r="BF58" s="153">
        <f t="shared" si="19"/>
        <v>0</v>
      </c>
      <c r="BG58" s="120"/>
      <c r="BH58" s="120"/>
      <c r="BI58" s="120"/>
      <c r="BJ58" s="120"/>
    </row>
    <row r="59" spans="1:62" ht="12.75" hidden="1" customHeight="1">
      <c r="A59" s="860"/>
      <c r="B59" s="895"/>
      <c r="C59" s="66"/>
      <c r="D59" s="66"/>
      <c r="E59" s="66"/>
      <c r="F59" s="66"/>
      <c r="G59" s="66"/>
      <c r="H59" s="66"/>
      <c r="I59" s="66"/>
      <c r="J59" s="66"/>
      <c r="K59" s="66"/>
      <c r="L59" s="66"/>
      <c r="M59" s="66"/>
      <c r="N59" s="66"/>
      <c r="O59" s="66"/>
      <c r="P59" s="66"/>
      <c r="Q59" s="59"/>
      <c r="R59" s="59"/>
      <c r="S59" s="59"/>
      <c r="T59" s="59"/>
      <c r="U59" s="59"/>
      <c r="V59" s="59"/>
      <c r="W59" s="59"/>
      <c r="X59" s="66"/>
      <c r="Y59" s="66"/>
      <c r="Z59" s="66"/>
      <c r="AA59" s="66"/>
      <c r="AB59" s="66"/>
      <c r="AC59" s="12"/>
      <c r="AD59" s="12"/>
      <c r="AE59" s="12"/>
      <c r="AF59" s="12"/>
      <c r="AG59" s="153">
        <f t="shared" si="13"/>
        <v>0</v>
      </c>
      <c r="AH59" s="156"/>
      <c r="AI59" s="156"/>
      <c r="AJ59" s="156"/>
      <c r="AK59" s="156"/>
      <c r="AL59" s="156"/>
      <c r="AM59" s="156"/>
      <c r="AN59" s="156"/>
      <c r="AO59" s="148"/>
      <c r="AP59" s="153"/>
      <c r="AQ59" s="154">
        <f t="shared" si="14"/>
        <v>0</v>
      </c>
      <c r="AR59" s="157"/>
      <c r="AS59" s="157"/>
      <c r="AT59" s="157"/>
      <c r="AU59" s="158"/>
      <c r="AV59" s="153">
        <f t="shared" si="15"/>
        <v>0</v>
      </c>
      <c r="AW59" s="159"/>
      <c r="AX59" s="159"/>
      <c r="AY59" s="159"/>
      <c r="AZ59" s="159"/>
      <c r="BA59" s="153">
        <f t="shared" si="18"/>
        <v>0</v>
      </c>
      <c r="BB59" s="159"/>
      <c r="BC59" s="159"/>
      <c r="BD59" s="159"/>
      <c r="BE59" s="159"/>
      <c r="BF59" s="153">
        <f t="shared" si="19"/>
        <v>0</v>
      </c>
      <c r="BG59" s="159"/>
      <c r="BH59" s="159"/>
      <c r="BI59" s="159"/>
      <c r="BJ59" s="159"/>
    </row>
    <row r="60" spans="1:62" ht="18" hidden="1" customHeight="1">
      <c r="A60" s="861"/>
      <c r="B60" s="896"/>
      <c r="C60" s="58"/>
      <c r="D60" s="58"/>
      <c r="E60" s="58"/>
      <c r="F60" s="66"/>
      <c r="G60" s="66"/>
      <c r="H60" s="66"/>
      <c r="I60" s="66"/>
      <c r="J60" s="66"/>
      <c r="K60" s="66"/>
      <c r="L60" s="66"/>
      <c r="M60" s="74"/>
      <c r="N60" s="60"/>
      <c r="O60" s="60"/>
      <c r="P60" s="66"/>
      <c r="Q60" s="59"/>
      <c r="R60" s="59"/>
      <c r="S60" s="59"/>
      <c r="T60" s="59"/>
      <c r="U60" s="59"/>
      <c r="V60" s="59"/>
      <c r="W60" s="58"/>
      <c r="X60" s="58"/>
      <c r="Y60" s="58"/>
      <c r="Z60" s="73"/>
      <c r="AA60" s="73"/>
      <c r="AB60" s="73"/>
      <c r="AC60" s="12"/>
      <c r="AD60" s="12" t="s">
        <v>476</v>
      </c>
      <c r="AE60" s="18" t="s">
        <v>311</v>
      </c>
      <c r="AF60" s="18" t="s">
        <v>250</v>
      </c>
      <c r="AG60" s="153">
        <f t="shared" si="13"/>
        <v>0</v>
      </c>
      <c r="AH60" s="153"/>
      <c r="AI60" s="148"/>
      <c r="AJ60" s="148"/>
      <c r="AK60" s="148"/>
      <c r="AL60" s="148"/>
      <c r="AM60" s="148"/>
      <c r="AN60" s="148"/>
      <c r="AO60" s="148"/>
      <c r="AP60" s="153"/>
      <c r="AQ60" s="154">
        <f t="shared" si="14"/>
        <v>0</v>
      </c>
      <c r="AR60" s="146"/>
      <c r="AS60" s="146"/>
      <c r="AT60" s="146"/>
      <c r="AU60" s="146"/>
      <c r="AV60" s="153">
        <f t="shared" si="15"/>
        <v>0</v>
      </c>
      <c r="AW60" s="120"/>
      <c r="AX60" s="120"/>
      <c r="AY60" s="120"/>
      <c r="AZ60" s="120"/>
      <c r="BA60" s="153">
        <f t="shared" si="18"/>
        <v>0</v>
      </c>
      <c r="BB60" s="120"/>
      <c r="BC60" s="120"/>
      <c r="BD60" s="120"/>
      <c r="BE60" s="120"/>
      <c r="BF60" s="153">
        <f t="shared" si="19"/>
        <v>0</v>
      </c>
      <c r="BG60" s="120"/>
      <c r="BH60" s="120"/>
      <c r="BI60" s="120"/>
      <c r="BJ60" s="120"/>
    </row>
    <row r="61" spans="1:62" s="40" customFormat="1" ht="114.75" customHeight="1">
      <c r="A61" s="117" t="s">
        <v>0</v>
      </c>
      <c r="B61" s="33">
        <v>6600</v>
      </c>
      <c r="C61" s="75" t="s">
        <v>238</v>
      </c>
      <c r="D61" s="76" t="s">
        <v>238</v>
      </c>
      <c r="E61" s="76" t="s">
        <v>238</v>
      </c>
      <c r="F61" s="76" t="s">
        <v>238</v>
      </c>
      <c r="G61" s="76" t="s">
        <v>238</v>
      </c>
      <c r="H61" s="76" t="s">
        <v>238</v>
      </c>
      <c r="I61" s="76" t="s">
        <v>238</v>
      </c>
      <c r="J61" s="76" t="s">
        <v>238</v>
      </c>
      <c r="K61" s="76" t="s">
        <v>238</v>
      </c>
      <c r="L61" s="76" t="s">
        <v>238</v>
      </c>
      <c r="M61" s="76" t="s">
        <v>238</v>
      </c>
      <c r="N61" s="76" t="s">
        <v>238</v>
      </c>
      <c r="O61" s="76" t="s">
        <v>238</v>
      </c>
      <c r="P61" s="76" t="s">
        <v>238</v>
      </c>
      <c r="Q61" s="77" t="s">
        <v>238</v>
      </c>
      <c r="R61" s="77" t="s">
        <v>238</v>
      </c>
      <c r="S61" s="77" t="s">
        <v>238</v>
      </c>
      <c r="T61" s="77" t="s">
        <v>238</v>
      </c>
      <c r="U61" s="77" t="s">
        <v>238</v>
      </c>
      <c r="V61" s="77" t="s">
        <v>238</v>
      </c>
      <c r="W61" s="77" t="s">
        <v>238</v>
      </c>
      <c r="X61" s="76" t="s">
        <v>238</v>
      </c>
      <c r="Y61" s="76" t="s">
        <v>238</v>
      </c>
      <c r="Z61" s="76" t="s">
        <v>238</v>
      </c>
      <c r="AA61" s="76" t="s">
        <v>238</v>
      </c>
      <c r="AB61" s="76" t="s">
        <v>238</v>
      </c>
      <c r="AC61" s="38" t="s">
        <v>238</v>
      </c>
      <c r="AD61" s="38" t="s">
        <v>238</v>
      </c>
      <c r="AE61" s="38"/>
      <c r="AF61" s="38"/>
      <c r="AG61" s="160">
        <f t="shared" si="13"/>
        <v>977.6</v>
      </c>
      <c r="AH61" s="160">
        <f t="shared" si="13"/>
        <v>894.40000000000009</v>
      </c>
      <c r="AI61" s="149">
        <f>AI64+AI72+AI91+AI92+AI94+AI67+AI68+AI90+AI89</f>
        <v>0</v>
      </c>
      <c r="AJ61" s="149"/>
      <c r="AK61" s="149">
        <f>AK64+AK72+AK91+AK92+AK94+AK67+AK68+AK90+AK89+AK93</f>
        <v>517.6</v>
      </c>
      <c r="AL61" s="149">
        <f>AL64+AL72+AL91+AL92+AL94+AL67+AL68+AL90+AL89+AL93</f>
        <v>517.6</v>
      </c>
      <c r="AM61" s="149">
        <f>AM64+AM72+AM91+AM92+AM94+AM67+AM68+AM90+AM89+AM93</f>
        <v>0</v>
      </c>
      <c r="AN61" s="149"/>
      <c r="AO61" s="149">
        <f>AO64+AO72+AO91+AO92+AO94+AO67+AO68+AO90+AO89+AO93+AO69</f>
        <v>460</v>
      </c>
      <c r="AP61" s="149">
        <f>AP64+AP72+AP91+AP92+AP94+AP67+AP68+AP90+AP89+AP93+AP69</f>
        <v>376.8</v>
      </c>
      <c r="AQ61" s="161">
        <f>AR61+AS61+AT61+AU61</f>
        <v>599.4</v>
      </c>
      <c r="AR61" s="150">
        <f>AR64+AR72+AR91+AR92+AR94+AR67+AR68+AR90+AR89</f>
        <v>0</v>
      </c>
      <c r="AS61" s="150">
        <f>AS64+AS72+AS91+AS92+AS94+AS67+AS68+AS90+AS89</f>
        <v>346.5</v>
      </c>
      <c r="AT61" s="150">
        <f>AT64+AT72+AT91+AT92+AT94+AT67+AT68+AT90+AT89</f>
        <v>0</v>
      </c>
      <c r="AU61" s="150">
        <f>AU64+AU72+AU91+AU92+AU94+AU67+AU68+AU90+AU89+AU69+AU93</f>
        <v>252.89999999999998</v>
      </c>
      <c r="AV61" s="160">
        <f t="shared" si="15"/>
        <v>599.5</v>
      </c>
      <c r="AW61" s="149">
        <f>AW64+AW72+AW91+AW92+AW94+AW67+AW68+AW90+AW89</f>
        <v>0</v>
      </c>
      <c r="AX61" s="149">
        <f>AX64+AX72+AX91+AX92+AX94+AX67+AX68+AX90+AX89</f>
        <v>345.7</v>
      </c>
      <c r="AY61" s="149">
        <f>AY64+AY72+AY91+AY92+AY94+AY67+AY68+AY90+AY89</f>
        <v>0</v>
      </c>
      <c r="AZ61" s="149">
        <f>AZ64+AZ72+AZ91+AZ92+AZ94+AZ67+AZ68+AZ90+AZ89</f>
        <v>253.79999999999998</v>
      </c>
      <c r="BA61" s="160">
        <f t="shared" si="18"/>
        <v>759.5</v>
      </c>
      <c r="BB61" s="149">
        <f>BB64+BB72+BB91+BB92+BB94+BB67+BB68+BB90+BB89</f>
        <v>0</v>
      </c>
      <c r="BC61" s="149">
        <f>BC64+BC72+BC91+BC92+BC94+BC67+BC68+BC90+BC89</f>
        <v>505.7</v>
      </c>
      <c r="BD61" s="149">
        <f>BD64+BD72+BD91+BD92+BD94+BD67+BD68+BD90+BD89</f>
        <v>0</v>
      </c>
      <c r="BE61" s="149">
        <f>BE64+BE72+BE91+BE92+BE94+BE67+BE68+BE90+BE89</f>
        <v>253.8</v>
      </c>
      <c r="BF61" s="160">
        <f t="shared" si="19"/>
        <v>759.5</v>
      </c>
      <c r="BG61" s="149">
        <f>BG64+BG72+BG91+BG92+BG94+BG67+BG68+BG90+BG89</f>
        <v>0</v>
      </c>
      <c r="BH61" s="149">
        <f>BH64+BH72+BH91+BH92+BH94+BH67+BH68+BH90+BH89</f>
        <v>505.7</v>
      </c>
      <c r="BI61" s="149">
        <f>BI64+BI72+BI91+BI92+BI94+BI67+BI68+BI90+BI89</f>
        <v>0</v>
      </c>
      <c r="BJ61" s="149">
        <f>BJ64+BJ72+BJ91+BJ92+BJ94+BJ67+BJ68+BJ90+BJ89</f>
        <v>253.8</v>
      </c>
    </row>
    <row r="62" spans="1:62" hidden="1">
      <c r="A62" s="113" t="s">
        <v>411</v>
      </c>
      <c r="B62" s="15"/>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16"/>
      <c r="AD62" s="16"/>
      <c r="AE62" s="16"/>
      <c r="AF62" s="16"/>
      <c r="AG62" s="153">
        <f t="shared" si="13"/>
        <v>0</v>
      </c>
      <c r="AH62" s="156"/>
      <c r="AI62" s="151"/>
      <c r="AJ62" s="151"/>
      <c r="AK62" s="151"/>
      <c r="AL62" s="151"/>
      <c r="AM62" s="151"/>
      <c r="AN62" s="151"/>
      <c r="AO62" s="151"/>
      <c r="AP62" s="156"/>
      <c r="AQ62" s="154">
        <f t="shared" si="14"/>
        <v>0</v>
      </c>
      <c r="AR62" s="152"/>
      <c r="AS62" s="152"/>
      <c r="AT62" s="152"/>
      <c r="AU62" s="152"/>
      <c r="AV62" s="153">
        <f t="shared" si="15"/>
        <v>0</v>
      </c>
      <c r="AW62" s="151"/>
      <c r="AX62" s="151"/>
      <c r="AY62" s="151"/>
      <c r="AZ62" s="151"/>
      <c r="BA62" s="153">
        <f t="shared" si="18"/>
        <v>0</v>
      </c>
      <c r="BB62" s="151"/>
      <c r="BC62" s="151"/>
      <c r="BD62" s="151"/>
      <c r="BE62" s="151"/>
      <c r="BF62" s="153">
        <f t="shared" si="19"/>
        <v>0</v>
      </c>
      <c r="BG62" s="151"/>
      <c r="BH62" s="151"/>
      <c r="BI62" s="151"/>
      <c r="BJ62" s="151"/>
    </row>
    <row r="63" spans="1:62" ht="12" hidden="1" customHeight="1">
      <c r="A63" s="114" t="s">
        <v>412</v>
      </c>
      <c r="B63" s="17"/>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18"/>
      <c r="AD63" s="18"/>
      <c r="AE63" s="18"/>
      <c r="AF63" s="18"/>
      <c r="AG63" s="153">
        <f t="shared" si="13"/>
        <v>0</v>
      </c>
      <c r="AH63" s="153"/>
      <c r="AI63" s="153"/>
      <c r="AJ63" s="153"/>
      <c r="AK63" s="153"/>
      <c r="AL63" s="153"/>
      <c r="AM63" s="153"/>
      <c r="AN63" s="153"/>
      <c r="AO63" s="153"/>
      <c r="AP63" s="153"/>
      <c r="AQ63" s="154">
        <f t="shared" si="14"/>
        <v>0</v>
      </c>
      <c r="AR63" s="154"/>
      <c r="AS63" s="154"/>
      <c r="AT63" s="154"/>
      <c r="AU63" s="154"/>
      <c r="AV63" s="153">
        <f t="shared" si="15"/>
        <v>0</v>
      </c>
      <c r="AW63" s="153"/>
      <c r="AX63" s="153"/>
      <c r="AY63" s="153"/>
      <c r="AZ63" s="153"/>
      <c r="BA63" s="153">
        <f t="shared" si="18"/>
        <v>0</v>
      </c>
      <c r="BB63" s="153"/>
      <c r="BC63" s="153"/>
      <c r="BD63" s="153"/>
      <c r="BE63" s="153"/>
      <c r="BF63" s="153">
        <f t="shared" si="19"/>
        <v>0</v>
      </c>
      <c r="BG63" s="153"/>
      <c r="BH63" s="153"/>
      <c r="BI63" s="153"/>
      <c r="BJ63" s="153"/>
    </row>
    <row r="64" spans="1:62" ht="0.75" hidden="1" customHeight="1">
      <c r="A64" s="868" t="s">
        <v>419</v>
      </c>
      <c r="B64" s="893">
        <v>6601</v>
      </c>
      <c r="C64" s="867" t="s">
        <v>447</v>
      </c>
      <c r="D64" s="867" t="s">
        <v>245</v>
      </c>
      <c r="E64" s="867" t="s">
        <v>448</v>
      </c>
      <c r="F64" s="66"/>
      <c r="G64" s="66"/>
      <c r="H64" s="66"/>
      <c r="I64" s="66"/>
      <c r="J64" s="66"/>
      <c r="K64" s="66"/>
      <c r="L64" s="66"/>
      <c r="M64" s="64" t="s">
        <v>387</v>
      </c>
      <c r="N64" s="60" t="s">
        <v>290</v>
      </c>
      <c r="O64" s="60" t="s">
        <v>386</v>
      </c>
      <c r="P64" s="66" t="s">
        <v>420</v>
      </c>
      <c r="Q64" s="66"/>
      <c r="R64" s="66"/>
      <c r="S64" s="66"/>
      <c r="T64" s="66"/>
      <c r="U64" s="66"/>
      <c r="V64" s="66"/>
      <c r="W64" s="867" t="s">
        <v>367</v>
      </c>
      <c r="X64" s="867" t="s">
        <v>242</v>
      </c>
      <c r="Y64" s="867" t="s">
        <v>368</v>
      </c>
      <c r="Z64" s="70" t="s">
        <v>413</v>
      </c>
      <c r="AA64" s="71" t="s">
        <v>290</v>
      </c>
      <c r="AB64" s="71" t="s">
        <v>378</v>
      </c>
      <c r="AC64" s="18"/>
      <c r="AD64" s="18" t="s">
        <v>480</v>
      </c>
      <c r="AE64" s="18"/>
      <c r="AF64" s="18"/>
      <c r="AG64" s="153">
        <f t="shared" si="13"/>
        <v>0</v>
      </c>
      <c r="AH64" s="153"/>
      <c r="AI64" s="153"/>
      <c r="AJ64" s="153"/>
      <c r="AK64" s="153"/>
      <c r="AL64" s="153"/>
      <c r="AM64" s="153"/>
      <c r="AN64" s="153"/>
      <c r="AO64" s="153"/>
      <c r="AP64" s="153"/>
      <c r="AQ64" s="154">
        <f t="shared" si="14"/>
        <v>0</v>
      </c>
      <c r="AR64" s="154"/>
      <c r="AS64" s="154"/>
      <c r="AT64" s="154"/>
      <c r="AU64" s="154"/>
      <c r="AV64" s="153">
        <f t="shared" si="15"/>
        <v>0</v>
      </c>
      <c r="AW64" s="153"/>
      <c r="AX64" s="153"/>
      <c r="AY64" s="153"/>
      <c r="AZ64" s="153"/>
      <c r="BA64" s="153">
        <f t="shared" si="18"/>
        <v>0</v>
      </c>
      <c r="BB64" s="153"/>
      <c r="BC64" s="153"/>
      <c r="BD64" s="153"/>
      <c r="BE64" s="153"/>
      <c r="BF64" s="153">
        <f t="shared" si="19"/>
        <v>0</v>
      </c>
      <c r="BG64" s="153"/>
      <c r="BH64" s="153"/>
      <c r="BI64" s="153"/>
      <c r="BJ64" s="153"/>
    </row>
    <row r="65" spans="1:62" ht="21.75" hidden="1" customHeight="1">
      <c r="A65" s="869"/>
      <c r="B65" s="893"/>
      <c r="C65" s="867"/>
      <c r="D65" s="867"/>
      <c r="E65" s="867"/>
      <c r="F65" s="66"/>
      <c r="G65" s="66"/>
      <c r="H65" s="66"/>
      <c r="I65" s="66"/>
      <c r="J65" s="66"/>
      <c r="K65" s="66"/>
      <c r="L65" s="66"/>
      <c r="M65" s="64"/>
      <c r="N65" s="60"/>
      <c r="O65" s="60"/>
      <c r="P65" s="66"/>
      <c r="Q65" s="66"/>
      <c r="R65" s="66"/>
      <c r="S65" s="66"/>
      <c r="T65" s="66"/>
      <c r="U65" s="66"/>
      <c r="V65" s="66"/>
      <c r="W65" s="867"/>
      <c r="X65" s="867"/>
      <c r="Y65" s="867"/>
      <c r="Z65" s="70"/>
      <c r="AA65" s="71"/>
      <c r="AB65" s="71"/>
      <c r="AC65" s="18"/>
      <c r="AD65" s="18" t="s">
        <v>480</v>
      </c>
      <c r="AE65" s="18" t="s">
        <v>295</v>
      </c>
      <c r="AF65" s="18" t="s">
        <v>268</v>
      </c>
      <c r="AG65" s="153">
        <f t="shared" si="13"/>
        <v>0</v>
      </c>
      <c r="AH65" s="153"/>
      <c r="AI65" s="153"/>
      <c r="AJ65" s="153"/>
      <c r="AK65" s="153"/>
      <c r="AL65" s="153"/>
      <c r="AM65" s="153"/>
      <c r="AN65" s="153"/>
      <c r="AO65" s="153"/>
      <c r="AP65" s="153"/>
      <c r="AQ65" s="154">
        <f t="shared" si="14"/>
        <v>0</v>
      </c>
      <c r="AR65" s="154"/>
      <c r="AS65" s="154"/>
      <c r="AT65" s="154"/>
      <c r="AU65" s="154"/>
      <c r="AV65" s="153">
        <f t="shared" si="15"/>
        <v>0</v>
      </c>
      <c r="AW65" s="153"/>
      <c r="AX65" s="153"/>
      <c r="AY65" s="153"/>
      <c r="AZ65" s="153"/>
      <c r="BA65" s="153">
        <f t="shared" si="18"/>
        <v>0</v>
      </c>
      <c r="BB65" s="153"/>
      <c r="BC65" s="153"/>
      <c r="BD65" s="153"/>
      <c r="BE65" s="153"/>
      <c r="BF65" s="153">
        <f t="shared" si="19"/>
        <v>0</v>
      </c>
      <c r="BG65" s="153"/>
      <c r="BH65" s="153"/>
      <c r="BI65" s="153"/>
      <c r="BJ65" s="153"/>
    </row>
    <row r="66" spans="1:62" ht="21.75" hidden="1" customHeight="1">
      <c r="A66" s="869"/>
      <c r="B66" s="893"/>
      <c r="C66" s="867"/>
      <c r="D66" s="867"/>
      <c r="E66" s="867"/>
      <c r="F66" s="66"/>
      <c r="G66" s="66"/>
      <c r="H66" s="66"/>
      <c r="I66" s="66"/>
      <c r="J66" s="66"/>
      <c r="K66" s="66"/>
      <c r="L66" s="66"/>
      <c r="M66" s="64"/>
      <c r="N66" s="60"/>
      <c r="O66" s="60"/>
      <c r="P66" s="66"/>
      <c r="Q66" s="66"/>
      <c r="R66" s="66"/>
      <c r="S66" s="66"/>
      <c r="T66" s="66"/>
      <c r="U66" s="66"/>
      <c r="V66" s="66"/>
      <c r="W66" s="867"/>
      <c r="X66" s="867"/>
      <c r="Y66" s="867"/>
      <c r="Z66" s="70"/>
      <c r="AA66" s="71"/>
      <c r="AB66" s="71"/>
      <c r="AC66" s="18"/>
      <c r="AD66" s="18" t="s">
        <v>480</v>
      </c>
      <c r="AE66" s="18" t="s">
        <v>294</v>
      </c>
      <c r="AF66" s="18" t="s">
        <v>268</v>
      </c>
      <c r="AG66" s="153">
        <f t="shared" si="13"/>
        <v>0</v>
      </c>
      <c r="AH66" s="153"/>
      <c r="AI66" s="153"/>
      <c r="AJ66" s="153"/>
      <c r="AK66" s="153"/>
      <c r="AL66" s="153"/>
      <c r="AM66" s="153"/>
      <c r="AN66" s="153"/>
      <c r="AO66" s="153"/>
      <c r="AP66" s="153"/>
      <c r="AQ66" s="154">
        <f t="shared" si="14"/>
        <v>0</v>
      </c>
      <c r="AR66" s="154"/>
      <c r="AS66" s="154"/>
      <c r="AT66" s="154"/>
      <c r="AU66" s="154"/>
      <c r="AV66" s="153">
        <f t="shared" si="15"/>
        <v>0</v>
      </c>
      <c r="AW66" s="153"/>
      <c r="AX66" s="153"/>
      <c r="AY66" s="153"/>
      <c r="AZ66" s="153"/>
      <c r="BA66" s="153">
        <f t="shared" si="18"/>
        <v>0</v>
      </c>
      <c r="BB66" s="153"/>
      <c r="BC66" s="153"/>
      <c r="BD66" s="153"/>
      <c r="BE66" s="153"/>
      <c r="BF66" s="153">
        <f t="shared" si="19"/>
        <v>0</v>
      </c>
      <c r="BG66" s="153"/>
      <c r="BH66" s="153"/>
      <c r="BI66" s="153"/>
      <c r="BJ66" s="153"/>
    </row>
    <row r="67" spans="1:62" ht="24.75" hidden="1" customHeight="1">
      <c r="A67" s="869"/>
      <c r="B67" s="893"/>
      <c r="C67" s="867"/>
      <c r="D67" s="867"/>
      <c r="E67" s="867"/>
      <c r="F67" s="66"/>
      <c r="G67" s="66"/>
      <c r="H67" s="66"/>
      <c r="I67" s="66"/>
      <c r="J67" s="66"/>
      <c r="K67" s="66"/>
      <c r="L67" s="66"/>
      <c r="M67" s="64" t="s">
        <v>385</v>
      </c>
      <c r="N67" s="60" t="s">
        <v>290</v>
      </c>
      <c r="O67" s="60" t="s">
        <v>386</v>
      </c>
      <c r="P67" s="66">
        <v>29</v>
      </c>
      <c r="Q67" s="66"/>
      <c r="R67" s="66"/>
      <c r="S67" s="66"/>
      <c r="T67" s="66"/>
      <c r="U67" s="66"/>
      <c r="V67" s="66"/>
      <c r="W67" s="867"/>
      <c r="X67" s="867"/>
      <c r="Y67" s="867"/>
      <c r="Z67" s="63" t="s">
        <v>2</v>
      </c>
      <c r="AA67" s="63" t="s">
        <v>290</v>
      </c>
      <c r="AB67" s="63" t="s">
        <v>378</v>
      </c>
      <c r="AC67" s="18"/>
      <c r="AD67" s="18" t="s">
        <v>480</v>
      </c>
      <c r="AE67" s="18"/>
      <c r="AF67" s="18"/>
      <c r="AG67" s="153">
        <f t="shared" si="13"/>
        <v>0</v>
      </c>
      <c r="AH67" s="153"/>
      <c r="AI67" s="153"/>
      <c r="AJ67" s="153"/>
      <c r="AK67" s="153"/>
      <c r="AL67" s="153"/>
      <c r="AM67" s="153"/>
      <c r="AN67" s="153"/>
      <c r="AO67" s="153"/>
      <c r="AP67" s="153"/>
      <c r="AQ67" s="154">
        <f t="shared" si="14"/>
        <v>0</v>
      </c>
      <c r="AR67" s="154"/>
      <c r="AS67" s="154"/>
      <c r="AT67" s="154"/>
      <c r="AU67" s="154"/>
      <c r="AV67" s="153">
        <f t="shared" si="15"/>
        <v>0</v>
      </c>
      <c r="AW67" s="153"/>
      <c r="AX67" s="153"/>
      <c r="AY67" s="153"/>
      <c r="AZ67" s="153"/>
      <c r="BA67" s="153">
        <f t="shared" si="18"/>
        <v>0</v>
      </c>
      <c r="BB67" s="153"/>
      <c r="BC67" s="153"/>
      <c r="BD67" s="153"/>
      <c r="BE67" s="153"/>
      <c r="BF67" s="153">
        <f t="shared" si="19"/>
        <v>0</v>
      </c>
      <c r="BG67" s="153"/>
      <c r="BH67" s="153"/>
      <c r="BI67" s="153"/>
      <c r="BJ67" s="153"/>
    </row>
    <row r="68" spans="1:62" ht="18.75" customHeight="1">
      <c r="A68" s="869"/>
      <c r="B68" s="893"/>
      <c r="C68" s="867"/>
      <c r="D68" s="867"/>
      <c r="E68" s="867"/>
      <c r="F68" s="66"/>
      <c r="G68" s="66"/>
      <c r="H68" s="66"/>
      <c r="I68" s="66"/>
      <c r="J68" s="66"/>
      <c r="K68" s="66"/>
      <c r="L68" s="66"/>
      <c r="M68" s="901" t="s">
        <v>449</v>
      </c>
      <c r="N68" s="60" t="s">
        <v>290</v>
      </c>
      <c r="O68" s="60" t="s">
        <v>386</v>
      </c>
      <c r="P68" s="66">
        <v>10</v>
      </c>
      <c r="Q68" s="66"/>
      <c r="R68" s="66"/>
      <c r="S68" s="66"/>
      <c r="T68" s="66"/>
      <c r="U68" s="66"/>
      <c r="V68" s="66"/>
      <c r="W68" s="867"/>
      <c r="X68" s="867"/>
      <c r="Y68" s="867"/>
      <c r="Z68" s="66"/>
      <c r="AA68" s="66"/>
      <c r="AB68" s="66"/>
      <c r="AC68" s="18"/>
      <c r="AD68" s="18" t="s">
        <v>441</v>
      </c>
      <c r="AE68" s="18"/>
      <c r="AF68" s="18"/>
      <c r="AG68" s="153">
        <f t="shared" si="13"/>
        <v>0</v>
      </c>
      <c r="AH68" s="153"/>
      <c r="AI68" s="153"/>
      <c r="AJ68" s="153"/>
      <c r="AK68" s="153"/>
      <c r="AL68" s="153"/>
      <c r="AM68" s="153"/>
      <c r="AN68" s="153"/>
      <c r="AO68" s="153"/>
      <c r="AP68" s="153"/>
      <c r="AQ68" s="154">
        <f t="shared" si="14"/>
        <v>0</v>
      </c>
      <c r="AR68" s="154"/>
      <c r="AS68" s="154"/>
      <c r="AT68" s="154"/>
      <c r="AU68" s="154"/>
      <c r="AV68" s="153">
        <f t="shared" si="15"/>
        <v>0</v>
      </c>
      <c r="AW68" s="153"/>
      <c r="AX68" s="153"/>
      <c r="AY68" s="153"/>
      <c r="AZ68" s="153"/>
      <c r="BA68" s="153">
        <f t="shared" si="18"/>
        <v>0</v>
      </c>
      <c r="BB68" s="153"/>
      <c r="BC68" s="153"/>
      <c r="BD68" s="153"/>
      <c r="BE68" s="153"/>
      <c r="BF68" s="153">
        <f t="shared" si="19"/>
        <v>0</v>
      </c>
      <c r="BG68" s="153"/>
      <c r="BH68" s="153"/>
      <c r="BI68" s="153"/>
      <c r="BJ68" s="153"/>
    </row>
    <row r="69" spans="1:62" ht="18" customHeight="1">
      <c r="A69" s="869"/>
      <c r="B69" s="893"/>
      <c r="C69" s="867"/>
      <c r="D69" s="867"/>
      <c r="E69" s="867"/>
      <c r="F69" s="66"/>
      <c r="G69" s="66"/>
      <c r="H69" s="66"/>
      <c r="I69" s="66"/>
      <c r="J69" s="66"/>
      <c r="K69" s="66"/>
      <c r="L69" s="66"/>
      <c r="M69" s="901"/>
      <c r="N69" s="60"/>
      <c r="O69" s="60"/>
      <c r="P69" s="66"/>
      <c r="Q69" s="66"/>
      <c r="R69" s="66"/>
      <c r="S69" s="66"/>
      <c r="T69" s="66"/>
      <c r="U69" s="66"/>
      <c r="V69" s="66"/>
      <c r="W69" s="867"/>
      <c r="X69" s="867"/>
      <c r="Y69" s="867"/>
      <c r="Z69" s="59"/>
      <c r="AA69" s="59"/>
      <c r="AB69" s="59"/>
      <c r="AC69" s="18"/>
      <c r="AD69" s="18" t="s">
        <v>441</v>
      </c>
      <c r="AE69" s="18" t="s">
        <v>54</v>
      </c>
      <c r="AF69" s="18">
        <v>240</v>
      </c>
      <c r="AG69" s="153">
        <f t="shared" si="13"/>
        <v>21.3</v>
      </c>
      <c r="AH69" s="153">
        <f t="shared" si="13"/>
        <v>19.3</v>
      </c>
      <c r="AI69" s="153"/>
      <c r="AJ69" s="153"/>
      <c r="AK69" s="153"/>
      <c r="AL69" s="153"/>
      <c r="AM69" s="153"/>
      <c r="AN69" s="153"/>
      <c r="AO69" s="153">
        <v>21.3</v>
      </c>
      <c r="AP69" s="153">
        <v>19.3</v>
      </c>
      <c r="AQ69" s="154">
        <f t="shared" si="14"/>
        <v>0</v>
      </c>
      <c r="AR69" s="154"/>
      <c r="AS69" s="154"/>
      <c r="AT69" s="154"/>
      <c r="AU69" s="154">
        <v>0</v>
      </c>
      <c r="AV69" s="153">
        <f t="shared" si="15"/>
        <v>0</v>
      </c>
      <c r="AW69" s="153"/>
      <c r="AX69" s="153"/>
      <c r="AY69" s="153"/>
      <c r="AZ69" s="153"/>
      <c r="BA69" s="153">
        <f t="shared" si="18"/>
        <v>0</v>
      </c>
      <c r="BB69" s="153"/>
      <c r="BC69" s="153"/>
      <c r="BD69" s="153"/>
      <c r="BE69" s="153"/>
      <c r="BF69" s="153">
        <f t="shared" si="19"/>
        <v>0</v>
      </c>
      <c r="BG69" s="153"/>
      <c r="BH69" s="153"/>
      <c r="BI69" s="153"/>
      <c r="BJ69" s="153"/>
    </row>
    <row r="70" spans="1:62" ht="0.75" hidden="1" customHeight="1">
      <c r="A70" s="869"/>
      <c r="B70" s="893"/>
      <c r="C70" s="867"/>
      <c r="D70" s="867"/>
      <c r="E70" s="867"/>
      <c r="F70" s="66"/>
      <c r="G70" s="66"/>
      <c r="H70" s="66"/>
      <c r="I70" s="66"/>
      <c r="J70" s="66"/>
      <c r="K70" s="66"/>
      <c r="L70" s="66"/>
      <c r="M70" s="901"/>
      <c r="N70" s="60"/>
      <c r="O70" s="60"/>
      <c r="P70" s="66"/>
      <c r="Q70" s="66"/>
      <c r="R70" s="66"/>
      <c r="S70" s="66"/>
      <c r="T70" s="66"/>
      <c r="U70" s="66"/>
      <c r="V70" s="66"/>
      <c r="W70" s="867"/>
      <c r="X70" s="867"/>
      <c r="Y70" s="867"/>
      <c r="Z70" s="59"/>
      <c r="AA70" s="59"/>
      <c r="AB70" s="59"/>
      <c r="AC70" s="18"/>
      <c r="AD70" s="18" t="s">
        <v>441</v>
      </c>
      <c r="AE70" s="18" t="s">
        <v>281</v>
      </c>
      <c r="AF70" s="18" t="s">
        <v>250</v>
      </c>
      <c r="AG70" s="153">
        <f t="shared" si="13"/>
        <v>0</v>
      </c>
      <c r="AH70" s="153"/>
      <c r="AI70" s="153"/>
      <c r="AJ70" s="153"/>
      <c r="AK70" s="153"/>
      <c r="AL70" s="153"/>
      <c r="AM70" s="153"/>
      <c r="AN70" s="153"/>
      <c r="AO70" s="153"/>
      <c r="AP70" s="153"/>
      <c r="AQ70" s="154">
        <f t="shared" si="14"/>
        <v>0</v>
      </c>
      <c r="AR70" s="154"/>
      <c r="AS70" s="154"/>
      <c r="AT70" s="154"/>
      <c r="AU70" s="154"/>
      <c r="AV70" s="153">
        <f t="shared" si="15"/>
        <v>0</v>
      </c>
      <c r="AW70" s="153"/>
      <c r="AX70" s="153"/>
      <c r="AY70" s="153"/>
      <c r="AZ70" s="153"/>
      <c r="BA70" s="153">
        <f t="shared" si="18"/>
        <v>0</v>
      </c>
      <c r="BB70" s="153"/>
      <c r="BC70" s="153"/>
      <c r="BD70" s="153"/>
      <c r="BE70" s="153"/>
      <c r="BF70" s="153">
        <f t="shared" si="19"/>
        <v>0</v>
      </c>
      <c r="BG70" s="153"/>
      <c r="BH70" s="153"/>
      <c r="BI70" s="153"/>
      <c r="BJ70" s="153"/>
    </row>
    <row r="71" spans="1:62" ht="21.75" hidden="1" customHeight="1">
      <c r="A71" s="870"/>
      <c r="B71" s="893"/>
      <c r="C71" s="867"/>
      <c r="D71" s="867"/>
      <c r="E71" s="867"/>
      <c r="F71" s="66"/>
      <c r="G71" s="66"/>
      <c r="H71" s="66"/>
      <c r="I71" s="66"/>
      <c r="J71" s="66"/>
      <c r="K71" s="66"/>
      <c r="L71" s="66"/>
      <c r="M71" s="901"/>
      <c r="N71" s="60"/>
      <c r="O71" s="60"/>
      <c r="P71" s="66"/>
      <c r="Q71" s="66"/>
      <c r="R71" s="66"/>
      <c r="S71" s="66"/>
      <c r="T71" s="66"/>
      <c r="U71" s="66"/>
      <c r="V71" s="66"/>
      <c r="W71" s="867"/>
      <c r="X71" s="867"/>
      <c r="Y71" s="867"/>
      <c r="Z71" s="59"/>
      <c r="AA71" s="59"/>
      <c r="AB71" s="59"/>
      <c r="AC71" s="18"/>
      <c r="AD71" s="18" t="s">
        <v>441</v>
      </c>
      <c r="AE71" s="18" t="s">
        <v>269</v>
      </c>
      <c r="AF71" s="18" t="s">
        <v>250</v>
      </c>
      <c r="AG71" s="153">
        <f t="shared" si="13"/>
        <v>0</v>
      </c>
      <c r="AH71" s="153"/>
      <c r="AI71" s="153"/>
      <c r="AJ71" s="153"/>
      <c r="AK71" s="153"/>
      <c r="AL71" s="153"/>
      <c r="AM71" s="153"/>
      <c r="AN71" s="153"/>
      <c r="AO71" s="153"/>
      <c r="AP71" s="153"/>
      <c r="AQ71" s="154">
        <f t="shared" si="14"/>
        <v>0</v>
      </c>
      <c r="AR71" s="154"/>
      <c r="AS71" s="154"/>
      <c r="AT71" s="154"/>
      <c r="AU71" s="154"/>
      <c r="AV71" s="153">
        <f t="shared" si="15"/>
        <v>0</v>
      </c>
      <c r="AW71" s="153"/>
      <c r="AX71" s="153"/>
      <c r="AY71" s="153"/>
      <c r="AZ71" s="153"/>
      <c r="BA71" s="153">
        <f t="shared" si="18"/>
        <v>0</v>
      </c>
      <c r="BB71" s="153"/>
      <c r="BC71" s="153"/>
      <c r="BD71" s="153"/>
      <c r="BE71" s="153"/>
      <c r="BF71" s="153">
        <f t="shared" si="19"/>
        <v>0</v>
      </c>
      <c r="BG71" s="153"/>
      <c r="BH71" s="153"/>
      <c r="BI71" s="153"/>
      <c r="BJ71" s="153"/>
    </row>
    <row r="72" spans="1:62" ht="20.25" customHeight="1">
      <c r="A72" s="883" t="s">
        <v>426</v>
      </c>
      <c r="B72" s="856">
        <v>6603</v>
      </c>
      <c r="C72" s="748" t="s">
        <v>447</v>
      </c>
      <c r="D72" s="62" t="s">
        <v>246</v>
      </c>
      <c r="E72" s="745" t="s">
        <v>448</v>
      </c>
      <c r="F72" s="59"/>
      <c r="G72" s="59"/>
      <c r="H72" s="59"/>
      <c r="I72" s="59"/>
      <c r="J72" s="59"/>
      <c r="K72" s="59"/>
      <c r="L72" s="59"/>
      <c r="M72" s="66"/>
      <c r="N72" s="59"/>
      <c r="O72" s="59"/>
      <c r="P72" s="59" t="s">
        <v>439</v>
      </c>
      <c r="Q72" s="59"/>
      <c r="R72" s="59"/>
      <c r="S72" s="59"/>
      <c r="T72" s="59"/>
      <c r="U72" s="59"/>
      <c r="V72" s="59"/>
      <c r="W72" s="748" t="s">
        <v>367</v>
      </c>
      <c r="X72" s="62" t="s">
        <v>242</v>
      </c>
      <c r="Y72" s="969" t="s">
        <v>368</v>
      </c>
      <c r="Z72" s="889" t="s">
        <v>379</v>
      </c>
      <c r="AA72" s="84" t="s">
        <v>290</v>
      </c>
      <c r="AB72" s="101" t="s">
        <v>380</v>
      </c>
      <c r="AC72" s="18"/>
      <c r="AD72" s="18" t="s">
        <v>473</v>
      </c>
      <c r="AE72" s="18"/>
      <c r="AF72" s="18"/>
      <c r="AG72" s="153">
        <f t="shared" si="13"/>
        <v>841.3</v>
      </c>
      <c r="AH72" s="153">
        <f t="shared" si="13"/>
        <v>775.1</v>
      </c>
      <c r="AI72" s="153">
        <f t="shared" ref="AI72:AZ72" si="20">AI73+AI76+AI84</f>
        <v>0</v>
      </c>
      <c r="AJ72" s="153"/>
      <c r="AK72" s="153">
        <f t="shared" si="20"/>
        <v>517.6</v>
      </c>
      <c r="AL72" s="153">
        <f t="shared" si="20"/>
        <v>517.6</v>
      </c>
      <c r="AM72" s="153">
        <f t="shared" si="20"/>
        <v>0</v>
      </c>
      <c r="AN72" s="153"/>
      <c r="AO72" s="153">
        <f t="shared" si="20"/>
        <v>323.7</v>
      </c>
      <c r="AP72" s="153">
        <f t="shared" si="20"/>
        <v>257.5</v>
      </c>
      <c r="AQ72" s="154">
        <f t="shared" si="14"/>
        <v>585.29999999999995</v>
      </c>
      <c r="AR72" s="154">
        <f t="shared" si="20"/>
        <v>0</v>
      </c>
      <c r="AS72" s="154">
        <f t="shared" si="20"/>
        <v>346.5</v>
      </c>
      <c r="AT72" s="154">
        <f t="shared" si="20"/>
        <v>0</v>
      </c>
      <c r="AU72" s="154">
        <f t="shared" si="20"/>
        <v>238.79999999999998</v>
      </c>
      <c r="AV72" s="153">
        <f t="shared" si="15"/>
        <v>584.5</v>
      </c>
      <c r="AW72" s="153">
        <f t="shared" si="20"/>
        <v>0</v>
      </c>
      <c r="AX72" s="153">
        <f t="shared" si="20"/>
        <v>345.7</v>
      </c>
      <c r="AY72" s="153">
        <f t="shared" si="20"/>
        <v>0</v>
      </c>
      <c r="AZ72" s="153">
        <f t="shared" si="20"/>
        <v>238.79999999999998</v>
      </c>
      <c r="BA72" s="153">
        <f t="shared" si="18"/>
        <v>744.5</v>
      </c>
      <c r="BB72" s="153">
        <f>BB73+BB76+BB84</f>
        <v>0</v>
      </c>
      <c r="BC72" s="153">
        <f>BC73+BC76+BC84</f>
        <v>505.7</v>
      </c>
      <c r="BD72" s="153">
        <f>BD73+BD76+BD84</f>
        <v>0</v>
      </c>
      <c r="BE72" s="153">
        <f>BE73+BE76+BE84</f>
        <v>238.8</v>
      </c>
      <c r="BF72" s="153">
        <f t="shared" si="19"/>
        <v>744.5</v>
      </c>
      <c r="BG72" s="153">
        <f>BG73+BG76+BG84</f>
        <v>0</v>
      </c>
      <c r="BH72" s="153">
        <f>BH73+BH76+BH84</f>
        <v>505.7</v>
      </c>
      <c r="BI72" s="153">
        <f>BI73+BI76+BI84</f>
        <v>0</v>
      </c>
      <c r="BJ72" s="153">
        <f>BJ73+BJ76+BJ84</f>
        <v>238.8</v>
      </c>
    </row>
    <row r="73" spans="1:62" ht="0.75" hidden="1" customHeight="1">
      <c r="A73" s="872"/>
      <c r="B73" s="857"/>
      <c r="C73" s="749"/>
      <c r="D73" s="59"/>
      <c r="E73" s="746"/>
      <c r="F73" s="59"/>
      <c r="G73" s="59"/>
      <c r="H73" s="59"/>
      <c r="I73" s="59"/>
      <c r="J73" s="59"/>
      <c r="K73" s="59"/>
      <c r="L73" s="59"/>
      <c r="M73" s="64" t="s">
        <v>352</v>
      </c>
      <c r="N73" s="66" t="s">
        <v>290</v>
      </c>
      <c r="O73" s="60" t="s">
        <v>353</v>
      </c>
      <c r="P73" s="59">
        <v>17</v>
      </c>
      <c r="Q73" s="59"/>
      <c r="R73" s="59"/>
      <c r="S73" s="59"/>
      <c r="T73" s="59"/>
      <c r="U73" s="59"/>
      <c r="V73" s="59"/>
      <c r="W73" s="749"/>
      <c r="X73" s="59"/>
      <c r="Y73" s="888"/>
      <c r="Z73" s="890"/>
      <c r="AA73" s="84"/>
      <c r="AB73" s="101"/>
      <c r="AC73" s="18"/>
      <c r="AD73" s="18" t="s">
        <v>473</v>
      </c>
      <c r="AE73" s="18"/>
      <c r="AF73" s="18"/>
      <c r="AG73" s="153">
        <f t="shared" si="13"/>
        <v>0</v>
      </c>
      <c r="AH73" s="153"/>
      <c r="AI73" s="153"/>
      <c r="AJ73" s="153"/>
      <c r="AK73" s="153"/>
      <c r="AL73" s="153"/>
      <c r="AM73" s="153"/>
      <c r="AN73" s="153"/>
      <c r="AO73" s="153"/>
      <c r="AP73" s="153"/>
      <c r="AQ73" s="154">
        <f t="shared" si="14"/>
        <v>0</v>
      </c>
      <c r="AR73" s="154"/>
      <c r="AS73" s="154"/>
      <c r="AT73" s="154"/>
      <c r="AU73" s="154"/>
      <c r="AV73" s="153">
        <f t="shared" si="15"/>
        <v>0</v>
      </c>
      <c r="AW73" s="153"/>
      <c r="AX73" s="153"/>
      <c r="AY73" s="153"/>
      <c r="AZ73" s="153"/>
      <c r="BA73" s="153">
        <f t="shared" si="18"/>
        <v>0</v>
      </c>
      <c r="BB73" s="153"/>
      <c r="BC73" s="153"/>
      <c r="BD73" s="153"/>
      <c r="BE73" s="153"/>
      <c r="BF73" s="153">
        <f t="shared" si="19"/>
        <v>0</v>
      </c>
      <c r="BG73" s="153"/>
      <c r="BH73" s="153"/>
      <c r="BI73" s="153"/>
      <c r="BJ73" s="153"/>
    </row>
    <row r="74" spans="1:62" ht="12.75" hidden="1" customHeight="1">
      <c r="A74" s="872"/>
      <c r="B74" s="857"/>
      <c r="C74" s="749"/>
      <c r="D74" s="59"/>
      <c r="E74" s="746"/>
      <c r="F74" s="59"/>
      <c r="G74" s="59"/>
      <c r="H74" s="59"/>
      <c r="I74" s="59"/>
      <c r="J74" s="59"/>
      <c r="K74" s="59"/>
      <c r="L74" s="59"/>
      <c r="M74" s="64"/>
      <c r="N74" s="59"/>
      <c r="O74" s="67"/>
      <c r="P74" s="59"/>
      <c r="Q74" s="59"/>
      <c r="R74" s="59"/>
      <c r="S74" s="59"/>
      <c r="T74" s="59"/>
      <c r="U74" s="59"/>
      <c r="V74" s="59"/>
      <c r="W74" s="749"/>
      <c r="X74" s="59"/>
      <c r="Y74" s="888"/>
      <c r="Z74" s="890"/>
      <c r="AA74" s="83"/>
      <c r="AB74" s="83"/>
      <c r="AC74" s="18"/>
      <c r="AD74" s="18" t="s">
        <v>473</v>
      </c>
      <c r="AE74" s="18" t="s">
        <v>313</v>
      </c>
      <c r="AF74" s="18" t="s">
        <v>268</v>
      </c>
      <c r="AG74" s="153">
        <f t="shared" si="13"/>
        <v>0</v>
      </c>
      <c r="AH74" s="153"/>
      <c r="AI74" s="153"/>
      <c r="AJ74" s="153"/>
      <c r="AK74" s="153"/>
      <c r="AL74" s="153"/>
      <c r="AM74" s="153"/>
      <c r="AN74" s="153"/>
      <c r="AO74" s="153"/>
      <c r="AP74" s="153"/>
      <c r="AQ74" s="154">
        <f t="shared" si="14"/>
        <v>0</v>
      </c>
      <c r="AR74" s="154"/>
      <c r="AS74" s="154"/>
      <c r="AT74" s="154"/>
      <c r="AU74" s="154"/>
      <c r="AV74" s="153">
        <f t="shared" si="15"/>
        <v>0</v>
      </c>
      <c r="AW74" s="153"/>
      <c r="AX74" s="153"/>
      <c r="AY74" s="153"/>
      <c r="AZ74" s="153"/>
      <c r="BA74" s="153">
        <f t="shared" si="18"/>
        <v>0</v>
      </c>
      <c r="BB74" s="153"/>
      <c r="BC74" s="153"/>
      <c r="BD74" s="153"/>
      <c r="BE74" s="153"/>
      <c r="BF74" s="153">
        <f t="shared" si="19"/>
        <v>0</v>
      </c>
      <c r="BG74" s="153"/>
      <c r="BH74" s="153"/>
      <c r="BI74" s="153"/>
      <c r="BJ74" s="153"/>
    </row>
    <row r="75" spans="1:62" ht="11.25" hidden="1" customHeight="1">
      <c r="A75" s="872"/>
      <c r="B75" s="857"/>
      <c r="C75" s="749"/>
      <c r="D75" s="59"/>
      <c r="E75" s="746"/>
      <c r="F75" s="59"/>
      <c r="G75" s="59"/>
      <c r="H75" s="59"/>
      <c r="I75" s="59"/>
      <c r="J75" s="59"/>
      <c r="K75" s="59"/>
      <c r="L75" s="59"/>
      <c r="M75" s="64"/>
      <c r="N75" s="59"/>
      <c r="O75" s="67"/>
      <c r="P75" s="59"/>
      <c r="Q75" s="59"/>
      <c r="R75" s="59"/>
      <c r="S75" s="59"/>
      <c r="T75" s="59"/>
      <c r="U75" s="59"/>
      <c r="V75" s="59"/>
      <c r="W75" s="749"/>
      <c r="X75" s="59"/>
      <c r="Y75" s="888"/>
      <c r="Z75" s="890"/>
      <c r="AA75" s="83"/>
      <c r="AB75" s="83"/>
      <c r="AC75" s="18"/>
      <c r="AD75" s="18" t="s">
        <v>473</v>
      </c>
      <c r="AE75" s="18" t="s">
        <v>283</v>
      </c>
      <c r="AF75" s="18" t="s">
        <v>268</v>
      </c>
      <c r="AG75" s="153">
        <f t="shared" si="13"/>
        <v>0</v>
      </c>
      <c r="AH75" s="153"/>
      <c r="AI75" s="153"/>
      <c r="AJ75" s="153"/>
      <c r="AK75" s="153"/>
      <c r="AL75" s="153"/>
      <c r="AM75" s="153"/>
      <c r="AN75" s="153"/>
      <c r="AO75" s="153"/>
      <c r="AP75" s="153"/>
      <c r="AQ75" s="154">
        <f t="shared" si="14"/>
        <v>0</v>
      </c>
      <c r="AR75" s="154"/>
      <c r="AS75" s="154"/>
      <c r="AT75" s="154"/>
      <c r="AU75" s="154"/>
      <c r="AV75" s="153">
        <f t="shared" si="15"/>
        <v>0</v>
      </c>
      <c r="AW75" s="153"/>
      <c r="AX75" s="153"/>
      <c r="AY75" s="153"/>
      <c r="AZ75" s="153"/>
      <c r="BA75" s="153">
        <f t="shared" si="18"/>
        <v>0</v>
      </c>
      <c r="BB75" s="153"/>
      <c r="BC75" s="153"/>
      <c r="BD75" s="153"/>
      <c r="BE75" s="153"/>
      <c r="BF75" s="153">
        <f t="shared" si="19"/>
        <v>0</v>
      </c>
      <c r="BG75" s="153"/>
      <c r="BH75" s="153"/>
      <c r="BI75" s="153"/>
      <c r="BJ75" s="153"/>
    </row>
    <row r="76" spans="1:62" ht="13.5" customHeight="1">
      <c r="A76" s="872"/>
      <c r="B76" s="857"/>
      <c r="C76" s="749"/>
      <c r="D76" s="59"/>
      <c r="E76" s="746"/>
      <c r="F76" s="59"/>
      <c r="G76" s="59"/>
      <c r="H76" s="59"/>
      <c r="I76" s="59"/>
      <c r="J76" s="59"/>
      <c r="K76" s="59"/>
      <c r="L76" s="59"/>
      <c r="M76" s="848" t="s">
        <v>450</v>
      </c>
      <c r="N76" s="59"/>
      <c r="O76" s="59"/>
      <c r="P76" s="59">
        <v>35</v>
      </c>
      <c r="Q76" s="59"/>
      <c r="R76" s="59"/>
      <c r="S76" s="59"/>
      <c r="T76" s="59"/>
      <c r="U76" s="59"/>
      <c r="V76" s="59"/>
      <c r="W76" s="749"/>
      <c r="X76" s="59"/>
      <c r="Y76" s="888"/>
      <c r="Z76" s="890"/>
      <c r="AA76" s="84"/>
      <c r="AB76" s="101"/>
      <c r="AC76" s="18"/>
      <c r="AD76" s="18" t="s">
        <v>473</v>
      </c>
      <c r="AE76" s="18"/>
      <c r="AF76" s="18"/>
      <c r="AG76" s="153">
        <f t="shared" si="13"/>
        <v>841.3</v>
      </c>
      <c r="AH76" s="153">
        <f t="shared" si="13"/>
        <v>775.1</v>
      </c>
      <c r="AI76" s="153"/>
      <c r="AJ76" s="153"/>
      <c r="AK76" s="153">
        <f>AK77+AK78+AK79+AK82</f>
        <v>517.6</v>
      </c>
      <c r="AL76" s="153">
        <f>AL77+AL78+AL79+AL82</f>
        <v>517.6</v>
      </c>
      <c r="AM76" s="153">
        <f>AM77+AM78</f>
        <v>0</v>
      </c>
      <c r="AN76" s="153"/>
      <c r="AO76" s="153">
        <f>AO77+AO78+AO79+AO82</f>
        <v>323.7</v>
      </c>
      <c r="AP76" s="153">
        <f>AP77+AP78+AP79+AP82</f>
        <v>257.5</v>
      </c>
      <c r="AQ76" s="153">
        <f t="shared" ref="AQ76:BE76" si="21">AQ77+AQ78+AQ79+AQ82+AQ85+AQ86+AQ80+AQ81</f>
        <v>585.29999999999995</v>
      </c>
      <c r="AR76" s="153">
        <f t="shared" si="21"/>
        <v>0</v>
      </c>
      <c r="AS76" s="153">
        <f t="shared" si="21"/>
        <v>346.5</v>
      </c>
      <c r="AT76" s="153">
        <f t="shared" si="21"/>
        <v>0</v>
      </c>
      <c r="AU76" s="153">
        <f t="shared" si="21"/>
        <v>238.79999999999998</v>
      </c>
      <c r="AV76" s="153">
        <f t="shared" si="21"/>
        <v>584.5</v>
      </c>
      <c r="AW76" s="153">
        <f t="shared" si="21"/>
        <v>0</v>
      </c>
      <c r="AX76" s="153">
        <f t="shared" si="21"/>
        <v>345.7</v>
      </c>
      <c r="AY76" s="153">
        <f t="shared" si="21"/>
        <v>0</v>
      </c>
      <c r="AZ76" s="153">
        <f t="shared" si="21"/>
        <v>238.79999999999998</v>
      </c>
      <c r="BA76" s="153">
        <f t="shared" si="21"/>
        <v>744.49999999999989</v>
      </c>
      <c r="BB76" s="153">
        <f t="shared" si="21"/>
        <v>0</v>
      </c>
      <c r="BC76" s="153">
        <f t="shared" si="21"/>
        <v>505.7</v>
      </c>
      <c r="BD76" s="153">
        <f t="shared" si="21"/>
        <v>0</v>
      </c>
      <c r="BE76" s="153">
        <f t="shared" si="21"/>
        <v>238.8</v>
      </c>
      <c r="BF76" s="153">
        <f>BF77+BF78+BF79+BF82+BF85+BF86+BF80+BF81</f>
        <v>744.49999999999989</v>
      </c>
      <c r="BG76" s="153">
        <f>BG77+BG78+BG79+BG82+BG85+BG86+BG80+BG81</f>
        <v>0</v>
      </c>
      <c r="BH76" s="153">
        <f>BH77+BH78+BH79+BH82+BH85+BH86+BH80+BH81</f>
        <v>505.7</v>
      </c>
      <c r="BI76" s="153">
        <f>BI77+BI78+BI79+BI82+BI85+BI86+BI80+BI81</f>
        <v>0</v>
      </c>
      <c r="BJ76" s="153">
        <f>BJ77+BJ78+BJ79+BJ82+BJ85+BJ86+BJ80+BJ81</f>
        <v>238.8</v>
      </c>
    </row>
    <row r="77" spans="1:62" hidden="1">
      <c r="A77" s="872"/>
      <c r="B77" s="857"/>
      <c r="C77" s="749"/>
      <c r="D77" s="59"/>
      <c r="E77" s="746"/>
      <c r="F77" s="59"/>
      <c r="G77" s="59"/>
      <c r="H77" s="59"/>
      <c r="I77" s="59"/>
      <c r="J77" s="59"/>
      <c r="K77" s="59"/>
      <c r="L77" s="59"/>
      <c r="M77" s="849"/>
      <c r="N77" s="59"/>
      <c r="O77" s="59"/>
      <c r="P77" s="59"/>
      <c r="Q77" s="59"/>
      <c r="R77" s="59"/>
      <c r="S77" s="59"/>
      <c r="T77" s="59"/>
      <c r="U77" s="59"/>
      <c r="V77" s="59"/>
      <c r="W77" s="749"/>
      <c r="X77" s="59"/>
      <c r="Y77" s="888"/>
      <c r="Z77" s="890"/>
      <c r="AA77" s="85"/>
      <c r="AB77" s="85"/>
      <c r="AC77" s="12"/>
      <c r="AD77" s="12" t="s">
        <v>473</v>
      </c>
      <c r="AE77" s="12" t="s">
        <v>314</v>
      </c>
      <c r="AF77" s="12" t="s">
        <v>250</v>
      </c>
      <c r="AG77" s="153">
        <f t="shared" si="13"/>
        <v>0</v>
      </c>
      <c r="AH77" s="153"/>
      <c r="AI77" s="153"/>
      <c r="AJ77" s="153"/>
      <c r="AK77" s="153">
        <v>0</v>
      </c>
      <c r="AL77" s="153"/>
      <c r="AM77" s="153"/>
      <c r="AN77" s="153"/>
      <c r="AO77" s="153"/>
      <c r="AP77" s="153"/>
      <c r="AQ77" s="154">
        <f t="shared" si="14"/>
        <v>0</v>
      </c>
      <c r="AR77" s="154"/>
      <c r="AS77" s="154"/>
      <c r="AT77" s="154"/>
      <c r="AU77" s="154"/>
      <c r="AV77" s="153">
        <f t="shared" si="15"/>
        <v>0</v>
      </c>
      <c r="AW77" s="153"/>
      <c r="AX77" s="153"/>
      <c r="AY77" s="153"/>
      <c r="AZ77" s="153"/>
      <c r="BA77" s="153">
        <f t="shared" ref="BA77:BA114" si="22">BB77+BC77+BD77+BE77</f>
        <v>0</v>
      </c>
      <c r="BB77" s="153"/>
      <c r="BC77" s="153"/>
      <c r="BD77" s="153"/>
      <c r="BE77" s="153"/>
      <c r="BF77" s="153">
        <f t="shared" ref="BF77:BF92" si="23">BG77+BH77+BI77+BJ77</f>
        <v>0</v>
      </c>
      <c r="BG77" s="153"/>
      <c r="BH77" s="153"/>
      <c r="BI77" s="153"/>
      <c r="BJ77" s="153"/>
    </row>
    <row r="78" spans="1:62" hidden="1">
      <c r="A78" s="872"/>
      <c r="B78" s="857"/>
      <c r="C78" s="749"/>
      <c r="D78" s="59"/>
      <c r="E78" s="746"/>
      <c r="F78" s="59"/>
      <c r="G78" s="59"/>
      <c r="H78" s="59"/>
      <c r="I78" s="59"/>
      <c r="J78" s="59"/>
      <c r="K78" s="59"/>
      <c r="L78" s="59"/>
      <c r="M78" s="849"/>
      <c r="N78" s="59"/>
      <c r="O78" s="59"/>
      <c r="P78" s="59"/>
      <c r="Q78" s="59"/>
      <c r="R78" s="59"/>
      <c r="S78" s="59"/>
      <c r="T78" s="59"/>
      <c r="U78" s="59"/>
      <c r="V78" s="59"/>
      <c r="W78" s="749"/>
      <c r="X78" s="59"/>
      <c r="Y78" s="888"/>
      <c r="Z78" s="890"/>
      <c r="AA78" s="85"/>
      <c r="AB78" s="85"/>
      <c r="AC78" s="12"/>
      <c r="AD78" s="12" t="s">
        <v>473</v>
      </c>
      <c r="AE78" s="12" t="s">
        <v>284</v>
      </c>
      <c r="AF78" s="12" t="s">
        <v>250</v>
      </c>
      <c r="AG78" s="153">
        <f t="shared" si="13"/>
        <v>0</v>
      </c>
      <c r="AH78" s="153"/>
      <c r="AI78" s="153"/>
      <c r="AJ78" s="153"/>
      <c r="AK78" s="153"/>
      <c r="AL78" s="153"/>
      <c r="AM78" s="153"/>
      <c r="AN78" s="153"/>
      <c r="AO78" s="153"/>
      <c r="AP78" s="153"/>
      <c r="AQ78" s="154">
        <f t="shared" si="14"/>
        <v>0</v>
      </c>
      <c r="AR78" s="154"/>
      <c r="AS78" s="154"/>
      <c r="AT78" s="154"/>
      <c r="AU78" s="154"/>
      <c r="AV78" s="153">
        <f t="shared" si="15"/>
        <v>0</v>
      </c>
      <c r="AW78" s="153"/>
      <c r="AX78" s="153"/>
      <c r="AY78" s="153"/>
      <c r="AZ78" s="153"/>
      <c r="BA78" s="153">
        <f t="shared" si="22"/>
        <v>0</v>
      </c>
      <c r="BB78" s="153"/>
      <c r="BC78" s="153"/>
      <c r="BD78" s="153"/>
      <c r="BE78" s="153"/>
      <c r="BF78" s="153">
        <f t="shared" si="23"/>
        <v>0</v>
      </c>
      <c r="BG78" s="153"/>
      <c r="BH78" s="153"/>
      <c r="BI78" s="153"/>
      <c r="BJ78" s="153"/>
    </row>
    <row r="79" spans="1:62">
      <c r="A79" s="872"/>
      <c r="B79" s="857"/>
      <c r="C79" s="749"/>
      <c r="D79" s="59"/>
      <c r="E79" s="746"/>
      <c r="F79" s="59"/>
      <c r="G79" s="59"/>
      <c r="H79" s="59"/>
      <c r="I79" s="59"/>
      <c r="J79" s="59"/>
      <c r="K79" s="59"/>
      <c r="L79" s="59"/>
      <c r="M79" s="849"/>
      <c r="N79" s="59"/>
      <c r="O79" s="59"/>
      <c r="P79" s="59"/>
      <c r="Q79" s="59"/>
      <c r="R79" s="59"/>
      <c r="S79" s="59"/>
      <c r="T79" s="59"/>
      <c r="U79" s="59"/>
      <c r="V79" s="59"/>
      <c r="W79" s="749"/>
      <c r="X79" s="59"/>
      <c r="Y79" s="888"/>
      <c r="Z79" s="890"/>
      <c r="AA79" s="86"/>
      <c r="AB79" s="86"/>
      <c r="AC79" s="21"/>
      <c r="AD79" s="12" t="s">
        <v>473</v>
      </c>
      <c r="AE79" s="12" t="s">
        <v>25</v>
      </c>
      <c r="AF79" s="12" t="s">
        <v>250</v>
      </c>
      <c r="AG79" s="153">
        <f t="shared" si="13"/>
        <v>266.2</v>
      </c>
      <c r="AH79" s="153">
        <f t="shared" ref="AH79:AH84" si="24">AJ79+AL79+AN79+AP79</f>
        <v>200</v>
      </c>
      <c r="AI79" s="153"/>
      <c r="AJ79" s="153"/>
      <c r="AK79" s="153"/>
      <c r="AL79" s="153"/>
      <c r="AM79" s="153"/>
      <c r="AN79" s="153"/>
      <c r="AO79" s="153">
        <v>266.2</v>
      </c>
      <c r="AP79" s="153">
        <v>200</v>
      </c>
      <c r="AQ79" s="154">
        <f t="shared" si="14"/>
        <v>0</v>
      </c>
      <c r="AR79" s="154"/>
      <c r="AS79" s="154"/>
      <c r="AT79" s="154"/>
      <c r="AU79" s="154">
        <v>0</v>
      </c>
      <c r="AV79" s="153">
        <f t="shared" si="15"/>
        <v>0</v>
      </c>
      <c r="AW79" s="153"/>
      <c r="AX79" s="153"/>
      <c r="AY79" s="153"/>
      <c r="AZ79" s="153">
        <v>0</v>
      </c>
      <c r="BA79" s="153">
        <f t="shared" si="22"/>
        <v>0</v>
      </c>
      <c r="BB79" s="153"/>
      <c r="BC79" s="153"/>
      <c r="BD79" s="153"/>
      <c r="BE79" s="153">
        <v>0</v>
      </c>
      <c r="BF79" s="153">
        <f t="shared" si="23"/>
        <v>0</v>
      </c>
      <c r="BG79" s="153"/>
      <c r="BH79" s="153"/>
      <c r="BI79" s="153"/>
      <c r="BJ79" s="153">
        <v>0</v>
      </c>
    </row>
    <row r="80" spans="1:62">
      <c r="A80" s="872"/>
      <c r="B80" s="857"/>
      <c r="C80" s="749"/>
      <c r="D80" s="59"/>
      <c r="E80" s="746"/>
      <c r="F80" s="59"/>
      <c r="G80" s="59"/>
      <c r="H80" s="59"/>
      <c r="I80" s="59"/>
      <c r="J80" s="59"/>
      <c r="K80" s="59"/>
      <c r="L80" s="59"/>
      <c r="M80" s="849"/>
      <c r="N80" s="59"/>
      <c r="O80" s="59"/>
      <c r="P80" s="59"/>
      <c r="Q80" s="59"/>
      <c r="R80" s="59"/>
      <c r="S80" s="59"/>
      <c r="T80" s="59"/>
      <c r="U80" s="59"/>
      <c r="V80" s="59"/>
      <c r="W80" s="749"/>
      <c r="X80" s="59"/>
      <c r="Y80" s="888"/>
      <c r="Z80" s="890"/>
      <c r="AA80" s="86"/>
      <c r="AB80" s="86"/>
      <c r="AC80" s="21"/>
      <c r="AD80" s="12" t="s">
        <v>473</v>
      </c>
      <c r="AE80" s="12" t="s">
        <v>392</v>
      </c>
      <c r="AF80" s="12" t="s">
        <v>250</v>
      </c>
      <c r="AG80" s="153"/>
      <c r="AH80" s="153">
        <f t="shared" si="24"/>
        <v>0</v>
      </c>
      <c r="AI80" s="153"/>
      <c r="AJ80" s="153"/>
      <c r="AK80" s="153"/>
      <c r="AL80" s="153"/>
      <c r="AM80" s="153"/>
      <c r="AN80" s="153"/>
      <c r="AO80" s="153"/>
      <c r="AP80" s="153"/>
      <c r="AQ80" s="154">
        <f t="shared" si="14"/>
        <v>114.8</v>
      </c>
      <c r="AR80" s="154"/>
      <c r="AS80" s="154"/>
      <c r="AT80" s="154"/>
      <c r="AU80" s="154">
        <v>114.8</v>
      </c>
      <c r="AV80" s="153">
        <f t="shared" si="15"/>
        <v>114.8</v>
      </c>
      <c r="AW80" s="153"/>
      <c r="AX80" s="153"/>
      <c r="AY80" s="153"/>
      <c r="AZ80" s="153">
        <v>114.8</v>
      </c>
      <c r="BA80" s="153">
        <f t="shared" si="22"/>
        <v>129.30000000000001</v>
      </c>
      <c r="BB80" s="153"/>
      <c r="BC80" s="153"/>
      <c r="BD80" s="153"/>
      <c r="BE80" s="153">
        <v>129.30000000000001</v>
      </c>
      <c r="BF80" s="153">
        <f t="shared" si="23"/>
        <v>129.30000000000001</v>
      </c>
      <c r="BG80" s="153"/>
      <c r="BH80" s="153"/>
      <c r="BI80" s="153"/>
      <c r="BJ80" s="153">
        <v>129.30000000000001</v>
      </c>
    </row>
    <row r="81" spans="1:62">
      <c r="A81" s="872"/>
      <c r="B81" s="857"/>
      <c r="C81" s="749"/>
      <c r="D81" s="59"/>
      <c r="E81" s="746"/>
      <c r="F81" s="59"/>
      <c r="G81" s="59"/>
      <c r="H81" s="59"/>
      <c r="I81" s="59"/>
      <c r="J81" s="59"/>
      <c r="K81" s="59"/>
      <c r="L81" s="59"/>
      <c r="M81" s="849"/>
      <c r="N81" s="59"/>
      <c r="O81" s="59"/>
      <c r="P81" s="59"/>
      <c r="Q81" s="59"/>
      <c r="R81" s="59"/>
      <c r="S81" s="59"/>
      <c r="T81" s="59"/>
      <c r="U81" s="59"/>
      <c r="V81" s="59"/>
      <c r="W81" s="749"/>
      <c r="X81" s="59"/>
      <c r="Y81" s="888"/>
      <c r="Z81" s="890"/>
      <c r="AA81" s="86"/>
      <c r="AB81" s="86"/>
      <c r="AC81" s="21"/>
      <c r="AD81" s="12" t="s">
        <v>473</v>
      </c>
      <c r="AE81" s="12" t="s">
        <v>393</v>
      </c>
      <c r="AF81" s="12" t="s">
        <v>250</v>
      </c>
      <c r="AG81" s="153"/>
      <c r="AH81" s="153">
        <f t="shared" si="24"/>
        <v>0</v>
      </c>
      <c r="AI81" s="153"/>
      <c r="AJ81" s="153"/>
      <c r="AK81" s="153"/>
      <c r="AL81" s="153"/>
      <c r="AM81" s="153"/>
      <c r="AN81" s="153"/>
      <c r="AO81" s="153"/>
      <c r="AP81" s="153"/>
      <c r="AQ81" s="154">
        <f t="shared" si="14"/>
        <v>85.6</v>
      </c>
      <c r="AR81" s="154"/>
      <c r="AS81" s="154"/>
      <c r="AT81" s="154"/>
      <c r="AU81" s="154">
        <v>85.6</v>
      </c>
      <c r="AV81" s="153">
        <f t="shared" si="15"/>
        <v>85.6</v>
      </c>
      <c r="AW81" s="153"/>
      <c r="AX81" s="153"/>
      <c r="AY81" s="153"/>
      <c r="AZ81" s="153">
        <v>85.6</v>
      </c>
      <c r="BA81" s="153">
        <f t="shared" si="22"/>
        <v>53.4</v>
      </c>
      <c r="BB81" s="153"/>
      <c r="BC81" s="153"/>
      <c r="BD81" s="153"/>
      <c r="BE81" s="153">
        <v>53.4</v>
      </c>
      <c r="BF81" s="153">
        <f t="shared" si="23"/>
        <v>53.4</v>
      </c>
      <c r="BG81" s="153"/>
      <c r="BH81" s="153"/>
      <c r="BI81" s="153"/>
      <c r="BJ81" s="153">
        <v>53.4</v>
      </c>
    </row>
    <row r="82" spans="1:62" ht="15" customHeight="1">
      <c r="A82" s="872"/>
      <c r="B82" s="857"/>
      <c r="C82" s="749"/>
      <c r="D82" s="59"/>
      <c r="E82" s="746"/>
      <c r="F82" s="59"/>
      <c r="G82" s="59"/>
      <c r="H82" s="59"/>
      <c r="I82" s="59"/>
      <c r="J82" s="59"/>
      <c r="K82" s="59"/>
      <c r="L82" s="59"/>
      <c r="M82" s="849"/>
      <c r="N82" s="59"/>
      <c r="O82" s="59"/>
      <c r="P82" s="59"/>
      <c r="Q82" s="59"/>
      <c r="R82" s="59"/>
      <c r="S82" s="59"/>
      <c r="T82" s="59"/>
      <c r="U82" s="59"/>
      <c r="V82" s="59"/>
      <c r="W82" s="749"/>
      <c r="X82" s="59"/>
      <c r="Y82" s="888"/>
      <c r="Z82" s="890"/>
      <c r="AA82" s="86"/>
      <c r="AB82" s="86"/>
      <c r="AC82" s="21"/>
      <c r="AD82" s="12" t="s">
        <v>473</v>
      </c>
      <c r="AE82" s="12" t="s">
        <v>26</v>
      </c>
      <c r="AF82" s="12" t="s">
        <v>250</v>
      </c>
      <c r="AG82" s="153">
        <f t="shared" si="13"/>
        <v>575.1</v>
      </c>
      <c r="AH82" s="153">
        <f t="shared" si="24"/>
        <v>575.1</v>
      </c>
      <c r="AI82" s="153"/>
      <c r="AJ82" s="153"/>
      <c r="AK82" s="153">
        <v>517.6</v>
      </c>
      <c r="AL82" s="153">
        <v>517.6</v>
      </c>
      <c r="AM82" s="153"/>
      <c r="AN82" s="153"/>
      <c r="AO82" s="153">
        <v>57.5</v>
      </c>
      <c r="AP82" s="153">
        <v>57.5</v>
      </c>
      <c r="AQ82" s="154">
        <f t="shared" si="14"/>
        <v>0</v>
      </c>
      <c r="AR82" s="154"/>
      <c r="AS82" s="154">
        <v>0</v>
      </c>
      <c r="AT82" s="154"/>
      <c r="AU82" s="154">
        <v>0</v>
      </c>
      <c r="AV82" s="153">
        <f t="shared" si="15"/>
        <v>0</v>
      </c>
      <c r="AW82" s="153"/>
      <c r="AX82" s="153">
        <v>0</v>
      </c>
      <c r="AY82" s="153"/>
      <c r="AZ82" s="153">
        <v>0</v>
      </c>
      <c r="BA82" s="153">
        <f t="shared" si="22"/>
        <v>0</v>
      </c>
      <c r="BB82" s="153"/>
      <c r="BC82" s="153"/>
      <c r="BD82" s="153"/>
      <c r="BE82" s="153"/>
      <c r="BF82" s="153">
        <f t="shared" si="23"/>
        <v>0</v>
      </c>
      <c r="BG82" s="153"/>
      <c r="BH82" s="153"/>
      <c r="BI82" s="153"/>
      <c r="BJ82" s="153"/>
    </row>
    <row r="83" spans="1:62" ht="15.75" hidden="1" customHeight="1">
      <c r="A83" s="872"/>
      <c r="B83" s="857"/>
      <c r="C83" s="749"/>
      <c r="D83" s="59"/>
      <c r="E83" s="746"/>
      <c r="F83" s="59"/>
      <c r="G83" s="59"/>
      <c r="H83" s="59"/>
      <c r="I83" s="59"/>
      <c r="J83" s="59"/>
      <c r="K83" s="59"/>
      <c r="L83" s="59"/>
      <c r="M83" s="850"/>
      <c r="N83" s="59"/>
      <c r="O83" s="59"/>
      <c r="P83" s="59"/>
      <c r="Q83" s="59"/>
      <c r="R83" s="59"/>
      <c r="S83" s="59"/>
      <c r="T83" s="59"/>
      <c r="U83" s="59"/>
      <c r="V83" s="59"/>
      <c r="W83" s="749"/>
      <c r="X83" s="59"/>
      <c r="Y83" s="888"/>
      <c r="Z83" s="890"/>
      <c r="AA83" s="86"/>
      <c r="AB83" s="86"/>
      <c r="AC83" s="21"/>
      <c r="AD83" s="21"/>
      <c r="AE83" s="16"/>
      <c r="AF83" s="21"/>
      <c r="AG83" s="153">
        <f t="shared" si="13"/>
        <v>0</v>
      </c>
      <c r="AH83" s="153">
        <f t="shared" si="24"/>
        <v>0</v>
      </c>
      <c r="AI83" s="153"/>
      <c r="AJ83" s="153"/>
      <c r="AK83" s="153"/>
      <c r="AL83" s="153"/>
      <c r="AM83" s="153"/>
      <c r="AN83" s="153"/>
      <c r="AO83" s="153">
        <f>SUM(AO77:AO78)</f>
        <v>0</v>
      </c>
      <c r="AP83" s="153"/>
      <c r="AQ83" s="154">
        <f t="shared" si="14"/>
        <v>0</v>
      </c>
      <c r="AR83" s="154"/>
      <c r="AS83" s="154"/>
      <c r="AT83" s="154"/>
      <c r="AU83" s="154">
        <f>SUM(AU77:AU78)</f>
        <v>0</v>
      </c>
      <c r="AV83" s="153">
        <f t="shared" si="15"/>
        <v>0</v>
      </c>
      <c r="AW83" s="153"/>
      <c r="AX83" s="153"/>
      <c r="AY83" s="153"/>
      <c r="AZ83" s="153">
        <f>SUM(AZ77:AZ78)</f>
        <v>0</v>
      </c>
      <c r="BA83" s="153">
        <f t="shared" si="22"/>
        <v>0</v>
      </c>
      <c r="BB83" s="153"/>
      <c r="BC83" s="153"/>
      <c r="BD83" s="153"/>
      <c r="BE83" s="153">
        <f>SUM(BE77:BE78)</f>
        <v>0</v>
      </c>
      <c r="BF83" s="153">
        <f t="shared" si="23"/>
        <v>0</v>
      </c>
      <c r="BG83" s="153"/>
      <c r="BH83" s="153"/>
      <c r="BI83" s="153"/>
      <c r="BJ83" s="153">
        <f>SUM(BJ77:BJ78)</f>
        <v>0</v>
      </c>
    </row>
    <row r="84" spans="1:62" ht="12.75" hidden="1" customHeight="1">
      <c r="A84" s="872"/>
      <c r="B84" s="858"/>
      <c r="C84" s="749"/>
      <c r="D84" s="59"/>
      <c r="E84" s="746"/>
      <c r="F84" s="59"/>
      <c r="G84" s="59"/>
      <c r="H84" s="59"/>
      <c r="I84" s="59"/>
      <c r="J84" s="59"/>
      <c r="K84" s="59"/>
      <c r="L84" s="59"/>
      <c r="M84" s="848" t="s">
        <v>385</v>
      </c>
      <c r="N84" s="60" t="s">
        <v>290</v>
      </c>
      <c r="O84" s="60" t="s">
        <v>386</v>
      </c>
      <c r="P84" s="59">
        <v>29</v>
      </c>
      <c r="Q84" s="59"/>
      <c r="R84" s="59"/>
      <c r="S84" s="59"/>
      <c r="T84" s="59"/>
      <c r="U84" s="59"/>
      <c r="V84" s="59"/>
      <c r="W84" s="749"/>
      <c r="X84" s="59"/>
      <c r="Y84" s="888"/>
      <c r="Z84" s="890"/>
      <c r="AA84" s="63"/>
      <c r="AB84" s="63"/>
      <c r="AC84" s="21"/>
      <c r="AD84" s="21" t="s">
        <v>473</v>
      </c>
      <c r="AE84" s="16"/>
      <c r="AF84" s="21"/>
      <c r="AG84" s="153">
        <f t="shared" si="13"/>
        <v>0</v>
      </c>
      <c r="AH84" s="153">
        <f t="shared" si="24"/>
        <v>0</v>
      </c>
      <c r="AI84" s="153"/>
      <c r="AJ84" s="153"/>
      <c r="AK84" s="153"/>
      <c r="AL84" s="153"/>
      <c r="AM84" s="153"/>
      <c r="AN84" s="153"/>
      <c r="AO84" s="153"/>
      <c r="AP84" s="153"/>
      <c r="AQ84" s="154">
        <f t="shared" si="14"/>
        <v>0</v>
      </c>
      <c r="AR84" s="154"/>
      <c r="AS84" s="154"/>
      <c r="AT84" s="154"/>
      <c r="AU84" s="154"/>
      <c r="AV84" s="153">
        <f t="shared" si="15"/>
        <v>0</v>
      </c>
      <c r="AW84" s="153"/>
      <c r="AX84" s="153"/>
      <c r="AY84" s="153"/>
      <c r="AZ84" s="153"/>
      <c r="BA84" s="153">
        <f t="shared" si="22"/>
        <v>0</v>
      </c>
      <c r="BB84" s="153"/>
      <c r="BC84" s="153"/>
      <c r="BD84" s="153"/>
      <c r="BE84" s="153"/>
      <c r="BF84" s="153">
        <f t="shared" si="23"/>
        <v>0</v>
      </c>
      <c r="BG84" s="153"/>
      <c r="BH84" s="153"/>
      <c r="BI84" s="153"/>
      <c r="BJ84" s="153"/>
    </row>
    <row r="85" spans="1:62" ht="14.25" customHeight="1">
      <c r="A85" s="872"/>
      <c r="B85" s="22"/>
      <c r="C85" s="749"/>
      <c r="D85" s="59"/>
      <c r="E85" s="746"/>
      <c r="F85" s="59"/>
      <c r="G85" s="59"/>
      <c r="H85" s="59"/>
      <c r="I85" s="59"/>
      <c r="J85" s="59"/>
      <c r="K85" s="59"/>
      <c r="L85" s="59"/>
      <c r="M85" s="849"/>
      <c r="N85" s="60"/>
      <c r="O85" s="60"/>
      <c r="P85" s="59"/>
      <c r="Q85" s="59"/>
      <c r="R85" s="59"/>
      <c r="S85" s="59"/>
      <c r="T85" s="59"/>
      <c r="U85" s="59"/>
      <c r="V85" s="59"/>
      <c r="W85" s="749"/>
      <c r="X85" s="59"/>
      <c r="Y85" s="888"/>
      <c r="Z85" s="890"/>
      <c r="AA85" s="63"/>
      <c r="AB85" s="63"/>
      <c r="AC85" s="21"/>
      <c r="AD85" s="12" t="s">
        <v>473</v>
      </c>
      <c r="AE85" s="12" t="s">
        <v>388</v>
      </c>
      <c r="AF85" s="12" t="s">
        <v>250</v>
      </c>
      <c r="AG85" s="153"/>
      <c r="AH85" s="153"/>
      <c r="AI85" s="153"/>
      <c r="AJ85" s="153"/>
      <c r="AK85" s="153"/>
      <c r="AL85" s="153"/>
      <c r="AM85" s="153"/>
      <c r="AN85" s="153"/>
      <c r="AO85" s="153"/>
      <c r="AP85" s="153"/>
      <c r="AQ85" s="154">
        <f t="shared" si="14"/>
        <v>220.5</v>
      </c>
      <c r="AR85" s="154"/>
      <c r="AS85" s="154">
        <v>198.5</v>
      </c>
      <c r="AT85" s="154"/>
      <c r="AU85" s="154">
        <v>22</v>
      </c>
      <c r="AV85" s="153">
        <f t="shared" si="15"/>
        <v>219.7</v>
      </c>
      <c r="AW85" s="153"/>
      <c r="AX85" s="153">
        <v>197.7</v>
      </c>
      <c r="AY85" s="153"/>
      <c r="AZ85" s="153">
        <v>22</v>
      </c>
      <c r="BA85" s="153">
        <f t="shared" si="22"/>
        <v>397.4</v>
      </c>
      <c r="BB85" s="153"/>
      <c r="BC85" s="153">
        <v>357.7</v>
      </c>
      <c r="BD85" s="153"/>
      <c r="BE85" s="153">
        <v>39.700000000000003</v>
      </c>
      <c r="BF85" s="153">
        <f t="shared" si="23"/>
        <v>397.4</v>
      </c>
      <c r="BG85" s="153"/>
      <c r="BH85" s="153">
        <v>357.7</v>
      </c>
      <c r="BI85" s="153"/>
      <c r="BJ85" s="153">
        <v>39.700000000000003</v>
      </c>
    </row>
    <row r="86" spans="1:62" ht="13.5" customHeight="1">
      <c r="A86" s="872"/>
      <c r="B86" s="22"/>
      <c r="C86" s="749"/>
      <c r="D86" s="59"/>
      <c r="E86" s="746"/>
      <c r="F86" s="59"/>
      <c r="G86" s="59"/>
      <c r="H86" s="59"/>
      <c r="I86" s="59"/>
      <c r="J86" s="59"/>
      <c r="K86" s="59"/>
      <c r="L86" s="59"/>
      <c r="M86" s="849"/>
      <c r="N86" s="60"/>
      <c r="O86" s="60"/>
      <c r="P86" s="59"/>
      <c r="Q86" s="59"/>
      <c r="R86" s="59"/>
      <c r="S86" s="59"/>
      <c r="T86" s="59"/>
      <c r="U86" s="59"/>
      <c r="V86" s="59"/>
      <c r="W86" s="749"/>
      <c r="X86" s="59"/>
      <c r="Y86" s="888"/>
      <c r="Z86" s="890"/>
      <c r="AA86" s="63"/>
      <c r="AB86" s="63"/>
      <c r="AC86" s="21"/>
      <c r="AD86" s="12" t="s">
        <v>473</v>
      </c>
      <c r="AE86" s="12" t="s">
        <v>389</v>
      </c>
      <c r="AF86" s="12" t="s">
        <v>250</v>
      </c>
      <c r="AG86" s="153"/>
      <c r="AH86" s="153"/>
      <c r="AI86" s="153"/>
      <c r="AJ86" s="153"/>
      <c r="AK86" s="153"/>
      <c r="AL86" s="153"/>
      <c r="AM86" s="153"/>
      <c r="AN86" s="153"/>
      <c r="AO86" s="153"/>
      <c r="AP86" s="153"/>
      <c r="AQ86" s="154">
        <f t="shared" si="14"/>
        <v>164.4</v>
      </c>
      <c r="AR86" s="154"/>
      <c r="AS86" s="154">
        <v>148</v>
      </c>
      <c r="AT86" s="154"/>
      <c r="AU86" s="154">
        <v>16.399999999999999</v>
      </c>
      <c r="AV86" s="153">
        <f t="shared" si="15"/>
        <v>164.4</v>
      </c>
      <c r="AW86" s="153"/>
      <c r="AX86" s="153">
        <v>148</v>
      </c>
      <c r="AY86" s="153"/>
      <c r="AZ86" s="153">
        <v>16.399999999999999</v>
      </c>
      <c r="BA86" s="153">
        <f t="shared" si="22"/>
        <v>164.4</v>
      </c>
      <c r="BB86" s="153"/>
      <c r="BC86" s="153">
        <v>148</v>
      </c>
      <c r="BD86" s="153"/>
      <c r="BE86" s="153">
        <v>16.399999999999999</v>
      </c>
      <c r="BF86" s="153">
        <f t="shared" si="23"/>
        <v>164.4</v>
      </c>
      <c r="BG86" s="153"/>
      <c r="BH86" s="153">
        <v>148</v>
      </c>
      <c r="BI86" s="153"/>
      <c r="BJ86" s="153">
        <v>16.399999999999999</v>
      </c>
    </row>
    <row r="87" spans="1:62" ht="0.75" customHeight="1">
      <c r="A87" s="872"/>
      <c r="B87" s="22"/>
      <c r="C87" s="749"/>
      <c r="D87" s="59"/>
      <c r="E87" s="746"/>
      <c r="F87" s="59"/>
      <c r="G87" s="59"/>
      <c r="H87" s="59"/>
      <c r="I87" s="59"/>
      <c r="J87" s="59"/>
      <c r="K87" s="59"/>
      <c r="L87" s="59"/>
      <c r="M87" s="849"/>
      <c r="N87" s="60"/>
      <c r="O87" s="60"/>
      <c r="P87" s="59"/>
      <c r="Q87" s="59"/>
      <c r="R87" s="59"/>
      <c r="S87" s="59"/>
      <c r="T87" s="59"/>
      <c r="U87" s="59"/>
      <c r="V87" s="59"/>
      <c r="W87" s="749"/>
      <c r="X87" s="59"/>
      <c r="Y87" s="888"/>
      <c r="Z87" s="890"/>
      <c r="AA87" s="87"/>
      <c r="AB87" s="87"/>
      <c r="AC87" s="12"/>
      <c r="AD87" s="12" t="s">
        <v>473</v>
      </c>
      <c r="AE87" s="12" t="s">
        <v>315</v>
      </c>
      <c r="AF87" s="12" t="s">
        <v>250</v>
      </c>
      <c r="AG87" s="153">
        <f t="shared" si="13"/>
        <v>0</v>
      </c>
      <c r="AH87" s="153"/>
      <c r="AI87" s="153"/>
      <c r="AJ87" s="153"/>
      <c r="AK87" s="153"/>
      <c r="AL87" s="153"/>
      <c r="AM87" s="153"/>
      <c r="AN87" s="153"/>
      <c r="AO87" s="153"/>
      <c r="AP87" s="153"/>
      <c r="AQ87" s="154">
        <f t="shared" si="14"/>
        <v>0</v>
      </c>
      <c r="AR87" s="154"/>
      <c r="AS87" s="154"/>
      <c r="AT87" s="154"/>
      <c r="AU87" s="154"/>
      <c r="AV87" s="153">
        <f t="shared" si="15"/>
        <v>0</v>
      </c>
      <c r="AW87" s="153"/>
      <c r="AX87" s="153"/>
      <c r="AY87" s="153"/>
      <c r="AZ87" s="153"/>
      <c r="BA87" s="153">
        <f t="shared" si="22"/>
        <v>0</v>
      </c>
      <c r="BB87" s="153"/>
      <c r="BC87" s="153"/>
      <c r="BD87" s="153"/>
      <c r="BE87" s="153"/>
      <c r="BF87" s="153">
        <f t="shared" si="23"/>
        <v>0</v>
      </c>
      <c r="BG87" s="153"/>
      <c r="BH87" s="153"/>
      <c r="BI87" s="153"/>
      <c r="BJ87" s="153"/>
    </row>
    <row r="88" spans="1:62" ht="23.25" hidden="1" customHeight="1">
      <c r="A88" s="873"/>
      <c r="B88" s="22"/>
      <c r="C88" s="866"/>
      <c r="D88" s="59"/>
      <c r="E88" s="976"/>
      <c r="F88" s="59"/>
      <c r="G88" s="59"/>
      <c r="H88" s="59"/>
      <c r="I88" s="59"/>
      <c r="J88" s="59"/>
      <c r="K88" s="59"/>
      <c r="L88" s="59"/>
      <c r="M88" s="850"/>
      <c r="N88" s="60"/>
      <c r="O88" s="60"/>
      <c r="P88" s="59"/>
      <c r="Q88" s="59"/>
      <c r="R88" s="59"/>
      <c r="S88" s="59"/>
      <c r="T88" s="59"/>
      <c r="U88" s="59"/>
      <c r="V88" s="59"/>
      <c r="W88" s="866"/>
      <c r="X88" s="59"/>
      <c r="Y88" s="970"/>
      <c r="Z88" s="891"/>
      <c r="AA88" s="87"/>
      <c r="AB88" s="87"/>
      <c r="AC88" s="12"/>
      <c r="AD88" s="12" t="s">
        <v>473</v>
      </c>
      <c r="AE88" s="12" t="s">
        <v>303</v>
      </c>
      <c r="AF88" s="12" t="s">
        <v>250</v>
      </c>
      <c r="AG88" s="153">
        <f t="shared" si="13"/>
        <v>0</v>
      </c>
      <c r="AH88" s="153"/>
      <c r="AI88" s="153"/>
      <c r="AJ88" s="153"/>
      <c r="AK88" s="153"/>
      <c r="AL88" s="153"/>
      <c r="AM88" s="153"/>
      <c r="AN88" s="153"/>
      <c r="AO88" s="153"/>
      <c r="AP88" s="153"/>
      <c r="AQ88" s="154">
        <f t="shared" si="14"/>
        <v>0</v>
      </c>
      <c r="AR88" s="154"/>
      <c r="AS88" s="154"/>
      <c r="AT88" s="154"/>
      <c r="AU88" s="154"/>
      <c r="AV88" s="153">
        <f t="shared" si="15"/>
        <v>0</v>
      </c>
      <c r="AW88" s="153"/>
      <c r="AX88" s="153"/>
      <c r="AY88" s="153"/>
      <c r="AZ88" s="153"/>
      <c r="BA88" s="153">
        <f t="shared" si="22"/>
        <v>0</v>
      </c>
      <c r="BB88" s="153"/>
      <c r="BC88" s="153"/>
      <c r="BD88" s="153"/>
      <c r="BE88" s="153"/>
      <c r="BF88" s="153">
        <f t="shared" si="23"/>
        <v>0</v>
      </c>
      <c r="BG88" s="153"/>
      <c r="BH88" s="153"/>
      <c r="BI88" s="153"/>
      <c r="BJ88" s="153"/>
    </row>
    <row r="89" spans="1:62" ht="0.75" hidden="1" customHeight="1">
      <c r="A89" s="115" t="s">
        <v>394</v>
      </c>
      <c r="B89" s="23">
        <v>6604</v>
      </c>
      <c r="C89" s="88" t="s">
        <v>447</v>
      </c>
      <c r="D89" s="68" t="s">
        <v>357</v>
      </c>
      <c r="E89" s="68" t="s">
        <v>448</v>
      </c>
      <c r="F89" s="59"/>
      <c r="G89" s="59"/>
      <c r="H89" s="59"/>
      <c r="I89" s="59"/>
      <c r="J89" s="59"/>
      <c r="K89" s="59"/>
      <c r="L89" s="59"/>
      <c r="M89" s="89" t="s">
        <v>387</v>
      </c>
      <c r="N89" s="60" t="s">
        <v>290</v>
      </c>
      <c r="O89" s="60" t="s">
        <v>386</v>
      </c>
      <c r="P89" s="59" t="s">
        <v>420</v>
      </c>
      <c r="Q89" s="59"/>
      <c r="R89" s="59"/>
      <c r="S89" s="59"/>
      <c r="T89" s="59"/>
      <c r="U89" s="59"/>
      <c r="V89" s="59"/>
      <c r="W89" s="88" t="s">
        <v>367</v>
      </c>
      <c r="X89" s="68" t="s">
        <v>358</v>
      </c>
      <c r="Y89" s="68" t="s">
        <v>368</v>
      </c>
      <c r="Z89" s="90" t="s">
        <v>413</v>
      </c>
      <c r="AA89" s="71" t="s">
        <v>290</v>
      </c>
      <c r="AB89" s="71" t="s">
        <v>378</v>
      </c>
      <c r="AC89" s="18"/>
      <c r="AD89" s="18"/>
      <c r="AE89" s="18"/>
      <c r="AF89" s="18"/>
      <c r="AG89" s="153">
        <f t="shared" si="13"/>
        <v>0</v>
      </c>
      <c r="AH89" s="153"/>
      <c r="AI89" s="153"/>
      <c r="AJ89" s="153"/>
      <c r="AK89" s="153"/>
      <c r="AL89" s="153"/>
      <c r="AM89" s="153"/>
      <c r="AN89" s="153"/>
      <c r="AO89" s="153"/>
      <c r="AP89" s="153"/>
      <c r="AQ89" s="154">
        <f t="shared" si="14"/>
        <v>0</v>
      </c>
      <c r="AR89" s="154"/>
      <c r="AS89" s="154"/>
      <c r="AT89" s="154"/>
      <c r="AU89" s="154"/>
      <c r="AV89" s="153">
        <f t="shared" si="15"/>
        <v>0</v>
      </c>
      <c r="AW89" s="153"/>
      <c r="AX89" s="153"/>
      <c r="AY89" s="153"/>
      <c r="AZ89" s="153"/>
      <c r="BA89" s="153">
        <f t="shared" si="22"/>
        <v>0</v>
      </c>
      <c r="BB89" s="153"/>
      <c r="BC89" s="153"/>
      <c r="BD89" s="153"/>
      <c r="BE89" s="153"/>
      <c r="BF89" s="153">
        <f t="shared" si="23"/>
        <v>0</v>
      </c>
      <c r="BG89" s="153"/>
      <c r="BH89" s="153"/>
      <c r="BI89" s="153"/>
      <c r="BJ89" s="153"/>
    </row>
    <row r="90" spans="1:62" ht="60" hidden="1">
      <c r="A90" s="118" t="s">
        <v>355</v>
      </c>
      <c r="B90" s="24">
        <v>6610</v>
      </c>
      <c r="C90" s="91"/>
      <c r="D90" s="66"/>
      <c r="E90" s="66"/>
      <c r="F90" s="59"/>
      <c r="G90" s="59"/>
      <c r="H90" s="59"/>
      <c r="I90" s="59"/>
      <c r="J90" s="59"/>
      <c r="K90" s="59"/>
      <c r="L90" s="59"/>
      <c r="M90" s="64"/>
      <c r="N90" s="60"/>
      <c r="O90" s="60"/>
      <c r="P90" s="59"/>
      <c r="Q90" s="59"/>
      <c r="R90" s="59"/>
      <c r="S90" s="59"/>
      <c r="T90" s="59"/>
      <c r="U90" s="59"/>
      <c r="V90" s="59"/>
      <c r="W90" s="66"/>
      <c r="X90" s="66"/>
      <c r="Y90" s="66"/>
      <c r="Z90" s="87"/>
      <c r="AA90" s="87"/>
      <c r="AB90" s="87"/>
      <c r="AC90" s="12"/>
      <c r="AD90" s="12" t="s">
        <v>479</v>
      </c>
      <c r="AE90" s="18" t="s">
        <v>319</v>
      </c>
      <c r="AF90" s="18" t="s">
        <v>250</v>
      </c>
      <c r="AG90" s="153">
        <f t="shared" si="13"/>
        <v>0</v>
      </c>
      <c r="AH90" s="153"/>
      <c r="AI90" s="153"/>
      <c r="AJ90" s="153"/>
      <c r="AK90" s="153"/>
      <c r="AL90" s="153"/>
      <c r="AM90" s="153"/>
      <c r="AN90" s="153"/>
      <c r="AO90" s="153"/>
      <c r="AP90" s="153"/>
      <c r="AQ90" s="154">
        <f t="shared" si="14"/>
        <v>0</v>
      </c>
      <c r="AR90" s="154"/>
      <c r="AS90" s="154"/>
      <c r="AT90" s="154"/>
      <c r="AU90" s="154"/>
      <c r="AV90" s="153">
        <f t="shared" si="15"/>
        <v>0</v>
      </c>
      <c r="AW90" s="153"/>
      <c r="AX90" s="153"/>
      <c r="AY90" s="153"/>
      <c r="AZ90" s="153"/>
      <c r="BA90" s="153">
        <f t="shared" si="22"/>
        <v>0</v>
      </c>
      <c r="BB90" s="153"/>
      <c r="BC90" s="153"/>
      <c r="BD90" s="153"/>
      <c r="BE90" s="153"/>
      <c r="BF90" s="153">
        <f t="shared" si="23"/>
        <v>0</v>
      </c>
      <c r="BG90" s="153"/>
      <c r="BH90" s="153"/>
      <c r="BI90" s="153"/>
      <c r="BJ90" s="153"/>
    </row>
    <row r="91" spans="1:62" ht="124.5" customHeight="1">
      <c r="A91" s="115" t="s">
        <v>427</v>
      </c>
      <c r="B91" s="17">
        <v>6612</v>
      </c>
      <c r="C91" s="62" t="s">
        <v>403</v>
      </c>
      <c r="D91" s="62" t="s">
        <v>359</v>
      </c>
      <c r="E91" s="62" t="s">
        <v>404</v>
      </c>
      <c r="F91" s="59"/>
      <c r="G91" s="59"/>
      <c r="H91" s="59"/>
      <c r="I91" s="59"/>
      <c r="J91" s="59"/>
      <c r="K91" s="59"/>
      <c r="L91" s="59"/>
      <c r="M91" s="64" t="s">
        <v>385</v>
      </c>
      <c r="N91" s="60" t="s">
        <v>290</v>
      </c>
      <c r="O91" s="60" t="s">
        <v>386</v>
      </c>
      <c r="P91" s="59">
        <v>29</v>
      </c>
      <c r="Q91" s="59"/>
      <c r="R91" s="59"/>
      <c r="S91" s="59"/>
      <c r="T91" s="59"/>
      <c r="U91" s="59"/>
      <c r="V91" s="59"/>
      <c r="W91" s="62" t="s">
        <v>451</v>
      </c>
      <c r="X91" s="62" t="s">
        <v>452</v>
      </c>
      <c r="Y91" s="62" t="s">
        <v>453</v>
      </c>
      <c r="Z91" s="63" t="s">
        <v>2</v>
      </c>
      <c r="AA91" s="87" t="s">
        <v>290</v>
      </c>
      <c r="AB91" s="87" t="s">
        <v>378</v>
      </c>
      <c r="AC91" s="18"/>
      <c r="AD91" s="18" t="s">
        <v>474</v>
      </c>
      <c r="AE91" s="18" t="s">
        <v>287</v>
      </c>
      <c r="AF91" s="18" t="s">
        <v>288</v>
      </c>
      <c r="AG91" s="153">
        <f t="shared" si="13"/>
        <v>15</v>
      </c>
      <c r="AH91" s="153"/>
      <c r="AI91" s="153"/>
      <c r="AJ91" s="153"/>
      <c r="AK91" s="153"/>
      <c r="AL91" s="153"/>
      <c r="AM91" s="153"/>
      <c r="AN91" s="153"/>
      <c r="AO91" s="153">
        <v>15</v>
      </c>
      <c r="AP91" s="153"/>
      <c r="AQ91" s="154">
        <f t="shared" si="14"/>
        <v>14.1</v>
      </c>
      <c r="AR91" s="154"/>
      <c r="AS91" s="154"/>
      <c r="AT91" s="154"/>
      <c r="AU91" s="154">
        <v>14.1</v>
      </c>
      <c r="AV91" s="153">
        <f t="shared" si="15"/>
        <v>15</v>
      </c>
      <c r="AW91" s="153"/>
      <c r="AX91" s="153"/>
      <c r="AY91" s="153"/>
      <c r="AZ91" s="153">
        <v>15</v>
      </c>
      <c r="BA91" s="153">
        <f t="shared" si="22"/>
        <v>15</v>
      </c>
      <c r="BB91" s="153"/>
      <c r="BC91" s="153"/>
      <c r="BD91" s="153"/>
      <c r="BE91" s="153">
        <v>15</v>
      </c>
      <c r="BF91" s="153">
        <f t="shared" si="23"/>
        <v>15</v>
      </c>
      <c r="BG91" s="153"/>
      <c r="BH91" s="153"/>
      <c r="BI91" s="153"/>
      <c r="BJ91" s="153">
        <v>15</v>
      </c>
    </row>
    <row r="92" spans="1:62" ht="61.5" hidden="1" customHeight="1">
      <c r="A92" s="115" t="s">
        <v>373</v>
      </c>
      <c r="B92" s="17">
        <v>6617</v>
      </c>
      <c r="C92" s="58" t="s">
        <v>447</v>
      </c>
      <c r="D92" s="58" t="s">
        <v>418</v>
      </c>
      <c r="E92" s="58" t="s">
        <v>448</v>
      </c>
      <c r="F92" s="59"/>
      <c r="G92" s="59"/>
      <c r="H92" s="59"/>
      <c r="I92" s="59"/>
      <c r="J92" s="59"/>
      <c r="K92" s="59"/>
      <c r="L92" s="59"/>
      <c r="M92" s="64" t="s">
        <v>387</v>
      </c>
      <c r="N92" s="60" t="s">
        <v>290</v>
      </c>
      <c r="O92" s="60" t="s">
        <v>386</v>
      </c>
      <c r="P92" s="59" t="s">
        <v>420</v>
      </c>
      <c r="Q92" s="59"/>
      <c r="R92" s="59"/>
      <c r="S92" s="59"/>
      <c r="T92" s="59"/>
      <c r="U92" s="59"/>
      <c r="V92" s="59"/>
      <c r="W92" s="58" t="s">
        <v>367</v>
      </c>
      <c r="X92" s="58" t="s">
        <v>360</v>
      </c>
      <c r="Y92" s="58" t="s">
        <v>368</v>
      </c>
      <c r="Z92" s="70" t="s">
        <v>413</v>
      </c>
      <c r="AA92" s="71" t="s">
        <v>290</v>
      </c>
      <c r="AB92" s="71" t="s">
        <v>378</v>
      </c>
      <c r="AC92" s="18"/>
      <c r="AD92" s="18" t="s">
        <v>476</v>
      </c>
      <c r="AE92" s="18" t="s">
        <v>310</v>
      </c>
      <c r="AF92" s="18" t="s">
        <v>250</v>
      </c>
      <c r="AG92" s="153">
        <f t="shared" si="13"/>
        <v>0</v>
      </c>
      <c r="AH92" s="153"/>
      <c r="AI92" s="153"/>
      <c r="AJ92" s="153"/>
      <c r="AK92" s="153"/>
      <c r="AL92" s="153"/>
      <c r="AM92" s="153"/>
      <c r="AN92" s="153"/>
      <c r="AO92" s="153"/>
      <c r="AP92" s="153"/>
      <c r="AQ92" s="154">
        <f t="shared" si="14"/>
        <v>0</v>
      </c>
      <c r="AR92" s="154"/>
      <c r="AS92" s="154"/>
      <c r="AT92" s="154"/>
      <c r="AU92" s="154"/>
      <c r="AV92" s="153">
        <f t="shared" si="15"/>
        <v>0</v>
      </c>
      <c r="AW92" s="153"/>
      <c r="AX92" s="153"/>
      <c r="AY92" s="153"/>
      <c r="AZ92" s="153"/>
      <c r="BA92" s="153">
        <f t="shared" si="22"/>
        <v>0</v>
      </c>
      <c r="BB92" s="153"/>
      <c r="BC92" s="153"/>
      <c r="BD92" s="153"/>
      <c r="BE92" s="153"/>
      <c r="BF92" s="153">
        <f t="shared" si="23"/>
        <v>0</v>
      </c>
      <c r="BG92" s="153"/>
      <c r="BH92" s="153"/>
      <c r="BI92" s="153"/>
      <c r="BJ92" s="153"/>
    </row>
    <row r="93" spans="1:62" ht="33" customHeight="1">
      <c r="A93" s="974" t="s">
        <v>434</v>
      </c>
      <c r="B93" s="17">
        <v>6618</v>
      </c>
      <c r="C93" s="871" t="s">
        <v>447</v>
      </c>
      <c r="D93" s="58" t="s">
        <v>458</v>
      </c>
      <c r="E93" s="58" t="s">
        <v>448</v>
      </c>
      <c r="F93" s="59"/>
      <c r="G93" s="59"/>
      <c r="H93" s="59"/>
      <c r="I93" s="59"/>
      <c r="J93" s="59"/>
      <c r="K93" s="59"/>
      <c r="L93" s="59"/>
      <c r="M93" s="64" t="s">
        <v>385</v>
      </c>
      <c r="N93" s="60" t="s">
        <v>290</v>
      </c>
      <c r="O93" s="60" t="s">
        <v>386</v>
      </c>
      <c r="P93" s="59">
        <v>29</v>
      </c>
      <c r="Q93" s="59"/>
      <c r="R93" s="59"/>
      <c r="S93" s="59"/>
      <c r="T93" s="59"/>
      <c r="U93" s="59"/>
      <c r="V93" s="59"/>
      <c r="W93" s="871" t="s">
        <v>367</v>
      </c>
      <c r="X93" s="58" t="s">
        <v>242</v>
      </c>
      <c r="Y93" s="65" t="s">
        <v>368</v>
      </c>
      <c r="Z93" s="87" t="s">
        <v>2</v>
      </c>
      <c r="AA93" s="63" t="s">
        <v>290</v>
      </c>
      <c r="AB93" s="63" t="s">
        <v>378</v>
      </c>
      <c r="AC93" s="18"/>
      <c r="AD93" s="18" t="s">
        <v>477</v>
      </c>
      <c r="AE93" s="18" t="s">
        <v>365</v>
      </c>
      <c r="AF93" s="18" t="s">
        <v>250</v>
      </c>
      <c r="AG93" s="153">
        <f t="shared" si="13"/>
        <v>100</v>
      </c>
      <c r="AH93" s="153">
        <f>AJ93+AL93+AN93+AP93</f>
        <v>100</v>
      </c>
      <c r="AI93" s="153"/>
      <c r="AJ93" s="153"/>
      <c r="AK93" s="153"/>
      <c r="AL93" s="153"/>
      <c r="AM93" s="153"/>
      <c r="AN93" s="153"/>
      <c r="AO93" s="153">
        <v>100</v>
      </c>
      <c r="AP93" s="153">
        <v>100</v>
      </c>
      <c r="AQ93" s="154">
        <f t="shared" si="14"/>
        <v>0</v>
      </c>
      <c r="AR93" s="154"/>
      <c r="AS93" s="154"/>
      <c r="AT93" s="154"/>
      <c r="AU93" s="154">
        <v>0</v>
      </c>
      <c r="AV93" s="153"/>
      <c r="AW93" s="153"/>
      <c r="AX93" s="153"/>
      <c r="AY93" s="153"/>
      <c r="AZ93" s="153"/>
      <c r="BA93" s="153"/>
      <c r="BB93" s="153"/>
      <c r="BC93" s="153"/>
      <c r="BD93" s="153"/>
      <c r="BE93" s="153"/>
      <c r="BF93" s="153"/>
      <c r="BG93" s="153"/>
      <c r="BH93" s="153"/>
      <c r="BI93" s="153"/>
      <c r="BJ93" s="153"/>
    </row>
    <row r="94" spans="1:62" ht="45.75" customHeight="1">
      <c r="A94" s="975"/>
      <c r="B94" s="17"/>
      <c r="C94" s="750"/>
      <c r="D94" s="59"/>
      <c r="E94" s="59"/>
      <c r="F94" s="59"/>
      <c r="G94" s="59"/>
      <c r="H94" s="59"/>
      <c r="I94" s="59">
        <v>30</v>
      </c>
      <c r="J94" s="59"/>
      <c r="K94" s="59"/>
      <c r="L94" s="59"/>
      <c r="M94" s="72"/>
      <c r="N94" s="72"/>
      <c r="O94" s="72"/>
      <c r="P94" s="72"/>
      <c r="Q94" s="59"/>
      <c r="R94" s="59"/>
      <c r="S94" s="59"/>
      <c r="T94" s="59"/>
      <c r="U94" s="59"/>
      <c r="V94" s="59"/>
      <c r="W94" s="750"/>
      <c r="X94" s="59"/>
      <c r="Y94" s="59"/>
      <c r="Z94" s="59"/>
      <c r="AA94" s="59"/>
      <c r="AB94" s="59"/>
      <c r="AC94" s="18"/>
      <c r="AD94" s="18" t="s">
        <v>477</v>
      </c>
      <c r="AE94" s="18" t="s">
        <v>269</v>
      </c>
      <c r="AF94" s="18" t="s">
        <v>250</v>
      </c>
      <c r="AG94" s="153"/>
      <c r="AH94" s="153"/>
      <c r="AI94" s="153"/>
      <c r="AJ94" s="153"/>
      <c r="AK94" s="153"/>
      <c r="AL94" s="153"/>
      <c r="AM94" s="153"/>
      <c r="AN94" s="153"/>
      <c r="AO94" s="153"/>
      <c r="AP94" s="153"/>
      <c r="AQ94" s="154"/>
      <c r="AR94" s="154"/>
      <c r="AS94" s="154"/>
      <c r="AT94" s="154"/>
      <c r="AU94" s="154"/>
      <c r="AV94" s="153"/>
      <c r="AW94" s="153"/>
      <c r="AX94" s="153"/>
      <c r="AY94" s="153"/>
      <c r="AZ94" s="153"/>
      <c r="BA94" s="153"/>
      <c r="BB94" s="153"/>
      <c r="BC94" s="153"/>
      <c r="BD94" s="153"/>
      <c r="BE94" s="153"/>
      <c r="BF94" s="153"/>
      <c r="BG94" s="153"/>
      <c r="BH94" s="153"/>
      <c r="BI94" s="153"/>
      <c r="BJ94" s="153"/>
    </row>
    <row r="95" spans="1:62" ht="13.5" hidden="1" customHeight="1">
      <c r="A95" s="112" t="s">
        <v>412</v>
      </c>
      <c r="B95" s="14"/>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12"/>
      <c r="AD95" s="12"/>
      <c r="AE95" s="12"/>
      <c r="AF95" s="12"/>
      <c r="AG95" s="153">
        <f t="shared" si="13"/>
        <v>0</v>
      </c>
      <c r="AH95" s="153"/>
      <c r="AI95" s="148"/>
      <c r="AJ95" s="148"/>
      <c r="AK95" s="148"/>
      <c r="AL95" s="148"/>
      <c r="AM95" s="148"/>
      <c r="AN95" s="148"/>
      <c r="AO95" s="148"/>
      <c r="AP95" s="153"/>
      <c r="AQ95" s="154">
        <f t="shared" si="14"/>
        <v>0</v>
      </c>
      <c r="AR95" s="146"/>
      <c r="AS95" s="146"/>
      <c r="AT95" s="146"/>
      <c r="AU95" s="146"/>
      <c r="AV95" s="153">
        <f t="shared" si="15"/>
        <v>0</v>
      </c>
      <c r="AW95" s="148"/>
      <c r="AX95" s="148"/>
      <c r="AY95" s="148"/>
      <c r="AZ95" s="148"/>
      <c r="BA95" s="153">
        <f t="shared" si="22"/>
        <v>0</v>
      </c>
      <c r="BB95" s="148"/>
      <c r="BC95" s="148"/>
      <c r="BD95" s="148"/>
      <c r="BE95" s="148"/>
      <c r="BF95" s="153">
        <f t="shared" ref="BF95:BF102" si="25">BG95+BH95+BI95+BJ95</f>
        <v>0</v>
      </c>
      <c r="BG95" s="148"/>
      <c r="BH95" s="148"/>
      <c r="BI95" s="148"/>
      <c r="BJ95" s="148"/>
    </row>
    <row r="96" spans="1:62" ht="72" hidden="1">
      <c r="A96" s="112" t="s">
        <v>467</v>
      </c>
      <c r="B96" s="14">
        <v>6700</v>
      </c>
      <c r="C96" s="92" t="s">
        <v>238</v>
      </c>
      <c r="D96" s="93" t="s">
        <v>238</v>
      </c>
      <c r="E96" s="93" t="s">
        <v>238</v>
      </c>
      <c r="F96" s="93" t="s">
        <v>238</v>
      </c>
      <c r="G96" s="93" t="s">
        <v>238</v>
      </c>
      <c r="H96" s="93" t="s">
        <v>238</v>
      </c>
      <c r="I96" s="93" t="s">
        <v>238</v>
      </c>
      <c r="J96" s="93" t="s">
        <v>238</v>
      </c>
      <c r="K96" s="93" t="s">
        <v>238</v>
      </c>
      <c r="L96" s="93" t="s">
        <v>238</v>
      </c>
      <c r="M96" s="93" t="s">
        <v>238</v>
      </c>
      <c r="N96" s="93" t="s">
        <v>238</v>
      </c>
      <c r="O96" s="93" t="s">
        <v>238</v>
      </c>
      <c r="P96" s="93" t="s">
        <v>238</v>
      </c>
      <c r="Q96" s="94" t="s">
        <v>238</v>
      </c>
      <c r="R96" s="94" t="s">
        <v>238</v>
      </c>
      <c r="S96" s="94" t="s">
        <v>238</v>
      </c>
      <c r="T96" s="94" t="s">
        <v>238</v>
      </c>
      <c r="U96" s="94" t="s">
        <v>238</v>
      </c>
      <c r="V96" s="94" t="s">
        <v>238</v>
      </c>
      <c r="W96" s="94" t="s">
        <v>238</v>
      </c>
      <c r="X96" s="93" t="s">
        <v>238</v>
      </c>
      <c r="Y96" s="93" t="s">
        <v>238</v>
      </c>
      <c r="Z96" s="93" t="s">
        <v>238</v>
      </c>
      <c r="AA96" s="93" t="s">
        <v>238</v>
      </c>
      <c r="AB96" s="93" t="s">
        <v>238</v>
      </c>
      <c r="AC96" s="8" t="s">
        <v>238</v>
      </c>
      <c r="AD96" s="8" t="s">
        <v>238</v>
      </c>
      <c r="AE96" s="8"/>
      <c r="AF96" s="8"/>
      <c r="AG96" s="153">
        <f t="shared" si="13"/>
        <v>0</v>
      </c>
      <c r="AH96" s="153"/>
      <c r="AI96" s="148"/>
      <c r="AJ96" s="148"/>
      <c r="AK96" s="148"/>
      <c r="AL96" s="148"/>
      <c r="AM96" s="148"/>
      <c r="AN96" s="148"/>
      <c r="AO96" s="148"/>
      <c r="AP96" s="153"/>
      <c r="AQ96" s="154">
        <f t="shared" si="14"/>
        <v>0</v>
      </c>
      <c r="AR96" s="146"/>
      <c r="AS96" s="146"/>
      <c r="AT96" s="146"/>
      <c r="AU96" s="146"/>
      <c r="AV96" s="153">
        <f t="shared" si="15"/>
        <v>0</v>
      </c>
      <c r="AW96" s="148"/>
      <c r="AX96" s="148"/>
      <c r="AY96" s="148"/>
      <c r="AZ96" s="148"/>
      <c r="BA96" s="153">
        <f t="shared" si="22"/>
        <v>0</v>
      </c>
      <c r="BB96" s="148"/>
      <c r="BC96" s="148"/>
      <c r="BD96" s="148"/>
      <c r="BE96" s="148"/>
      <c r="BF96" s="153">
        <f t="shared" si="25"/>
        <v>0</v>
      </c>
      <c r="BG96" s="148"/>
      <c r="BH96" s="148"/>
      <c r="BI96" s="148"/>
      <c r="BJ96" s="148"/>
    </row>
    <row r="97" spans="1:62" hidden="1">
      <c r="A97" s="113" t="s">
        <v>411</v>
      </c>
      <c r="B97" s="15"/>
      <c r="C97" s="78"/>
      <c r="D97" s="78"/>
      <c r="E97" s="78"/>
      <c r="F97" s="846"/>
      <c r="G97" s="78"/>
      <c r="H97" s="78"/>
      <c r="I97" s="78"/>
      <c r="J97" s="78"/>
      <c r="K97" s="78"/>
      <c r="L97" s="78"/>
      <c r="M97" s="78"/>
      <c r="N97" s="78"/>
      <c r="O97" s="78"/>
      <c r="P97" s="78"/>
      <c r="Q97" s="78"/>
      <c r="R97" s="78"/>
      <c r="S97" s="78"/>
      <c r="T97" s="78"/>
      <c r="U97" s="78"/>
      <c r="V97" s="78"/>
      <c r="W97" s="78"/>
      <c r="X97" s="78"/>
      <c r="Y97" s="78"/>
      <c r="Z97" s="78"/>
      <c r="AA97" s="78"/>
      <c r="AB97" s="78"/>
      <c r="AC97" s="16"/>
      <c r="AD97" s="16"/>
      <c r="AE97" s="16"/>
      <c r="AF97" s="16"/>
      <c r="AG97" s="153">
        <f t="shared" si="13"/>
        <v>0</v>
      </c>
      <c r="AH97" s="156"/>
      <c r="AI97" s="151"/>
      <c r="AJ97" s="151"/>
      <c r="AK97" s="151"/>
      <c r="AL97" s="151"/>
      <c r="AM97" s="151"/>
      <c r="AN97" s="151"/>
      <c r="AO97" s="151"/>
      <c r="AP97" s="156"/>
      <c r="AQ97" s="154">
        <f t="shared" si="14"/>
        <v>0</v>
      </c>
      <c r="AR97" s="152"/>
      <c r="AS97" s="152"/>
      <c r="AT97" s="152"/>
      <c r="AU97" s="152"/>
      <c r="AV97" s="153">
        <f t="shared" si="15"/>
        <v>0</v>
      </c>
      <c r="AW97" s="151"/>
      <c r="AX97" s="151"/>
      <c r="AY97" s="151"/>
      <c r="AZ97" s="151"/>
      <c r="BA97" s="153">
        <f t="shared" si="22"/>
        <v>0</v>
      </c>
      <c r="BB97" s="151"/>
      <c r="BC97" s="151"/>
      <c r="BD97" s="151"/>
      <c r="BE97" s="151"/>
      <c r="BF97" s="153">
        <f t="shared" si="25"/>
        <v>0</v>
      </c>
      <c r="BG97" s="151"/>
      <c r="BH97" s="151"/>
      <c r="BI97" s="151"/>
      <c r="BJ97" s="151"/>
    </row>
    <row r="98" spans="1:62" hidden="1">
      <c r="A98" s="114" t="s">
        <v>412</v>
      </c>
      <c r="B98" s="17"/>
      <c r="C98" s="59"/>
      <c r="D98" s="59"/>
      <c r="E98" s="59"/>
      <c r="F98" s="847"/>
      <c r="G98" s="59"/>
      <c r="H98" s="59"/>
      <c r="I98" s="59"/>
      <c r="J98" s="59"/>
      <c r="K98" s="59"/>
      <c r="L98" s="59"/>
      <c r="M98" s="59"/>
      <c r="N98" s="59"/>
      <c r="O98" s="59"/>
      <c r="P98" s="59"/>
      <c r="Q98" s="59"/>
      <c r="R98" s="59"/>
      <c r="S98" s="59"/>
      <c r="T98" s="59"/>
      <c r="U98" s="59"/>
      <c r="V98" s="59"/>
      <c r="W98" s="59"/>
      <c r="X98" s="59"/>
      <c r="Y98" s="59"/>
      <c r="Z98" s="59"/>
      <c r="AA98" s="59"/>
      <c r="AB98" s="59"/>
      <c r="AC98" s="18"/>
      <c r="AD98" s="18"/>
      <c r="AE98" s="18"/>
      <c r="AF98" s="18"/>
      <c r="AG98" s="153">
        <f t="shared" si="13"/>
        <v>0</v>
      </c>
      <c r="AH98" s="153"/>
      <c r="AI98" s="153"/>
      <c r="AJ98" s="153"/>
      <c r="AK98" s="153"/>
      <c r="AL98" s="153"/>
      <c r="AM98" s="153"/>
      <c r="AN98" s="153"/>
      <c r="AO98" s="153"/>
      <c r="AP98" s="153"/>
      <c r="AQ98" s="154">
        <f t="shared" si="14"/>
        <v>0</v>
      </c>
      <c r="AR98" s="154"/>
      <c r="AS98" s="154"/>
      <c r="AT98" s="154"/>
      <c r="AU98" s="154"/>
      <c r="AV98" s="153">
        <f t="shared" si="15"/>
        <v>0</v>
      </c>
      <c r="AW98" s="153"/>
      <c r="AX98" s="153"/>
      <c r="AY98" s="153"/>
      <c r="AZ98" s="153"/>
      <c r="BA98" s="153">
        <f t="shared" si="22"/>
        <v>0</v>
      </c>
      <c r="BB98" s="153"/>
      <c r="BC98" s="153"/>
      <c r="BD98" s="153"/>
      <c r="BE98" s="153"/>
      <c r="BF98" s="153">
        <f t="shared" si="25"/>
        <v>0</v>
      </c>
      <c r="BG98" s="153"/>
      <c r="BH98" s="153"/>
      <c r="BI98" s="153"/>
      <c r="BJ98" s="153"/>
    </row>
    <row r="99" spans="1:62" ht="0.75" hidden="1" customHeight="1">
      <c r="A99" s="112" t="s">
        <v>412</v>
      </c>
      <c r="B99" s="14"/>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12"/>
      <c r="AD99" s="12"/>
      <c r="AE99" s="12"/>
      <c r="AF99" s="12"/>
      <c r="AG99" s="153">
        <f t="shared" si="13"/>
        <v>0</v>
      </c>
      <c r="AH99" s="153"/>
      <c r="AI99" s="148"/>
      <c r="AJ99" s="148"/>
      <c r="AK99" s="148"/>
      <c r="AL99" s="148"/>
      <c r="AM99" s="148"/>
      <c r="AN99" s="148"/>
      <c r="AO99" s="148"/>
      <c r="AP99" s="153"/>
      <c r="AQ99" s="154">
        <f t="shared" si="14"/>
        <v>0</v>
      </c>
      <c r="AR99" s="146"/>
      <c r="AS99" s="146"/>
      <c r="AT99" s="146"/>
      <c r="AU99" s="146"/>
      <c r="AV99" s="153">
        <f t="shared" si="15"/>
        <v>0</v>
      </c>
      <c r="AW99" s="148"/>
      <c r="AX99" s="148"/>
      <c r="AY99" s="148"/>
      <c r="AZ99" s="148"/>
      <c r="BA99" s="153">
        <f t="shared" si="22"/>
        <v>0</v>
      </c>
      <c r="BB99" s="148"/>
      <c r="BC99" s="148"/>
      <c r="BD99" s="148"/>
      <c r="BE99" s="148"/>
      <c r="BF99" s="153">
        <f t="shared" si="25"/>
        <v>0</v>
      </c>
      <c r="BG99" s="148"/>
      <c r="BH99" s="148"/>
      <c r="BI99" s="148"/>
      <c r="BJ99" s="148"/>
    </row>
    <row r="100" spans="1:62" s="40" customFormat="1" ht="155.25" customHeight="1">
      <c r="A100" s="117" t="s">
        <v>331</v>
      </c>
      <c r="B100" s="37">
        <v>6800</v>
      </c>
      <c r="C100" s="76" t="s">
        <v>238</v>
      </c>
      <c r="D100" s="76" t="s">
        <v>238</v>
      </c>
      <c r="E100" s="76" t="s">
        <v>238</v>
      </c>
      <c r="F100" s="76" t="s">
        <v>238</v>
      </c>
      <c r="G100" s="76" t="s">
        <v>238</v>
      </c>
      <c r="H100" s="76" t="s">
        <v>238</v>
      </c>
      <c r="I100" s="76" t="s">
        <v>238</v>
      </c>
      <c r="J100" s="76" t="s">
        <v>238</v>
      </c>
      <c r="K100" s="76" t="s">
        <v>238</v>
      </c>
      <c r="L100" s="76" t="s">
        <v>238</v>
      </c>
      <c r="M100" s="76" t="s">
        <v>238</v>
      </c>
      <c r="N100" s="76" t="s">
        <v>238</v>
      </c>
      <c r="O100" s="76" t="s">
        <v>238</v>
      </c>
      <c r="P100" s="76" t="s">
        <v>238</v>
      </c>
      <c r="Q100" s="77" t="s">
        <v>238</v>
      </c>
      <c r="R100" s="77" t="s">
        <v>238</v>
      </c>
      <c r="S100" s="77" t="s">
        <v>238</v>
      </c>
      <c r="T100" s="77" t="s">
        <v>238</v>
      </c>
      <c r="U100" s="77" t="s">
        <v>238</v>
      </c>
      <c r="V100" s="77" t="s">
        <v>238</v>
      </c>
      <c r="W100" s="77" t="s">
        <v>238</v>
      </c>
      <c r="X100" s="76" t="s">
        <v>238</v>
      </c>
      <c r="Y100" s="76" t="s">
        <v>238</v>
      </c>
      <c r="Z100" s="76" t="s">
        <v>238</v>
      </c>
      <c r="AA100" s="76" t="s">
        <v>238</v>
      </c>
      <c r="AB100" s="76" t="s">
        <v>238</v>
      </c>
      <c r="AC100" s="38" t="s">
        <v>238</v>
      </c>
      <c r="AD100" s="38" t="s">
        <v>238</v>
      </c>
      <c r="AE100" s="38"/>
      <c r="AF100" s="38"/>
      <c r="AG100" s="160">
        <f t="shared" si="13"/>
        <v>953</v>
      </c>
      <c r="AH100" s="160">
        <f t="shared" si="13"/>
        <v>866.09999999999991</v>
      </c>
      <c r="AI100" s="149">
        <f>AI103+AI111+AI114+AI117</f>
        <v>10</v>
      </c>
      <c r="AJ100" s="149">
        <f>AJ103+AJ111+AJ114+AJ117</f>
        <v>10</v>
      </c>
      <c r="AK100" s="149">
        <f>AK103+AK111+AK114+AK117</f>
        <v>0</v>
      </c>
      <c r="AL100" s="149"/>
      <c r="AM100" s="149">
        <f>AM103+AM111+AM114+AM117</f>
        <v>0</v>
      </c>
      <c r="AN100" s="149"/>
      <c r="AO100" s="149">
        <f>AO103+AO116+AO117</f>
        <v>943</v>
      </c>
      <c r="AP100" s="149">
        <f>AP103+AP116+AP117</f>
        <v>856.09999999999991</v>
      </c>
      <c r="AQ100" s="161">
        <f>AR100+AS100+AT100+AU100</f>
        <v>959.7</v>
      </c>
      <c r="AR100" s="150">
        <f>AR103+AR111+AR114+AR117</f>
        <v>0</v>
      </c>
      <c r="AS100" s="150">
        <f>AS103+AS111+AS114+AS117</f>
        <v>0</v>
      </c>
      <c r="AT100" s="150">
        <f>AT103+AT111+AT114+AT117</f>
        <v>0</v>
      </c>
      <c r="AU100" s="150">
        <f>AU103+AU116+AU117</f>
        <v>959.7</v>
      </c>
      <c r="AV100" s="160">
        <f t="shared" si="15"/>
        <v>784.10000000000014</v>
      </c>
      <c r="AW100" s="149">
        <f>AW103+AW111+AW114+AW117</f>
        <v>0</v>
      </c>
      <c r="AX100" s="149">
        <f>AX103+AX111+AX114+AX117</f>
        <v>0</v>
      </c>
      <c r="AY100" s="149">
        <f>AY103+AY111+AY114+AY117</f>
        <v>0</v>
      </c>
      <c r="AZ100" s="149">
        <f>AZ103+AZ116+AZ117</f>
        <v>784.10000000000014</v>
      </c>
      <c r="BA100" s="160">
        <f t="shared" si="22"/>
        <v>770.20000000000016</v>
      </c>
      <c r="BB100" s="149">
        <f>BB103+BB111+BB114+BB117</f>
        <v>0</v>
      </c>
      <c r="BC100" s="149">
        <f>BC103+BC111+BC114+BC117</f>
        <v>0</v>
      </c>
      <c r="BD100" s="149">
        <f>BD103+BD111+BD114+BD117</f>
        <v>0</v>
      </c>
      <c r="BE100" s="149">
        <f>BE103+BE116+BE117</f>
        <v>770.20000000000016</v>
      </c>
      <c r="BF100" s="160">
        <f t="shared" si="25"/>
        <v>770.20000000000016</v>
      </c>
      <c r="BG100" s="149">
        <f>BG103+BG111+BG114+BG117</f>
        <v>0</v>
      </c>
      <c r="BH100" s="149">
        <f>BH103+BH111+BH114+BH117</f>
        <v>0</v>
      </c>
      <c r="BI100" s="149">
        <f>BI103+BI111+BI114+BI117</f>
        <v>0</v>
      </c>
      <c r="BJ100" s="149">
        <f>BJ103+BJ116+BJ117</f>
        <v>770.20000000000016</v>
      </c>
    </row>
    <row r="101" spans="1:62" ht="12" hidden="1" customHeight="1">
      <c r="A101" s="119" t="s">
        <v>411</v>
      </c>
      <c r="B101" s="30"/>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16"/>
      <c r="AD101" s="16"/>
      <c r="AE101" s="16"/>
      <c r="AF101" s="16"/>
      <c r="AG101" s="153">
        <f t="shared" si="13"/>
        <v>0</v>
      </c>
      <c r="AH101" s="156"/>
      <c r="AI101" s="151"/>
      <c r="AJ101" s="151"/>
      <c r="AK101" s="151"/>
      <c r="AL101" s="151"/>
      <c r="AM101" s="151"/>
      <c r="AN101" s="151"/>
      <c r="AO101" s="151"/>
      <c r="AP101" s="156"/>
      <c r="AQ101" s="154">
        <f t="shared" si="14"/>
        <v>0</v>
      </c>
      <c r="AR101" s="152"/>
      <c r="AS101" s="152"/>
      <c r="AT101" s="152"/>
      <c r="AU101" s="152"/>
      <c r="AV101" s="153">
        <f t="shared" si="15"/>
        <v>0</v>
      </c>
      <c r="AW101" s="151"/>
      <c r="AX101" s="151"/>
      <c r="AY101" s="151"/>
      <c r="AZ101" s="151"/>
      <c r="BA101" s="153">
        <f t="shared" si="22"/>
        <v>0</v>
      </c>
      <c r="BB101" s="151"/>
      <c r="BC101" s="151"/>
      <c r="BD101" s="151"/>
      <c r="BE101" s="151"/>
      <c r="BF101" s="153">
        <f t="shared" si="25"/>
        <v>0</v>
      </c>
      <c r="BG101" s="151"/>
      <c r="BH101" s="151"/>
      <c r="BI101" s="151"/>
      <c r="BJ101" s="151"/>
    </row>
    <row r="102" spans="1:62" hidden="1">
      <c r="A102" s="120"/>
      <c r="B102" s="31"/>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18"/>
      <c r="AD102" s="18"/>
      <c r="AE102" s="18"/>
      <c r="AF102" s="18"/>
      <c r="AG102" s="153">
        <f t="shared" si="13"/>
        <v>0</v>
      </c>
      <c r="AH102" s="153"/>
      <c r="AI102" s="153"/>
      <c r="AJ102" s="153"/>
      <c r="AK102" s="153"/>
      <c r="AL102" s="153"/>
      <c r="AM102" s="153"/>
      <c r="AN102" s="153"/>
      <c r="AO102" s="153"/>
      <c r="AP102" s="153"/>
      <c r="AQ102" s="154">
        <f t="shared" si="14"/>
        <v>0</v>
      </c>
      <c r="AR102" s="154"/>
      <c r="AS102" s="154"/>
      <c r="AT102" s="154"/>
      <c r="AU102" s="154"/>
      <c r="AV102" s="153">
        <f t="shared" si="15"/>
        <v>0</v>
      </c>
      <c r="AW102" s="153"/>
      <c r="AX102" s="153"/>
      <c r="AY102" s="153"/>
      <c r="AZ102" s="153"/>
      <c r="BA102" s="153">
        <f t="shared" si="22"/>
        <v>0</v>
      </c>
      <c r="BB102" s="153"/>
      <c r="BC102" s="153"/>
      <c r="BD102" s="153"/>
      <c r="BE102" s="153"/>
      <c r="BF102" s="153">
        <f t="shared" si="25"/>
        <v>0</v>
      </c>
      <c r="BG102" s="153"/>
      <c r="BH102" s="153"/>
      <c r="BI102" s="153"/>
      <c r="BJ102" s="153"/>
    </row>
    <row r="103" spans="1:62" ht="26.25" customHeight="1">
      <c r="A103" s="859" t="s">
        <v>324</v>
      </c>
      <c r="B103" s="856">
        <v>6802</v>
      </c>
      <c r="C103" s="748" t="s">
        <v>447</v>
      </c>
      <c r="D103" s="68" t="s">
        <v>356</v>
      </c>
      <c r="E103" s="745" t="s">
        <v>448</v>
      </c>
      <c r="F103" s="66"/>
      <c r="G103" s="66"/>
      <c r="H103" s="66"/>
      <c r="I103" s="66"/>
      <c r="J103" s="66"/>
      <c r="K103" s="66"/>
      <c r="L103" s="66"/>
      <c r="M103" s="848" t="s">
        <v>320</v>
      </c>
      <c r="N103" s="60" t="s">
        <v>290</v>
      </c>
      <c r="O103" s="67" t="s">
        <v>386</v>
      </c>
      <c r="P103" s="66">
        <v>38</v>
      </c>
      <c r="Q103" s="66"/>
      <c r="R103" s="66"/>
      <c r="S103" s="66"/>
      <c r="T103" s="66"/>
      <c r="U103" s="66"/>
      <c r="V103" s="66"/>
      <c r="W103" s="748" t="s">
        <v>367</v>
      </c>
      <c r="X103" s="79" t="s">
        <v>361</v>
      </c>
      <c r="Y103" s="818" t="s">
        <v>368</v>
      </c>
      <c r="Z103" s="853" t="s">
        <v>376</v>
      </c>
      <c r="AA103" s="73" t="s">
        <v>290</v>
      </c>
      <c r="AB103" s="853" t="s">
        <v>377</v>
      </c>
      <c r="AC103" s="12"/>
      <c r="AD103" s="12" t="s">
        <v>482</v>
      </c>
      <c r="AE103" s="12"/>
      <c r="AF103" s="12"/>
      <c r="AG103" s="153">
        <f t="shared" si="13"/>
        <v>684.6</v>
      </c>
      <c r="AH103" s="153">
        <f t="shared" si="13"/>
        <v>639.19999999999993</v>
      </c>
      <c r="AI103" s="148">
        <f>AI104+AI107</f>
        <v>10</v>
      </c>
      <c r="AJ103" s="148">
        <f>AJ104+AJ107</f>
        <v>10</v>
      </c>
      <c r="AK103" s="148"/>
      <c r="AL103" s="148"/>
      <c r="AM103" s="148"/>
      <c r="AN103" s="148"/>
      <c r="AO103" s="148">
        <f>AO105+AO106+AO108+AO109+AO104+AO107</f>
        <v>674.6</v>
      </c>
      <c r="AP103" s="148">
        <f>AP105+AP106+AP108+AP109+AP104+AP107</f>
        <v>629.19999999999993</v>
      </c>
      <c r="AQ103" s="154">
        <f t="shared" si="14"/>
        <v>761.5</v>
      </c>
      <c r="AR103" s="146"/>
      <c r="AS103" s="146"/>
      <c r="AT103" s="146"/>
      <c r="AU103" s="146">
        <f t="shared" ref="AU103:BE103" si="26">AU105+AU106+AU109+AU108</f>
        <v>761.5</v>
      </c>
      <c r="AV103" s="146">
        <f t="shared" si="26"/>
        <v>782.40000000000009</v>
      </c>
      <c r="AW103" s="146">
        <f t="shared" si="26"/>
        <v>0</v>
      </c>
      <c r="AX103" s="146">
        <f t="shared" si="26"/>
        <v>0</v>
      </c>
      <c r="AY103" s="146">
        <f t="shared" si="26"/>
        <v>0</v>
      </c>
      <c r="AZ103" s="146">
        <f t="shared" si="26"/>
        <v>782.40000000000009</v>
      </c>
      <c r="BA103" s="146">
        <f t="shared" si="26"/>
        <v>768.50000000000011</v>
      </c>
      <c r="BB103" s="146">
        <f t="shared" si="26"/>
        <v>0</v>
      </c>
      <c r="BC103" s="146">
        <f t="shared" si="26"/>
        <v>0</v>
      </c>
      <c r="BD103" s="146">
        <f t="shared" si="26"/>
        <v>0</v>
      </c>
      <c r="BE103" s="146">
        <f t="shared" si="26"/>
        <v>768.50000000000011</v>
      </c>
      <c r="BF103" s="146">
        <f>BF105+BF106+BF109+BF108</f>
        <v>768.50000000000011</v>
      </c>
      <c r="BG103" s="146">
        <f>BG105+BG106+BG109+BG108</f>
        <v>0</v>
      </c>
      <c r="BH103" s="146">
        <f>BH105+BH106+BH109+BH108</f>
        <v>0</v>
      </c>
      <c r="BI103" s="146">
        <f>BI105+BI106+BI109+BI108</f>
        <v>0</v>
      </c>
      <c r="BJ103" s="146">
        <f>BJ105+BJ106+BJ109+BJ108</f>
        <v>768.50000000000011</v>
      </c>
    </row>
    <row r="104" spans="1:62" ht="16.5" customHeight="1">
      <c r="A104" s="860"/>
      <c r="B104" s="857"/>
      <c r="C104" s="749"/>
      <c r="D104" s="600"/>
      <c r="E104" s="746"/>
      <c r="F104" s="66"/>
      <c r="G104" s="66"/>
      <c r="H104" s="66"/>
      <c r="I104" s="66"/>
      <c r="J104" s="66"/>
      <c r="K104" s="66"/>
      <c r="L104" s="66"/>
      <c r="M104" s="849"/>
      <c r="N104" s="60"/>
      <c r="O104" s="67"/>
      <c r="P104" s="66"/>
      <c r="Q104" s="59"/>
      <c r="R104" s="59"/>
      <c r="S104" s="59"/>
      <c r="T104" s="59"/>
      <c r="U104" s="59"/>
      <c r="V104" s="59"/>
      <c r="W104" s="749"/>
      <c r="X104" s="79"/>
      <c r="Y104" s="819"/>
      <c r="Z104" s="854"/>
      <c r="AA104" s="73"/>
      <c r="AB104" s="854"/>
      <c r="AC104" s="12"/>
      <c r="AD104" s="12" t="s">
        <v>482</v>
      </c>
      <c r="AE104" s="12" t="s">
        <v>408</v>
      </c>
      <c r="AF104" s="12">
        <v>120</v>
      </c>
      <c r="AG104" s="153">
        <f t="shared" si="13"/>
        <v>7.7</v>
      </c>
      <c r="AH104" s="153">
        <f t="shared" si="13"/>
        <v>7.7</v>
      </c>
      <c r="AI104" s="148">
        <v>7.7</v>
      </c>
      <c r="AJ104" s="148">
        <v>7.7</v>
      </c>
      <c r="AK104" s="148"/>
      <c r="AL104" s="148"/>
      <c r="AM104" s="148"/>
      <c r="AN104" s="148"/>
      <c r="AO104" s="148">
        <v>0</v>
      </c>
      <c r="AP104" s="153"/>
      <c r="AQ104" s="154"/>
      <c r="AR104" s="146"/>
      <c r="AS104" s="146"/>
      <c r="AT104" s="146"/>
      <c r="AU104" s="146"/>
      <c r="AV104" s="154"/>
      <c r="AW104" s="146"/>
      <c r="AX104" s="146"/>
      <c r="AY104" s="146"/>
      <c r="AZ104" s="146"/>
      <c r="BA104" s="154"/>
      <c r="BB104" s="146"/>
      <c r="BC104" s="146"/>
      <c r="BD104" s="146"/>
      <c r="BE104" s="146"/>
      <c r="BF104" s="154"/>
      <c r="BG104" s="146"/>
      <c r="BH104" s="146"/>
      <c r="BI104" s="146"/>
      <c r="BJ104" s="146"/>
    </row>
    <row r="105" spans="1:62">
      <c r="A105" s="861"/>
      <c r="B105" s="858"/>
      <c r="C105" s="749"/>
      <c r="D105" s="79"/>
      <c r="E105" s="746"/>
      <c r="F105" s="66"/>
      <c r="G105" s="66"/>
      <c r="H105" s="66"/>
      <c r="I105" s="66"/>
      <c r="J105" s="66"/>
      <c r="K105" s="66"/>
      <c r="L105" s="66"/>
      <c r="M105" s="849"/>
      <c r="N105" s="60"/>
      <c r="O105" s="67"/>
      <c r="P105" s="66"/>
      <c r="Q105" s="59"/>
      <c r="R105" s="59"/>
      <c r="S105" s="59"/>
      <c r="T105" s="59"/>
      <c r="U105" s="59"/>
      <c r="V105" s="59"/>
      <c r="W105" s="749"/>
      <c r="X105" s="79"/>
      <c r="Y105" s="819"/>
      <c r="Z105" s="854"/>
      <c r="AA105" s="73"/>
      <c r="AB105" s="854"/>
      <c r="AC105" s="12"/>
      <c r="AD105" s="12" t="s">
        <v>482</v>
      </c>
      <c r="AE105" s="12" t="s">
        <v>274</v>
      </c>
      <c r="AF105" s="12">
        <v>121</v>
      </c>
      <c r="AG105" s="153">
        <f t="shared" si="13"/>
        <v>498.4</v>
      </c>
      <c r="AH105" s="153">
        <f t="shared" si="13"/>
        <v>489.4</v>
      </c>
      <c r="AI105" s="148"/>
      <c r="AJ105" s="148"/>
      <c r="AK105" s="148"/>
      <c r="AL105" s="148"/>
      <c r="AM105" s="148"/>
      <c r="AN105" s="148"/>
      <c r="AO105" s="148">
        <v>498.4</v>
      </c>
      <c r="AP105" s="153">
        <v>489.4</v>
      </c>
      <c r="AQ105" s="154">
        <f t="shared" si="14"/>
        <v>569.5</v>
      </c>
      <c r="AR105" s="146"/>
      <c r="AS105" s="146"/>
      <c r="AT105" s="146"/>
      <c r="AU105" s="146">
        <v>569.5</v>
      </c>
      <c r="AV105" s="596">
        <f t="shared" si="15"/>
        <v>585.6</v>
      </c>
      <c r="AW105" s="569"/>
      <c r="AX105" s="569"/>
      <c r="AY105" s="569"/>
      <c r="AZ105" s="569">
        <v>585.6</v>
      </c>
      <c r="BA105" s="596">
        <f t="shared" si="22"/>
        <v>585.6</v>
      </c>
      <c r="BB105" s="569"/>
      <c r="BC105" s="569"/>
      <c r="BD105" s="569"/>
      <c r="BE105" s="569">
        <v>585.6</v>
      </c>
      <c r="BF105" s="596">
        <f>BG105+BH105+BI105+BJ105</f>
        <v>585.6</v>
      </c>
      <c r="BG105" s="569"/>
      <c r="BH105" s="569"/>
      <c r="BI105" s="569"/>
      <c r="BJ105" s="569">
        <v>585.6</v>
      </c>
    </row>
    <row r="106" spans="1:62" ht="19.5" customHeight="1">
      <c r="A106" s="859" t="s">
        <v>323</v>
      </c>
      <c r="B106" s="856">
        <v>6801</v>
      </c>
      <c r="C106" s="749"/>
      <c r="D106" s="79"/>
      <c r="E106" s="746"/>
      <c r="F106" s="66"/>
      <c r="G106" s="66"/>
      <c r="H106" s="66"/>
      <c r="I106" s="66"/>
      <c r="J106" s="66"/>
      <c r="K106" s="66"/>
      <c r="L106" s="66"/>
      <c r="M106" s="849"/>
      <c r="N106" s="60"/>
      <c r="O106" s="67"/>
      <c r="P106" s="66"/>
      <c r="Q106" s="59"/>
      <c r="R106" s="59"/>
      <c r="S106" s="59"/>
      <c r="T106" s="59"/>
      <c r="U106" s="59"/>
      <c r="V106" s="59"/>
      <c r="W106" s="749"/>
      <c r="X106" s="79"/>
      <c r="Y106" s="819"/>
      <c r="Z106" s="854"/>
      <c r="AA106" s="73"/>
      <c r="AB106" s="854"/>
      <c r="AC106" s="12"/>
      <c r="AD106" s="12" t="s">
        <v>482</v>
      </c>
      <c r="AE106" s="12" t="s">
        <v>274</v>
      </c>
      <c r="AF106" s="12">
        <v>120</v>
      </c>
      <c r="AG106" s="153">
        <f t="shared" si="13"/>
        <v>148.30000000000001</v>
      </c>
      <c r="AH106" s="153">
        <f t="shared" si="13"/>
        <v>122.8</v>
      </c>
      <c r="AI106" s="148"/>
      <c r="AJ106" s="148"/>
      <c r="AK106" s="148"/>
      <c r="AL106" s="148"/>
      <c r="AM106" s="148"/>
      <c r="AN106" s="148"/>
      <c r="AO106" s="148">
        <v>148.30000000000001</v>
      </c>
      <c r="AP106" s="153">
        <v>122.8</v>
      </c>
      <c r="AQ106" s="154">
        <f t="shared" si="14"/>
        <v>172</v>
      </c>
      <c r="AR106" s="146"/>
      <c r="AS106" s="146"/>
      <c r="AT106" s="146"/>
      <c r="AU106" s="146">
        <v>172</v>
      </c>
      <c r="AV106" s="153">
        <f t="shared" si="15"/>
        <v>176.8</v>
      </c>
      <c r="AW106" s="148"/>
      <c r="AX106" s="148"/>
      <c r="AY106" s="148"/>
      <c r="AZ106" s="148">
        <v>176.8</v>
      </c>
      <c r="BA106" s="153">
        <f t="shared" si="22"/>
        <v>176.8</v>
      </c>
      <c r="BB106" s="148"/>
      <c r="BC106" s="148"/>
      <c r="BD106" s="148"/>
      <c r="BE106" s="148">
        <v>176.8</v>
      </c>
      <c r="BF106" s="153">
        <f>BG106+BH106+BI106+BJ106</f>
        <v>176.8</v>
      </c>
      <c r="BG106" s="148"/>
      <c r="BH106" s="148"/>
      <c r="BI106" s="148"/>
      <c r="BJ106" s="148">
        <v>176.8</v>
      </c>
    </row>
    <row r="107" spans="1:62" ht="19.5" customHeight="1">
      <c r="A107" s="860"/>
      <c r="B107" s="857"/>
      <c r="C107" s="749"/>
      <c r="D107" s="79"/>
      <c r="E107" s="746"/>
      <c r="F107" s="66"/>
      <c r="G107" s="66"/>
      <c r="H107" s="66"/>
      <c r="I107" s="66"/>
      <c r="J107" s="66"/>
      <c r="K107" s="66"/>
      <c r="L107" s="66"/>
      <c r="M107" s="849"/>
      <c r="N107" s="60"/>
      <c r="O107" s="67"/>
      <c r="P107" s="66"/>
      <c r="Q107" s="59"/>
      <c r="R107" s="59"/>
      <c r="S107" s="59"/>
      <c r="T107" s="59"/>
      <c r="U107" s="59"/>
      <c r="V107" s="59"/>
      <c r="W107" s="749"/>
      <c r="X107" s="79"/>
      <c r="Y107" s="819"/>
      <c r="Z107" s="854"/>
      <c r="AA107" s="73"/>
      <c r="AB107" s="854"/>
      <c r="AC107" s="12"/>
      <c r="AD107" s="12" t="s">
        <v>482</v>
      </c>
      <c r="AE107" s="12" t="s">
        <v>408</v>
      </c>
      <c r="AF107" s="12">
        <v>120</v>
      </c>
      <c r="AG107" s="153">
        <f t="shared" si="13"/>
        <v>2.2999999999999998</v>
      </c>
      <c r="AH107" s="153">
        <f t="shared" si="13"/>
        <v>2.2999999999999998</v>
      </c>
      <c r="AI107" s="148">
        <v>2.2999999999999998</v>
      </c>
      <c r="AJ107" s="148">
        <v>2.2999999999999998</v>
      </c>
      <c r="AK107" s="148"/>
      <c r="AL107" s="148"/>
      <c r="AM107" s="148"/>
      <c r="AN107" s="148"/>
      <c r="AO107" s="148">
        <v>0</v>
      </c>
      <c r="AP107" s="153"/>
      <c r="AQ107" s="154"/>
      <c r="AR107" s="146"/>
      <c r="AS107" s="146"/>
      <c r="AT107" s="146"/>
      <c r="AU107" s="146"/>
      <c r="AV107" s="153"/>
      <c r="AW107" s="148"/>
      <c r="AX107" s="148"/>
      <c r="AY107" s="148"/>
      <c r="AZ107" s="148"/>
      <c r="BA107" s="153"/>
      <c r="BB107" s="148"/>
      <c r="BC107" s="148"/>
      <c r="BD107" s="148"/>
      <c r="BE107" s="148"/>
      <c r="BF107" s="153"/>
      <c r="BG107" s="148"/>
      <c r="BH107" s="148"/>
      <c r="BI107" s="148"/>
      <c r="BJ107" s="148"/>
    </row>
    <row r="108" spans="1:62" ht="20.25" customHeight="1">
      <c r="A108" s="860"/>
      <c r="B108" s="857"/>
      <c r="C108" s="749"/>
      <c r="D108" s="79"/>
      <c r="E108" s="746"/>
      <c r="F108" s="66"/>
      <c r="G108" s="66"/>
      <c r="H108" s="66"/>
      <c r="I108" s="66"/>
      <c r="J108" s="66"/>
      <c r="K108" s="66"/>
      <c r="L108" s="66"/>
      <c r="M108" s="849"/>
      <c r="N108" s="60"/>
      <c r="O108" s="67"/>
      <c r="P108" s="66"/>
      <c r="Q108" s="59"/>
      <c r="R108" s="59"/>
      <c r="S108" s="59"/>
      <c r="T108" s="59"/>
      <c r="U108" s="59"/>
      <c r="V108" s="59"/>
      <c r="W108" s="749"/>
      <c r="X108" s="79"/>
      <c r="Y108" s="820"/>
      <c r="Z108" s="854"/>
      <c r="AA108" s="73"/>
      <c r="AB108" s="855"/>
      <c r="AC108" s="12"/>
      <c r="AD108" s="12" t="s">
        <v>482</v>
      </c>
      <c r="AE108" s="12" t="s">
        <v>274</v>
      </c>
      <c r="AF108" s="12">
        <v>240</v>
      </c>
      <c r="AG108" s="153">
        <f t="shared" si="13"/>
        <v>26.3</v>
      </c>
      <c r="AH108" s="153">
        <f t="shared" si="13"/>
        <v>16.3</v>
      </c>
      <c r="AI108" s="148"/>
      <c r="AJ108" s="148"/>
      <c r="AK108" s="148"/>
      <c r="AL108" s="148"/>
      <c r="AM108" s="148"/>
      <c r="AN108" s="148"/>
      <c r="AO108" s="148">
        <v>26.3</v>
      </c>
      <c r="AP108" s="153">
        <v>16.3</v>
      </c>
      <c r="AQ108" s="154">
        <f t="shared" si="14"/>
        <v>18</v>
      </c>
      <c r="AR108" s="146"/>
      <c r="AS108" s="146"/>
      <c r="AT108" s="146"/>
      <c r="AU108" s="146">
        <v>18</v>
      </c>
      <c r="AV108" s="153">
        <f t="shared" si="15"/>
        <v>18</v>
      </c>
      <c r="AW108" s="148"/>
      <c r="AX108" s="148"/>
      <c r="AY108" s="148"/>
      <c r="AZ108" s="148">
        <v>18</v>
      </c>
      <c r="BA108" s="153">
        <f t="shared" si="22"/>
        <v>6.1</v>
      </c>
      <c r="BB108" s="148"/>
      <c r="BC108" s="148"/>
      <c r="BD108" s="148"/>
      <c r="BE108" s="148">
        <v>6.1</v>
      </c>
      <c r="BF108" s="153">
        <f>BG108+BH108+BI108+BJ108</f>
        <v>6.1</v>
      </c>
      <c r="BG108" s="148"/>
      <c r="BH108" s="148"/>
      <c r="BI108" s="148"/>
      <c r="BJ108" s="148">
        <v>6.1</v>
      </c>
    </row>
    <row r="109" spans="1:62">
      <c r="A109" s="860"/>
      <c r="B109" s="857"/>
      <c r="C109" s="749"/>
      <c r="D109" s="79"/>
      <c r="E109" s="746"/>
      <c r="F109" s="66"/>
      <c r="G109" s="66"/>
      <c r="H109" s="66"/>
      <c r="I109" s="66"/>
      <c r="J109" s="66"/>
      <c r="K109" s="66"/>
      <c r="L109" s="66"/>
      <c r="M109" s="849"/>
      <c r="N109" s="60"/>
      <c r="O109" s="67"/>
      <c r="P109" s="66"/>
      <c r="Q109" s="59"/>
      <c r="R109" s="59"/>
      <c r="S109" s="59"/>
      <c r="T109" s="59"/>
      <c r="U109" s="59"/>
      <c r="V109" s="59"/>
      <c r="W109" s="749"/>
      <c r="X109" s="79"/>
      <c r="Y109" s="79"/>
      <c r="Z109" s="854"/>
      <c r="AA109" s="73"/>
      <c r="AB109" s="73"/>
      <c r="AC109" s="12"/>
      <c r="AD109" s="12" t="s">
        <v>482</v>
      </c>
      <c r="AE109" s="12" t="s">
        <v>274</v>
      </c>
      <c r="AF109" s="12" t="s">
        <v>275</v>
      </c>
      <c r="AG109" s="153">
        <f t="shared" si="13"/>
        <v>1.6</v>
      </c>
      <c r="AH109" s="153">
        <f t="shared" si="13"/>
        <v>0.7</v>
      </c>
      <c r="AI109" s="148"/>
      <c r="AJ109" s="148"/>
      <c r="AK109" s="148"/>
      <c r="AL109" s="148"/>
      <c r="AM109" s="148"/>
      <c r="AN109" s="148"/>
      <c r="AO109" s="148">
        <v>1.6</v>
      </c>
      <c r="AP109" s="153">
        <v>0.7</v>
      </c>
      <c r="AQ109" s="154">
        <f t="shared" si="14"/>
        <v>2</v>
      </c>
      <c r="AR109" s="146"/>
      <c r="AS109" s="146"/>
      <c r="AT109" s="146"/>
      <c r="AU109" s="146">
        <v>2</v>
      </c>
      <c r="AV109" s="153">
        <f t="shared" si="15"/>
        <v>2</v>
      </c>
      <c r="AW109" s="148"/>
      <c r="AX109" s="148"/>
      <c r="AY109" s="148"/>
      <c r="AZ109" s="148">
        <v>2</v>
      </c>
      <c r="BA109" s="153">
        <f t="shared" si="22"/>
        <v>0</v>
      </c>
      <c r="BB109" s="148"/>
      <c r="BC109" s="148"/>
      <c r="BD109" s="148"/>
      <c r="BE109" s="148"/>
      <c r="BF109" s="153">
        <f>BG109+BH109+BI109+BJ109</f>
        <v>0</v>
      </c>
      <c r="BG109" s="148"/>
      <c r="BH109" s="148"/>
      <c r="BI109" s="148"/>
      <c r="BJ109" s="148"/>
    </row>
    <row r="110" spans="1:62" ht="13.5" customHeight="1">
      <c r="A110" s="861"/>
      <c r="B110" s="858"/>
      <c r="C110" s="749"/>
      <c r="D110" s="79"/>
      <c r="E110" s="747"/>
      <c r="F110" s="66"/>
      <c r="G110" s="66"/>
      <c r="H110" s="66"/>
      <c r="I110" s="66"/>
      <c r="J110" s="66"/>
      <c r="K110" s="66"/>
      <c r="L110" s="66"/>
      <c r="M110" s="849"/>
      <c r="N110" s="60"/>
      <c r="O110" s="67"/>
      <c r="P110" s="66"/>
      <c r="Q110" s="59"/>
      <c r="R110" s="59"/>
      <c r="S110" s="59"/>
      <c r="T110" s="59"/>
      <c r="U110" s="59"/>
      <c r="V110" s="59"/>
      <c r="W110" s="749"/>
      <c r="X110" s="79"/>
      <c r="Y110" s="79"/>
      <c r="Z110" s="854"/>
      <c r="AA110" s="73"/>
      <c r="AB110" s="73"/>
      <c r="AC110" s="12"/>
      <c r="AD110" s="12"/>
      <c r="AE110" s="12"/>
      <c r="AF110" s="12"/>
      <c r="AG110" s="153">
        <f t="shared" si="13"/>
        <v>674.6</v>
      </c>
      <c r="AH110" s="153">
        <f t="shared" si="13"/>
        <v>629.19999999999993</v>
      </c>
      <c r="AI110" s="148"/>
      <c r="AJ110" s="148"/>
      <c r="AK110" s="148"/>
      <c r="AL110" s="148"/>
      <c r="AM110" s="148"/>
      <c r="AN110" s="148"/>
      <c r="AO110" s="148">
        <f>SUM(AO105:AO109)</f>
        <v>674.6</v>
      </c>
      <c r="AP110" s="148">
        <f>SUM(AP105:AP109)</f>
        <v>629.19999999999993</v>
      </c>
      <c r="AQ110" s="154">
        <f t="shared" si="14"/>
        <v>761.5</v>
      </c>
      <c r="AR110" s="146"/>
      <c r="AS110" s="146"/>
      <c r="AT110" s="146"/>
      <c r="AU110" s="146">
        <f>SUM(AU105:AU109)</f>
        <v>761.5</v>
      </c>
      <c r="AV110" s="153">
        <f t="shared" si="15"/>
        <v>782.40000000000009</v>
      </c>
      <c r="AW110" s="148"/>
      <c r="AX110" s="148"/>
      <c r="AY110" s="148"/>
      <c r="AZ110" s="148">
        <f>SUM(AZ105:AZ109)</f>
        <v>782.40000000000009</v>
      </c>
      <c r="BA110" s="153">
        <f t="shared" si="22"/>
        <v>768.50000000000011</v>
      </c>
      <c r="BB110" s="148"/>
      <c r="BC110" s="148"/>
      <c r="BD110" s="148"/>
      <c r="BE110" s="148">
        <f>SUM(BE105:BE109)</f>
        <v>768.50000000000011</v>
      </c>
      <c r="BF110" s="153">
        <f>BG110+BH110+BI110+BJ110</f>
        <v>768.50000000000011</v>
      </c>
      <c r="BG110" s="148"/>
      <c r="BH110" s="148"/>
      <c r="BI110" s="148"/>
      <c r="BJ110" s="148">
        <f>SUM(BJ105:BJ109)</f>
        <v>768.50000000000011</v>
      </c>
    </row>
    <row r="111" spans="1:62" ht="42" customHeight="1">
      <c r="A111" s="979" t="s">
        <v>6</v>
      </c>
      <c r="B111" s="856">
        <v>6808</v>
      </c>
      <c r="C111" s="749"/>
      <c r="D111" s="66"/>
      <c r="E111" s="66"/>
      <c r="F111" s="66"/>
      <c r="G111" s="66"/>
      <c r="H111" s="66"/>
      <c r="I111" s="66"/>
      <c r="J111" s="66"/>
      <c r="K111" s="66"/>
      <c r="L111" s="66"/>
      <c r="M111" s="849"/>
      <c r="N111" s="66"/>
      <c r="O111" s="66"/>
      <c r="P111" s="66">
        <v>38</v>
      </c>
      <c r="Q111" s="59"/>
      <c r="R111" s="59"/>
      <c r="S111" s="59"/>
      <c r="T111" s="59"/>
      <c r="U111" s="59"/>
      <c r="V111" s="59"/>
      <c r="W111" s="749"/>
      <c r="X111" s="66"/>
      <c r="Y111" s="66"/>
      <c r="Z111" s="854"/>
      <c r="AA111" s="66"/>
      <c r="AB111" s="66"/>
      <c r="AC111" s="12"/>
      <c r="AD111" s="12" t="s">
        <v>483</v>
      </c>
      <c r="AE111" s="12" t="s">
        <v>277</v>
      </c>
      <c r="AF111" s="12">
        <v>120</v>
      </c>
      <c r="AG111" s="153">
        <f t="shared" si="13"/>
        <v>241.8</v>
      </c>
      <c r="AH111" s="153">
        <f t="shared" si="13"/>
        <v>220.3</v>
      </c>
      <c r="AI111" s="148"/>
      <c r="AJ111" s="148"/>
      <c r="AK111" s="148"/>
      <c r="AL111" s="148"/>
      <c r="AM111" s="148"/>
      <c r="AN111" s="148"/>
      <c r="AO111" s="148">
        <v>241.8</v>
      </c>
      <c r="AP111" s="153">
        <v>220.3</v>
      </c>
      <c r="AQ111" s="154">
        <f t="shared" si="14"/>
        <v>150.9</v>
      </c>
      <c r="AR111" s="146"/>
      <c r="AS111" s="146"/>
      <c r="AT111" s="146"/>
      <c r="AU111" s="146">
        <v>150.9</v>
      </c>
      <c r="AV111" s="153">
        <f t="shared" si="15"/>
        <v>0</v>
      </c>
      <c r="AW111" s="148"/>
      <c r="AX111" s="148"/>
      <c r="AY111" s="148"/>
      <c r="AZ111" s="148">
        <v>0</v>
      </c>
      <c r="BA111" s="153">
        <f t="shared" si="22"/>
        <v>0</v>
      </c>
      <c r="BB111" s="148"/>
      <c r="BC111" s="148"/>
      <c r="BD111" s="148"/>
      <c r="BE111" s="148">
        <v>0</v>
      </c>
      <c r="BF111" s="153">
        <f>BG111+BH111+BI111+BJ111</f>
        <v>0</v>
      </c>
      <c r="BG111" s="148"/>
      <c r="BH111" s="148"/>
      <c r="BI111" s="148"/>
      <c r="BJ111" s="148">
        <v>0</v>
      </c>
    </row>
    <row r="112" spans="1:62">
      <c r="A112" s="980"/>
      <c r="B112" s="857"/>
      <c r="C112" s="749"/>
      <c r="D112" s="66"/>
      <c r="E112" s="66"/>
      <c r="F112" s="66"/>
      <c r="G112" s="66"/>
      <c r="H112" s="66"/>
      <c r="I112" s="66"/>
      <c r="J112" s="66"/>
      <c r="K112" s="66"/>
      <c r="L112" s="66"/>
      <c r="M112" s="849"/>
      <c r="N112" s="66"/>
      <c r="O112" s="66"/>
      <c r="P112" s="66"/>
      <c r="Q112" s="59"/>
      <c r="R112" s="59"/>
      <c r="S112" s="59"/>
      <c r="T112" s="59"/>
      <c r="U112" s="59"/>
      <c r="V112" s="59"/>
      <c r="W112" s="749"/>
      <c r="X112" s="66"/>
      <c r="Y112" s="66"/>
      <c r="Z112" s="854"/>
      <c r="AA112" s="66"/>
      <c r="AB112" s="66"/>
      <c r="AC112" s="12"/>
      <c r="AD112" s="12" t="s">
        <v>483</v>
      </c>
      <c r="AE112" s="12" t="s">
        <v>277</v>
      </c>
      <c r="AF112" s="12">
        <v>129</v>
      </c>
      <c r="AG112" s="153">
        <f t="shared" si="13"/>
        <v>0</v>
      </c>
      <c r="AH112" s="153">
        <f t="shared" si="13"/>
        <v>0</v>
      </c>
      <c r="AI112" s="148"/>
      <c r="AJ112" s="148"/>
      <c r="AK112" s="148"/>
      <c r="AL112" s="148"/>
      <c r="AM112" s="148"/>
      <c r="AN112" s="148"/>
      <c r="AO112" s="148">
        <v>0</v>
      </c>
      <c r="AP112" s="153"/>
      <c r="AQ112" s="154">
        <f t="shared" si="14"/>
        <v>45.6</v>
      </c>
      <c r="AR112" s="146"/>
      <c r="AS112" s="146"/>
      <c r="AT112" s="146"/>
      <c r="AU112" s="146">
        <v>45.6</v>
      </c>
      <c r="AV112" s="153">
        <f t="shared" si="15"/>
        <v>0</v>
      </c>
      <c r="AW112" s="148"/>
      <c r="AX112" s="148"/>
      <c r="AY112" s="148"/>
      <c r="AZ112" s="148">
        <v>0</v>
      </c>
      <c r="BA112" s="153">
        <f t="shared" si="22"/>
        <v>0</v>
      </c>
      <c r="BB112" s="148"/>
      <c r="BC112" s="148"/>
      <c r="BD112" s="148"/>
      <c r="BE112" s="148">
        <v>0</v>
      </c>
      <c r="BF112" s="153">
        <f>BG112+BH112+BI112+BJ112</f>
        <v>0</v>
      </c>
      <c r="BG112" s="148"/>
      <c r="BH112" s="148"/>
      <c r="BI112" s="148"/>
      <c r="BJ112" s="148">
        <v>0</v>
      </c>
    </row>
    <row r="113" spans="1:62">
      <c r="A113" s="980"/>
      <c r="B113" s="857"/>
      <c r="C113" s="749"/>
      <c r="D113" s="66"/>
      <c r="E113" s="66"/>
      <c r="F113" s="66"/>
      <c r="G113" s="66"/>
      <c r="H113" s="66"/>
      <c r="I113" s="66"/>
      <c r="J113" s="66"/>
      <c r="K113" s="66"/>
      <c r="L113" s="66"/>
      <c r="M113" s="849"/>
      <c r="N113" s="66"/>
      <c r="O113" s="66"/>
      <c r="P113" s="66"/>
      <c r="Q113" s="59"/>
      <c r="R113" s="59"/>
      <c r="S113" s="59"/>
      <c r="T113" s="59"/>
      <c r="U113" s="59"/>
      <c r="V113" s="59"/>
      <c r="W113" s="749"/>
      <c r="X113" s="66"/>
      <c r="Y113" s="66"/>
      <c r="Z113" s="854"/>
      <c r="AA113" s="66"/>
      <c r="AB113" s="66"/>
      <c r="AC113" s="12"/>
      <c r="AD113" s="12" t="s">
        <v>483</v>
      </c>
      <c r="AE113" s="12" t="s">
        <v>277</v>
      </c>
      <c r="AF113" s="12">
        <v>240</v>
      </c>
      <c r="AG113" s="153">
        <f t="shared" si="13"/>
        <v>5</v>
      </c>
      <c r="AH113" s="153">
        <f t="shared" si="13"/>
        <v>5</v>
      </c>
      <c r="AI113" s="148"/>
      <c r="AJ113" s="148"/>
      <c r="AK113" s="148"/>
      <c r="AL113" s="148"/>
      <c r="AM113" s="148"/>
      <c r="AN113" s="148"/>
      <c r="AO113" s="148">
        <v>5</v>
      </c>
      <c r="AP113" s="153">
        <v>5</v>
      </c>
      <c r="AQ113" s="154"/>
      <c r="AR113" s="146"/>
      <c r="AS113" s="146"/>
      <c r="AT113" s="146"/>
      <c r="AU113" s="146"/>
      <c r="AV113" s="153"/>
      <c r="AW113" s="148"/>
      <c r="AX113" s="148"/>
      <c r="AY113" s="148"/>
      <c r="AZ113" s="148"/>
      <c r="BA113" s="153"/>
      <c r="BB113" s="148"/>
      <c r="BC113" s="148"/>
      <c r="BD113" s="148"/>
      <c r="BE113" s="148"/>
      <c r="BF113" s="153"/>
      <c r="BG113" s="148"/>
      <c r="BH113" s="148"/>
      <c r="BI113" s="148"/>
      <c r="BJ113" s="148"/>
    </row>
    <row r="114" spans="1:62">
      <c r="A114" s="980"/>
      <c r="B114" s="857"/>
      <c r="C114" s="749"/>
      <c r="D114" s="66"/>
      <c r="E114" s="66"/>
      <c r="F114" s="66"/>
      <c r="G114" s="66"/>
      <c r="H114" s="66"/>
      <c r="I114" s="66"/>
      <c r="J114" s="66"/>
      <c r="K114" s="66"/>
      <c r="L114" s="66"/>
      <c r="M114" s="849"/>
      <c r="N114" s="66"/>
      <c r="O114" s="66"/>
      <c r="P114" s="66">
        <v>38</v>
      </c>
      <c r="Q114" s="59"/>
      <c r="R114" s="59"/>
      <c r="S114" s="59"/>
      <c r="T114" s="59"/>
      <c r="U114" s="59"/>
      <c r="V114" s="59"/>
      <c r="W114" s="749"/>
      <c r="X114" s="66"/>
      <c r="Y114" s="66"/>
      <c r="Z114" s="854"/>
      <c r="AA114" s="66"/>
      <c r="AB114" s="66"/>
      <c r="AC114" s="12"/>
      <c r="AD114" s="12" t="s">
        <v>483</v>
      </c>
      <c r="AE114" s="12" t="s">
        <v>276</v>
      </c>
      <c r="AF114" s="12" t="s">
        <v>250</v>
      </c>
      <c r="AG114" s="153">
        <f t="shared" si="13"/>
        <v>20</v>
      </c>
      <c r="AH114" s="153">
        <f t="shared" si="13"/>
        <v>0</v>
      </c>
      <c r="AI114" s="148"/>
      <c r="AJ114" s="148"/>
      <c r="AK114" s="148"/>
      <c r="AL114" s="148"/>
      <c r="AM114" s="148"/>
      <c r="AN114" s="148"/>
      <c r="AO114" s="148">
        <v>20</v>
      </c>
      <c r="AP114" s="153">
        <v>0</v>
      </c>
      <c r="AQ114" s="154">
        <f t="shared" si="14"/>
        <v>0</v>
      </c>
      <c r="AR114" s="146"/>
      <c r="AS114" s="146"/>
      <c r="AT114" s="146"/>
      <c r="AU114" s="146">
        <v>0</v>
      </c>
      <c r="AV114" s="153">
        <f t="shared" si="15"/>
        <v>1.7</v>
      </c>
      <c r="AW114" s="148"/>
      <c r="AX114" s="148"/>
      <c r="AY114" s="148"/>
      <c r="AZ114" s="148">
        <v>1.7</v>
      </c>
      <c r="BA114" s="153">
        <f t="shared" si="22"/>
        <v>1.7</v>
      </c>
      <c r="BB114" s="148"/>
      <c r="BC114" s="148"/>
      <c r="BD114" s="148"/>
      <c r="BE114" s="148">
        <v>1.7</v>
      </c>
      <c r="BF114" s="153">
        <f>BG114+BH114+BI114+BJ114</f>
        <v>1.7</v>
      </c>
      <c r="BG114" s="148"/>
      <c r="BH114" s="148"/>
      <c r="BI114" s="148"/>
      <c r="BJ114" s="148">
        <v>1.7</v>
      </c>
    </row>
    <row r="115" spans="1:62">
      <c r="A115" s="980"/>
      <c r="B115" s="857"/>
      <c r="C115" s="749"/>
      <c r="D115" s="66"/>
      <c r="E115" s="66"/>
      <c r="F115" s="66"/>
      <c r="G115" s="66"/>
      <c r="H115" s="66"/>
      <c r="I115" s="66"/>
      <c r="J115" s="66"/>
      <c r="K115" s="66"/>
      <c r="L115" s="66"/>
      <c r="M115" s="849"/>
      <c r="N115" s="66"/>
      <c r="O115" s="66"/>
      <c r="P115" s="66"/>
      <c r="Q115" s="59"/>
      <c r="R115" s="59"/>
      <c r="S115" s="59"/>
      <c r="T115" s="59"/>
      <c r="U115" s="59"/>
      <c r="V115" s="59"/>
      <c r="W115" s="749"/>
      <c r="X115" s="66"/>
      <c r="Y115" s="66"/>
      <c r="Z115" s="854"/>
      <c r="AA115" s="66"/>
      <c r="AB115" s="66"/>
      <c r="AC115" s="12"/>
      <c r="AD115" s="12" t="s">
        <v>483</v>
      </c>
      <c r="AE115" s="12" t="s">
        <v>276</v>
      </c>
      <c r="AF115" s="12">
        <v>850</v>
      </c>
      <c r="AG115" s="153">
        <f t="shared" si="13"/>
        <v>1.6</v>
      </c>
      <c r="AH115" s="153">
        <f t="shared" si="13"/>
        <v>1.6</v>
      </c>
      <c r="AI115" s="148"/>
      <c r="AJ115" s="148"/>
      <c r="AK115" s="148"/>
      <c r="AL115" s="148"/>
      <c r="AM115" s="148"/>
      <c r="AN115" s="148"/>
      <c r="AO115" s="148">
        <v>1.6</v>
      </c>
      <c r="AP115" s="153">
        <v>1.6</v>
      </c>
      <c r="AQ115" s="154">
        <f t="shared" si="14"/>
        <v>1.7</v>
      </c>
      <c r="AR115" s="146"/>
      <c r="AS115" s="146"/>
      <c r="AT115" s="146"/>
      <c r="AU115" s="146">
        <v>1.7</v>
      </c>
      <c r="AV115" s="153"/>
      <c r="AW115" s="148"/>
      <c r="AX115" s="148"/>
      <c r="AY115" s="148"/>
      <c r="AZ115" s="148"/>
      <c r="BA115" s="153"/>
      <c r="BB115" s="148"/>
      <c r="BC115" s="148"/>
      <c r="BD115" s="148"/>
      <c r="BE115" s="148"/>
      <c r="BF115" s="153"/>
      <c r="BG115" s="148"/>
      <c r="BH115" s="148"/>
      <c r="BI115" s="148"/>
      <c r="BJ115" s="148"/>
    </row>
    <row r="116" spans="1:62">
      <c r="A116" s="981"/>
      <c r="B116" s="858"/>
      <c r="C116" s="866"/>
      <c r="D116" s="66"/>
      <c r="E116" s="66"/>
      <c r="F116" s="66"/>
      <c r="G116" s="66"/>
      <c r="H116" s="66"/>
      <c r="I116" s="66"/>
      <c r="J116" s="66"/>
      <c r="K116" s="66"/>
      <c r="L116" s="66"/>
      <c r="M116" s="850"/>
      <c r="N116" s="66"/>
      <c r="O116" s="66"/>
      <c r="P116" s="66"/>
      <c r="Q116" s="59"/>
      <c r="R116" s="59"/>
      <c r="S116" s="59"/>
      <c r="T116" s="59"/>
      <c r="U116" s="59"/>
      <c r="V116" s="59"/>
      <c r="W116" s="866"/>
      <c r="X116" s="66"/>
      <c r="Y116" s="66"/>
      <c r="Z116" s="855"/>
      <c r="AA116" s="66"/>
      <c r="AB116" s="66"/>
      <c r="AC116" s="12"/>
      <c r="AD116" s="12"/>
      <c r="AE116" s="12"/>
      <c r="AF116" s="12"/>
      <c r="AG116" s="153">
        <f>AI116+AK116+AM116+AO116</f>
        <v>268.40000000000003</v>
      </c>
      <c r="AH116" s="153">
        <f t="shared" si="13"/>
        <v>226.9</v>
      </c>
      <c r="AI116" s="148"/>
      <c r="AJ116" s="148"/>
      <c r="AK116" s="148"/>
      <c r="AL116" s="148"/>
      <c r="AM116" s="148"/>
      <c r="AN116" s="148"/>
      <c r="AO116" s="148">
        <f>SUM(AO111:AO115)</f>
        <v>268.40000000000003</v>
      </c>
      <c r="AP116" s="148">
        <f>SUM(AP111:AP115)</f>
        <v>226.9</v>
      </c>
      <c r="AQ116" s="146">
        <f>AQ111+AQ112+AQ114+AQ115</f>
        <v>198.2</v>
      </c>
      <c r="AR116" s="146">
        <f t="shared" ref="AR116:BE116" si="27">AR111+AR112+AR114</f>
        <v>0</v>
      </c>
      <c r="AS116" s="146">
        <f t="shared" si="27"/>
        <v>0</v>
      </c>
      <c r="AT116" s="146">
        <f t="shared" si="27"/>
        <v>0</v>
      </c>
      <c r="AU116" s="146">
        <f>AU111+AU112+AU114+AU115</f>
        <v>198.2</v>
      </c>
      <c r="AV116" s="148">
        <f t="shared" si="27"/>
        <v>1.7</v>
      </c>
      <c r="AW116" s="148">
        <f t="shared" si="27"/>
        <v>0</v>
      </c>
      <c r="AX116" s="148">
        <f t="shared" si="27"/>
        <v>0</v>
      </c>
      <c r="AY116" s="148">
        <f t="shared" si="27"/>
        <v>0</v>
      </c>
      <c r="AZ116" s="148">
        <f t="shared" si="27"/>
        <v>1.7</v>
      </c>
      <c r="BA116" s="148">
        <f t="shared" si="27"/>
        <v>1.7</v>
      </c>
      <c r="BB116" s="148">
        <f t="shared" si="27"/>
        <v>0</v>
      </c>
      <c r="BC116" s="148">
        <f t="shared" si="27"/>
        <v>0</v>
      </c>
      <c r="BD116" s="148">
        <f t="shared" si="27"/>
        <v>0</v>
      </c>
      <c r="BE116" s="148">
        <f t="shared" si="27"/>
        <v>1.7</v>
      </c>
      <c r="BF116" s="148">
        <f>BF111+BF112+BF114</f>
        <v>1.7</v>
      </c>
      <c r="BG116" s="148">
        <f>BG111+BG112+BG114</f>
        <v>0</v>
      </c>
      <c r="BH116" s="148">
        <f>BH111+BH112+BH114</f>
        <v>0</v>
      </c>
      <c r="BI116" s="148">
        <f>BI111+BI112+BI114</f>
        <v>0</v>
      </c>
      <c r="BJ116" s="148">
        <f>BJ111+BJ112+BJ114</f>
        <v>1.7</v>
      </c>
    </row>
    <row r="117" spans="1:62" ht="159" hidden="1" customHeight="1">
      <c r="A117" s="112" t="s">
        <v>442</v>
      </c>
      <c r="B117" s="14">
        <v>6813</v>
      </c>
      <c r="C117" s="58" t="s">
        <v>447</v>
      </c>
      <c r="D117" s="58" t="s">
        <v>247</v>
      </c>
      <c r="E117" s="58" t="s">
        <v>448</v>
      </c>
      <c r="F117" s="66"/>
      <c r="G117" s="66"/>
      <c r="H117" s="66"/>
      <c r="I117" s="66"/>
      <c r="J117" s="66"/>
      <c r="K117" s="66"/>
      <c r="L117" s="66"/>
      <c r="M117" s="74" t="s">
        <v>320</v>
      </c>
      <c r="N117" s="60" t="s">
        <v>290</v>
      </c>
      <c r="O117" s="67" t="s">
        <v>386</v>
      </c>
      <c r="P117" s="66">
        <v>38</v>
      </c>
      <c r="Q117" s="59"/>
      <c r="R117" s="59"/>
      <c r="S117" s="59"/>
      <c r="T117" s="59"/>
      <c r="U117" s="59"/>
      <c r="V117" s="59"/>
      <c r="W117" s="58" t="s">
        <v>367</v>
      </c>
      <c r="X117" s="58" t="s">
        <v>248</v>
      </c>
      <c r="Y117" s="58" t="s">
        <v>368</v>
      </c>
      <c r="Z117" s="73" t="s">
        <v>376</v>
      </c>
      <c r="AA117" s="73" t="s">
        <v>290</v>
      </c>
      <c r="AB117" s="73" t="s">
        <v>377</v>
      </c>
      <c r="AC117" s="12"/>
      <c r="AD117" s="12" t="s">
        <v>406</v>
      </c>
      <c r="AE117" s="12" t="s">
        <v>316</v>
      </c>
      <c r="AF117" s="12" t="s">
        <v>250</v>
      </c>
      <c r="AG117" s="153">
        <f t="shared" si="13"/>
        <v>0</v>
      </c>
      <c r="AH117" s="153"/>
      <c r="AI117" s="148"/>
      <c r="AJ117" s="148"/>
      <c r="AK117" s="148"/>
      <c r="AL117" s="148"/>
      <c r="AM117" s="148"/>
      <c r="AN117" s="148"/>
      <c r="AO117" s="148"/>
      <c r="AP117" s="153"/>
      <c r="AQ117" s="154">
        <f t="shared" si="14"/>
        <v>0</v>
      </c>
      <c r="AR117" s="146"/>
      <c r="AS117" s="146"/>
      <c r="AT117" s="146"/>
      <c r="AU117" s="146"/>
      <c r="AV117" s="153">
        <f t="shared" si="15"/>
        <v>0</v>
      </c>
      <c r="AW117" s="148"/>
      <c r="AX117" s="148"/>
      <c r="AY117" s="148"/>
      <c r="AZ117" s="148"/>
      <c r="BA117" s="153">
        <f t="shared" ref="BA117:BA147" si="28">BB117+BC117+BD117+BE117</f>
        <v>0</v>
      </c>
      <c r="BB117" s="148"/>
      <c r="BC117" s="148"/>
      <c r="BD117" s="148"/>
      <c r="BE117" s="148"/>
      <c r="BF117" s="153">
        <f t="shared" ref="BF117:BF147" si="29">BG117+BH117+BI117+BJ117</f>
        <v>0</v>
      </c>
      <c r="BG117" s="148"/>
      <c r="BH117" s="148"/>
      <c r="BI117" s="148"/>
      <c r="BJ117" s="148"/>
    </row>
    <row r="118" spans="1:62" ht="0.75" customHeight="1">
      <c r="A118" s="166" t="s">
        <v>465</v>
      </c>
      <c r="B118" s="10">
        <v>6900</v>
      </c>
      <c r="C118" s="95" t="s">
        <v>238</v>
      </c>
      <c r="D118" s="93" t="s">
        <v>238</v>
      </c>
      <c r="E118" s="93" t="s">
        <v>238</v>
      </c>
      <c r="F118" s="93" t="s">
        <v>238</v>
      </c>
      <c r="G118" s="93" t="s">
        <v>238</v>
      </c>
      <c r="H118" s="93" t="s">
        <v>238</v>
      </c>
      <c r="I118" s="93" t="s">
        <v>238</v>
      </c>
      <c r="J118" s="93" t="s">
        <v>238</v>
      </c>
      <c r="K118" s="93" t="s">
        <v>238</v>
      </c>
      <c r="L118" s="93" t="s">
        <v>238</v>
      </c>
      <c r="M118" s="93" t="s">
        <v>238</v>
      </c>
      <c r="N118" s="93" t="s">
        <v>238</v>
      </c>
      <c r="O118" s="93" t="s">
        <v>238</v>
      </c>
      <c r="P118" s="93" t="s">
        <v>238</v>
      </c>
      <c r="Q118" s="94" t="s">
        <v>238</v>
      </c>
      <c r="R118" s="94" t="s">
        <v>238</v>
      </c>
      <c r="S118" s="94" t="s">
        <v>238</v>
      </c>
      <c r="T118" s="94" t="s">
        <v>238</v>
      </c>
      <c r="U118" s="94" t="s">
        <v>238</v>
      </c>
      <c r="V118" s="94" t="s">
        <v>238</v>
      </c>
      <c r="W118" s="94" t="s">
        <v>238</v>
      </c>
      <c r="X118" s="93" t="s">
        <v>238</v>
      </c>
      <c r="Y118" s="93" t="s">
        <v>238</v>
      </c>
      <c r="Z118" s="93" t="s">
        <v>238</v>
      </c>
      <c r="AA118" s="93" t="s">
        <v>238</v>
      </c>
      <c r="AB118" s="93" t="s">
        <v>238</v>
      </c>
      <c r="AC118" s="8" t="s">
        <v>238</v>
      </c>
      <c r="AD118" s="8" t="s">
        <v>238</v>
      </c>
      <c r="AE118" s="8"/>
      <c r="AF118" s="8"/>
      <c r="AG118" s="153">
        <f t="shared" si="13"/>
        <v>0</v>
      </c>
      <c r="AH118" s="153"/>
      <c r="AI118" s="148"/>
      <c r="AJ118" s="148"/>
      <c r="AK118" s="148"/>
      <c r="AL118" s="148"/>
      <c r="AM118" s="148"/>
      <c r="AN118" s="148"/>
      <c r="AO118" s="148"/>
      <c r="AP118" s="153"/>
      <c r="AQ118" s="154">
        <f t="shared" si="14"/>
        <v>0</v>
      </c>
      <c r="AR118" s="146"/>
      <c r="AS118" s="146"/>
      <c r="AT118" s="146"/>
      <c r="AU118" s="146"/>
      <c r="AV118" s="153">
        <f t="shared" si="15"/>
        <v>0</v>
      </c>
      <c r="AW118" s="148"/>
      <c r="AX118" s="148"/>
      <c r="AY118" s="148"/>
      <c r="AZ118" s="148"/>
      <c r="BA118" s="153">
        <f t="shared" si="28"/>
        <v>0</v>
      </c>
      <c r="BB118" s="148"/>
      <c r="BC118" s="148"/>
      <c r="BD118" s="148"/>
      <c r="BE118" s="148"/>
      <c r="BF118" s="153">
        <f t="shared" si="29"/>
        <v>0</v>
      </c>
      <c r="BG118" s="148"/>
      <c r="BH118" s="148"/>
      <c r="BI118" s="148"/>
      <c r="BJ118" s="148"/>
    </row>
    <row r="119" spans="1:62" ht="45" hidden="1">
      <c r="A119" s="166" t="s">
        <v>466</v>
      </c>
      <c r="B119" s="14">
        <v>6901</v>
      </c>
      <c r="C119" s="95" t="s">
        <v>238</v>
      </c>
      <c r="D119" s="93" t="s">
        <v>238</v>
      </c>
      <c r="E119" s="93" t="s">
        <v>238</v>
      </c>
      <c r="F119" s="93" t="s">
        <v>238</v>
      </c>
      <c r="G119" s="93" t="s">
        <v>238</v>
      </c>
      <c r="H119" s="93" t="s">
        <v>238</v>
      </c>
      <c r="I119" s="93" t="s">
        <v>238</v>
      </c>
      <c r="J119" s="93" t="s">
        <v>238</v>
      </c>
      <c r="K119" s="93" t="s">
        <v>238</v>
      </c>
      <c r="L119" s="93" t="s">
        <v>238</v>
      </c>
      <c r="M119" s="93" t="s">
        <v>238</v>
      </c>
      <c r="N119" s="93" t="s">
        <v>238</v>
      </c>
      <c r="O119" s="93" t="s">
        <v>238</v>
      </c>
      <c r="P119" s="93" t="s">
        <v>238</v>
      </c>
      <c r="Q119" s="94" t="s">
        <v>238</v>
      </c>
      <c r="R119" s="94" t="s">
        <v>238</v>
      </c>
      <c r="S119" s="94" t="s">
        <v>238</v>
      </c>
      <c r="T119" s="94" t="s">
        <v>238</v>
      </c>
      <c r="U119" s="94" t="s">
        <v>238</v>
      </c>
      <c r="V119" s="94" t="s">
        <v>238</v>
      </c>
      <c r="W119" s="94" t="s">
        <v>238</v>
      </c>
      <c r="X119" s="93" t="s">
        <v>238</v>
      </c>
      <c r="Y119" s="93" t="s">
        <v>238</v>
      </c>
      <c r="Z119" s="93" t="s">
        <v>238</v>
      </c>
      <c r="AA119" s="93" t="s">
        <v>238</v>
      </c>
      <c r="AB119" s="93" t="s">
        <v>238</v>
      </c>
      <c r="AC119" s="8" t="s">
        <v>238</v>
      </c>
      <c r="AD119" s="8" t="s">
        <v>238</v>
      </c>
      <c r="AE119" s="8"/>
      <c r="AF119" s="8"/>
      <c r="AG119" s="153">
        <f t="shared" ref="AG119:AH157" si="30">AI119+AK119+AM119+AO119</f>
        <v>0</v>
      </c>
      <c r="AH119" s="153"/>
      <c r="AI119" s="148"/>
      <c r="AJ119" s="148"/>
      <c r="AK119" s="148"/>
      <c r="AL119" s="148"/>
      <c r="AM119" s="148"/>
      <c r="AN119" s="148"/>
      <c r="AO119" s="148"/>
      <c r="AP119" s="153"/>
      <c r="AQ119" s="154">
        <f t="shared" ref="AQ119:AQ157" si="31">AR119+AS119+AT119+AU119</f>
        <v>0</v>
      </c>
      <c r="AR119" s="146"/>
      <c r="AS119" s="146"/>
      <c r="AT119" s="146"/>
      <c r="AU119" s="146"/>
      <c r="AV119" s="153">
        <f t="shared" ref="AV119:AV158" si="32">AW119+AX119+AY119+AZ119</f>
        <v>0</v>
      </c>
      <c r="AW119" s="148"/>
      <c r="AX119" s="148"/>
      <c r="AY119" s="148"/>
      <c r="AZ119" s="148"/>
      <c r="BA119" s="153">
        <f t="shared" si="28"/>
        <v>0</v>
      </c>
      <c r="BB119" s="148"/>
      <c r="BC119" s="148"/>
      <c r="BD119" s="148"/>
      <c r="BE119" s="148"/>
      <c r="BF119" s="153">
        <f t="shared" si="29"/>
        <v>0</v>
      </c>
      <c r="BG119" s="148"/>
      <c r="BH119" s="148"/>
      <c r="BI119" s="148"/>
      <c r="BJ119" s="148"/>
    </row>
    <row r="120" spans="1:62" ht="12" hidden="1" customHeight="1">
      <c r="A120" s="502" t="s">
        <v>411</v>
      </c>
      <c r="B120" s="15"/>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16"/>
      <c r="AD120" s="16"/>
      <c r="AE120" s="16"/>
      <c r="AF120" s="16"/>
      <c r="AG120" s="153">
        <f t="shared" si="30"/>
        <v>0</v>
      </c>
      <c r="AH120" s="156"/>
      <c r="AI120" s="151"/>
      <c r="AJ120" s="151"/>
      <c r="AK120" s="151"/>
      <c r="AL120" s="151"/>
      <c r="AM120" s="151"/>
      <c r="AN120" s="151"/>
      <c r="AO120" s="151"/>
      <c r="AP120" s="156"/>
      <c r="AQ120" s="154">
        <f t="shared" si="31"/>
        <v>0</v>
      </c>
      <c r="AR120" s="152"/>
      <c r="AS120" s="152"/>
      <c r="AT120" s="152"/>
      <c r="AU120" s="152"/>
      <c r="AV120" s="153">
        <f t="shared" si="32"/>
        <v>0</v>
      </c>
      <c r="AW120" s="151"/>
      <c r="AX120" s="151"/>
      <c r="AY120" s="151"/>
      <c r="AZ120" s="151"/>
      <c r="BA120" s="153">
        <f t="shared" si="28"/>
        <v>0</v>
      </c>
      <c r="BB120" s="151"/>
      <c r="BC120" s="151"/>
      <c r="BD120" s="151"/>
      <c r="BE120" s="151"/>
      <c r="BF120" s="153">
        <f t="shared" si="29"/>
        <v>0</v>
      </c>
      <c r="BG120" s="151"/>
      <c r="BH120" s="151"/>
      <c r="BI120" s="151"/>
      <c r="BJ120" s="151"/>
    </row>
    <row r="121" spans="1:62" ht="11.25" hidden="1" customHeight="1">
      <c r="A121" s="503" t="s">
        <v>412</v>
      </c>
      <c r="B121" s="17"/>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18"/>
      <c r="AD121" s="18"/>
      <c r="AE121" s="18"/>
      <c r="AF121" s="18"/>
      <c r="AG121" s="153">
        <f t="shared" si="30"/>
        <v>0</v>
      </c>
      <c r="AH121" s="153"/>
      <c r="AI121" s="153"/>
      <c r="AJ121" s="153"/>
      <c r="AK121" s="153"/>
      <c r="AL121" s="153"/>
      <c r="AM121" s="153"/>
      <c r="AN121" s="153"/>
      <c r="AO121" s="153"/>
      <c r="AP121" s="153"/>
      <c r="AQ121" s="154">
        <f t="shared" si="31"/>
        <v>0</v>
      </c>
      <c r="AR121" s="154"/>
      <c r="AS121" s="154"/>
      <c r="AT121" s="154"/>
      <c r="AU121" s="154"/>
      <c r="AV121" s="153">
        <f t="shared" si="32"/>
        <v>0</v>
      </c>
      <c r="AW121" s="153"/>
      <c r="AX121" s="153"/>
      <c r="AY121" s="153"/>
      <c r="AZ121" s="153"/>
      <c r="BA121" s="153">
        <f t="shared" si="28"/>
        <v>0</v>
      </c>
      <c r="BB121" s="153"/>
      <c r="BC121" s="153"/>
      <c r="BD121" s="153"/>
      <c r="BE121" s="153"/>
      <c r="BF121" s="153">
        <f t="shared" si="29"/>
        <v>0</v>
      </c>
      <c r="BG121" s="153"/>
      <c r="BH121" s="153"/>
      <c r="BI121" s="153"/>
      <c r="BJ121" s="153"/>
    </row>
    <row r="122" spans="1:62" hidden="1">
      <c r="A122" s="504"/>
      <c r="B122" s="14">
        <v>6908</v>
      </c>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12"/>
      <c r="AD122" s="12" t="s">
        <v>291</v>
      </c>
      <c r="AE122" s="12"/>
      <c r="AF122" s="12"/>
      <c r="AG122" s="153">
        <f t="shared" si="30"/>
        <v>0</v>
      </c>
      <c r="AH122" s="153"/>
      <c r="AI122" s="148"/>
      <c r="AJ122" s="148"/>
      <c r="AK122" s="148"/>
      <c r="AL122" s="148"/>
      <c r="AM122" s="148"/>
      <c r="AN122" s="148"/>
      <c r="AO122" s="148"/>
      <c r="AP122" s="153"/>
      <c r="AQ122" s="154">
        <f t="shared" si="31"/>
        <v>0</v>
      </c>
      <c r="AR122" s="146"/>
      <c r="AS122" s="146"/>
      <c r="AT122" s="146"/>
      <c r="AU122" s="146"/>
      <c r="AV122" s="153">
        <f t="shared" si="32"/>
        <v>0</v>
      </c>
      <c r="AW122" s="148"/>
      <c r="AX122" s="148"/>
      <c r="AY122" s="148"/>
      <c r="AZ122" s="148"/>
      <c r="BA122" s="153">
        <f t="shared" si="28"/>
        <v>0</v>
      </c>
      <c r="BB122" s="148"/>
      <c r="BC122" s="148"/>
      <c r="BD122" s="148"/>
      <c r="BE122" s="148"/>
      <c r="BF122" s="153">
        <f t="shared" si="29"/>
        <v>0</v>
      </c>
      <c r="BG122" s="148"/>
      <c r="BH122" s="148"/>
      <c r="BI122" s="148"/>
      <c r="BJ122" s="148"/>
    </row>
    <row r="123" spans="1:62" ht="78.75">
      <c r="A123" s="166" t="s">
        <v>204</v>
      </c>
      <c r="B123" s="14">
        <v>7000</v>
      </c>
      <c r="C123" s="95" t="s">
        <v>238</v>
      </c>
      <c r="D123" s="93" t="s">
        <v>238</v>
      </c>
      <c r="E123" s="93" t="s">
        <v>238</v>
      </c>
      <c r="F123" s="93" t="s">
        <v>238</v>
      </c>
      <c r="G123" s="93" t="s">
        <v>238</v>
      </c>
      <c r="H123" s="93" t="s">
        <v>238</v>
      </c>
      <c r="I123" s="93" t="s">
        <v>238</v>
      </c>
      <c r="J123" s="93" t="s">
        <v>238</v>
      </c>
      <c r="K123" s="93" t="s">
        <v>238</v>
      </c>
      <c r="L123" s="93" t="s">
        <v>238</v>
      </c>
      <c r="M123" s="93" t="s">
        <v>238</v>
      </c>
      <c r="N123" s="93" t="s">
        <v>238</v>
      </c>
      <c r="O123" s="93" t="s">
        <v>238</v>
      </c>
      <c r="P123" s="93" t="s">
        <v>238</v>
      </c>
      <c r="Q123" s="94" t="s">
        <v>238</v>
      </c>
      <c r="R123" s="94" t="s">
        <v>238</v>
      </c>
      <c r="S123" s="94" t="s">
        <v>238</v>
      </c>
      <c r="T123" s="94" t="s">
        <v>238</v>
      </c>
      <c r="U123" s="94" t="s">
        <v>238</v>
      </c>
      <c r="V123" s="94" t="s">
        <v>238</v>
      </c>
      <c r="W123" s="94" t="s">
        <v>238</v>
      </c>
      <c r="X123" s="93" t="s">
        <v>238</v>
      </c>
      <c r="Y123" s="93" t="s">
        <v>238</v>
      </c>
      <c r="Z123" s="93" t="s">
        <v>238</v>
      </c>
      <c r="AA123" s="93" t="s">
        <v>238</v>
      </c>
      <c r="AB123" s="93" t="s">
        <v>238</v>
      </c>
      <c r="AC123" s="8" t="s">
        <v>238</v>
      </c>
      <c r="AD123" s="8" t="s">
        <v>238</v>
      </c>
      <c r="AE123" s="8"/>
      <c r="AF123" s="8"/>
      <c r="AG123" s="153">
        <f t="shared" si="30"/>
        <v>0</v>
      </c>
      <c r="AH123" s="153"/>
      <c r="AI123" s="148"/>
      <c r="AJ123" s="148"/>
      <c r="AK123" s="148"/>
      <c r="AL123" s="148"/>
      <c r="AM123" s="148"/>
      <c r="AN123" s="148"/>
      <c r="AO123" s="148"/>
      <c r="AP123" s="153"/>
      <c r="AQ123" s="154">
        <f t="shared" si="31"/>
        <v>0</v>
      </c>
      <c r="AR123" s="146"/>
      <c r="AS123" s="146"/>
      <c r="AT123" s="146"/>
      <c r="AU123" s="146"/>
      <c r="AV123" s="153">
        <f t="shared" si="32"/>
        <v>0</v>
      </c>
      <c r="AW123" s="148"/>
      <c r="AX123" s="148"/>
      <c r="AY123" s="148"/>
      <c r="AZ123" s="148"/>
      <c r="BA123" s="153">
        <f t="shared" si="28"/>
        <v>0</v>
      </c>
      <c r="BB123" s="148"/>
      <c r="BC123" s="148"/>
      <c r="BD123" s="148"/>
      <c r="BE123" s="148"/>
      <c r="BF123" s="153">
        <f t="shared" si="29"/>
        <v>0</v>
      </c>
      <c r="BG123" s="148"/>
      <c r="BH123" s="148"/>
      <c r="BI123" s="148"/>
      <c r="BJ123" s="148"/>
    </row>
    <row r="124" spans="1:62" hidden="1">
      <c r="A124" s="502" t="s">
        <v>411</v>
      </c>
      <c r="B124" s="1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16"/>
      <c r="AD124" s="16"/>
      <c r="AE124" s="16"/>
      <c r="AF124" s="16"/>
      <c r="AG124" s="153">
        <f t="shared" si="30"/>
        <v>0</v>
      </c>
      <c r="AH124" s="156"/>
      <c r="AI124" s="151"/>
      <c r="AJ124" s="151"/>
      <c r="AK124" s="151"/>
      <c r="AL124" s="151"/>
      <c r="AM124" s="151"/>
      <c r="AN124" s="151"/>
      <c r="AO124" s="151"/>
      <c r="AP124" s="156"/>
      <c r="AQ124" s="154">
        <f t="shared" si="31"/>
        <v>0</v>
      </c>
      <c r="AR124" s="152"/>
      <c r="AS124" s="152"/>
      <c r="AT124" s="152"/>
      <c r="AU124" s="152"/>
      <c r="AV124" s="153">
        <f t="shared" si="32"/>
        <v>0</v>
      </c>
      <c r="AW124" s="151"/>
      <c r="AX124" s="151"/>
      <c r="AY124" s="151"/>
      <c r="AZ124" s="151"/>
      <c r="BA124" s="153">
        <f t="shared" si="28"/>
        <v>0</v>
      </c>
      <c r="BB124" s="151"/>
      <c r="BC124" s="151"/>
      <c r="BD124" s="151"/>
      <c r="BE124" s="151"/>
      <c r="BF124" s="153">
        <f t="shared" si="29"/>
        <v>0</v>
      </c>
      <c r="BG124" s="151"/>
      <c r="BH124" s="151"/>
      <c r="BI124" s="151"/>
      <c r="BJ124" s="151"/>
    </row>
    <row r="125" spans="1:62" hidden="1">
      <c r="A125" s="503" t="s">
        <v>412</v>
      </c>
      <c r="B125" s="17"/>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18"/>
      <c r="AD125" s="18"/>
      <c r="AE125" s="18"/>
      <c r="AF125" s="18"/>
      <c r="AG125" s="153">
        <f t="shared" si="30"/>
        <v>0</v>
      </c>
      <c r="AH125" s="153"/>
      <c r="AI125" s="153"/>
      <c r="AJ125" s="153"/>
      <c r="AK125" s="153"/>
      <c r="AL125" s="153"/>
      <c r="AM125" s="153"/>
      <c r="AN125" s="153"/>
      <c r="AO125" s="153"/>
      <c r="AP125" s="153"/>
      <c r="AQ125" s="154">
        <f t="shared" si="31"/>
        <v>0</v>
      </c>
      <c r="AR125" s="154"/>
      <c r="AS125" s="154"/>
      <c r="AT125" s="154"/>
      <c r="AU125" s="154"/>
      <c r="AV125" s="153">
        <f t="shared" si="32"/>
        <v>0</v>
      </c>
      <c r="AW125" s="153"/>
      <c r="AX125" s="153"/>
      <c r="AY125" s="153"/>
      <c r="AZ125" s="153"/>
      <c r="BA125" s="153">
        <f t="shared" si="28"/>
        <v>0</v>
      </c>
      <c r="BB125" s="153"/>
      <c r="BC125" s="153"/>
      <c r="BD125" s="153"/>
      <c r="BE125" s="153"/>
      <c r="BF125" s="153">
        <f t="shared" si="29"/>
        <v>0</v>
      </c>
      <c r="BG125" s="153"/>
      <c r="BH125" s="153"/>
      <c r="BI125" s="153"/>
      <c r="BJ125" s="153"/>
    </row>
    <row r="126" spans="1:62" hidden="1">
      <c r="A126" s="166" t="s">
        <v>412</v>
      </c>
      <c r="B126" s="14"/>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12"/>
      <c r="AD126" s="12"/>
      <c r="AE126" s="12"/>
      <c r="AF126" s="12"/>
      <c r="AG126" s="153">
        <f t="shared" si="30"/>
        <v>0</v>
      </c>
      <c r="AH126" s="153"/>
      <c r="AI126" s="148"/>
      <c r="AJ126" s="148"/>
      <c r="AK126" s="148"/>
      <c r="AL126" s="148"/>
      <c r="AM126" s="148"/>
      <c r="AN126" s="148"/>
      <c r="AO126" s="148"/>
      <c r="AP126" s="153"/>
      <c r="AQ126" s="154">
        <f t="shared" si="31"/>
        <v>0</v>
      </c>
      <c r="AR126" s="146"/>
      <c r="AS126" s="146"/>
      <c r="AT126" s="146"/>
      <c r="AU126" s="146"/>
      <c r="AV126" s="153">
        <f t="shared" si="32"/>
        <v>0</v>
      </c>
      <c r="AW126" s="148"/>
      <c r="AX126" s="148"/>
      <c r="AY126" s="148"/>
      <c r="AZ126" s="148"/>
      <c r="BA126" s="153">
        <f t="shared" si="28"/>
        <v>0</v>
      </c>
      <c r="BB126" s="148"/>
      <c r="BC126" s="148"/>
      <c r="BD126" s="148"/>
      <c r="BE126" s="148"/>
      <c r="BF126" s="153">
        <f t="shared" si="29"/>
        <v>0</v>
      </c>
      <c r="BG126" s="148"/>
      <c r="BH126" s="148"/>
      <c r="BI126" s="148"/>
      <c r="BJ126" s="148"/>
    </row>
    <row r="127" spans="1:62" ht="0.75" hidden="1" customHeight="1">
      <c r="A127" s="508" t="s">
        <v>369</v>
      </c>
      <c r="B127" s="14">
        <v>7100</v>
      </c>
      <c r="C127" s="66"/>
      <c r="D127" s="66"/>
      <c r="E127" s="66"/>
      <c r="F127" s="66"/>
      <c r="G127" s="66"/>
      <c r="H127" s="66"/>
      <c r="I127" s="66"/>
      <c r="J127" s="66"/>
      <c r="K127" s="66"/>
      <c r="L127" s="66"/>
      <c r="M127" s="66"/>
      <c r="N127" s="66"/>
      <c r="O127" s="66"/>
      <c r="P127" s="66"/>
      <c r="Q127" s="59"/>
      <c r="R127" s="59"/>
      <c r="S127" s="59"/>
      <c r="T127" s="59"/>
      <c r="U127" s="59"/>
      <c r="V127" s="59"/>
      <c r="W127" s="59"/>
      <c r="X127" s="66"/>
      <c r="Y127" s="66"/>
      <c r="Z127" s="66"/>
      <c r="AA127" s="66"/>
      <c r="AB127" s="66"/>
      <c r="AC127" s="12"/>
      <c r="AD127" s="12"/>
      <c r="AE127" s="12"/>
      <c r="AF127" s="12"/>
      <c r="AG127" s="153">
        <f t="shared" si="30"/>
        <v>0</v>
      </c>
      <c r="AH127" s="153"/>
      <c r="AI127" s="148"/>
      <c r="AJ127" s="148"/>
      <c r="AK127" s="148"/>
      <c r="AL127" s="148"/>
      <c r="AM127" s="148"/>
      <c r="AN127" s="148"/>
      <c r="AO127" s="148"/>
      <c r="AP127" s="153"/>
      <c r="AQ127" s="154">
        <f t="shared" si="31"/>
        <v>0</v>
      </c>
      <c r="AR127" s="146"/>
      <c r="AS127" s="146"/>
      <c r="AT127" s="146"/>
      <c r="AU127" s="146"/>
      <c r="AV127" s="153">
        <f t="shared" si="32"/>
        <v>0</v>
      </c>
      <c r="AW127" s="148"/>
      <c r="AX127" s="148"/>
      <c r="AY127" s="148"/>
      <c r="AZ127" s="148"/>
      <c r="BA127" s="153">
        <f t="shared" si="28"/>
        <v>0</v>
      </c>
      <c r="BB127" s="148"/>
      <c r="BC127" s="148"/>
      <c r="BD127" s="148"/>
      <c r="BE127" s="148"/>
      <c r="BF127" s="153">
        <f t="shared" si="29"/>
        <v>0</v>
      </c>
      <c r="BG127" s="148"/>
      <c r="BH127" s="148"/>
      <c r="BI127" s="148"/>
      <c r="BJ127" s="148"/>
    </row>
    <row r="128" spans="1:62" ht="33.75" hidden="1">
      <c r="A128" s="508" t="s">
        <v>370</v>
      </c>
      <c r="B128" s="14">
        <v>7101</v>
      </c>
      <c r="C128" s="66"/>
      <c r="D128" s="66"/>
      <c r="E128" s="66"/>
      <c r="F128" s="66"/>
      <c r="G128" s="66"/>
      <c r="H128" s="66"/>
      <c r="I128" s="66"/>
      <c r="J128" s="66"/>
      <c r="K128" s="66"/>
      <c r="L128" s="66"/>
      <c r="M128" s="66"/>
      <c r="N128" s="66"/>
      <c r="O128" s="66"/>
      <c r="P128" s="66"/>
      <c r="Q128" s="59"/>
      <c r="R128" s="59"/>
      <c r="S128" s="59"/>
      <c r="T128" s="59"/>
      <c r="U128" s="59"/>
      <c r="V128" s="59"/>
      <c r="W128" s="59"/>
      <c r="X128" s="66"/>
      <c r="Y128" s="66"/>
      <c r="Z128" s="66"/>
      <c r="AA128" s="66"/>
      <c r="AB128" s="66"/>
      <c r="AC128" s="12"/>
      <c r="AD128" s="1"/>
      <c r="AE128" s="12"/>
      <c r="AF128" s="12"/>
      <c r="AG128" s="153">
        <f t="shared" si="30"/>
        <v>0</v>
      </c>
      <c r="AH128" s="153"/>
      <c r="AI128" s="148"/>
      <c r="AJ128" s="148"/>
      <c r="AK128" s="148"/>
      <c r="AL128" s="148"/>
      <c r="AM128" s="148"/>
      <c r="AN128" s="148"/>
      <c r="AO128" s="148"/>
      <c r="AP128" s="153"/>
      <c r="AQ128" s="154">
        <f t="shared" si="31"/>
        <v>0</v>
      </c>
      <c r="AR128" s="146"/>
      <c r="AS128" s="146"/>
      <c r="AT128" s="146"/>
      <c r="AU128" s="146"/>
      <c r="AV128" s="153">
        <f t="shared" si="32"/>
        <v>0</v>
      </c>
      <c r="AW128" s="148"/>
      <c r="AX128" s="148"/>
      <c r="AY128" s="148"/>
      <c r="AZ128" s="148"/>
      <c r="BA128" s="153">
        <f t="shared" si="28"/>
        <v>0</v>
      </c>
      <c r="BB128" s="148"/>
      <c r="BC128" s="148"/>
      <c r="BD128" s="148"/>
      <c r="BE128" s="148"/>
      <c r="BF128" s="153">
        <f t="shared" si="29"/>
        <v>0</v>
      </c>
      <c r="BG128" s="148"/>
      <c r="BH128" s="148"/>
      <c r="BI128" s="148"/>
      <c r="BJ128" s="148"/>
    </row>
    <row r="129" spans="1:62" ht="67.5" hidden="1">
      <c r="A129" s="166" t="s">
        <v>208</v>
      </c>
      <c r="B129" s="14">
        <v>7200</v>
      </c>
      <c r="C129" s="95" t="s">
        <v>238</v>
      </c>
      <c r="D129" s="93" t="s">
        <v>238</v>
      </c>
      <c r="E129" s="93" t="s">
        <v>238</v>
      </c>
      <c r="F129" s="93" t="s">
        <v>238</v>
      </c>
      <c r="G129" s="93" t="s">
        <v>238</v>
      </c>
      <c r="H129" s="93" t="s">
        <v>238</v>
      </c>
      <c r="I129" s="93" t="s">
        <v>238</v>
      </c>
      <c r="J129" s="93" t="s">
        <v>238</v>
      </c>
      <c r="K129" s="93" t="s">
        <v>238</v>
      </c>
      <c r="L129" s="93" t="s">
        <v>238</v>
      </c>
      <c r="M129" s="93" t="s">
        <v>238</v>
      </c>
      <c r="N129" s="93" t="s">
        <v>238</v>
      </c>
      <c r="O129" s="93" t="s">
        <v>238</v>
      </c>
      <c r="P129" s="93" t="s">
        <v>238</v>
      </c>
      <c r="Q129" s="94" t="s">
        <v>238</v>
      </c>
      <c r="R129" s="94" t="s">
        <v>238</v>
      </c>
      <c r="S129" s="94" t="s">
        <v>238</v>
      </c>
      <c r="T129" s="94" t="s">
        <v>238</v>
      </c>
      <c r="U129" s="94" t="s">
        <v>238</v>
      </c>
      <c r="V129" s="94" t="s">
        <v>238</v>
      </c>
      <c r="W129" s="94" t="s">
        <v>238</v>
      </c>
      <c r="X129" s="93" t="s">
        <v>238</v>
      </c>
      <c r="Y129" s="93" t="s">
        <v>238</v>
      </c>
      <c r="Z129" s="93" t="s">
        <v>238</v>
      </c>
      <c r="AA129" s="93" t="s">
        <v>238</v>
      </c>
      <c r="AB129" s="93" t="s">
        <v>238</v>
      </c>
      <c r="AC129" s="8" t="s">
        <v>238</v>
      </c>
      <c r="AD129" s="8" t="s">
        <v>238</v>
      </c>
      <c r="AE129" s="8"/>
      <c r="AF129" s="8"/>
      <c r="AG129" s="153">
        <f t="shared" si="30"/>
        <v>0</v>
      </c>
      <c r="AH129" s="153"/>
      <c r="AI129" s="148"/>
      <c r="AJ129" s="148"/>
      <c r="AK129" s="148"/>
      <c r="AL129" s="148"/>
      <c r="AM129" s="148"/>
      <c r="AN129" s="148"/>
      <c r="AO129" s="148"/>
      <c r="AP129" s="153"/>
      <c r="AQ129" s="154">
        <f t="shared" si="31"/>
        <v>0</v>
      </c>
      <c r="AR129" s="146"/>
      <c r="AS129" s="146"/>
      <c r="AT129" s="146"/>
      <c r="AU129" s="146"/>
      <c r="AV129" s="153">
        <f t="shared" si="32"/>
        <v>0</v>
      </c>
      <c r="AW129" s="148"/>
      <c r="AX129" s="148"/>
      <c r="AY129" s="148"/>
      <c r="AZ129" s="148"/>
      <c r="BA129" s="153">
        <f t="shared" si="28"/>
        <v>0</v>
      </c>
      <c r="BB129" s="148"/>
      <c r="BC129" s="148"/>
      <c r="BD129" s="148"/>
      <c r="BE129" s="148"/>
      <c r="BF129" s="153">
        <f t="shared" si="29"/>
        <v>0</v>
      </c>
      <c r="BG129" s="148"/>
      <c r="BH129" s="148"/>
      <c r="BI129" s="148"/>
      <c r="BJ129" s="148"/>
    </row>
    <row r="130" spans="1:62" hidden="1">
      <c r="A130" s="113" t="s">
        <v>411</v>
      </c>
      <c r="B130" s="15"/>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16"/>
      <c r="AD130" s="16"/>
      <c r="AE130" s="16"/>
      <c r="AF130" s="16"/>
      <c r="AG130" s="153">
        <f t="shared" si="30"/>
        <v>0</v>
      </c>
      <c r="AH130" s="156"/>
      <c r="AI130" s="151"/>
      <c r="AJ130" s="151"/>
      <c r="AK130" s="151"/>
      <c r="AL130" s="151"/>
      <c r="AM130" s="151"/>
      <c r="AN130" s="151"/>
      <c r="AO130" s="151"/>
      <c r="AP130" s="156"/>
      <c r="AQ130" s="154">
        <f t="shared" si="31"/>
        <v>0</v>
      </c>
      <c r="AR130" s="152"/>
      <c r="AS130" s="152"/>
      <c r="AT130" s="152"/>
      <c r="AU130" s="152"/>
      <c r="AV130" s="153">
        <f t="shared" si="32"/>
        <v>0</v>
      </c>
      <c r="AW130" s="151"/>
      <c r="AX130" s="151"/>
      <c r="AY130" s="151"/>
      <c r="AZ130" s="151"/>
      <c r="BA130" s="153">
        <f t="shared" si="28"/>
        <v>0</v>
      </c>
      <c r="BB130" s="151"/>
      <c r="BC130" s="151"/>
      <c r="BD130" s="151"/>
      <c r="BE130" s="151"/>
      <c r="BF130" s="153">
        <f t="shared" si="29"/>
        <v>0</v>
      </c>
      <c r="BG130" s="151"/>
      <c r="BH130" s="151"/>
      <c r="BI130" s="151"/>
      <c r="BJ130" s="151"/>
    </row>
    <row r="131" spans="1:62" ht="12" hidden="1" customHeight="1">
      <c r="A131" s="114" t="s">
        <v>412</v>
      </c>
      <c r="B131" s="17"/>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18"/>
      <c r="AD131" s="18"/>
      <c r="AE131" s="18"/>
      <c r="AF131" s="18"/>
      <c r="AG131" s="153">
        <f t="shared" si="30"/>
        <v>0</v>
      </c>
      <c r="AH131" s="153"/>
      <c r="AI131" s="153"/>
      <c r="AJ131" s="153"/>
      <c r="AK131" s="153"/>
      <c r="AL131" s="153"/>
      <c r="AM131" s="153"/>
      <c r="AN131" s="153"/>
      <c r="AO131" s="153"/>
      <c r="AP131" s="153"/>
      <c r="AQ131" s="154">
        <f t="shared" si="31"/>
        <v>0</v>
      </c>
      <c r="AR131" s="154"/>
      <c r="AS131" s="154"/>
      <c r="AT131" s="154"/>
      <c r="AU131" s="154"/>
      <c r="AV131" s="153">
        <f t="shared" si="32"/>
        <v>0</v>
      </c>
      <c r="AW131" s="153"/>
      <c r="AX131" s="153"/>
      <c r="AY131" s="153"/>
      <c r="AZ131" s="153"/>
      <c r="BA131" s="153">
        <f t="shared" si="28"/>
        <v>0</v>
      </c>
      <c r="BB131" s="153"/>
      <c r="BC131" s="153"/>
      <c r="BD131" s="153"/>
      <c r="BE131" s="153"/>
      <c r="BF131" s="153">
        <f t="shared" si="29"/>
        <v>0</v>
      </c>
      <c r="BG131" s="153"/>
      <c r="BH131" s="153"/>
      <c r="BI131" s="153"/>
      <c r="BJ131" s="153"/>
    </row>
    <row r="132" spans="1:62" hidden="1">
      <c r="A132" s="112" t="s">
        <v>412</v>
      </c>
      <c r="B132" s="14"/>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12"/>
      <c r="AD132" s="12"/>
      <c r="AE132" s="12"/>
      <c r="AF132" s="12"/>
      <c r="AG132" s="153">
        <f t="shared" si="30"/>
        <v>0</v>
      </c>
      <c r="AH132" s="153"/>
      <c r="AI132" s="148"/>
      <c r="AJ132" s="148"/>
      <c r="AK132" s="148"/>
      <c r="AL132" s="148"/>
      <c r="AM132" s="148"/>
      <c r="AN132" s="148"/>
      <c r="AO132" s="148"/>
      <c r="AP132" s="153"/>
      <c r="AQ132" s="154">
        <f t="shared" si="31"/>
        <v>0</v>
      </c>
      <c r="AR132" s="146"/>
      <c r="AS132" s="146"/>
      <c r="AT132" s="146"/>
      <c r="AU132" s="146"/>
      <c r="AV132" s="153">
        <f t="shared" si="32"/>
        <v>0</v>
      </c>
      <c r="AW132" s="148"/>
      <c r="AX132" s="148"/>
      <c r="AY132" s="148"/>
      <c r="AZ132" s="148"/>
      <c r="BA132" s="153">
        <f t="shared" si="28"/>
        <v>0</v>
      </c>
      <c r="BB132" s="148"/>
      <c r="BC132" s="148"/>
      <c r="BD132" s="148"/>
      <c r="BE132" s="148"/>
      <c r="BF132" s="153">
        <f t="shared" si="29"/>
        <v>0</v>
      </c>
      <c r="BG132" s="148"/>
      <c r="BH132" s="148"/>
      <c r="BI132" s="148"/>
      <c r="BJ132" s="148"/>
    </row>
    <row r="133" spans="1:62" ht="112.5">
      <c r="A133" s="166" t="s">
        <v>209</v>
      </c>
      <c r="B133" s="10">
        <v>7300</v>
      </c>
      <c r="C133" s="97" t="s">
        <v>238</v>
      </c>
      <c r="D133" s="93" t="s">
        <v>238</v>
      </c>
      <c r="E133" s="93" t="s">
        <v>238</v>
      </c>
      <c r="F133" s="93" t="s">
        <v>238</v>
      </c>
      <c r="G133" s="93" t="s">
        <v>238</v>
      </c>
      <c r="H133" s="93" t="s">
        <v>238</v>
      </c>
      <c r="I133" s="93" t="s">
        <v>238</v>
      </c>
      <c r="J133" s="93" t="s">
        <v>238</v>
      </c>
      <c r="K133" s="93" t="s">
        <v>238</v>
      </c>
      <c r="L133" s="93" t="s">
        <v>238</v>
      </c>
      <c r="M133" s="93" t="s">
        <v>238</v>
      </c>
      <c r="N133" s="93" t="s">
        <v>238</v>
      </c>
      <c r="O133" s="93" t="s">
        <v>238</v>
      </c>
      <c r="P133" s="93" t="s">
        <v>238</v>
      </c>
      <c r="Q133" s="94" t="s">
        <v>238</v>
      </c>
      <c r="R133" s="94" t="s">
        <v>238</v>
      </c>
      <c r="S133" s="94" t="s">
        <v>238</v>
      </c>
      <c r="T133" s="94" t="s">
        <v>238</v>
      </c>
      <c r="U133" s="94" t="s">
        <v>238</v>
      </c>
      <c r="V133" s="94" t="s">
        <v>238</v>
      </c>
      <c r="W133" s="94" t="s">
        <v>238</v>
      </c>
      <c r="X133" s="93" t="s">
        <v>238</v>
      </c>
      <c r="Y133" s="93" t="s">
        <v>238</v>
      </c>
      <c r="Z133" s="93" t="s">
        <v>238</v>
      </c>
      <c r="AA133" s="93" t="s">
        <v>238</v>
      </c>
      <c r="AB133" s="93" t="s">
        <v>238</v>
      </c>
      <c r="AC133" s="8" t="s">
        <v>238</v>
      </c>
      <c r="AD133" s="8" t="s">
        <v>238</v>
      </c>
      <c r="AE133" s="8"/>
      <c r="AF133" s="8"/>
      <c r="AG133" s="153">
        <f t="shared" si="30"/>
        <v>81.099999999999994</v>
      </c>
      <c r="AH133" s="153">
        <f t="shared" si="30"/>
        <v>81.099999999999994</v>
      </c>
      <c r="AI133" s="148">
        <f t="shared" ref="AI133:AY133" si="33">AI134+AI144</f>
        <v>81.099999999999994</v>
      </c>
      <c r="AJ133" s="148">
        <f t="shared" si="33"/>
        <v>81.099999999999994</v>
      </c>
      <c r="AK133" s="148">
        <f t="shared" si="33"/>
        <v>0</v>
      </c>
      <c r="AL133" s="148"/>
      <c r="AM133" s="148">
        <f t="shared" si="33"/>
        <v>0</v>
      </c>
      <c r="AN133" s="148"/>
      <c r="AO133" s="148"/>
      <c r="AP133" s="153"/>
      <c r="AQ133" s="154">
        <f t="shared" si="31"/>
        <v>90</v>
      </c>
      <c r="AR133" s="146">
        <f t="shared" si="33"/>
        <v>90</v>
      </c>
      <c r="AS133" s="146">
        <f t="shared" si="33"/>
        <v>0</v>
      </c>
      <c r="AT133" s="146">
        <f t="shared" si="33"/>
        <v>0</v>
      </c>
      <c r="AU133" s="146"/>
      <c r="AV133" s="153">
        <f t="shared" si="32"/>
        <v>90.1</v>
      </c>
      <c r="AW133" s="148">
        <f t="shared" si="33"/>
        <v>90.1</v>
      </c>
      <c r="AX133" s="148">
        <f t="shared" si="33"/>
        <v>0</v>
      </c>
      <c r="AY133" s="148">
        <f t="shared" si="33"/>
        <v>0</v>
      </c>
      <c r="AZ133" s="148"/>
      <c r="BA133" s="153">
        <f t="shared" si="28"/>
        <v>93.8</v>
      </c>
      <c r="BB133" s="148">
        <f>BB134+BB144</f>
        <v>93.8</v>
      </c>
      <c r="BC133" s="148">
        <f>BC134+BC144</f>
        <v>0</v>
      </c>
      <c r="BD133" s="148">
        <f>BD134+BD144</f>
        <v>0</v>
      </c>
      <c r="BE133" s="148"/>
      <c r="BF133" s="153">
        <f t="shared" si="29"/>
        <v>93.8</v>
      </c>
      <c r="BG133" s="148">
        <f>BG134+BG144</f>
        <v>93.8</v>
      </c>
      <c r="BH133" s="148">
        <f>BH134+BH144</f>
        <v>0</v>
      </c>
      <c r="BI133" s="148">
        <f>BI134+BI144</f>
        <v>0</v>
      </c>
      <c r="BJ133" s="148"/>
    </row>
    <row r="134" spans="1:62" ht="36">
      <c r="A134" s="112" t="s">
        <v>366</v>
      </c>
      <c r="B134" s="14">
        <v>7301</v>
      </c>
      <c r="C134" s="97" t="s">
        <v>238</v>
      </c>
      <c r="D134" s="93" t="s">
        <v>238</v>
      </c>
      <c r="E134" s="93" t="s">
        <v>238</v>
      </c>
      <c r="F134" s="93" t="s">
        <v>238</v>
      </c>
      <c r="G134" s="93" t="s">
        <v>238</v>
      </c>
      <c r="H134" s="93" t="s">
        <v>238</v>
      </c>
      <c r="I134" s="93" t="s">
        <v>238</v>
      </c>
      <c r="J134" s="93" t="s">
        <v>238</v>
      </c>
      <c r="K134" s="93" t="s">
        <v>238</v>
      </c>
      <c r="L134" s="93" t="s">
        <v>238</v>
      </c>
      <c r="M134" s="93" t="s">
        <v>238</v>
      </c>
      <c r="N134" s="93" t="s">
        <v>238</v>
      </c>
      <c r="O134" s="93" t="s">
        <v>238</v>
      </c>
      <c r="P134" s="93" t="s">
        <v>238</v>
      </c>
      <c r="Q134" s="94" t="s">
        <v>238</v>
      </c>
      <c r="R134" s="94" t="s">
        <v>238</v>
      </c>
      <c r="S134" s="94" t="s">
        <v>238</v>
      </c>
      <c r="T134" s="94" t="s">
        <v>238</v>
      </c>
      <c r="U134" s="94" t="s">
        <v>238</v>
      </c>
      <c r="V134" s="94" t="s">
        <v>238</v>
      </c>
      <c r="W134" s="94" t="s">
        <v>238</v>
      </c>
      <c r="X134" s="93" t="s">
        <v>238</v>
      </c>
      <c r="Y134" s="93" t="s">
        <v>238</v>
      </c>
      <c r="Z134" s="93" t="s">
        <v>238</v>
      </c>
      <c r="AA134" s="93" t="s">
        <v>238</v>
      </c>
      <c r="AB134" s="93" t="s">
        <v>238</v>
      </c>
      <c r="AC134" s="8" t="s">
        <v>238</v>
      </c>
      <c r="AD134" s="8" t="s">
        <v>238</v>
      </c>
      <c r="AE134" s="8"/>
      <c r="AF134" s="8"/>
      <c r="AG134" s="153">
        <f t="shared" si="30"/>
        <v>81.099999999999994</v>
      </c>
      <c r="AH134" s="153">
        <f t="shared" si="30"/>
        <v>81.099999999999994</v>
      </c>
      <c r="AI134" s="148">
        <f t="shared" ref="AI134:AY134" si="34">AI137+AI142</f>
        <v>81.099999999999994</v>
      </c>
      <c r="AJ134" s="148">
        <f t="shared" si="34"/>
        <v>81.099999999999994</v>
      </c>
      <c r="AK134" s="148">
        <f t="shared" si="34"/>
        <v>0</v>
      </c>
      <c r="AL134" s="148"/>
      <c r="AM134" s="148">
        <f t="shared" si="34"/>
        <v>0</v>
      </c>
      <c r="AN134" s="148"/>
      <c r="AO134" s="148"/>
      <c r="AP134" s="153"/>
      <c r="AQ134" s="154">
        <f t="shared" si="31"/>
        <v>90</v>
      </c>
      <c r="AR134" s="146">
        <f t="shared" si="34"/>
        <v>90</v>
      </c>
      <c r="AS134" s="146">
        <f t="shared" si="34"/>
        <v>0</v>
      </c>
      <c r="AT134" s="146">
        <f t="shared" si="34"/>
        <v>0</v>
      </c>
      <c r="AU134" s="146"/>
      <c r="AV134" s="153">
        <f t="shared" si="32"/>
        <v>90.1</v>
      </c>
      <c r="AW134" s="148">
        <f t="shared" si="34"/>
        <v>90.1</v>
      </c>
      <c r="AX134" s="148">
        <f t="shared" si="34"/>
        <v>0</v>
      </c>
      <c r="AY134" s="148">
        <f t="shared" si="34"/>
        <v>0</v>
      </c>
      <c r="AZ134" s="148"/>
      <c r="BA134" s="153">
        <f t="shared" si="28"/>
        <v>93.8</v>
      </c>
      <c r="BB134" s="148">
        <f>BB137+BB142</f>
        <v>93.8</v>
      </c>
      <c r="BC134" s="148">
        <f>BC137+BC142</f>
        <v>0</v>
      </c>
      <c r="BD134" s="148">
        <f>BD137+BD142</f>
        <v>0</v>
      </c>
      <c r="BE134" s="148"/>
      <c r="BF134" s="153">
        <f t="shared" si="29"/>
        <v>93.8</v>
      </c>
      <c r="BG134" s="148">
        <f>BG137+BG142</f>
        <v>93.8</v>
      </c>
      <c r="BH134" s="148">
        <f>BH137+BH142</f>
        <v>0</v>
      </c>
      <c r="BI134" s="148">
        <f>BI137+BI142</f>
        <v>0</v>
      </c>
      <c r="BJ134" s="148"/>
    </row>
    <row r="135" spans="1:62" ht="0.75" customHeight="1">
      <c r="A135" s="113" t="s">
        <v>411</v>
      </c>
      <c r="B135" s="15"/>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16"/>
      <c r="AD135" s="16"/>
      <c r="AE135" s="16"/>
      <c r="AF135" s="16"/>
      <c r="AG135" s="153">
        <f t="shared" si="30"/>
        <v>0</v>
      </c>
      <c r="AH135" s="156"/>
      <c r="AI135" s="151"/>
      <c r="AJ135" s="151"/>
      <c r="AK135" s="151"/>
      <c r="AL135" s="151"/>
      <c r="AM135" s="151"/>
      <c r="AN135" s="151"/>
      <c r="AO135" s="151"/>
      <c r="AP135" s="156"/>
      <c r="AQ135" s="154">
        <f t="shared" si="31"/>
        <v>0</v>
      </c>
      <c r="AR135" s="152"/>
      <c r="AS135" s="152"/>
      <c r="AT135" s="152"/>
      <c r="AU135" s="152"/>
      <c r="AV135" s="153">
        <f t="shared" si="32"/>
        <v>0</v>
      </c>
      <c r="AW135" s="151"/>
      <c r="AX135" s="151"/>
      <c r="AY135" s="151"/>
      <c r="AZ135" s="151"/>
      <c r="BA135" s="153">
        <f t="shared" si="28"/>
        <v>0</v>
      </c>
      <c r="BB135" s="151"/>
      <c r="BC135" s="151"/>
      <c r="BD135" s="151"/>
      <c r="BE135" s="151"/>
      <c r="BF135" s="153">
        <f t="shared" si="29"/>
        <v>0</v>
      </c>
      <c r="BG135" s="151"/>
      <c r="BH135" s="151"/>
      <c r="BI135" s="151"/>
      <c r="BJ135" s="151"/>
    </row>
    <row r="136" spans="1:62" hidden="1">
      <c r="A136" s="114" t="s">
        <v>412</v>
      </c>
      <c r="B136" s="17"/>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18"/>
      <c r="AD136" s="18"/>
      <c r="AE136" s="18"/>
      <c r="AF136" s="18"/>
      <c r="AG136" s="153">
        <f t="shared" si="30"/>
        <v>0</v>
      </c>
      <c r="AH136" s="153"/>
      <c r="AI136" s="153"/>
      <c r="AJ136" s="153"/>
      <c r="AK136" s="153"/>
      <c r="AL136" s="153"/>
      <c r="AM136" s="153"/>
      <c r="AN136" s="153"/>
      <c r="AO136" s="153"/>
      <c r="AP136" s="153"/>
      <c r="AQ136" s="154">
        <f t="shared" si="31"/>
        <v>0</v>
      </c>
      <c r="AR136" s="154"/>
      <c r="AS136" s="154"/>
      <c r="AT136" s="154"/>
      <c r="AU136" s="154"/>
      <c r="AV136" s="153">
        <f t="shared" si="32"/>
        <v>0</v>
      </c>
      <c r="AW136" s="153"/>
      <c r="AX136" s="153"/>
      <c r="AY136" s="153"/>
      <c r="AZ136" s="153"/>
      <c r="BA136" s="153">
        <f t="shared" si="28"/>
        <v>0</v>
      </c>
      <c r="BB136" s="153"/>
      <c r="BC136" s="153"/>
      <c r="BD136" s="153"/>
      <c r="BE136" s="153"/>
      <c r="BF136" s="153">
        <f t="shared" si="29"/>
        <v>0</v>
      </c>
      <c r="BG136" s="153"/>
      <c r="BH136" s="153"/>
      <c r="BI136" s="153"/>
      <c r="BJ136" s="153"/>
    </row>
    <row r="137" spans="1:62" ht="42" customHeight="1">
      <c r="A137" s="859" t="s">
        <v>445</v>
      </c>
      <c r="B137" s="856">
        <v>7304</v>
      </c>
      <c r="C137" s="672" t="s">
        <v>401</v>
      </c>
      <c r="D137" s="58" t="s">
        <v>290</v>
      </c>
      <c r="E137" s="653" t="s">
        <v>402</v>
      </c>
      <c r="F137" s="59"/>
      <c r="G137" s="59"/>
      <c r="H137" s="59"/>
      <c r="I137" s="59"/>
      <c r="J137" s="59"/>
      <c r="K137" s="59"/>
      <c r="L137" s="59"/>
      <c r="M137" s="848" t="s">
        <v>385</v>
      </c>
      <c r="N137" s="60" t="s">
        <v>290</v>
      </c>
      <c r="O137" s="60" t="s">
        <v>386</v>
      </c>
      <c r="P137" s="59">
        <v>29</v>
      </c>
      <c r="Q137" s="59"/>
      <c r="R137" s="59"/>
      <c r="S137" s="59"/>
      <c r="T137" s="59"/>
      <c r="U137" s="59"/>
      <c r="V137" s="59"/>
      <c r="W137" s="672" t="s">
        <v>354</v>
      </c>
      <c r="X137" s="650" t="s">
        <v>239</v>
      </c>
      <c r="Y137" s="650" t="s">
        <v>464</v>
      </c>
      <c r="Z137" s="943" t="s">
        <v>2</v>
      </c>
      <c r="AA137" s="63" t="s">
        <v>290</v>
      </c>
      <c r="AB137" s="853" t="s">
        <v>378</v>
      </c>
      <c r="AC137" s="18"/>
      <c r="AD137" s="18" t="s">
        <v>407</v>
      </c>
      <c r="AE137" s="18"/>
      <c r="AF137" s="18"/>
      <c r="AG137" s="153">
        <f t="shared" si="30"/>
        <v>81.099999999999994</v>
      </c>
      <c r="AH137" s="153">
        <f t="shared" si="30"/>
        <v>81.099999999999994</v>
      </c>
      <c r="AI137" s="153">
        <f>AI138+AI139</f>
        <v>81.099999999999994</v>
      </c>
      <c r="AJ137" s="153">
        <f>AJ138+AJ139</f>
        <v>81.099999999999994</v>
      </c>
      <c r="AK137" s="153"/>
      <c r="AL137" s="153"/>
      <c r="AM137" s="153"/>
      <c r="AN137" s="153"/>
      <c r="AO137" s="153"/>
      <c r="AP137" s="153"/>
      <c r="AQ137" s="154">
        <f t="shared" si="31"/>
        <v>90</v>
      </c>
      <c r="AR137" s="154">
        <f>AR138+AR139</f>
        <v>90</v>
      </c>
      <c r="AS137" s="154"/>
      <c r="AT137" s="154"/>
      <c r="AU137" s="154"/>
      <c r="AV137" s="153">
        <f t="shared" si="32"/>
        <v>90.1</v>
      </c>
      <c r="AW137" s="153">
        <f>AW138+AW139</f>
        <v>90.1</v>
      </c>
      <c r="AX137" s="153"/>
      <c r="AY137" s="153"/>
      <c r="AZ137" s="153"/>
      <c r="BA137" s="153">
        <f t="shared" si="28"/>
        <v>93.8</v>
      </c>
      <c r="BB137" s="153">
        <f>BB138+BB139</f>
        <v>93.8</v>
      </c>
      <c r="BC137" s="153"/>
      <c r="BD137" s="153"/>
      <c r="BE137" s="153"/>
      <c r="BF137" s="153">
        <f t="shared" si="29"/>
        <v>93.8</v>
      </c>
      <c r="BG137" s="153">
        <f>BG138+BG139</f>
        <v>93.8</v>
      </c>
      <c r="BH137" s="153"/>
      <c r="BI137" s="153"/>
      <c r="BJ137" s="153"/>
    </row>
    <row r="138" spans="1:62" ht="29.25" customHeight="1">
      <c r="A138" s="860"/>
      <c r="B138" s="857"/>
      <c r="C138" s="673"/>
      <c r="D138" s="58"/>
      <c r="E138" s="654"/>
      <c r="F138" s="59"/>
      <c r="G138" s="59"/>
      <c r="H138" s="59"/>
      <c r="I138" s="59"/>
      <c r="J138" s="59"/>
      <c r="K138" s="59"/>
      <c r="L138" s="59"/>
      <c r="M138" s="849"/>
      <c r="N138" s="60"/>
      <c r="O138" s="60"/>
      <c r="P138" s="59"/>
      <c r="Q138" s="59"/>
      <c r="R138" s="59"/>
      <c r="S138" s="59"/>
      <c r="T138" s="59"/>
      <c r="U138" s="59"/>
      <c r="V138" s="59"/>
      <c r="W138" s="673"/>
      <c r="X138" s="651"/>
      <c r="Y138" s="651"/>
      <c r="Z138" s="943"/>
      <c r="AA138" s="63"/>
      <c r="AB138" s="854"/>
      <c r="AC138" s="18"/>
      <c r="AD138" s="18" t="s">
        <v>407</v>
      </c>
      <c r="AE138" s="18" t="s">
        <v>280</v>
      </c>
      <c r="AF138" s="18" t="s">
        <v>272</v>
      </c>
      <c r="AG138" s="153">
        <f t="shared" si="30"/>
        <v>80.099999999999994</v>
      </c>
      <c r="AH138" s="153">
        <f t="shared" si="30"/>
        <v>80.099999999999994</v>
      </c>
      <c r="AI138" s="153">
        <v>80.099999999999994</v>
      </c>
      <c r="AJ138" s="153">
        <v>80.099999999999994</v>
      </c>
      <c r="AK138" s="153"/>
      <c r="AL138" s="153"/>
      <c r="AM138" s="153"/>
      <c r="AN138" s="153"/>
      <c r="AO138" s="153"/>
      <c r="AP138" s="153"/>
      <c r="AQ138" s="154">
        <f t="shared" si="31"/>
        <v>90</v>
      </c>
      <c r="AR138" s="154">
        <v>90</v>
      </c>
      <c r="AS138" s="154"/>
      <c r="AT138" s="154"/>
      <c r="AU138" s="154"/>
      <c r="AV138" s="153">
        <f t="shared" si="32"/>
        <v>90.1</v>
      </c>
      <c r="AW138" s="153">
        <v>90.1</v>
      </c>
      <c r="AX138" s="153"/>
      <c r="AY138" s="153"/>
      <c r="AZ138" s="153"/>
      <c r="BA138" s="153">
        <f t="shared" si="28"/>
        <v>93.8</v>
      </c>
      <c r="BB138" s="153">
        <v>93.8</v>
      </c>
      <c r="BC138" s="153"/>
      <c r="BD138" s="153"/>
      <c r="BE138" s="153"/>
      <c r="BF138" s="153">
        <f t="shared" si="29"/>
        <v>93.8</v>
      </c>
      <c r="BG138" s="153">
        <v>93.8</v>
      </c>
      <c r="BH138" s="153"/>
      <c r="BI138" s="153"/>
      <c r="BJ138" s="153"/>
    </row>
    <row r="139" spans="1:62" ht="88.5" customHeight="1" thickBot="1">
      <c r="A139" s="861"/>
      <c r="B139" s="858"/>
      <c r="C139" s="817"/>
      <c r="D139" s="58"/>
      <c r="E139" s="816"/>
      <c r="F139" s="59"/>
      <c r="G139" s="59"/>
      <c r="H139" s="59"/>
      <c r="I139" s="59"/>
      <c r="J139" s="59"/>
      <c r="K139" s="59"/>
      <c r="L139" s="59"/>
      <c r="M139" s="850"/>
      <c r="N139" s="60"/>
      <c r="O139" s="60"/>
      <c r="P139" s="59"/>
      <c r="Q139" s="59"/>
      <c r="R139" s="59"/>
      <c r="S139" s="59"/>
      <c r="T139" s="59"/>
      <c r="U139" s="59"/>
      <c r="V139" s="59"/>
      <c r="W139" s="817"/>
      <c r="X139" s="836"/>
      <c r="Y139" s="836"/>
      <c r="Z139" s="853"/>
      <c r="AA139" s="63"/>
      <c r="AB139" s="854"/>
      <c r="AC139" s="18"/>
      <c r="AD139" s="18" t="s">
        <v>407</v>
      </c>
      <c r="AE139" s="18" t="s">
        <v>280</v>
      </c>
      <c r="AF139" s="18" t="s">
        <v>278</v>
      </c>
      <c r="AG139" s="153">
        <f t="shared" si="30"/>
        <v>1</v>
      </c>
      <c r="AH139" s="153">
        <f t="shared" si="30"/>
        <v>1</v>
      </c>
      <c r="AI139" s="153">
        <v>1</v>
      </c>
      <c r="AJ139" s="153">
        <v>1</v>
      </c>
      <c r="AK139" s="153"/>
      <c r="AL139" s="153"/>
      <c r="AM139" s="153"/>
      <c r="AN139" s="153"/>
      <c r="AO139" s="153"/>
      <c r="AP139" s="153"/>
      <c r="AQ139" s="154">
        <v>0</v>
      </c>
      <c r="AR139" s="154">
        <v>0</v>
      </c>
      <c r="AS139" s="154"/>
      <c r="AT139" s="154"/>
      <c r="AU139" s="154"/>
      <c r="AV139" s="153">
        <v>0</v>
      </c>
      <c r="AW139" s="153">
        <v>0</v>
      </c>
      <c r="AX139" s="153"/>
      <c r="AY139" s="153"/>
      <c r="AZ139" s="153"/>
      <c r="BA139" s="153">
        <f t="shared" si="28"/>
        <v>0</v>
      </c>
      <c r="BB139" s="153">
        <v>0</v>
      </c>
      <c r="BC139" s="153"/>
      <c r="BD139" s="153"/>
      <c r="BE139" s="153"/>
      <c r="BF139" s="153">
        <f t="shared" si="29"/>
        <v>0</v>
      </c>
      <c r="BG139" s="153">
        <v>0</v>
      </c>
      <c r="BH139" s="153"/>
      <c r="BI139" s="153"/>
      <c r="BJ139" s="153"/>
    </row>
    <row r="140" spans="1:62" ht="23.25" customHeight="1" thickBot="1">
      <c r="A140" s="125" t="s">
        <v>325</v>
      </c>
      <c r="B140" s="17">
        <v>7400</v>
      </c>
      <c r="C140" s="98"/>
      <c r="D140" s="58"/>
      <c r="E140" s="58"/>
      <c r="F140" s="59"/>
      <c r="G140" s="59"/>
      <c r="H140" s="59"/>
      <c r="I140" s="59"/>
      <c r="J140" s="59"/>
      <c r="K140" s="59"/>
      <c r="L140" s="59"/>
      <c r="M140" s="61"/>
      <c r="N140" s="60"/>
      <c r="O140" s="60"/>
      <c r="P140" s="59"/>
      <c r="Q140" s="59"/>
      <c r="R140" s="59"/>
      <c r="S140" s="59"/>
      <c r="T140" s="59"/>
      <c r="U140" s="59"/>
      <c r="V140" s="59"/>
      <c r="W140" s="98"/>
      <c r="X140" s="58"/>
      <c r="Y140" s="65"/>
      <c r="Z140" s="87"/>
      <c r="AA140" s="87"/>
      <c r="AB140" s="87"/>
      <c r="AC140" s="18"/>
      <c r="AD140" s="18"/>
      <c r="AE140" s="18"/>
      <c r="AF140" s="18"/>
      <c r="AG140" s="153">
        <f t="shared" si="30"/>
        <v>0</v>
      </c>
      <c r="AH140" s="153"/>
      <c r="AI140" s="153"/>
      <c r="AJ140" s="153"/>
      <c r="AK140" s="153"/>
      <c r="AL140" s="153"/>
      <c r="AM140" s="153"/>
      <c r="AN140" s="153"/>
      <c r="AO140" s="153"/>
      <c r="AP140" s="153"/>
      <c r="AQ140" s="154">
        <f t="shared" si="31"/>
        <v>0</v>
      </c>
      <c r="AR140" s="154"/>
      <c r="AS140" s="154"/>
      <c r="AT140" s="154"/>
      <c r="AU140" s="154"/>
      <c r="AV140" s="153">
        <f t="shared" si="32"/>
        <v>0</v>
      </c>
      <c r="AW140" s="153"/>
      <c r="AX140" s="153"/>
      <c r="AY140" s="153"/>
      <c r="AZ140" s="153"/>
      <c r="BA140" s="153">
        <f t="shared" si="28"/>
        <v>0</v>
      </c>
      <c r="BB140" s="153"/>
      <c r="BC140" s="153"/>
      <c r="BD140" s="153"/>
      <c r="BE140" s="153"/>
      <c r="BF140" s="153">
        <f t="shared" si="29"/>
        <v>0</v>
      </c>
      <c r="BG140" s="153"/>
      <c r="BH140" s="153"/>
      <c r="BI140" s="153"/>
      <c r="BJ140" s="153"/>
    </row>
    <row r="141" spans="1:62" ht="1.5" hidden="1" customHeight="1">
      <c r="A141" s="126"/>
      <c r="B141" s="17"/>
      <c r="C141" s="98"/>
      <c r="D141" s="58"/>
      <c r="E141" s="58"/>
      <c r="F141" s="59"/>
      <c r="G141" s="59"/>
      <c r="H141" s="59"/>
      <c r="I141" s="59"/>
      <c r="J141" s="59"/>
      <c r="K141" s="59"/>
      <c r="L141" s="59"/>
      <c r="M141" s="61"/>
      <c r="N141" s="60"/>
      <c r="O141" s="60"/>
      <c r="P141" s="59"/>
      <c r="Q141" s="59"/>
      <c r="R141" s="59"/>
      <c r="S141" s="59"/>
      <c r="T141" s="59"/>
      <c r="U141" s="59"/>
      <c r="V141" s="59"/>
      <c r="W141" s="98"/>
      <c r="X141" s="58"/>
      <c r="Y141" s="65"/>
      <c r="Z141" s="87"/>
      <c r="AA141" s="87"/>
      <c r="AB141" s="87"/>
      <c r="AC141" s="18"/>
      <c r="AD141" s="18"/>
      <c r="AE141" s="18"/>
      <c r="AF141" s="18"/>
      <c r="AG141" s="153">
        <f t="shared" si="30"/>
        <v>0</v>
      </c>
      <c r="AH141" s="153"/>
      <c r="AI141" s="153"/>
      <c r="AJ141" s="153"/>
      <c r="AK141" s="153"/>
      <c r="AL141" s="153"/>
      <c r="AM141" s="153"/>
      <c r="AN141" s="153"/>
      <c r="AO141" s="153"/>
      <c r="AP141" s="153"/>
      <c r="AQ141" s="154">
        <f t="shared" si="31"/>
        <v>0</v>
      </c>
      <c r="AR141" s="154"/>
      <c r="AS141" s="154"/>
      <c r="AT141" s="154"/>
      <c r="AU141" s="154"/>
      <c r="AV141" s="153">
        <f t="shared" si="32"/>
        <v>0</v>
      </c>
      <c r="AW141" s="153"/>
      <c r="AX141" s="153"/>
      <c r="AY141" s="153"/>
      <c r="AZ141" s="153"/>
      <c r="BA141" s="153">
        <f t="shared" si="28"/>
        <v>0</v>
      </c>
      <c r="BB141" s="153"/>
      <c r="BC141" s="153"/>
      <c r="BD141" s="153"/>
      <c r="BE141" s="153"/>
      <c r="BF141" s="153">
        <f t="shared" si="29"/>
        <v>0</v>
      </c>
      <c r="BG141" s="153"/>
      <c r="BH141" s="153"/>
      <c r="BI141" s="153"/>
      <c r="BJ141" s="153"/>
    </row>
    <row r="142" spans="1:62" ht="138" hidden="1" customHeight="1">
      <c r="A142" s="112" t="s">
        <v>371</v>
      </c>
      <c r="B142" s="17">
        <v>7454</v>
      </c>
      <c r="C142" s="58" t="s">
        <v>447</v>
      </c>
      <c r="D142" s="58" t="s">
        <v>249</v>
      </c>
      <c r="E142" s="58" t="s">
        <v>448</v>
      </c>
      <c r="F142" s="59"/>
      <c r="G142" s="59"/>
      <c r="H142" s="59"/>
      <c r="I142" s="59"/>
      <c r="J142" s="59"/>
      <c r="K142" s="59"/>
      <c r="L142" s="59"/>
      <c r="M142" s="64" t="s">
        <v>352</v>
      </c>
      <c r="N142" s="66" t="s">
        <v>290</v>
      </c>
      <c r="O142" s="60" t="s">
        <v>353</v>
      </c>
      <c r="P142" s="59">
        <v>17</v>
      </c>
      <c r="Q142" s="59"/>
      <c r="R142" s="59"/>
      <c r="S142" s="59"/>
      <c r="T142" s="59"/>
      <c r="U142" s="59"/>
      <c r="V142" s="59"/>
      <c r="W142" s="58" t="s">
        <v>354</v>
      </c>
      <c r="X142" s="58" t="s">
        <v>239</v>
      </c>
      <c r="Y142" s="58" t="s">
        <v>464</v>
      </c>
      <c r="Z142" s="80" t="s">
        <v>469</v>
      </c>
      <c r="AA142" s="81" t="s">
        <v>414</v>
      </c>
      <c r="AB142" s="81" t="s">
        <v>470</v>
      </c>
      <c r="AC142" s="18"/>
      <c r="AD142" s="18" t="s">
        <v>475</v>
      </c>
      <c r="AE142" s="18" t="s">
        <v>279</v>
      </c>
      <c r="AF142" s="18" t="s">
        <v>250</v>
      </c>
      <c r="AG142" s="153">
        <f t="shared" si="30"/>
        <v>0</v>
      </c>
      <c r="AH142" s="153"/>
      <c r="AI142" s="153"/>
      <c r="AJ142" s="153"/>
      <c r="AK142" s="153"/>
      <c r="AL142" s="153"/>
      <c r="AM142" s="153"/>
      <c r="AN142" s="153"/>
      <c r="AO142" s="153"/>
      <c r="AP142" s="153"/>
      <c r="AQ142" s="154">
        <f t="shared" si="31"/>
        <v>0</v>
      </c>
      <c r="AR142" s="154"/>
      <c r="AS142" s="154"/>
      <c r="AT142" s="154"/>
      <c r="AU142" s="154"/>
      <c r="AV142" s="153">
        <f t="shared" si="32"/>
        <v>0</v>
      </c>
      <c r="AW142" s="153"/>
      <c r="AX142" s="153"/>
      <c r="AY142" s="153"/>
      <c r="AZ142" s="153"/>
      <c r="BA142" s="153">
        <f t="shared" si="28"/>
        <v>0</v>
      </c>
      <c r="BB142" s="153"/>
      <c r="BC142" s="153"/>
      <c r="BD142" s="153"/>
      <c r="BE142" s="153"/>
      <c r="BF142" s="153">
        <f t="shared" si="29"/>
        <v>0</v>
      </c>
      <c r="BG142" s="153"/>
      <c r="BH142" s="153"/>
      <c r="BI142" s="153"/>
      <c r="BJ142" s="153"/>
    </row>
    <row r="143" spans="1:62" hidden="1">
      <c r="A143" s="112"/>
      <c r="B143" s="14"/>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12"/>
      <c r="AD143" s="12"/>
      <c r="AE143" s="12"/>
      <c r="AF143" s="12"/>
      <c r="AG143" s="153">
        <f t="shared" si="30"/>
        <v>0</v>
      </c>
      <c r="AH143" s="153"/>
      <c r="AI143" s="148"/>
      <c r="AJ143" s="148"/>
      <c r="AK143" s="148"/>
      <c r="AL143" s="148"/>
      <c r="AM143" s="148"/>
      <c r="AN143" s="148"/>
      <c r="AO143" s="148"/>
      <c r="AP143" s="153"/>
      <c r="AQ143" s="154">
        <f t="shared" si="31"/>
        <v>0</v>
      </c>
      <c r="AR143" s="146"/>
      <c r="AS143" s="146"/>
      <c r="AT143" s="146"/>
      <c r="AU143" s="146"/>
      <c r="AV143" s="153">
        <f t="shared" si="32"/>
        <v>0</v>
      </c>
      <c r="AW143" s="148"/>
      <c r="AX143" s="148"/>
      <c r="AY143" s="148"/>
      <c r="AZ143" s="148"/>
      <c r="BA143" s="153">
        <f t="shared" si="28"/>
        <v>0</v>
      </c>
      <c r="BB143" s="148"/>
      <c r="BC143" s="148"/>
      <c r="BD143" s="148"/>
      <c r="BE143" s="148"/>
      <c r="BF143" s="153">
        <f t="shared" si="29"/>
        <v>0</v>
      </c>
      <c r="BG143" s="148"/>
      <c r="BH143" s="148"/>
      <c r="BI143" s="148"/>
      <c r="BJ143" s="148"/>
    </row>
    <row r="144" spans="1:62" ht="36">
      <c r="A144" s="112" t="s">
        <v>210</v>
      </c>
      <c r="B144" s="14">
        <v>7500</v>
      </c>
      <c r="C144" s="97" t="s">
        <v>238</v>
      </c>
      <c r="D144" s="93" t="s">
        <v>238</v>
      </c>
      <c r="E144" s="93" t="s">
        <v>238</v>
      </c>
      <c r="F144" s="93" t="s">
        <v>238</v>
      </c>
      <c r="G144" s="93" t="s">
        <v>238</v>
      </c>
      <c r="H144" s="93" t="s">
        <v>238</v>
      </c>
      <c r="I144" s="93" t="s">
        <v>238</v>
      </c>
      <c r="J144" s="93" t="s">
        <v>238</v>
      </c>
      <c r="K144" s="93" t="s">
        <v>238</v>
      </c>
      <c r="L144" s="93" t="s">
        <v>238</v>
      </c>
      <c r="M144" s="93" t="s">
        <v>238</v>
      </c>
      <c r="N144" s="93" t="s">
        <v>238</v>
      </c>
      <c r="O144" s="93" t="s">
        <v>238</v>
      </c>
      <c r="P144" s="93" t="s">
        <v>238</v>
      </c>
      <c r="Q144" s="94" t="s">
        <v>238</v>
      </c>
      <c r="R144" s="94" t="s">
        <v>238</v>
      </c>
      <c r="S144" s="94" t="s">
        <v>238</v>
      </c>
      <c r="T144" s="94" t="s">
        <v>238</v>
      </c>
      <c r="U144" s="94" t="s">
        <v>238</v>
      </c>
      <c r="V144" s="94" t="s">
        <v>238</v>
      </c>
      <c r="W144" s="94" t="s">
        <v>238</v>
      </c>
      <c r="X144" s="93" t="s">
        <v>238</v>
      </c>
      <c r="Y144" s="93" t="s">
        <v>238</v>
      </c>
      <c r="Z144" s="93" t="s">
        <v>238</v>
      </c>
      <c r="AA144" s="93" t="s">
        <v>238</v>
      </c>
      <c r="AB144" s="93" t="s">
        <v>238</v>
      </c>
      <c r="AC144" s="8" t="s">
        <v>238</v>
      </c>
      <c r="AD144" s="8" t="s">
        <v>238</v>
      </c>
      <c r="AE144" s="8"/>
      <c r="AF144" s="8"/>
      <c r="AG144" s="153">
        <f t="shared" si="30"/>
        <v>0</v>
      </c>
      <c r="AH144" s="153"/>
      <c r="AI144" s="148"/>
      <c r="AJ144" s="148"/>
      <c r="AK144" s="148"/>
      <c r="AL144" s="148"/>
      <c r="AM144" s="148"/>
      <c r="AN144" s="148"/>
      <c r="AO144" s="148"/>
      <c r="AP144" s="153"/>
      <c r="AQ144" s="154">
        <f t="shared" si="31"/>
        <v>0</v>
      </c>
      <c r="AR144" s="146"/>
      <c r="AS144" s="146"/>
      <c r="AT144" s="146"/>
      <c r="AU144" s="146"/>
      <c r="AV144" s="153">
        <f t="shared" si="32"/>
        <v>0</v>
      </c>
      <c r="AW144" s="148"/>
      <c r="AX144" s="148"/>
      <c r="AY144" s="148"/>
      <c r="AZ144" s="148"/>
      <c r="BA144" s="153">
        <f t="shared" si="28"/>
        <v>0</v>
      </c>
      <c r="BB144" s="148"/>
      <c r="BC144" s="148"/>
      <c r="BD144" s="148"/>
      <c r="BE144" s="148"/>
      <c r="BF144" s="153">
        <f t="shared" si="29"/>
        <v>0</v>
      </c>
      <c r="BG144" s="148"/>
      <c r="BH144" s="148"/>
      <c r="BI144" s="148"/>
      <c r="BJ144" s="148"/>
    </row>
    <row r="145" spans="1:62" hidden="1">
      <c r="A145" s="113" t="s">
        <v>411</v>
      </c>
      <c r="B145" s="15">
        <v>7501</v>
      </c>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c r="AA145" s="78"/>
      <c r="AB145" s="78"/>
      <c r="AC145" s="16"/>
      <c r="AD145" s="16"/>
      <c r="AE145" s="16"/>
      <c r="AF145" s="16"/>
      <c r="AG145" s="153">
        <f t="shared" si="30"/>
        <v>0</v>
      </c>
      <c r="AH145" s="156"/>
      <c r="AI145" s="151"/>
      <c r="AJ145" s="151"/>
      <c r="AK145" s="151"/>
      <c r="AL145" s="151"/>
      <c r="AM145" s="151"/>
      <c r="AN145" s="151"/>
      <c r="AO145" s="151"/>
      <c r="AP145" s="156"/>
      <c r="AQ145" s="154">
        <f t="shared" si="31"/>
        <v>0</v>
      </c>
      <c r="AR145" s="152"/>
      <c r="AS145" s="152"/>
      <c r="AT145" s="152"/>
      <c r="AU145" s="152"/>
      <c r="AV145" s="153">
        <f t="shared" si="32"/>
        <v>0</v>
      </c>
      <c r="AW145" s="151"/>
      <c r="AX145" s="151"/>
      <c r="AY145" s="151"/>
      <c r="AZ145" s="151"/>
      <c r="BA145" s="153">
        <f t="shared" si="28"/>
        <v>0</v>
      </c>
      <c r="BB145" s="151"/>
      <c r="BC145" s="151"/>
      <c r="BD145" s="151"/>
      <c r="BE145" s="151"/>
      <c r="BF145" s="153">
        <f t="shared" si="29"/>
        <v>0</v>
      </c>
      <c r="BG145" s="151"/>
      <c r="BH145" s="151"/>
      <c r="BI145" s="151"/>
      <c r="BJ145" s="151"/>
    </row>
    <row r="146" spans="1:62" hidden="1">
      <c r="A146" s="114" t="s">
        <v>412</v>
      </c>
      <c r="B146" s="17"/>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18"/>
      <c r="AD146" s="18"/>
      <c r="AE146" s="18"/>
      <c r="AF146" s="18"/>
      <c r="AG146" s="153">
        <f t="shared" si="30"/>
        <v>0</v>
      </c>
      <c r="AH146" s="153"/>
      <c r="AI146" s="153"/>
      <c r="AJ146" s="153"/>
      <c r="AK146" s="153"/>
      <c r="AL146" s="153"/>
      <c r="AM146" s="153"/>
      <c r="AN146" s="153"/>
      <c r="AO146" s="153"/>
      <c r="AP146" s="153"/>
      <c r="AQ146" s="154">
        <f t="shared" si="31"/>
        <v>0</v>
      </c>
      <c r="AR146" s="154"/>
      <c r="AS146" s="154"/>
      <c r="AT146" s="154"/>
      <c r="AU146" s="154"/>
      <c r="AV146" s="153">
        <f t="shared" si="32"/>
        <v>0</v>
      </c>
      <c r="AW146" s="153"/>
      <c r="AX146" s="153"/>
      <c r="AY146" s="153"/>
      <c r="AZ146" s="153"/>
      <c r="BA146" s="153">
        <f t="shared" si="28"/>
        <v>0</v>
      </c>
      <c r="BB146" s="153"/>
      <c r="BC146" s="153"/>
      <c r="BD146" s="153"/>
      <c r="BE146" s="153"/>
      <c r="BF146" s="153">
        <f t="shared" si="29"/>
        <v>0</v>
      </c>
      <c r="BG146" s="153"/>
      <c r="BH146" s="153"/>
      <c r="BI146" s="153"/>
      <c r="BJ146" s="153"/>
    </row>
    <row r="147" spans="1:62" ht="48">
      <c r="A147" s="127" t="s">
        <v>326</v>
      </c>
      <c r="B147" s="33">
        <v>7600</v>
      </c>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12"/>
      <c r="AD147" s="12"/>
      <c r="AE147" s="12"/>
      <c r="AF147" s="12"/>
      <c r="AG147" s="153">
        <f t="shared" si="30"/>
        <v>0</v>
      </c>
      <c r="AH147" s="153"/>
      <c r="AI147" s="148"/>
      <c r="AJ147" s="148"/>
      <c r="AK147" s="148"/>
      <c r="AL147" s="148"/>
      <c r="AM147" s="148"/>
      <c r="AN147" s="148"/>
      <c r="AO147" s="148"/>
      <c r="AP147" s="153"/>
      <c r="AQ147" s="154">
        <f t="shared" si="31"/>
        <v>0</v>
      </c>
      <c r="AR147" s="146"/>
      <c r="AS147" s="146"/>
      <c r="AT147" s="146"/>
      <c r="AU147" s="146"/>
      <c r="AV147" s="153">
        <f t="shared" si="32"/>
        <v>0</v>
      </c>
      <c r="AW147" s="148"/>
      <c r="AX147" s="148"/>
      <c r="AY147" s="148"/>
      <c r="AZ147" s="148"/>
      <c r="BA147" s="153">
        <f t="shared" si="28"/>
        <v>0</v>
      </c>
      <c r="BB147" s="148"/>
      <c r="BC147" s="148"/>
      <c r="BD147" s="148"/>
      <c r="BE147" s="148"/>
      <c r="BF147" s="153">
        <f t="shared" si="29"/>
        <v>0</v>
      </c>
      <c r="BG147" s="148"/>
      <c r="BH147" s="148"/>
      <c r="BI147" s="148"/>
      <c r="BJ147" s="148"/>
    </row>
    <row r="148" spans="1:62" ht="78.75">
      <c r="A148" s="166" t="s">
        <v>211</v>
      </c>
      <c r="B148" s="10">
        <v>7700</v>
      </c>
      <c r="C148" s="100" t="s">
        <v>238</v>
      </c>
      <c r="D148" s="93" t="s">
        <v>238</v>
      </c>
      <c r="E148" s="93" t="s">
        <v>238</v>
      </c>
      <c r="F148" s="93" t="s">
        <v>238</v>
      </c>
      <c r="G148" s="93" t="s">
        <v>238</v>
      </c>
      <c r="H148" s="93" t="s">
        <v>238</v>
      </c>
      <c r="I148" s="93" t="s">
        <v>238</v>
      </c>
      <c r="J148" s="93" t="s">
        <v>238</v>
      </c>
      <c r="K148" s="93" t="s">
        <v>238</v>
      </c>
      <c r="L148" s="93" t="s">
        <v>238</v>
      </c>
      <c r="M148" s="93" t="s">
        <v>238</v>
      </c>
      <c r="N148" s="93" t="s">
        <v>238</v>
      </c>
      <c r="O148" s="93" t="s">
        <v>238</v>
      </c>
      <c r="P148" s="93" t="s">
        <v>238</v>
      </c>
      <c r="Q148" s="94" t="s">
        <v>238</v>
      </c>
      <c r="R148" s="94" t="s">
        <v>238</v>
      </c>
      <c r="S148" s="94" t="s">
        <v>238</v>
      </c>
      <c r="T148" s="94" t="s">
        <v>238</v>
      </c>
      <c r="U148" s="94" t="s">
        <v>238</v>
      </c>
      <c r="V148" s="94" t="s">
        <v>238</v>
      </c>
      <c r="W148" s="94" t="s">
        <v>238</v>
      </c>
      <c r="X148" s="93" t="s">
        <v>238</v>
      </c>
      <c r="Y148" s="93" t="s">
        <v>238</v>
      </c>
      <c r="Z148" s="93" t="s">
        <v>238</v>
      </c>
      <c r="AA148" s="93" t="s">
        <v>238</v>
      </c>
      <c r="AB148" s="93" t="s">
        <v>238</v>
      </c>
      <c r="AC148" s="8" t="s">
        <v>238</v>
      </c>
      <c r="AD148" s="8" t="s">
        <v>238</v>
      </c>
      <c r="AE148" s="8"/>
      <c r="AF148" s="8"/>
      <c r="AG148" s="153">
        <f t="shared" si="30"/>
        <v>14.3</v>
      </c>
      <c r="AH148" s="153">
        <f t="shared" si="30"/>
        <v>14.3</v>
      </c>
      <c r="AI148" s="148">
        <f t="shared" ref="AI148:AZ148" si="35">AI149+AI150</f>
        <v>0</v>
      </c>
      <c r="AJ148" s="148"/>
      <c r="AK148" s="148">
        <f t="shared" si="35"/>
        <v>0</v>
      </c>
      <c r="AL148" s="148"/>
      <c r="AM148" s="148">
        <f t="shared" si="35"/>
        <v>0</v>
      </c>
      <c r="AN148" s="148"/>
      <c r="AO148" s="148">
        <f t="shared" si="35"/>
        <v>14.3</v>
      </c>
      <c r="AP148" s="148">
        <f t="shared" si="35"/>
        <v>14.3</v>
      </c>
      <c r="AQ148" s="148">
        <f t="shared" si="35"/>
        <v>137.4</v>
      </c>
      <c r="AR148" s="148">
        <f t="shared" si="35"/>
        <v>0</v>
      </c>
      <c r="AS148" s="148">
        <f t="shared" si="35"/>
        <v>0</v>
      </c>
      <c r="AT148" s="148">
        <f t="shared" si="35"/>
        <v>0</v>
      </c>
      <c r="AU148" s="148">
        <f t="shared" si="35"/>
        <v>137.4</v>
      </c>
      <c r="AV148" s="148">
        <f t="shared" si="35"/>
        <v>137.4</v>
      </c>
      <c r="AW148" s="148">
        <f t="shared" si="35"/>
        <v>0</v>
      </c>
      <c r="AX148" s="148">
        <f t="shared" si="35"/>
        <v>0</v>
      </c>
      <c r="AY148" s="148">
        <f t="shared" si="35"/>
        <v>0</v>
      </c>
      <c r="AZ148" s="148">
        <f t="shared" si="35"/>
        <v>137.4</v>
      </c>
      <c r="BA148" s="148">
        <f t="shared" ref="BA148:BJ148" si="36">BA149+BA150</f>
        <v>137.4</v>
      </c>
      <c r="BB148" s="148">
        <f t="shared" si="36"/>
        <v>0</v>
      </c>
      <c r="BC148" s="148">
        <f t="shared" si="36"/>
        <v>0</v>
      </c>
      <c r="BD148" s="148">
        <f t="shared" si="36"/>
        <v>0</v>
      </c>
      <c r="BE148" s="148">
        <f t="shared" si="36"/>
        <v>137.4</v>
      </c>
      <c r="BF148" s="148">
        <f t="shared" si="36"/>
        <v>137.4</v>
      </c>
      <c r="BG148" s="148">
        <f t="shared" si="36"/>
        <v>0</v>
      </c>
      <c r="BH148" s="148">
        <f t="shared" si="36"/>
        <v>0</v>
      </c>
      <c r="BI148" s="148">
        <f t="shared" si="36"/>
        <v>0</v>
      </c>
      <c r="BJ148" s="148">
        <f t="shared" si="36"/>
        <v>137.4</v>
      </c>
    </row>
    <row r="149" spans="1:62" ht="24">
      <c r="A149" s="112" t="s">
        <v>1</v>
      </c>
      <c r="B149" s="14">
        <v>7701</v>
      </c>
      <c r="C149" s="100" t="s">
        <v>238</v>
      </c>
      <c r="D149" s="93" t="s">
        <v>238</v>
      </c>
      <c r="E149" s="93" t="s">
        <v>238</v>
      </c>
      <c r="F149" s="93" t="s">
        <v>238</v>
      </c>
      <c r="G149" s="93" t="s">
        <v>238</v>
      </c>
      <c r="H149" s="93" t="s">
        <v>238</v>
      </c>
      <c r="I149" s="93" t="s">
        <v>238</v>
      </c>
      <c r="J149" s="93" t="s">
        <v>238</v>
      </c>
      <c r="K149" s="93" t="s">
        <v>238</v>
      </c>
      <c r="L149" s="93" t="s">
        <v>238</v>
      </c>
      <c r="M149" s="93" t="s">
        <v>238</v>
      </c>
      <c r="N149" s="93" t="s">
        <v>238</v>
      </c>
      <c r="O149" s="93" t="s">
        <v>238</v>
      </c>
      <c r="P149" s="93" t="s">
        <v>238</v>
      </c>
      <c r="Q149" s="94" t="s">
        <v>238</v>
      </c>
      <c r="R149" s="94" t="s">
        <v>238</v>
      </c>
      <c r="S149" s="94" t="s">
        <v>238</v>
      </c>
      <c r="T149" s="94" t="s">
        <v>238</v>
      </c>
      <c r="U149" s="94" t="s">
        <v>238</v>
      </c>
      <c r="V149" s="94" t="s">
        <v>238</v>
      </c>
      <c r="W149" s="94" t="s">
        <v>238</v>
      </c>
      <c r="X149" s="93" t="s">
        <v>238</v>
      </c>
      <c r="Y149" s="93" t="s">
        <v>238</v>
      </c>
      <c r="Z149" s="93" t="s">
        <v>238</v>
      </c>
      <c r="AA149" s="93" t="s">
        <v>238</v>
      </c>
      <c r="AB149" s="93" t="s">
        <v>238</v>
      </c>
      <c r="AC149" s="8" t="s">
        <v>238</v>
      </c>
      <c r="AD149" s="8" t="s">
        <v>238</v>
      </c>
      <c r="AE149" s="8"/>
      <c r="AF149" s="8"/>
      <c r="AG149" s="153">
        <f t="shared" si="30"/>
        <v>0</v>
      </c>
      <c r="AH149" s="153"/>
      <c r="AI149" s="148"/>
      <c r="AJ149" s="148"/>
      <c r="AK149" s="148"/>
      <c r="AL149" s="148"/>
      <c r="AM149" s="148"/>
      <c r="AN149" s="148"/>
      <c r="AO149" s="148"/>
      <c r="AP149" s="153"/>
      <c r="AQ149" s="154">
        <f t="shared" si="31"/>
        <v>0</v>
      </c>
      <c r="AR149" s="146"/>
      <c r="AS149" s="146"/>
      <c r="AT149" s="146"/>
      <c r="AU149" s="146"/>
      <c r="AV149" s="153">
        <f t="shared" si="32"/>
        <v>0</v>
      </c>
      <c r="AW149" s="148"/>
      <c r="AX149" s="148"/>
      <c r="AY149" s="148"/>
      <c r="AZ149" s="148"/>
      <c r="BA149" s="153">
        <f>BB149+BC149+BD149+BE149</f>
        <v>0</v>
      </c>
      <c r="BB149" s="148"/>
      <c r="BC149" s="148"/>
      <c r="BD149" s="148"/>
      <c r="BE149" s="148"/>
      <c r="BF149" s="153">
        <f>BG149+BH149+BI149+BJ149</f>
        <v>0</v>
      </c>
      <c r="BG149" s="148"/>
      <c r="BH149" s="148"/>
      <c r="BI149" s="148"/>
      <c r="BJ149" s="148"/>
    </row>
    <row r="150" spans="1:62" ht="22.5" customHeight="1">
      <c r="A150" s="112" t="s">
        <v>225</v>
      </c>
      <c r="B150" s="14">
        <v>7800</v>
      </c>
      <c r="C150" s="100" t="s">
        <v>238</v>
      </c>
      <c r="D150" s="95" t="s">
        <v>238</v>
      </c>
      <c r="E150" s="93" t="s">
        <v>238</v>
      </c>
      <c r="F150" s="93" t="s">
        <v>238</v>
      </c>
      <c r="G150" s="93" t="s">
        <v>238</v>
      </c>
      <c r="H150" s="93" t="s">
        <v>238</v>
      </c>
      <c r="I150" s="93" t="s">
        <v>238</v>
      </c>
      <c r="J150" s="93" t="s">
        <v>238</v>
      </c>
      <c r="K150" s="93" t="s">
        <v>238</v>
      </c>
      <c r="L150" s="93" t="s">
        <v>238</v>
      </c>
      <c r="M150" s="93" t="s">
        <v>238</v>
      </c>
      <c r="N150" s="93" t="s">
        <v>238</v>
      </c>
      <c r="O150" s="93" t="s">
        <v>238</v>
      </c>
      <c r="P150" s="93" t="s">
        <v>238</v>
      </c>
      <c r="Q150" s="94" t="s">
        <v>238</v>
      </c>
      <c r="R150" s="94" t="s">
        <v>238</v>
      </c>
      <c r="S150" s="94" t="s">
        <v>238</v>
      </c>
      <c r="T150" s="94" t="s">
        <v>238</v>
      </c>
      <c r="U150" s="94" t="s">
        <v>238</v>
      </c>
      <c r="V150" s="94" t="s">
        <v>238</v>
      </c>
      <c r="W150" s="94" t="s">
        <v>238</v>
      </c>
      <c r="X150" s="93" t="s">
        <v>238</v>
      </c>
      <c r="Y150" s="93" t="s">
        <v>238</v>
      </c>
      <c r="Z150" s="93" t="s">
        <v>238</v>
      </c>
      <c r="AA150" s="93" t="s">
        <v>238</v>
      </c>
      <c r="AB150" s="93" t="s">
        <v>238</v>
      </c>
      <c r="AC150" s="8" t="s">
        <v>238</v>
      </c>
      <c r="AD150" s="8" t="s">
        <v>238</v>
      </c>
      <c r="AE150" s="8"/>
      <c r="AF150" s="8"/>
      <c r="AG150" s="153">
        <f t="shared" si="30"/>
        <v>14.3</v>
      </c>
      <c r="AH150" s="153">
        <f t="shared" si="30"/>
        <v>14.3</v>
      </c>
      <c r="AI150" s="148">
        <f>AI151+AI155</f>
        <v>0</v>
      </c>
      <c r="AJ150" s="148"/>
      <c r="AK150" s="148">
        <f>AK151+AK155</f>
        <v>0</v>
      </c>
      <c r="AL150" s="148"/>
      <c r="AM150" s="148">
        <f>AM151+AM155</f>
        <v>0</v>
      </c>
      <c r="AN150" s="148"/>
      <c r="AO150" s="148">
        <f>AO151+AO155+AO154</f>
        <v>14.3</v>
      </c>
      <c r="AP150" s="148">
        <f>AP151+AP155+AP154</f>
        <v>14.3</v>
      </c>
      <c r="AQ150" s="148">
        <f t="shared" ref="AQ150:AZ150" si="37">AQ151+AQ155+AQ154</f>
        <v>137.4</v>
      </c>
      <c r="AR150" s="148">
        <f t="shared" si="37"/>
        <v>0</v>
      </c>
      <c r="AS150" s="148">
        <f t="shared" si="37"/>
        <v>0</v>
      </c>
      <c r="AT150" s="148">
        <f t="shared" si="37"/>
        <v>0</v>
      </c>
      <c r="AU150" s="148">
        <f t="shared" si="37"/>
        <v>137.4</v>
      </c>
      <c r="AV150" s="148">
        <f t="shared" si="37"/>
        <v>137.4</v>
      </c>
      <c r="AW150" s="148">
        <f t="shared" si="37"/>
        <v>0</v>
      </c>
      <c r="AX150" s="148">
        <f t="shared" si="37"/>
        <v>0</v>
      </c>
      <c r="AY150" s="148">
        <f t="shared" si="37"/>
        <v>0</v>
      </c>
      <c r="AZ150" s="148">
        <f t="shared" si="37"/>
        <v>137.4</v>
      </c>
      <c r="BA150" s="148">
        <f t="shared" ref="BA150:BJ150" si="38">BA151+BA155+BA154</f>
        <v>137.4</v>
      </c>
      <c r="BB150" s="148">
        <f t="shared" si="38"/>
        <v>0</v>
      </c>
      <c r="BC150" s="148">
        <f t="shared" si="38"/>
        <v>0</v>
      </c>
      <c r="BD150" s="148">
        <f t="shared" si="38"/>
        <v>0</v>
      </c>
      <c r="BE150" s="148">
        <f t="shared" si="38"/>
        <v>137.4</v>
      </c>
      <c r="BF150" s="148">
        <f t="shared" si="38"/>
        <v>137.4</v>
      </c>
      <c r="BG150" s="148">
        <f t="shared" si="38"/>
        <v>0</v>
      </c>
      <c r="BH150" s="148">
        <f t="shared" si="38"/>
        <v>0</v>
      </c>
      <c r="BI150" s="148">
        <f t="shared" si="38"/>
        <v>0</v>
      </c>
      <c r="BJ150" s="148">
        <f t="shared" si="38"/>
        <v>137.4</v>
      </c>
    </row>
    <row r="151" spans="1:62" ht="67.5" hidden="1">
      <c r="A151" s="166" t="s">
        <v>485</v>
      </c>
      <c r="B151" s="14">
        <v>7801</v>
      </c>
      <c r="C151" s="93" t="s">
        <v>238</v>
      </c>
      <c r="D151" s="95" t="s">
        <v>238</v>
      </c>
      <c r="E151" s="93" t="s">
        <v>238</v>
      </c>
      <c r="F151" s="93" t="s">
        <v>238</v>
      </c>
      <c r="G151" s="93" t="s">
        <v>238</v>
      </c>
      <c r="H151" s="93" t="s">
        <v>238</v>
      </c>
      <c r="I151" s="93" t="s">
        <v>238</v>
      </c>
      <c r="J151" s="93" t="s">
        <v>238</v>
      </c>
      <c r="K151" s="93" t="s">
        <v>238</v>
      </c>
      <c r="L151" s="93" t="s">
        <v>238</v>
      </c>
      <c r="M151" s="93" t="s">
        <v>238</v>
      </c>
      <c r="N151" s="93" t="s">
        <v>238</v>
      </c>
      <c r="O151" s="93" t="s">
        <v>238</v>
      </c>
      <c r="P151" s="93" t="s">
        <v>238</v>
      </c>
      <c r="Q151" s="94" t="s">
        <v>238</v>
      </c>
      <c r="R151" s="94" t="s">
        <v>238</v>
      </c>
      <c r="S151" s="94" t="s">
        <v>238</v>
      </c>
      <c r="T151" s="94" t="s">
        <v>238</v>
      </c>
      <c r="U151" s="94" t="s">
        <v>238</v>
      </c>
      <c r="V151" s="94" t="s">
        <v>238</v>
      </c>
      <c r="W151" s="94" t="s">
        <v>238</v>
      </c>
      <c r="X151" s="93" t="s">
        <v>238</v>
      </c>
      <c r="Y151" s="93" t="s">
        <v>238</v>
      </c>
      <c r="Z151" s="93" t="s">
        <v>238</v>
      </c>
      <c r="AA151" s="93" t="s">
        <v>238</v>
      </c>
      <c r="AB151" s="93" t="s">
        <v>238</v>
      </c>
      <c r="AC151" s="8" t="s">
        <v>238</v>
      </c>
      <c r="AD151" s="8" t="s">
        <v>238</v>
      </c>
      <c r="AE151" s="8"/>
      <c r="AF151" s="8"/>
      <c r="AG151" s="153">
        <f t="shared" si="30"/>
        <v>0</v>
      </c>
      <c r="AH151" s="153"/>
      <c r="AI151" s="148">
        <f t="shared" ref="AI151:AZ151" si="39">AI153</f>
        <v>0</v>
      </c>
      <c r="AJ151" s="148"/>
      <c r="AK151" s="148">
        <f t="shared" si="39"/>
        <v>0</v>
      </c>
      <c r="AL151" s="148"/>
      <c r="AM151" s="148">
        <f t="shared" si="39"/>
        <v>0</v>
      </c>
      <c r="AN151" s="148"/>
      <c r="AO151" s="148">
        <f t="shared" si="39"/>
        <v>0</v>
      </c>
      <c r="AP151" s="153"/>
      <c r="AQ151" s="154">
        <f t="shared" si="31"/>
        <v>0</v>
      </c>
      <c r="AR151" s="146">
        <f t="shared" si="39"/>
        <v>0</v>
      </c>
      <c r="AS151" s="146">
        <f t="shared" si="39"/>
        <v>0</v>
      </c>
      <c r="AT151" s="146">
        <f>AT153</f>
        <v>0</v>
      </c>
      <c r="AU151" s="146">
        <f>AU153</f>
        <v>0</v>
      </c>
      <c r="AV151" s="153">
        <f t="shared" si="32"/>
        <v>0</v>
      </c>
      <c r="AW151" s="148">
        <f t="shared" si="39"/>
        <v>0</v>
      </c>
      <c r="AX151" s="148">
        <f t="shared" si="39"/>
        <v>0</v>
      </c>
      <c r="AY151" s="148">
        <f t="shared" si="39"/>
        <v>0</v>
      </c>
      <c r="AZ151" s="148">
        <f t="shared" si="39"/>
        <v>0</v>
      </c>
      <c r="BA151" s="153">
        <f>BB151+BC151+BD151+BE151</f>
        <v>0</v>
      </c>
      <c r="BB151" s="148">
        <f>BB153</f>
        <v>0</v>
      </c>
      <c r="BC151" s="148">
        <f>BC153</f>
        <v>0</v>
      </c>
      <c r="BD151" s="148">
        <f>BD153</f>
        <v>0</v>
      </c>
      <c r="BE151" s="148">
        <f>BE153</f>
        <v>0</v>
      </c>
      <c r="BF151" s="153">
        <f>BG151+BH151+BI151+BJ151</f>
        <v>0</v>
      </c>
      <c r="BG151" s="148">
        <f>BG153</f>
        <v>0</v>
      </c>
      <c r="BH151" s="148">
        <f>BH153</f>
        <v>0</v>
      </c>
      <c r="BI151" s="148">
        <f>BI153</f>
        <v>0</v>
      </c>
      <c r="BJ151" s="148">
        <f>BJ153</f>
        <v>0</v>
      </c>
    </row>
    <row r="152" spans="1:62" hidden="1">
      <c r="A152" s="113" t="s">
        <v>411</v>
      </c>
      <c r="B152" s="15"/>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16"/>
      <c r="AD152" s="16"/>
      <c r="AE152" s="16"/>
      <c r="AF152" s="16"/>
      <c r="AG152" s="153"/>
      <c r="AH152" s="156"/>
      <c r="AI152" s="151"/>
      <c r="AJ152" s="151"/>
      <c r="AK152" s="151"/>
      <c r="AL152" s="151"/>
      <c r="AM152" s="151"/>
      <c r="AN152" s="151"/>
      <c r="AO152" s="151"/>
      <c r="AP152" s="156"/>
      <c r="AQ152" s="154"/>
      <c r="AR152" s="152"/>
      <c r="AS152" s="152"/>
      <c r="AT152" s="152"/>
      <c r="AU152" s="152"/>
      <c r="AV152" s="153"/>
      <c r="AW152" s="151"/>
      <c r="AX152" s="151"/>
      <c r="AY152" s="151"/>
      <c r="AZ152" s="151"/>
      <c r="BA152" s="153"/>
      <c r="BB152" s="151"/>
      <c r="BC152" s="151"/>
      <c r="BD152" s="151"/>
      <c r="BE152" s="151"/>
      <c r="BF152" s="153"/>
      <c r="BG152" s="151"/>
      <c r="BH152" s="151"/>
      <c r="BI152" s="151"/>
      <c r="BJ152" s="151"/>
    </row>
    <row r="153" spans="1:62" ht="69.75" customHeight="1">
      <c r="A153" s="977" t="s">
        <v>405</v>
      </c>
      <c r="B153" s="893">
        <v>7803</v>
      </c>
      <c r="C153" s="660" t="s">
        <v>447</v>
      </c>
      <c r="D153" s="58" t="s">
        <v>241</v>
      </c>
      <c r="E153" s="58" t="s">
        <v>448</v>
      </c>
      <c r="F153" s="59"/>
      <c r="G153" s="59"/>
      <c r="H153" s="59"/>
      <c r="I153" s="59"/>
      <c r="J153" s="59"/>
      <c r="K153" s="59"/>
      <c r="L153" s="59"/>
      <c r="M153" s="64" t="s">
        <v>446</v>
      </c>
      <c r="N153" s="60" t="s">
        <v>290</v>
      </c>
      <c r="O153" s="67" t="s">
        <v>386</v>
      </c>
      <c r="P153" s="59">
        <v>9</v>
      </c>
      <c r="Q153" s="59"/>
      <c r="R153" s="59"/>
      <c r="S153" s="59"/>
      <c r="T153" s="59"/>
      <c r="U153" s="59"/>
      <c r="V153" s="59"/>
      <c r="W153" s="386" t="s">
        <v>175</v>
      </c>
      <c r="X153" s="289" t="s">
        <v>176</v>
      </c>
      <c r="Y153" s="291" t="s">
        <v>177</v>
      </c>
      <c r="Z153" s="59"/>
      <c r="AA153" s="59"/>
      <c r="AB153" s="59"/>
      <c r="AC153" s="18"/>
      <c r="AD153" s="18" t="s">
        <v>478</v>
      </c>
      <c r="AE153" s="18" t="s">
        <v>270</v>
      </c>
      <c r="AF153" s="18" t="s">
        <v>282</v>
      </c>
      <c r="AG153" s="153">
        <f t="shared" si="30"/>
        <v>0</v>
      </c>
      <c r="AH153" s="153"/>
      <c r="AI153" s="153"/>
      <c r="AJ153" s="153"/>
      <c r="AK153" s="153"/>
      <c r="AL153" s="153"/>
      <c r="AM153" s="153">
        <v>0</v>
      </c>
      <c r="AN153" s="153"/>
      <c r="AO153" s="153"/>
      <c r="AP153" s="153"/>
      <c r="AQ153" s="154">
        <f t="shared" si="31"/>
        <v>0</v>
      </c>
      <c r="AR153" s="154"/>
      <c r="AS153" s="154"/>
      <c r="AT153" s="154">
        <v>0</v>
      </c>
      <c r="AU153" s="154"/>
      <c r="AV153" s="153">
        <f t="shared" si="32"/>
        <v>0</v>
      </c>
      <c r="AW153" s="153"/>
      <c r="AX153" s="153"/>
      <c r="AY153" s="153">
        <v>0</v>
      </c>
      <c r="AZ153" s="153"/>
      <c r="BA153" s="153">
        <f t="shared" ref="BA153:BA158" si="40">BB153+BC153+BD153+BE153</f>
        <v>0</v>
      </c>
      <c r="BB153" s="153"/>
      <c r="BC153" s="153"/>
      <c r="BD153" s="153">
        <v>0</v>
      </c>
      <c r="BE153" s="153"/>
      <c r="BF153" s="153">
        <f t="shared" ref="BF153:BF158" si="41">BG153+BH153+BI153+BJ153</f>
        <v>0</v>
      </c>
      <c r="BG153" s="153"/>
      <c r="BH153" s="153"/>
      <c r="BI153" s="153">
        <v>0</v>
      </c>
      <c r="BJ153" s="153"/>
    </row>
    <row r="154" spans="1:62" ht="25.5" customHeight="1">
      <c r="A154" s="978"/>
      <c r="B154" s="893"/>
      <c r="C154" s="661"/>
      <c r="D154" s="12"/>
      <c r="E154" s="12"/>
      <c r="F154" s="12"/>
      <c r="G154" s="12"/>
      <c r="H154" s="12"/>
      <c r="I154" s="12"/>
      <c r="J154" s="12"/>
      <c r="K154" s="12"/>
      <c r="L154" s="12"/>
      <c r="M154" s="12"/>
      <c r="N154" s="12"/>
      <c r="O154" s="12"/>
      <c r="P154" s="12"/>
      <c r="Q154" s="12"/>
      <c r="R154" s="12"/>
      <c r="S154" s="12"/>
      <c r="T154" s="12"/>
      <c r="U154" s="12"/>
      <c r="V154" s="12"/>
      <c r="W154" s="386"/>
      <c r="X154" s="289"/>
      <c r="Y154" s="291"/>
      <c r="Z154" s="12"/>
      <c r="AA154" s="12"/>
      <c r="AB154" s="12"/>
      <c r="AC154" s="12"/>
      <c r="AD154" s="18" t="s">
        <v>478</v>
      </c>
      <c r="AE154" s="18" t="s">
        <v>27</v>
      </c>
      <c r="AF154" s="18" t="s">
        <v>282</v>
      </c>
      <c r="AG154" s="153">
        <f t="shared" si="30"/>
        <v>14.3</v>
      </c>
      <c r="AH154" s="153">
        <f t="shared" si="30"/>
        <v>14.3</v>
      </c>
      <c r="AI154" s="148"/>
      <c r="AJ154" s="148"/>
      <c r="AK154" s="148"/>
      <c r="AL154" s="148"/>
      <c r="AM154" s="148"/>
      <c r="AN154" s="148"/>
      <c r="AO154" s="148">
        <v>14.3</v>
      </c>
      <c r="AP154" s="153">
        <v>14.3</v>
      </c>
      <c r="AQ154" s="154">
        <f t="shared" si="31"/>
        <v>137.4</v>
      </c>
      <c r="AR154" s="146"/>
      <c r="AS154" s="146"/>
      <c r="AT154" s="146"/>
      <c r="AU154" s="146">
        <v>137.4</v>
      </c>
      <c r="AV154" s="153">
        <f t="shared" si="32"/>
        <v>137.4</v>
      </c>
      <c r="AW154" s="148"/>
      <c r="AX154" s="148"/>
      <c r="AY154" s="148"/>
      <c r="AZ154" s="148">
        <v>137.4</v>
      </c>
      <c r="BA154" s="153">
        <f t="shared" si="40"/>
        <v>137.4</v>
      </c>
      <c r="BB154" s="148"/>
      <c r="BC154" s="148"/>
      <c r="BD154" s="148"/>
      <c r="BE154" s="148">
        <v>137.4</v>
      </c>
      <c r="BF154" s="153">
        <f t="shared" si="41"/>
        <v>137.4</v>
      </c>
      <c r="BG154" s="148"/>
      <c r="BH154" s="148"/>
      <c r="BI154" s="148"/>
      <c r="BJ154" s="148">
        <v>137.4</v>
      </c>
    </row>
    <row r="155" spans="1:62" ht="33.75">
      <c r="A155" s="166" t="s">
        <v>226</v>
      </c>
      <c r="B155" s="14">
        <v>7900</v>
      </c>
      <c r="C155" s="8" t="s">
        <v>238</v>
      </c>
      <c r="D155" s="25" t="s">
        <v>238</v>
      </c>
      <c r="E155" s="8" t="s">
        <v>238</v>
      </c>
      <c r="F155" s="8" t="s">
        <v>238</v>
      </c>
      <c r="G155" s="8" t="s">
        <v>238</v>
      </c>
      <c r="H155" s="8" t="s">
        <v>238</v>
      </c>
      <c r="I155" s="8" t="s">
        <v>238</v>
      </c>
      <c r="J155" s="8" t="s">
        <v>238</v>
      </c>
      <c r="K155" s="8" t="s">
        <v>238</v>
      </c>
      <c r="L155" s="8" t="s">
        <v>238</v>
      </c>
      <c r="M155" s="8" t="s">
        <v>238</v>
      </c>
      <c r="N155" s="8" t="s">
        <v>238</v>
      </c>
      <c r="O155" s="8" t="s">
        <v>238</v>
      </c>
      <c r="P155" s="8" t="s">
        <v>238</v>
      </c>
      <c r="Q155" s="11" t="s">
        <v>238</v>
      </c>
      <c r="R155" s="11" t="s">
        <v>238</v>
      </c>
      <c r="S155" s="11" t="s">
        <v>238</v>
      </c>
      <c r="T155" s="11" t="s">
        <v>238</v>
      </c>
      <c r="U155" s="11" t="s">
        <v>238</v>
      </c>
      <c r="V155" s="11" t="s">
        <v>238</v>
      </c>
      <c r="W155" s="11" t="s">
        <v>238</v>
      </c>
      <c r="X155" s="8" t="s">
        <v>238</v>
      </c>
      <c r="Y155" s="8" t="s">
        <v>238</v>
      </c>
      <c r="Z155" s="8" t="s">
        <v>238</v>
      </c>
      <c r="AA155" s="8" t="s">
        <v>238</v>
      </c>
      <c r="AB155" s="8" t="s">
        <v>238</v>
      </c>
      <c r="AC155" s="8" t="s">
        <v>238</v>
      </c>
      <c r="AD155" s="8" t="s">
        <v>238</v>
      </c>
      <c r="AE155" s="8"/>
      <c r="AF155" s="8"/>
      <c r="AG155" s="153">
        <f t="shared" si="30"/>
        <v>0</v>
      </c>
      <c r="AH155" s="153"/>
      <c r="AI155" s="148"/>
      <c r="AJ155" s="148"/>
      <c r="AK155" s="148"/>
      <c r="AL155" s="148"/>
      <c r="AM155" s="148"/>
      <c r="AN155" s="148"/>
      <c r="AO155" s="148"/>
      <c r="AP155" s="153"/>
      <c r="AQ155" s="154">
        <f t="shared" si="31"/>
        <v>0</v>
      </c>
      <c r="AR155" s="146"/>
      <c r="AS155" s="146"/>
      <c r="AT155" s="146"/>
      <c r="AU155" s="146"/>
      <c r="AV155" s="153">
        <f t="shared" si="32"/>
        <v>0</v>
      </c>
      <c r="AW155" s="148"/>
      <c r="AX155" s="148"/>
      <c r="AY155" s="148"/>
      <c r="AZ155" s="148"/>
      <c r="BA155" s="153">
        <f t="shared" si="40"/>
        <v>0</v>
      </c>
      <c r="BB155" s="148"/>
      <c r="BC155" s="148"/>
      <c r="BD155" s="148"/>
      <c r="BE155" s="148"/>
      <c r="BF155" s="153">
        <f t="shared" si="41"/>
        <v>0</v>
      </c>
      <c r="BG155" s="148"/>
      <c r="BH155" s="148"/>
      <c r="BI155" s="148"/>
      <c r="BJ155" s="148"/>
    </row>
    <row r="156" spans="1:62" ht="0.75" customHeight="1">
      <c r="A156" s="113" t="s">
        <v>411</v>
      </c>
      <c r="B156" s="15">
        <v>7901</v>
      </c>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53">
        <f t="shared" si="30"/>
        <v>0</v>
      </c>
      <c r="AH156" s="156"/>
      <c r="AI156" s="151"/>
      <c r="AJ156" s="151"/>
      <c r="AK156" s="151"/>
      <c r="AL156" s="151"/>
      <c r="AM156" s="151"/>
      <c r="AN156" s="151"/>
      <c r="AO156" s="151"/>
      <c r="AP156" s="156"/>
      <c r="AQ156" s="154">
        <f t="shared" si="31"/>
        <v>0</v>
      </c>
      <c r="AR156" s="152"/>
      <c r="AS156" s="152"/>
      <c r="AT156" s="152"/>
      <c r="AU156" s="152"/>
      <c r="AV156" s="153">
        <f t="shared" si="32"/>
        <v>0</v>
      </c>
      <c r="AW156" s="151"/>
      <c r="AX156" s="151"/>
      <c r="AY156" s="151"/>
      <c r="AZ156" s="151"/>
      <c r="BA156" s="153">
        <f t="shared" si="40"/>
        <v>0</v>
      </c>
      <c r="BB156" s="151"/>
      <c r="BC156" s="151"/>
      <c r="BD156" s="151"/>
      <c r="BE156" s="151"/>
      <c r="BF156" s="153">
        <f t="shared" si="41"/>
        <v>0</v>
      </c>
      <c r="BG156" s="151"/>
      <c r="BH156" s="151"/>
      <c r="BI156" s="151"/>
      <c r="BJ156" s="151"/>
    </row>
    <row r="157" spans="1:62" ht="0.75" hidden="1" customHeight="1">
      <c r="A157" s="114" t="s">
        <v>412</v>
      </c>
      <c r="B157" s="17"/>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53">
        <f t="shared" si="30"/>
        <v>0</v>
      </c>
      <c r="AH157" s="153"/>
      <c r="AI157" s="153"/>
      <c r="AJ157" s="153"/>
      <c r="AK157" s="153"/>
      <c r="AL157" s="153"/>
      <c r="AM157" s="153"/>
      <c r="AN157" s="153"/>
      <c r="AO157" s="153"/>
      <c r="AP157" s="153"/>
      <c r="AQ157" s="154">
        <f t="shared" si="31"/>
        <v>0</v>
      </c>
      <c r="AR157" s="154"/>
      <c r="AS157" s="154"/>
      <c r="AT157" s="154"/>
      <c r="AU157" s="154"/>
      <c r="AV157" s="153">
        <f t="shared" si="32"/>
        <v>0</v>
      </c>
      <c r="AW157" s="153"/>
      <c r="AX157" s="153"/>
      <c r="AY157" s="153"/>
      <c r="AZ157" s="153"/>
      <c r="BA157" s="153">
        <f t="shared" si="40"/>
        <v>0</v>
      </c>
      <c r="BB157" s="153"/>
      <c r="BC157" s="153"/>
      <c r="BD157" s="153"/>
      <c r="BE157" s="153"/>
      <c r="BF157" s="153">
        <f t="shared" si="41"/>
        <v>0</v>
      </c>
      <c r="BG157" s="153"/>
      <c r="BH157" s="153"/>
      <c r="BI157" s="153"/>
      <c r="BJ157" s="153"/>
    </row>
    <row r="158" spans="1:62" ht="37.5" customHeight="1">
      <c r="A158" s="112" t="s">
        <v>329</v>
      </c>
      <c r="B158" s="29">
        <v>8000</v>
      </c>
      <c r="C158" s="16"/>
      <c r="D158" s="16"/>
      <c r="E158" s="16"/>
      <c r="F158" s="16"/>
      <c r="G158" s="16"/>
      <c r="H158" s="16"/>
      <c r="I158" s="16"/>
      <c r="J158" s="16"/>
      <c r="K158" s="16"/>
      <c r="L158" s="16"/>
      <c r="M158" s="16"/>
      <c r="N158" s="16"/>
      <c r="O158" s="16"/>
      <c r="P158" s="16"/>
      <c r="Q158" s="21"/>
      <c r="R158" s="21"/>
      <c r="S158" s="21"/>
      <c r="T158" s="21"/>
      <c r="U158" s="21"/>
      <c r="V158" s="21"/>
      <c r="W158" s="12"/>
      <c r="X158" s="16"/>
      <c r="Y158" s="16"/>
      <c r="Z158" s="16"/>
      <c r="AA158" s="16"/>
      <c r="AB158" s="16"/>
      <c r="AC158" s="16"/>
      <c r="AD158" s="451" t="s">
        <v>180</v>
      </c>
      <c r="AE158" s="451" t="s">
        <v>197</v>
      </c>
      <c r="AF158" s="451" t="s">
        <v>288</v>
      </c>
      <c r="AG158" s="153"/>
      <c r="AH158" s="156"/>
      <c r="AI158" s="151"/>
      <c r="AJ158" s="151"/>
      <c r="AK158" s="151"/>
      <c r="AL158" s="151"/>
      <c r="AM158" s="151"/>
      <c r="AN158" s="151"/>
      <c r="AO158" s="151"/>
      <c r="AP158" s="156"/>
      <c r="AQ158" s="154">
        <v>0</v>
      </c>
      <c r="AR158" s="152"/>
      <c r="AS158" s="152"/>
      <c r="AT158" s="152"/>
      <c r="AU158" s="152">
        <v>0</v>
      </c>
      <c r="AV158" s="153">
        <f t="shared" si="32"/>
        <v>31.3</v>
      </c>
      <c r="AW158" s="151"/>
      <c r="AX158" s="151"/>
      <c r="AY158" s="151"/>
      <c r="AZ158" s="151">
        <v>31.3</v>
      </c>
      <c r="BA158" s="153">
        <f t="shared" si="40"/>
        <v>62.2</v>
      </c>
      <c r="BB158" s="151"/>
      <c r="BC158" s="151"/>
      <c r="BD158" s="151"/>
      <c r="BE158" s="151">
        <v>62.2</v>
      </c>
      <c r="BF158" s="153">
        <f t="shared" si="41"/>
        <v>62.2</v>
      </c>
      <c r="BG158" s="151"/>
      <c r="BH158" s="151"/>
      <c r="BI158" s="151"/>
      <c r="BJ158" s="151">
        <v>62.2</v>
      </c>
    </row>
    <row r="159" spans="1:62" ht="24.75" thickBot="1">
      <c r="A159" s="112" t="s">
        <v>227</v>
      </c>
      <c r="B159" s="184"/>
      <c r="C159" s="27" t="s">
        <v>238</v>
      </c>
      <c r="D159" s="27" t="s">
        <v>238</v>
      </c>
      <c r="E159" s="27" t="s">
        <v>238</v>
      </c>
      <c r="F159" s="27" t="s">
        <v>238</v>
      </c>
      <c r="G159" s="27" t="s">
        <v>238</v>
      </c>
      <c r="H159" s="27" t="s">
        <v>238</v>
      </c>
      <c r="I159" s="27" t="s">
        <v>238</v>
      </c>
      <c r="J159" s="27" t="s">
        <v>238</v>
      </c>
      <c r="K159" s="27" t="s">
        <v>238</v>
      </c>
      <c r="L159" s="27" t="s">
        <v>238</v>
      </c>
      <c r="M159" s="27" t="s">
        <v>238</v>
      </c>
      <c r="N159" s="27" t="s">
        <v>238</v>
      </c>
      <c r="O159" s="27" t="s">
        <v>238</v>
      </c>
      <c r="P159" s="27" t="s">
        <v>238</v>
      </c>
      <c r="Q159" s="28" t="s">
        <v>238</v>
      </c>
      <c r="R159" s="28" t="s">
        <v>238</v>
      </c>
      <c r="S159" s="28" t="s">
        <v>238</v>
      </c>
      <c r="T159" s="28" t="s">
        <v>238</v>
      </c>
      <c r="U159" s="28" t="s">
        <v>238</v>
      </c>
      <c r="V159" s="28" t="s">
        <v>238</v>
      </c>
      <c r="W159" s="28" t="s">
        <v>238</v>
      </c>
      <c r="X159" s="27" t="s">
        <v>238</v>
      </c>
      <c r="Y159" s="27" t="s">
        <v>238</v>
      </c>
      <c r="Z159" s="27" t="s">
        <v>238</v>
      </c>
      <c r="AA159" s="27" t="s">
        <v>238</v>
      </c>
      <c r="AB159" s="27" t="s">
        <v>238</v>
      </c>
      <c r="AC159" s="27" t="s">
        <v>238</v>
      </c>
      <c r="AD159" s="27" t="s">
        <v>238</v>
      </c>
      <c r="AE159" s="27"/>
      <c r="AF159" s="27"/>
      <c r="AG159" s="163">
        <f t="shared" ref="AG159:AM159" si="42">AG20</f>
        <v>3210.2000000000003</v>
      </c>
      <c r="AH159" s="163">
        <f t="shared" si="42"/>
        <v>2790.1</v>
      </c>
      <c r="AI159" s="163">
        <f t="shared" si="42"/>
        <v>91.1</v>
      </c>
      <c r="AJ159" s="163">
        <f t="shared" si="42"/>
        <v>91.1</v>
      </c>
      <c r="AK159" s="163">
        <f t="shared" si="42"/>
        <v>636.80000000000007</v>
      </c>
      <c r="AL159" s="163">
        <f t="shared" si="42"/>
        <v>636.80000000000007</v>
      </c>
      <c r="AM159" s="163">
        <f t="shared" si="42"/>
        <v>0</v>
      </c>
      <c r="AN159" s="163"/>
      <c r="AO159" s="553">
        <f>AO20+AO158</f>
        <v>2482.3000000000002</v>
      </c>
      <c r="AP159" s="553">
        <f>AP20+AP158</f>
        <v>2062.1999999999998</v>
      </c>
      <c r="AQ159" s="162">
        <f t="shared" ref="AQ159:AZ159" si="43">AQ20</f>
        <v>5656.6999999999989</v>
      </c>
      <c r="AR159" s="162">
        <f t="shared" si="43"/>
        <v>2081.5</v>
      </c>
      <c r="AS159" s="162">
        <f t="shared" si="43"/>
        <v>1952.2</v>
      </c>
      <c r="AT159" s="162">
        <f t="shared" si="43"/>
        <v>0</v>
      </c>
      <c r="AU159" s="162">
        <f t="shared" si="43"/>
        <v>1623</v>
      </c>
      <c r="AV159" s="613">
        <f t="shared" si="43"/>
        <v>1689.1000000000001</v>
      </c>
      <c r="AW159" s="165">
        <f t="shared" si="43"/>
        <v>90.1</v>
      </c>
      <c r="AX159" s="165">
        <f t="shared" si="43"/>
        <v>345.7</v>
      </c>
      <c r="AY159" s="165">
        <f t="shared" si="43"/>
        <v>0</v>
      </c>
      <c r="AZ159" s="165">
        <f t="shared" si="43"/>
        <v>1253.3000000000002</v>
      </c>
      <c r="BA159" s="165">
        <f t="shared" ref="BA159:BJ159" si="44">BA20</f>
        <v>1843.2000000000003</v>
      </c>
      <c r="BB159" s="165">
        <f t="shared" si="44"/>
        <v>93.8</v>
      </c>
      <c r="BC159" s="165">
        <f t="shared" si="44"/>
        <v>505.7</v>
      </c>
      <c r="BD159" s="165">
        <f t="shared" si="44"/>
        <v>0</v>
      </c>
      <c r="BE159" s="165">
        <f t="shared" si="44"/>
        <v>1243.7000000000003</v>
      </c>
      <c r="BF159" s="165">
        <f t="shared" si="44"/>
        <v>1843.2000000000003</v>
      </c>
      <c r="BG159" s="165">
        <f t="shared" si="44"/>
        <v>93.8</v>
      </c>
      <c r="BH159" s="165">
        <f t="shared" si="44"/>
        <v>505.7</v>
      </c>
      <c r="BI159" s="165">
        <f t="shared" si="44"/>
        <v>0</v>
      </c>
      <c r="BJ159" s="165">
        <f t="shared" si="44"/>
        <v>1243.7000000000003</v>
      </c>
    </row>
    <row r="161" spans="1:57" s="46" customFormat="1" ht="16.5">
      <c r="A161" s="636"/>
      <c r="B161" s="42"/>
      <c r="D161" s="43"/>
      <c r="E161" s="43"/>
      <c r="F161" s="43"/>
      <c r="G161" s="44"/>
      <c r="H161" s="43"/>
      <c r="I161" s="43"/>
      <c r="J161" s="43"/>
      <c r="K161" s="44"/>
      <c r="L161" s="44"/>
      <c r="M161" s="43"/>
      <c r="N161" s="43"/>
      <c r="O161" s="43"/>
      <c r="P161" s="43"/>
      <c r="Q161" s="44"/>
      <c r="R161" s="44"/>
      <c r="S161" s="44"/>
      <c r="T161" s="44"/>
      <c r="U161" s="44"/>
      <c r="V161" s="44"/>
      <c r="W161" s="44"/>
      <c r="X161" s="44"/>
      <c r="Y161" s="44"/>
      <c r="Z161" s="44"/>
      <c r="AA161" s="44"/>
      <c r="AB161" s="44"/>
      <c r="AC161" s="44"/>
      <c r="AD161" s="45"/>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row>
    <row r="162" spans="1:57" ht="15.75" customHeight="1"/>
    <row r="163" spans="1:57" ht="7.5" customHeight="1"/>
    <row r="164" spans="1:57" s="35" customFormat="1"/>
    <row r="166" spans="1:57" s="34" customFormat="1"/>
  </sheetData>
  <mergeCells count="175">
    <mergeCell ref="BE14:BE18"/>
    <mergeCell ref="BC14:BC18"/>
    <mergeCell ref="BD14:BD18"/>
    <mergeCell ref="BF13:BJ13"/>
    <mergeCell ref="BF14:BF18"/>
    <mergeCell ref="BG14:BG18"/>
    <mergeCell ref="BH14:BH18"/>
    <mergeCell ref="BI14:BI18"/>
    <mergeCell ref="BJ14:BJ18"/>
    <mergeCell ref="Y137:Y139"/>
    <mergeCell ref="Y49:Y57"/>
    <mergeCell ref="Y103:Y108"/>
    <mergeCell ref="X137:X139"/>
    <mergeCell ref="X64:X71"/>
    <mergeCell ref="BB14:BB18"/>
    <mergeCell ref="BA14:BA18"/>
    <mergeCell ref="W137:W139"/>
    <mergeCell ref="W103:W116"/>
    <mergeCell ref="W64:W71"/>
    <mergeCell ref="W93:W94"/>
    <mergeCell ref="W72:W88"/>
    <mergeCell ref="C64:C71"/>
    <mergeCell ref="A153:A154"/>
    <mergeCell ref="B137:B139"/>
    <mergeCell ref="B103:B105"/>
    <mergeCell ref="A111:A116"/>
    <mergeCell ref="B153:B154"/>
    <mergeCell ref="A137:A139"/>
    <mergeCell ref="B111:B116"/>
    <mergeCell ref="A103:A105"/>
    <mergeCell ref="A106:A110"/>
    <mergeCell ref="B106:B110"/>
    <mergeCell ref="F97:F98"/>
    <mergeCell ref="M49:M57"/>
    <mergeCell ref="C153:C154"/>
    <mergeCell ref="C137:C139"/>
    <mergeCell ref="M137:M139"/>
    <mergeCell ref="C103:C116"/>
    <mergeCell ref="E137:E139"/>
    <mergeCell ref="E103:E110"/>
    <mergeCell ref="M103:M116"/>
    <mergeCell ref="E72:E88"/>
    <mergeCell ref="A93:A94"/>
    <mergeCell ref="A25:A29"/>
    <mergeCell ref="C25:C29"/>
    <mergeCell ref="B25:B29"/>
    <mergeCell ref="B49:B60"/>
    <mergeCell ref="C72:C88"/>
    <mergeCell ref="C93:C94"/>
    <mergeCell ref="B72:B84"/>
    <mergeCell ref="B64:B71"/>
    <mergeCell ref="B9:B18"/>
    <mergeCell ref="C9:AB10"/>
    <mergeCell ref="C11:V11"/>
    <mergeCell ref="L13:L18"/>
    <mergeCell ref="J12:L12"/>
    <mergeCell ref="X13:X18"/>
    <mergeCell ref="Y13:Y18"/>
    <mergeCell ref="W11:AB11"/>
    <mergeCell ref="D13:D18"/>
    <mergeCell ref="C12:E12"/>
    <mergeCell ref="Y72:Y88"/>
    <mergeCell ref="Y64:Y71"/>
    <mergeCell ref="X49:X57"/>
    <mergeCell ref="M25:M29"/>
    <mergeCell ref="W49:W57"/>
    <mergeCell ref="M76:M83"/>
    <mergeCell ref="M68:M71"/>
    <mergeCell ref="A30:A32"/>
    <mergeCell ref="B30:B32"/>
    <mergeCell ref="C49:C57"/>
    <mergeCell ref="D49:D57"/>
    <mergeCell ref="C30:C32"/>
    <mergeCell ref="M84:M88"/>
    <mergeCell ref="E64:E71"/>
    <mergeCell ref="A72:A88"/>
    <mergeCell ref="B33:B47"/>
    <mergeCell ref="A49:A60"/>
    <mergeCell ref="A64:A71"/>
    <mergeCell ref="D64:D71"/>
    <mergeCell ref="A33:A47"/>
    <mergeCell ref="C33:C47"/>
    <mergeCell ref="D33:D47"/>
    <mergeCell ref="F13:F18"/>
    <mergeCell ref="G13:G18"/>
    <mergeCell ref="E25:E29"/>
    <mergeCell ref="X25:X29"/>
    <mergeCell ref="W25:W29"/>
    <mergeCell ref="W30:W32"/>
    <mergeCell ref="AM13:AN13"/>
    <mergeCell ref="AN14:AN18"/>
    <mergeCell ref="I13:I18"/>
    <mergeCell ref="O13:O18"/>
    <mergeCell ref="V13:V18"/>
    <mergeCell ref="U13:U18"/>
    <mergeCell ref="J13:J18"/>
    <mergeCell ref="S13:S18"/>
    <mergeCell ref="N13:N18"/>
    <mergeCell ref="P13:P18"/>
    <mergeCell ref="C13:C18"/>
    <mergeCell ref="E13:E18"/>
    <mergeCell ref="AG14:AG18"/>
    <mergeCell ref="AA13:AA18"/>
    <mergeCell ref="Z13:Z18"/>
    <mergeCell ref="T13:T18"/>
    <mergeCell ref="AD13:AD18"/>
    <mergeCell ref="AC9:AC18"/>
    <mergeCell ref="H13:H18"/>
    <mergeCell ref="K13:K18"/>
    <mergeCell ref="Z49:Z57"/>
    <mergeCell ref="X33:X47"/>
    <mergeCell ref="W33:W47"/>
    <mergeCell ref="AB49:AB57"/>
    <mergeCell ref="Z33:Z47"/>
    <mergeCell ref="D25:D29"/>
    <mergeCell ref="Z25:Z29"/>
    <mergeCell ref="E30:E32"/>
    <mergeCell ref="E49:E57"/>
    <mergeCell ref="E33:E47"/>
    <mergeCell ref="AY13:AY18"/>
    <mergeCell ref="AJ14:AJ18"/>
    <mergeCell ref="AP14:AP18"/>
    <mergeCell ref="AU13:AU18"/>
    <mergeCell ref="AT13:AT18"/>
    <mergeCell ref="AK14:AK18"/>
    <mergeCell ref="AV13:AV18"/>
    <mergeCell ref="AQ13:AQ18"/>
    <mergeCell ref="AR13:AR18"/>
    <mergeCell ref="AO14:AO18"/>
    <mergeCell ref="Y30:Y32"/>
    <mergeCell ref="Y25:Y29"/>
    <mergeCell ref="R13:R18"/>
    <mergeCell ref="M33:M47"/>
    <mergeCell ref="Y33:Y47"/>
    <mergeCell ref="AL14:AL18"/>
    <mergeCell ref="AG13:AH13"/>
    <mergeCell ref="AB33:AB47"/>
    <mergeCell ref="AB13:AB18"/>
    <mergeCell ref="BA13:BE13"/>
    <mergeCell ref="AD9:AF12"/>
    <mergeCell ref="AI14:AI18"/>
    <mergeCell ref="AH14:AH18"/>
    <mergeCell ref="AS13:AS18"/>
    <mergeCell ref="AV12:AZ12"/>
    <mergeCell ref="AW13:AW18"/>
    <mergeCell ref="AX13:AX18"/>
    <mergeCell ref="AE13:AE18"/>
    <mergeCell ref="AK13:AL13"/>
    <mergeCell ref="AZ13:AZ18"/>
    <mergeCell ref="AG12:AP12"/>
    <mergeCell ref="AB137:AB139"/>
    <mergeCell ref="Z137:Z139"/>
    <mergeCell ref="AB103:AB108"/>
    <mergeCell ref="Z103:Z116"/>
    <mergeCell ref="AA33:AA47"/>
    <mergeCell ref="Z72:Z88"/>
    <mergeCell ref="AF13:AF18"/>
    <mergeCell ref="AO13:AP13"/>
    <mergeCell ref="A3:AZ4"/>
    <mergeCell ref="A5:AS5"/>
    <mergeCell ref="M12:P12"/>
    <mergeCell ref="Q12:S12"/>
    <mergeCell ref="A9:A18"/>
    <mergeCell ref="Q13:Q18"/>
    <mergeCell ref="M13:M18"/>
    <mergeCell ref="W13:W18"/>
    <mergeCell ref="AM14:AM18"/>
    <mergeCell ref="AI13:AJ13"/>
    <mergeCell ref="T12:V12"/>
    <mergeCell ref="AG9:BJ11"/>
    <mergeCell ref="Z12:AB12"/>
    <mergeCell ref="F12:I12"/>
    <mergeCell ref="W12:Y12"/>
    <mergeCell ref="BA12:BJ12"/>
    <mergeCell ref="AQ12:AU12"/>
  </mergeCells>
  <phoneticPr fontId="0" type="noConversion"/>
  <pageMargins left="0.75" right="0.28000000000000003" top="0.49" bottom="0.51" header="0.5" footer="0.5"/>
  <pageSetup paperSize="9" scale="44" orientation="landscape" r:id="rId1"/>
  <headerFooter alignWithMargins="0"/>
</worksheet>
</file>

<file path=xl/worksheets/sheet7.xml><?xml version="1.0" encoding="utf-8"?>
<worksheet xmlns="http://schemas.openxmlformats.org/spreadsheetml/2006/main" xmlns:r="http://schemas.openxmlformats.org/officeDocument/2006/relationships">
  <dimension ref="A3:BJ174"/>
  <sheetViews>
    <sheetView view="pageBreakPreview" topLeftCell="AG159" zoomScaleNormal="75" zoomScaleSheetLayoutView="100" workbookViewId="0">
      <selection activeCell="AG172" sqref="AG172:BC174"/>
    </sheetView>
  </sheetViews>
  <sheetFormatPr defaultRowHeight="12.75"/>
  <cols>
    <col min="1" max="1" width="40.7109375" style="2" customWidth="1"/>
    <col min="2" max="2" width="5.85546875" style="2" customWidth="1"/>
    <col min="3" max="3" width="14.42578125" style="2" customWidth="1"/>
    <col min="4" max="4" width="3.85546875" style="2" customWidth="1"/>
    <col min="5" max="5" width="5.42578125" style="2" customWidth="1"/>
    <col min="6" max="6" width="10" style="2" hidden="1" customWidth="1"/>
    <col min="7" max="7" width="9.140625" style="2" hidden="1" customWidth="1"/>
    <col min="8" max="8" width="11.7109375" style="2" hidden="1" customWidth="1"/>
    <col min="9" max="9" width="11.28515625" style="2" hidden="1" customWidth="1"/>
    <col min="10" max="10" width="10.7109375" style="2" hidden="1" customWidth="1"/>
    <col min="11" max="11" width="10.85546875" style="2" hidden="1" customWidth="1"/>
    <col min="12" max="12" width="10.5703125" style="2" hidden="1" customWidth="1"/>
    <col min="13" max="13" width="10.7109375" style="2" hidden="1" customWidth="1"/>
    <col min="14" max="14" width="12.140625" style="2" hidden="1" customWidth="1"/>
    <col min="15" max="15" width="12.42578125" style="2" hidden="1" customWidth="1"/>
    <col min="16" max="16" width="10.7109375" style="2" hidden="1" customWidth="1"/>
    <col min="17" max="17" width="0.140625" style="2" hidden="1" customWidth="1"/>
    <col min="18" max="18" width="9.28515625" style="2" hidden="1" customWidth="1"/>
    <col min="19" max="19" width="9.85546875" style="2" hidden="1" customWidth="1"/>
    <col min="20" max="20" width="9.42578125" style="2" hidden="1" customWidth="1"/>
    <col min="21" max="21" width="8.28515625" style="2" hidden="1" customWidth="1"/>
    <col min="22" max="22" width="9" style="2" hidden="1" customWidth="1"/>
    <col min="23" max="23" width="14" style="2" customWidth="1"/>
    <col min="24" max="24" width="4.28515625" style="2" customWidth="1"/>
    <col min="25" max="25" width="4.7109375" style="2" customWidth="1"/>
    <col min="26" max="26" width="18" style="2" hidden="1" customWidth="1"/>
    <col min="27" max="27" width="4.5703125" style="2" hidden="1" customWidth="1"/>
    <col min="28" max="28" width="5.5703125" style="2" hidden="1" customWidth="1"/>
    <col min="29" max="29" width="12" style="2" hidden="1" customWidth="1"/>
    <col min="30" max="30" width="5.28515625" style="2" customWidth="1"/>
    <col min="31" max="31" width="11.5703125" style="2" customWidth="1"/>
    <col min="32" max="32" width="4.28515625" style="2" customWidth="1"/>
    <col min="33" max="34" width="6.85546875" style="2" customWidth="1"/>
    <col min="35" max="36" width="6" style="2" customWidth="1"/>
    <col min="37" max="38" width="7.42578125" style="2" customWidth="1"/>
    <col min="39" max="40" width="4.42578125" style="2" customWidth="1"/>
    <col min="41" max="42" width="6.85546875" style="2" customWidth="1"/>
    <col min="43" max="43" width="7.28515625" style="2" customWidth="1"/>
    <col min="44" max="44" width="6.42578125" style="2" customWidth="1"/>
    <col min="45" max="45" width="6.85546875" style="2" customWidth="1"/>
    <col min="46" max="46" width="4.28515625" style="2" customWidth="1"/>
    <col min="47" max="47" width="6.85546875" style="2" customWidth="1"/>
    <col min="48" max="48" width="8" style="2" customWidth="1"/>
    <col min="49" max="49" width="5.85546875" style="2" customWidth="1"/>
    <col min="50" max="50" width="6.28515625" style="2" customWidth="1"/>
    <col min="51" max="51" width="4" style="2" customWidth="1"/>
    <col min="52" max="52" width="6" style="2" customWidth="1"/>
    <col min="53" max="53" width="6.7109375" style="2" customWidth="1"/>
    <col min="54" max="54" width="5.140625" style="2" customWidth="1"/>
    <col min="55" max="55" width="7.140625" style="2" customWidth="1"/>
    <col min="56" max="56" width="3.7109375" style="2" customWidth="1"/>
    <col min="57" max="57" width="6.5703125" style="2" customWidth="1"/>
    <col min="58" max="58" width="7.140625" style="2" customWidth="1"/>
    <col min="59" max="59" width="5" style="2" customWidth="1"/>
    <col min="60" max="60" width="6.85546875" style="2" customWidth="1"/>
    <col min="61" max="61" width="4.140625" style="2" customWidth="1"/>
    <col min="62" max="62" width="7.28515625" style="2" customWidth="1"/>
    <col min="63" max="16384" width="9.140625" style="2"/>
  </cols>
  <sheetData>
    <row r="3" spans="1:62" s="56" customFormat="1" ht="27" customHeight="1">
      <c r="A3" s="940" t="s">
        <v>12</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444</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39" customHeight="1">
      <c r="A9" s="911"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12"/>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12"/>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44.25" customHeight="1">
      <c r="A12" s="912"/>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4" t="s">
        <v>348</v>
      </c>
      <c r="AH12" s="925"/>
      <c r="AI12" s="925"/>
      <c r="AJ12" s="925"/>
      <c r="AK12" s="925"/>
      <c r="AL12" s="925"/>
      <c r="AM12" s="925"/>
      <c r="AN12" s="925"/>
      <c r="AO12" s="925"/>
      <c r="AP12" s="926"/>
      <c r="AQ12" s="922" t="s">
        <v>118</v>
      </c>
      <c r="AR12" s="927"/>
      <c r="AS12" s="927"/>
      <c r="AT12" s="927"/>
      <c r="AU12" s="923"/>
      <c r="AV12" s="922" t="s">
        <v>117</v>
      </c>
      <c r="AW12" s="927"/>
      <c r="AX12" s="927"/>
      <c r="AY12" s="927"/>
      <c r="AZ12" s="923"/>
      <c r="BA12" s="924" t="s">
        <v>435</v>
      </c>
      <c r="BB12" s="925"/>
      <c r="BC12" s="925"/>
      <c r="BD12" s="925"/>
      <c r="BE12" s="925"/>
      <c r="BF12" s="925"/>
      <c r="BG12" s="925"/>
      <c r="BH12" s="925"/>
      <c r="BI12" s="925"/>
      <c r="BJ12" s="926"/>
    </row>
    <row r="13" spans="1:62" ht="81.75" customHeight="1">
      <c r="A13" s="912"/>
      <c r="B13" s="909"/>
      <c r="C13" s="905" t="s">
        <v>338</v>
      </c>
      <c r="D13" s="905" t="s">
        <v>339</v>
      </c>
      <c r="E13" s="905" t="s">
        <v>340</v>
      </c>
      <c r="F13" s="905" t="s">
        <v>338</v>
      </c>
      <c r="G13" s="905" t="s">
        <v>339</v>
      </c>
      <c r="H13" s="905" t="s">
        <v>340</v>
      </c>
      <c r="I13" s="905" t="s">
        <v>341</v>
      </c>
      <c r="J13" s="905" t="s">
        <v>338</v>
      </c>
      <c r="K13" s="905" t="s">
        <v>342</v>
      </c>
      <c r="L13" s="905" t="s">
        <v>340</v>
      </c>
      <c r="M13" s="905" t="s">
        <v>338</v>
      </c>
      <c r="N13" s="905" t="s">
        <v>342</v>
      </c>
      <c r="O13" s="905" t="s">
        <v>340</v>
      </c>
      <c r="P13" s="905" t="s">
        <v>341</v>
      </c>
      <c r="Q13" s="905" t="s">
        <v>338</v>
      </c>
      <c r="R13" s="905" t="s">
        <v>342</v>
      </c>
      <c r="S13" s="905" t="s">
        <v>340</v>
      </c>
      <c r="T13" s="905" t="s">
        <v>338</v>
      </c>
      <c r="U13" s="905" t="s">
        <v>342</v>
      </c>
      <c r="V13" s="905" t="s">
        <v>340</v>
      </c>
      <c r="W13" s="905" t="s">
        <v>338</v>
      </c>
      <c r="X13" s="905" t="s">
        <v>339</v>
      </c>
      <c r="Y13" s="905" t="s">
        <v>340</v>
      </c>
      <c r="Z13" s="905" t="s">
        <v>338</v>
      </c>
      <c r="AA13" s="905" t="s">
        <v>342</v>
      </c>
      <c r="AB13" s="905" t="s">
        <v>340</v>
      </c>
      <c r="AC13" s="906"/>
      <c r="AD13" s="908" t="s">
        <v>343</v>
      </c>
      <c r="AE13" s="908" t="s">
        <v>300</v>
      </c>
      <c r="AF13" s="908" t="s">
        <v>301</v>
      </c>
      <c r="AG13" s="983" t="s">
        <v>439</v>
      </c>
      <c r="AH13" s="984"/>
      <c r="AI13" s="922" t="s">
        <v>4</v>
      </c>
      <c r="AJ13" s="923"/>
      <c r="AK13" s="922" t="s">
        <v>5</v>
      </c>
      <c r="AL13" s="923"/>
      <c r="AM13" s="922" t="s">
        <v>16</v>
      </c>
      <c r="AN13" s="923"/>
      <c r="AO13" s="922" t="s">
        <v>472</v>
      </c>
      <c r="AP13" s="923"/>
      <c r="AQ13" s="920" t="s">
        <v>439</v>
      </c>
      <c r="AR13" s="911" t="s">
        <v>4</v>
      </c>
      <c r="AS13" s="911" t="s">
        <v>5</v>
      </c>
      <c r="AT13" s="911" t="s">
        <v>16</v>
      </c>
      <c r="AU13" s="911" t="s">
        <v>472</v>
      </c>
      <c r="AV13" s="920" t="s">
        <v>439</v>
      </c>
      <c r="AW13" s="911" t="s">
        <v>4</v>
      </c>
      <c r="AX13" s="911" t="s">
        <v>5</v>
      </c>
      <c r="AY13" s="911" t="s">
        <v>16</v>
      </c>
      <c r="AZ13" s="911" t="s">
        <v>472</v>
      </c>
      <c r="BA13" s="920" t="s">
        <v>383</v>
      </c>
      <c r="BB13" s="920"/>
      <c r="BC13" s="920"/>
      <c r="BD13" s="920"/>
      <c r="BE13" s="920"/>
      <c r="BF13" s="920" t="s">
        <v>85</v>
      </c>
      <c r="BG13" s="920"/>
      <c r="BH13" s="920"/>
      <c r="BI13" s="920"/>
      <c r="BJ13" s="920"/>
    </row>
    <row r="14" spans="1:62" ht="18" customHeight="1">
      <c r="A14" s="912"/>
      <c r="B14" s="909"/>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9"/>
      <c r="AE14" s="909"/>
      <c r="AF14" s="909"/>
      <c r="AG14" s="911" t="s">
        <v>436</v>
      </c>
      <c r="AH14" s="911" t="s">
        <v>437</v>
      </c>
      <c r="AI14" s="920" t="s">
        <v>328</v>
      </c>
      <c r="AJ14" s="920" t="s">
        <v>327</v>
      </c>
      <c r="AK14" s="920" t="s">
        <v>328</v>
      </c>
      <c r="AL14" s="920" t="s">
        <v>327</v>
      </c>
      <c r="AM14" s="920" t="s">
        <v>328</v>
      </c>
      <c r="AN14" s="920" t="s">
        <v>327</v>
      </c>
      <c r="AO14" s="920" t="s">
        <v>328</v>
      </c>
      <c r="AP14" s="920" t="s">
        <v>327</v>
      </c>
      <c r="AQ14" s="920"/>
      <c r="AR14" s="912"/>
      <c r="AS14" s="912"/>
      <c r="AT14" s="912"/>
      <c r="AU14" s="912"/>
      <c r="AV14" s="920"/>
      <c r="AW14" s="912"/>
      <c r="AX14" s="912"/>
      <c r="AY14" s="912"/>
      <c r="AZ14" s="912"/>
      <c r="BA14" s="917" t="s">
        <v>35</v>
      </c>
      <c r="BB14" s="911" t="s">
        <v>4</v>
      </c>
      <c r="BC14" s="911" t="s">
        <v>5</v>
      </c>
      <c r="BD14" s="911" t="s">
        <v>16</v>
      </c>
      <c r="BE14" s="911" t="s">
        <v>472</v>
      </c>
      <c r="BF14" s="917" t="s">
        <v>35</v>
      </c>
      <c r="BG14" s="911" t="s">
        <v>4</v>
      </c>
      <c r="BH14" s="911" t="s">
        <v>5</v>
      </c>
      <c r="BI14" s="911" t="s">
        <v>16</v>
      </c>
      <c r="BJ14" s="911" t="s">
        <v>472</v>
      </c>
    </row>
    <row r="15" spans="1:62" ht="78" customHeight="1">
      <c r="A15" s="912"/>
      <c r="B15" s="909"/>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9"/>
      <c r="AE15" s="909"/>
      <c r="AF15" s="909"/>
      <c r="AG15" s="912"/>
      <c r="AH15" s="912"/>
      <c r="AI15" s="920"/>
      <c r="AJ15" s="920"/>
      <c r="AK15" s="920"/>
      <c r="AL15" s="920"/>
      <c r="AM15" s="920"/>
      <c r="AN15" s="920"/>
      <c r="AO15" s="920"/>
      <c r="AP15" s="920"/>
      <c r="AQ15" s="920"/>
      <c r="AR15" s="912"/>
      <c r="AS15" s="912"/>
      <c r="AT15" s="912"/>
      <c r="AU15" s="912"/>
      <c r="AV15" s="920"/>
      <c r="AW15" s="912"/>
      <c r="AX15" s="912"/>
      <c r="AY15" s="912"/>
      <c r="AZ15" s="912"/>
      <c r="BA15" s="918"/>
      <c r="BB15" s="912"/>
      <c r="BC15" s="912"/>
      <c r="BD15" s="912"/>
      <c r="BE15" s="912"/>
      <c r="BF15" s="918"/>
      <c r="BG15" s="912"/>
      <c r="BH15" s="912"/>
      <c r="BI15" s="912"/>
      <c r="BJ15" s="912"/>
    </row>
    <row r="16" spans="1:62" ht="18" hidden="1" customHeight="1">
      <c r="A16" s="912"/>
      <c r="B16" s="909"/>
      <c r="C16" s="906"/>
      <c r="D16" s="906"/>
      <c r="E16" s="906"/>
      <c r="F16" s="906"/>
      <c r="G16" s="906"/>
      <c r="H16" s="906"/>
      <c r="I16" s="906"/>
      <c r="J16" s="906"/>
      <c r="K16" s="906"/>
      <c r="L16" s="906"/>
      <c r="M16" s="906"/>
      <c r="N16" s="906"/>
      <c r="O16" s="906"/>
      <c r="P16" s="906"/>
      <c r="Q16" s="906"/>
      <c r="R16" s="906"/>
      <c r="S16" s="906"/>
      <c r="T16" s="906"/>
      <c r="U16" s="906"/>
      <c r="V16" s="906"/>
      <c r="W16" s="906"/>
      <c r="X16" s="906"/>
      <c r="Y16" s="906"/>
      <c r="Z16" s="906"/>
      <c r="AA16" s="906"/>
      <c r="AB16" s="906"/>
      <c r="AC16" s="906"/>
      <c r="AD16" s="909"/>
      <c r="AE16" s="909"/>
      <c r="AF16" s="909"/>
      <c r="AG16" s="912"/>
      <c r="AH16" s="912"/>
      <c r="AI16" s="920"/>
      <c r="AJ16" s="920"/>
      <c r="AK16" s="920"/>
      <c r="AL16" s="920"/>
      <c r="AM16" s="920"/>
      <c r="AN16" s="920"/>
      <c r="AO16" s="920"/>
      <c r="AP16" s="920"/>
      <c r="AQ16" s="920"/>
      <c r="AR16" s="912"/>
      <c r="AS16" s="912"/>
      <c r="AT16" s="912"/>
      <c r="AU16" s="912"/>
      <c r="AV16" s="920"/>
      <c r="AW16" s="912"/>
      <c r="AX16" s="912"/>
      <c r="AY16" s="912"/>
      <c r="AZ16" s="912"/>
      <c r="BA16" s="918"/>
      <c r="BB16" s="912"/>
      <c r="BC16" s="912"/>
      <c r="BD16" s="912"/>
      <c r="BE16" s="912"/>
      <c r="BF16" s="918"/>
      <c r="BG16" s="912"/>
      <c r="BH16" s="912"/>
      <c r="BI16" s="912"/>
      <c r="BJ16" s="912"/>
    </row>
    <row r="17" spans="1:62" ht="18" hidden="1" customHeight="1">
      <c r="A17" s="912"/>
      <c r="B17" s="909"/>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9"/>
      <c r="AE17" s="909"/>
      <c r="AF17" s="909"/>
      <c r="AG17" s="912"/>
      <c r="AH17" s="912"/>
      <c r="AI17" s="920"/>
      <c r="AJ17" s="920"/>
      <c r="AK17" s="920"/>
      <c r="AL17" s="920"/>
      <c r="AM17" s="920"/>
      <c r="AN17" s="920"/>
      <c r="AO17" s="920"/>
      <c r="AP17" s="920"/>
      <c r="AQ17" s="920"/>
      <c r="AR17" s="912"/>
      <c r="AS17" s="912"/>
      <c r="AT17" s="912"/>
      <c r="AU17" s="912"/>
      <c r="AV17" s="920"/>
      <c r="AW17" s="912"/>
      <c r="AX17" s="912"/>
      <c r="AY17" s="912"/>
      <c r="AZ17" s="912"/>
      <c r="BA17" s="918"/>
      <c r="BB17" s="912"/>
      <c r="BC17" s="912"/>
      <c r="BD17" s="912"/>
      <c r="BE17" s="912"/>
      <c r="BF17" s="918"/>
      <c r="BG17" s="912"/>
      <c r="BH17" s="912"/>
      <c r="BI17" s="912"/>
      <c r="BJ17" s="912"/>
    </row>
    <row r="18" spans="1:62" ht="18" hidden="1" customHeight="1">
      <c r="A18" s="913"/>
      <c r="B18" s="910"/>
      <c r="C18" s="907"/>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10"/>
      <c r="AE18" s="910"/>
      <c r="AF18" s="910"/>
      <c r="AG18" s="913"/>
      <c r="AH18" s="913"/>
      <c r="AI18" s="920"/>
      <c r="AJ18" s="920"/>
      <c r="AK18" s="920"/>
      <c r="AL18" s="920"/>
      <c r="AM18" s="920"/>
      <c r="AN18" s="920"/>
      <c r="AO18" s="920"/>
      <c r="AP18" s="920"/>
      <c r="AQ18" s="920"/>
      <c r="AR18" s="913"/>
      <c r="AS18" s="913"/>
      <c r="AT18" s="913"/>
      <c r="AU18" s="913"/>
      <c r="AV18" s="920"/>
      <c r="AW18" s="913"/>
      <c r="AX18" s="913"/>
      <c r="AY18" s="913"/>
      <c r="AZ18" s="913"/>
      <c r="BA18" s="919"/>
      <c r="BB18" s="913"/>
      <c r="BC18" s="913"/>
      <c r="BD18" s="913"/>
      <c r="BE18" s="913"/>
      <c r="BF18" s="919"/>
      <c r="BG18" s="913"/>
      <c r="BH18" s="913"/>
      <c r="BI18" s="913"/>
      <c r="BJ18" s="913"/>
    </row>
    <row r="19" spans="1:62" ht="18" customHeight="1">
      <c r="A19" s="12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36">
        <v>23</v>
      </c>
      <c r="X19" s="36">
        <v>24</v>
      </c>
      <c r="Y19" s="36">
        <v>25</v>
      </c>
      <c r="Z19" s="36">
        <v>26</v>
      </c>
      <c r="AA19" s="36">
        <v>27</v>
      </c>
      <c r="AB19" s="36">
        <v>28</v>
      </c>
      <c r="AC19" s="36">
        <v>29</v>
      </c>
      <c r="AD19" s="36">
        <v>30</v>
      </c>
      <c r="AE19" s="7"/>
      <c r="AF19" s="7"/>
      <c r="AG19" s="145">
        <v>33</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8" t="s">
        <v>238</v>
      </c>
      <c r="X20" s="8" t="s">
        <v>238</v>
      </c>
      <c r="Y20" s="8" t="s">
        <v>238</v>
      </c>
      <c r="Z20" s="8" t="s">
        <v>238</v>
      </c>
      <c r="AA20" s="8" t="s">
        <v>238</v>
      </c>
      <c r="AB20" s="8" t="s">
        <v>238</v>
      </c>
      <c r="AC20" s="8" t="s">
        <v>238</v>
      </c>
      <c r="AD20" s="8" t="s">
        <v>238</v>
      </c>
      <c r="AE20" s="8"/>
      <c r="AF20" s="8"/>
      <c r="AG20" s="147">
        <f>AG21+AG107+AG126+AG141+AG156+AG166</f>
        <v>6585.9000000000005</v>
      </c>
      <c r="AH20" s="147">
        <f>AH21+AH107+AH126+AH141+AH156+AH166</f>
        <v>6523.6</v>
      </c>
      <c r="AI20" s="164">
        <f t="shared" ref="AI20:AZ20" si="0">AI21+AI107+AI126+AI141+AI156+AI166</f>
        <v>170.1</v>
      </c>
      <c r="AJ20" s="164">
        <f t="shared" si="0"/>
        <v>170.1</v>
      </c>
      <c r="AK20" s="147">
        <f t="shared" si="0"/>
        <v>1517.4</v>
      </c>
      <c r="AL20" s="147">
        <f t="shared" si="0"/>
        <v>1517.4</v>
      </c>
      <c r="AM20" s="147">
        <f t="shared" si="0"/>
        <v>0</v>
      </c>
      <c r="AN20" s="147"/>
      <c r="AO20" s="147">
        <f t="shared" si="0"/>
        <v>4898.4000000000005</v>
      </c>
      <c r="AP20" s="147">
        <f t="shared" si="0"/>
        <v>4836.1000000000004</v>
      </c>
      <c r="AQ20" s="164">
        <f t="shared" si="0"/>
        <v>5718.1999999999989</v>
      </c>
      <c r="AR20" s="164">
        <f t="shared" si="0"/>
        <v>90</v>
      </c>
      <c r="AS20" s="147">
        <f t="shared" si="0"/>
        <v>2634</v>
      </c>
      <c r="AT20" s="147">
        <f t="shared" si="0"/>
        <v>0</v>
      </c>
      <c r="AU20" s="164">
        <f t="shared" si="0"/>
        <v>2994.2</v>
      </c>
      <c r="AV20" s="164">
        <f t="shared" si="0"/>
        <v>3501.7</v>
      </c>
      <c r="AW20" s="147">
        <f t="shared" si="0"/>
        <v>90.1</v>
      </c>
      <c r="AX20" s="147">
        <f t="shared" si="0"/>
        <v>933.40000000000009</v>
      </c>
      <c r="AY20" s="147">
        <f t="shared" si="0"/>
        <v>0</v>
      </c>
      <c r="AZ20" s="147">
        <f t="shared" si="0"/>
        <v>2478.1999999999998</v>
      </c>
      <c r="BA20" s="164">
        <f t="shared" ref="BA20:BJ20" si="1">BA21+BA107+BA126+BA141+BA156+BA166</f>
        <v>3896.9000000000005</v>
      </c>
      <c r="BB20" s="147">
        <f t="shared" si="1"/>
        <v>93.8</v>
      </c>
      <c r="BC20" s="147">
        <f t="shared" si="1"/>
        <v>1365.5</v>
      </c>
      <c r="BD20" s="147">
        <f t="shared" si="1"/>
        <v>0</v>
      </c>
      <c r="BE20" s="147">
        <f t="shared" si="1"/>
        <v>2437.6000000000004</v>
      </c>
      <c r="BF20" s="164">
        <f t="shared" si="1"/>
        <v>3896.9000000000005</v>
      </c>
      <c r="BG20" s="147">
        <f t="shared" si="1"/>
        <v>93.8</v>
      </c>
      <c r="BH20" s="147">
        <f t="shared" si="1"/>
        <v>1365.5</v>
      </c>
      <c r="BI20" s="147">
        <f t="shared" si="1"/>
        <v>0</v>
      </c>
      <c r="BJ20" s="147">
        <f t="shared" si="1"/>
        <v>2437.6000000000004</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AZ21" si="2">AG22+AG68</f>
        <v>4722.8999999999996</v>
      </c>
      <c r="AH21" s="148">
        <f t="shared" si="2"/>
        <v>4684.8999999999996</v>
      </c>
      <c r="AI21" s="148">
        <f t="shared" si="2"/>
        <v>0</v>
      </c>
      <c r="AJ21" s="148"/>
      <c r="AK21" s="148">
        <f t="shared" si="2"/>
        <v>1517.4</v>
      </c>
      <c r="AL21" s="148">
        <f t="shared" si="2"/>
        <v>1517.4</v>
      </c>
      <c r="AM21" s="148">
        <f t="shared" si="2"/>
        <v>0</v>
      </c>
      <c r="AN21" s="148"/>
      <c r="AO21" s="148">
        <f>AO22+AO68</f>
        <v>3205.5</v>
      </c>
      <c r="AP21" s="148">
        <f t="shared" si="2"/>
        <v>3167.5</v>
      </c>
      <c r="AQ21" s="146">
        <f t="shared" si="2"/>
        <v>3848.7</v>
      </c>
      <c r="AR21" s="146">
        <f t="shared" si="2"/>
        <v>0</v>
      </c>
      <c r="AS21" s="146">
        <f t="shared" si="2"/>
        <v>2634</v>
      </c>
      <c r="AT21" s="146">
        <f t="shared" si="2"/>
        <v>0</v>
      </c>
      <c r="AU21" s="146">
        <f t="shared" si="2"/>
        <v>1214.6999999999998</v>
      </c>
      <c r="AV21" s="148">
        <f t="shared" si="2"/>
        <v>1634.5</v>
      </c>
      <c r="AW21" s="148">
        <f t="shared" si="2"/>
        <v>0</v>
      </c>
      <c r="AX21" s="148">
        <f t="shared" si="2"/>
        <v>933.40000000000009</v>
      </c>
      <c r="AY21" s="148">
        <f t="shared" si="2"/>
        <v>0</v>
      </c>
      <c r="AZ21" s="148">
        <f t="shared" si="2"/>
        <v>701.09999999999991</v>
      </c>
      <c r="BA21" s="148">
        <f t="shared" ref="BA21:BJ21" si="3">BA22+BA68</f>
        <v>2031.1999999999998</v>
      </c>
      <c r="BB21" s="148">
        <f t="shared" si="3"/>
        <v>0</v>
      </c>
      <c r="BC21" s="148">
        <f t="shared" si="3"/>
        <v>1365.5</v>
      </c>
      <c r="BD21" s="148">
        <f t="shared" si="3"/>
        <v>0</v>
      </c>
      <c r="BE21" s="148">
        <f t="shared" si="3"/>
        <v>665.69999999999993</v>
      </c>
      <c r="BF21" s="148">
        <f t="shared" si="3"/>
        <v>2031.1999999999998</v>
      </c>
      <c r="BG21" s="148">
        <f t="shared" si="3"/>
        <v>0</v>
      </c>
      <c r="BH21" s="148">
        <f t="shared" si="3"/>
        <v>1365.5</v>
      </c>
      <c r="BI21" s="148">
        <f t="shared" si="3"/>
        <v>0</v>
      </c>
      <c r="BJ21" s="148">
        <f t="shared" si="3"/>
        <v>665.69999999999993</v>
      </c>
    </row>
    <row r="22" spans="1:62" s="40" customFormat="1" ht="60">
      <c r="A22" s="117" t="s">
        <v>468</v>
      </c>
      <c r="B22" s="33">
        <v>6502</v>
      </c>
      <c r="C22" s="41" t="s">
        <v>238</v>
      </c>
      <c r="D22" s="38" t="s">
        <v>238</v>
      </c>
      <c r="E22" s="38" t="s">
        <v>238</v>
      </c>
      <c r="F22" s="38" t="s">
        <v>238</v>
      </c>
      <c r="G22" s="38" t="s">
        <v>238</v>
      </c>
      <c r="H22" s="38" t="s">
        <v>238</v>
      </c>
      <c r="I22" s="38" t="s">
        <v>238</v>
      </c>
      <c r="J22" s="38" t="s">
        <v>238</v>
      </c>
      <c r="K22" s="38" t="s">
        <v>238</v>
      </c>
      <c r="L22" s="38" t="s">
        <v>238</v>
      </c>
      <c r="M22" s="38" t="s">
        <v>238</v>
      </c>
      <c r="N22" s="38" t="s">
        <v>238</v>
      </c>
      <c r="O22" s="38" t="s">
        <v>238</v>
      </c>
      <c r="P22" s="38" t="s">
        <v>238</v>
      </c>
      <c r="Q22" s="39" t="s">
        <v>238</v>
      </c>
      <c r="R22" s="39" t="s">
        <v>238</v>
      </c>
      <c r="S22" s="39" t="s">
        <v>238</v>
      </c>
      <c r="T22" s="39" t="s">
        <v>238</v>
      </c>
      <c r="U22" s="39" t="s">
        <v>238</v>
      </c>
      <c r="V22" s="39" t="s">
        <v>238</v>
      </c>
      <c r="W22" s="39" t="s">
        <v>238</v>
      </c>
      <c r="X22" s="38" t="s">
        <v>238</v>
      </c>
      <c r="Y22" s="38" t="s">
        <v>238</v>
      </c>
      <c r="Z22" s="38" t="s">
        <v>238</v>
      </c>
      <c r="AA22" s="38" t="s">
        <v>238</v>
      </c>
      <c r="AB22" s="38" t="s">
        <v>238</v>
      </c>
      <c r="AC22" s="38" t="s">
        <v>238</v>
      </c>
      <c r="AD22" s="38" t="s">
        <v>238</v>
      </c>
      <c r="AE22" s="38"/>
      <c r="AF22" s="38"/>
      <c r="AG22" s="149">
        <f>AG25+AG34+AG39+AG54+AG56+AG65+AG66+AG67</f>
        <v>2533.5</v>
      </c>
      <c r="AH22" s="149">
        <f>AH25+AH34+AH39+AH54+AH56+AH65+AH66+AH67</f>
        <v>2508.1999999999998</v>
      </c>
      <c r="AI22" s="149">
        <f t="shared" ref="AI22:AZ22" si="4">AI25+AI34+AI39+AI54+AI56+AI65+AI66+AI67</f>
        <v>0</v>
      </c>
      <c r="AJ22" s="149"/>
      <c r="AK22" s="149">
        <f t="shared" si="4"/>
        <v>120</v>
      </c>
      <c r="AL22" s="149">
        <f t="shared" si="4"/>
        <v>120</v>
      </c>
      <c r="AM22" s="149">
        <f t="shared" si="4"/>
        <v>0</v>
      </c>
      <c r="AN22" s="149"/>
      <c r="AO22" s="149">
        <f>AO25+AO34+AO39+AO54+AO56+AO65+AO66+AO67</f>
        <v>2413.5</v>
      </c>
      <c r="AP22" s="149">
        <f>AP25+AP34+AP39+AP54+AP56+AP65+AP66+AP67</f>
        <v>2388.1999999999998</v>
      </c>
      <c r="AQ22" s="150">
        <f>AQ25+AQ34+AQ39+AQ54+AQ65+AQ66+AQ67+AQ59+AQ58+AQ60</f>
        <v>2210.1</v>
      </c>
      <c r="AR22" s="150">
        <f>AR25+AR34+AR39+AR54+AR65+AR66+AR67+AR59+AR58+AR60</f>
        <v>0</v>
      </c>
      <c r="AS22" s="150">
        <f>AS25+AS34+AS39+AS54+AS65+AS66+AS67+AS59+AS58+AS60</f>
        <v>1698.4</v>
      </c>
      <c r="AT22" s="150">
        <f>AT25+AT34+AT39+AT54+AT65+AT66+AT67+AT59+AT58+AT60</f>
        <v>0</v>
      </c>
      <c r="AU22" s="150">
        <f>AU25+AU34+AU39+AU54+AU65+AU66+AU67+AU59+AU58+AU60</f>
        <v>511.7</v>
      </c>
      <c r="AV22" s="149">
        <f t="shared" si="4"/>
        <v>50.9</v>
      </c>
      <c r="AW22" s="149">
        <f t="shared" si="4"/>
        <v>0</v>
      </c>
      <c r="AX22" s="149">
        <f t="shared" si="4"/>
        <v>0</v>
      </c>
      <c r="AY22" s="149">
        <f t="shared" si="4"/>
        <v>0</v>
      </c>
      <c r="AZ22" s="149">
        <f t="shared" si="4"/>
        <v>50.9</v>
      </c>
      <c r="BA22" s="149">
        <f t="shared" ref="BA22:BJ22" si="5">BA25+BA34+BA39+BA54+BA56+BA65+BA66+BA67</f>
        <v>15.5</v>
      </c>
      <c r="BB22" s="149">
        <f t="shared" si="5"/>
        <v>0</v>
      </c>
      <c r="BC22" s="149">
        <f t="shared" si="5"/>
        <v>0</v>
      </c>
      <c r="BD22" s="149">
        <f t="shared" si="5"/>
        <v>0</v>
      </c>
      <c r="BE22" s="149">
        <f t="shared" si="5"/>
        <v>15.5</v>
      </c>
      <c r="BF22" s="149">
        <f t="shared" si="5"/>
        <v>15.5</v>
      </c>
      <c r="BG22" s="149">
        <f t="shared" si="5"/>
        <v>0</v>
      </c>
      <c r="BH22" s="149">
        <f t="shared" si="5"/>
        <v>0</v>
      </c>
      <c r="BI22" s="149">
        <f t="shared" si="5"/>
        <v>0</v>
      </c>
      <c r="BJ22" s="149">
        <f t="shared" si="5"/>
        <v>15.5</v>
      </c>
    </row>
    <row r="23" spans="1:62" hidden="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t="0.75" hidden="1" customHeight="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8.75" customHeight="1">
      <c r="A25" s="883" t="s">
        <v>292</v>
      </c>
      <c r="B25" s="856">
        <v>6505</v>
      </c>
      <c r="C25" s="672" t="s">
        <v>447</v>
      </c>
      <c r="D25" s="650" t="s">
        <v>418</v>
      </c>
      <c r="E25" s="653" t="s">
        <v>448</v>
      </c>
      <c r="F25" s="59"/>
      <c r="G25" s="59"/>
      <c r="H25" s="59"/>
      <c r="I25" s="59"/>
      <c r="J25" s="59"/>
      <c r="K25" s="59"/>
      <c r="L25" s="59"/>
      <c r="M25" s="848" t="s">
        <v>385</v>
      </c>
      <c r="N25" s="60" t="s">
        <v>290</v>
      </c>
      <c r="O25" s="60" t="s">
        <v>386</v>
      </c>
      <c r="P25" s="59">
        <v>29</v>
      </c>
      <c r="Q25" s="59"/>
      <c r="R25" s="59"/>
      <c r="S25" s="59"/>
      <c r="T25" s="59"/>
      <c r="U25" s="59"/>
      <c r="V25" s="59"/>
      <c r="W25" s="672" t="s">
        <v>367</v>
      </c>
      <c r="X25" s="650" t="s">
        <v>242</v>
      </c>
      <c r="Y25" s="650" t="s">
        <v>368</v>
      </c>
      <c r="Z25" s="862" t="s">
        <v>2</v>
      </c>
      <c r="AA25" s="853" t="s">
        <v>290</v>
      </c>
      <c r="AB25" s="853" t="s">
        <v>378</v>
      </c>
      <c r="AC25" s="18"/>
      <c r="AD25" s="18"/>
      <c r="AE25" s="18"/>
      <c r="AF25" s="18"/>
      <c r="AG25" s="153">
        <f t="shared" ref="AG25:AH44" si="6">AI25+AK25+AM25+AO25</f>
        <v>1107.3999999999999</v>
      </c>
      <c r="AH25" s="153">
        <f t="shared" si="6"/>
        <v>1103.0999999999999</v>
      </c>
      <c r="AI25" s="153"/>
      <c r="AJ25" s="153"/>
      <c r="AK25" s="153"/>
      <c r="AL25" s="153"/>
      <c r="AM25" s="153"/>
      <c r="AN25" s="153"/>
      <c r="AO25" s="153">
        <f>AO26+AO27+AO28+AO32+AO33+AO31+AO29</f>
        <v>1107.3999999999999</v>
      </c>
      <c r="AP25" s="153">
        <f>AP26+AP27+AP28+AP32+AP33+AP31+AP29</f>
        <v>1103.0999999999999</v>
      </c>
      <c r="AQ25" s="153">
        <f>AQ26+AQ27+AQ28+AQ32+AQ33+AQ29</f>
        <v>10</v>
      </c>
      <c r="AR25" s="153">
        <f t="shared" ref="AR25:AZ25" si="7">AR26+AR27+AR28+AR32+AR33</f>
        <v>0</v>
      </c>
      <c r="AS25" s="153">
        <f t="shared" si="7"/>
        <v>0</v>
      </c>
      <c r="AT25" s="153">
        <f t="shared" si="7"/>
        <v>0</v>
      </c>
      <c r="AU25" s="153">
        <f>AU26+AU27+AU28+AU32+AU33+AU29</f>
        <v>10</v>
      </c>
      <c r="AV25" s="153">
        <f t="shared" si="7"/>
        <v>12</v>
      </c>
      <c r="AW25" s="153">
        <f t="shared" si="7"/>
        <v>0</v>
      </c>
      <c r="AX25" s="153">
        <f t="shared" si="7"/>
        <v>0</v>
      </c>
      <c r="AY25" s="153">
        <f t="shared" si="7"/>
        <v>0</v>
      </c>
      <c r="AZ25" s="153">
        <f t="shared" si="7"/>
        <v>12</v>
      </c>
      <c r="BA25" s="153">
        <f t="shared" ref="BA25:BJ25" si="8">BA26+BA27+BA28+BA32+BA33</f>
        <v>14</v>
      </c>
      <c r="BB25" s="153">
        <f t="shared" si="8"/>
        <v>0</v>
      </c>
      <c r="BC25" s="153">
        <f t="shared" si="8"/>
        <v>0</v>
      </c>
      <c r="BD25" s="153">
        <f t="shared" si="8"/>
        <v>0</v>
      </c>
      <c r="BE25" s="153">
        <f t="shared" si="8"/>
        <v>14</v>
      </c>
      <c r="BF25" s="153">
        <f t="shared" si="8"/>
        <v>14</v>
      </c>
      <c r="BG25" s="153">
        <f t="shared" si="8"/>
        <v>0</v>
      </c>
      <c r="BH25" s="153">
        <f t="shared" si="8"/>
        <v>0</v>
      </c>
      <c r="BI25" s="153">
        <f t="shared" si="8"/>
        <v>0</v>
      </c>
      <c r="BJ25" s="153">
        <f t="shared" si="8"/>
        <v>14</v>
      </c>
    </row>
    <row r="26" spans="1:62" hidden="1">
      <c r="A26" s="872"/>
      <c r="B26" s="857"/>
      <c r="C26" s="673"/>
      <c r="D26" s="651"/>
      <c r="E26" s="654"/>
      <c r="F26" s="59"/>
      <c r="G26" s="59"/>
      <c r="H26" s="59"/>
      <c r="I26" s="59"/>
      <c r="J26" s="59"/>
      <c r="K26" s="59"/>
      <c r="L26" s="59"/>
      <c r="M26" s="849"/>
      <c r="N26" s="60"/>
      <c r="O26" s="60"/>
      <c r="P26" s="59"/>
      <c r="Q26" s="59"/>
      <c r="R26" s="59"/>
      <c r="S26" s="59"/>
      <c r="T26" s="59"/>
      <c r="U26" s="59"/>
      <c r="V26" s="59"/>
      <c r="W26" s="673"/>
      <c r="X26" s="651"/>
      <c r="Y26" s="651"/>
      <c r="Z26" s="863"/>
      <c r="AA26" s="854"/>
      <c r="AB26" s="854"/>
      <c r="AC26" s="18"/>
      <c r="AD26" s="18" t="s">
        <v>483</v>
      </c>
      <c r="AE26" s="18" t="s">
        <v>302</v>
      </c>
      <c r="AF26" s="18" t="s">
        <v>250</v>
      </c>
      <c r="AG26" s="153">
        <f t="shared" si="6"/>
        <v>0</v>
      </c>
      <c r="AH26" s="153"/>
      <c r="AI26" s="153"/>
      <c r="AJ26" s="153"/>
      <c r="AK26" s="153"/>
      <c r="AL26" s="153"/>
      <c r="AM26" s="153"/>
      <c r="AN26" s="153"/>
      <c r="AO26" s="153"/>
      <c r="AP26" s="153"/>
      <c r="AQ26" s="154">
        <f t="shared" ref="AQ26:AQ44" si="9">AR26+AS26+AT26+AU26</f>
        <v>0</v>
      </c>
      <c r="AR26" s="154"/>
      <c r="AS26" s="154"/>
      <c r="AT26" s="154"/>
      <c r="AU26" s="154"/>
      <c r="AV26" s="153">
        <f t="shared" ref="AV26:AV44" si="10">AW26+AX26+AY26+AZ26</f>
        <v>0</v>
      </c>
      <c r="AW26" s="153"/>
      <c r="AX26" s="153"/>
      <c r="AY26" s="153"/>
      <c r="AZ26" s="153"/>
      <c r="BA26" s="153">
        <f>BB26+BC26+BD26+BE26</f>
        <v>0</v>
      </c>
      <c r="BB26" s="153"/>
      <c r="BC26" s="153"/>
      <c r="BD26" s="153"/>
      <c r="BE26" s="153"/>
      <c r="BF26" s="153">
        <f>BG26+BH26+BI26+BJ26</f>
        <v>0</v>
      </c>
      <c r="BG26" s="153"/>
      <c r="BH26" s="153"/>
      <c r="BI26" s="153"/>
      <c r="BJ26" s="153"/>
    </row>
    <row r="27" spans="1:62" hidden="1">
      <c r="A27" s="872"/>
      <c r="B27" s="857"/>
      <c r="C27" s="673"/>
      <c r="D27" s="651"/>
      <c r="E27" s="654"/>
      <c r="F27" s="59"/>
      <c r="G27" s="59"/>
      <c r="H27" s="59"/>
      <c r="I27" s="59"/>
      <c r="J27" s="59"/>
      <c r="K27" s="59"/>
      <c r="L27" s="59"/>
      <c r="M27" s="849"/>
      <c r="N27" s="60"/>
      <c r="O27" s="60"/>
      <c r="P27" s="59"/>
      <c r="Q27" s="59"/>
      <c r="R27" s="59"/>
      <c r="S27" s="59"/>
      <c r="T27" s="59"/>
      <c r="U27" s="59"/>
      <c r="V27" s="59"/>
      <c r="W27" s="673"/>
      <c r="X27" s="651"/>
      <c r="Y27" s="651"/>
      <c r="Z27" s="863"/>
      <c r="AA27" s="854"/>
      <c r="AB27" s="854"/>
      <c r="AC27" s="18"/>
      <c r="AD27" s="18" t="s">
        <v>483</v>
      </c>
      <c r="AE27" s="18" t="s">
        <v>303</v>
      </c>
      <c r="AF27" s="18" t="s">
        <v>250</v>
      </c>
      <c r="AG27" s="153">
        <f t="shared" si="6"/>
        <v>0</v>
      </c>
      <c r="AH27" s="153"/>
      <c r="AI27" s="153"/>
      <c r="AJ27" s="153"/>
      <c r="AK27" s="153"/>
      <c r="AL27" s="153"/>
      <c r="AM27" s="153"/>
      <c r="AN27" s="153"/>
      <c r="AO27" s="153"/>
      <c r="AP27" s="153"/>
      <c r="AQ27" s="154">
        <f t="shared" si="9"/>
        <v>0</v>
      </c>
      <c r="AR27" s="154"/>
      <c r="AS27" s="154"/>
      <c r="AT27" s="154"/>
      <c r="AU27" s="154"/>
      <c r="AV27" s="153">
        <f t="shared" si="10"/>
        <v>0</v>
      </c>
      <c r="AW27" s="153"/>
      <c r="AX27" s="153"/>
      <c r="AY27" s="153"/>
      <c r="AZ27" s="153"/>
      <c r="BA27" s="153">
        <f>BB27+BC27+BD27+BE27</f>
        <v>0</v>
      </c>
      <c r="BB27" s="153"/>
      <c r="BC27" s="153"/>
      <c r="BD27" s="153"/>
      <c r="BE27" s="153"/>
      <c r="BF27" s="153">
        <f>BG27+BH27+BI27+BJ27</f>
        <v>0</v>
      </c>
      <c r="BG27" s="153"/>
      <c r="BH27" s="153"/>
      <c r="BI27" s="153"/>
      <c r="BJ27" s="153"/>
    </row>
    <row r="28" spans="1:62" hidden="1">
      <c r="A28" s="872"/>
      <c r="B28" s="857"/>
      <c r="C28" s="673"/>
      <c r="D28" s="651"/>
      <c r="E28" s="654"/>
      <c r="F28" s="59"/>
      <c r="G28" s="59"/>
      <c r="H28" s="59"/>
      <c r="I28" s="59"/>
      <c r="J28" s="59"/>
      <c r="K28" s="59"/>
      <c r="L28" s="59"/>
      <c r="M28" s="849"/>
      <c r="N28" s="60"/>
      <c r="O28" s="60"/>
      <c r="P28" s="59"/>
      <c r="Q28" s="59"/>
      <c r="R28" s="59"/>
      <c r="S28" s="59"/>
      <c r="T28" s="59"/>
      <c r="U28" s="59"/>
      <c r="V28" s="59"/>
      <c r="W28" s="673"/>
      <c r="X28" s="651"/>
      <c r="Y28" s="651"/>
      <c r="Z28" s="863"/>
      <c r="AA28" s="854"/>
      <c r="AB28" s="854"/>
      <c r="AC28" s="18"/>
      <c r="AD28" s="18" t="s">
        <v>483</v>
      </c>
      <c r="AE28" s="18" t="s">
        <v>266</v>
      </c>
      <c r="AF28" s="18" t="s">
        <v>250</v>
      </c>
      <c r="AG28" s="153">
        <f t="shared" si="6"/>
        <v>0</v>
      </c>
      <c r="AH28" s="153"/>
      <c r="AI28" s="153"/>
      <c r="AJ28" s="153"/>
      <c r="AK28" s="153"/>
      <c r="AL28" s="153"/>
      <c r="AM28" s="153"/>
      <c r="AN28" s="153"/>
      <c r="AO28" s="153"/>
      <c r="AP28" s="153"/>
      <c r="AQ28" s="154">
        <f t="shared" si="9"/>
        <v>0</v>
      </c>
      <c r="AR28" s="154"/>
      <c r="AS28" s="154"/>
      <c r="AT28" s="154"/>
      <c r="AU28" s="154"/>
      <c r="AV28" s="153">
        <f t="shared" si="10"/>
        <v>0</v>
      </c>
      <c r="AW28" s="153"/>
      <c r="AX28" s="153"/>
      <c r="AY28" s="153"/>
      <c r="AZ28" s="153"/>
      <c r="BA28" s="153">
        <f>BB28+BC28+BD28+BE28</f>
        <v>0</v>
      </c>
      <c r="BB28" s="153"/>
      <c r="BC28" s="153"/>
      <c r="BD28" s="153"/>
      <c r="BE28" s="153"/>
      <c r="BF28" s="153">
        <f>BG28+BH28+BI28+BJ28</f>
        <v>0</v>
      </c>
      <c r="BG28" s="153"/>
      <c r="BH28" s="153"/>
      <c r="BI28" s="153"/>
      <c r="BJ28" s="153"/>
    </row>
    <row r="29" spans="1:62" hidden="1">
      <c r="A29" s="872"/>
      <c r="B29" s="857"/>
      <c r="C29" s="673"/>
      <c r="D29" s="651"/>
      <c r="E29" s="654"/>
      <c r="F29" s="59"/>
      <c r="G29" s="59"/>
      <c r="H29" s="59"/>
      <c r="I29" s="59"/>
      <c r="J29" s="59"/>
      <c r="K29" s="59"/>
      <c r="L29" s="59"/>
      <c r="M29" s="849"/>
      <c r="N29" s="60"/>
      <c r="O29" s="60"/>
      <c r="P29" s="59"/>
      <c r="Q29" s="59"/>
      <c r="R29" s="59"/>
      <c r="S29" s="59"/>
      <c r="T29" s="59"/>
      <c r="U29" s="59"/>
      <c r="V29" s="59"/>
      <c r="W29" s="673"/>
      <c r="X29" s="651"/>
      <c r="Y29" s="651"/>
      <c r="Z29" s="863"/>
      <c r="AA29" s="854"/>
      <c r="AB29" s="854"/>
      <c r="AC29" s="21"/>
      <c r="AD29" s="18" t="s">
        <v>477</v>
      </c>
      <c r="AE29" s="18" t="s">
        <v>424</v>
      </c>
      <c r="AF29" s="18">
        <v>244</v>
      </c>
      <c r="AG29" s="153"/>
      <c r="AH29" s="153"/>
      <c r="AI29" s="153"/>
      <c r="AJ29" s="153"/>
      <c r="AK29" s="153"/>
      <c r="AL29" s="153"/>
      <c r="AM29" s="153"/>
      <c r="AN29" s="153"/>
      <c r="AO29" s="153"/>
      <c r="AP29" s="153"/>
      <c r="AQ29" s="154"/>
      <c r="AR29" s="154"/>
      <c r="AS29" s="154"/>
      <c r="AT29" s="154"/>
      <c r="AU29" s="154"/>
      <c r="AV29" s="153">
        <f t="shared" si="10"/>
        <v>0</v>
      </c>
      <c r="AW29" s="153"/>
      <c r="AX29" s="153"/>
      <c r="AY29" s="153"/>
      <c r="AZ29" s="153"/>
      <c r="BA29" s="153">
        <f>BB29+BC29+BD29+BE29</f>
        <v>0</v>
      </c>
      <c r="BB29" s="153"/>
      <c r="BC29" s="153"/>
      <c r="BD29" s="153"/>
      <c r="BE29" s="153"/>
      <c r="BF29" s="153">
        <f>BG29+BH29+BI29+BJ29</f>
        <v>0</v>
      </c>
      <c r="BG29" s="153"/>
      <c r="BH29" s="153"/>
      <c r="BI29" s="153"/>
      <c r="BJ29" s="153"/>
    </row>
    <row r="30" spans="1:62" hidden="1">
      <c r="A30" s="872"/>
      <c r="B30" s="857"/>
      <c r="C30" s="673"/>
      <c r="D30" s="651"/>
      <c r="E30" s="654"/>
      <c r="F30" s="59"/>
      <c r="G30" s="59"/>
      <c r="H30" s="59"/>
      <c r="I30" s="59"/>
      <c r="J30" s="59"/>
      <c r="K30" s="59"/>
      <c r="L30" s="59"/>
      <c r="M30" s="849"/>
      <c r="N30" s="60"/>
      <c r="O30" s="60"/>
      <c r="P30" s="59"/>
      <c r="Q30" s="59"/>
      <c r="R30" s="59"/>
      <c r="S30" s="59"/>
      <c r="T30" s="59"/>
      <c r="U30" s="59"/>
      <c r="V30" s="59"/>
      <c r="W30" s="673"/>
      <c r="X30" s="651"/>
      <c r="Y30" s="651"/>
      <c r="Z30" s="863"/>
      <c r="AA30" s="854"/>
      <c r="AB30" s="854"/>
      <c r="AC30" s="21"/>
      <c r="AD30" s="18" t="s">
        <v>477</v>
      </c>
      <c r="AE30" s="18" t="s">
        <v>269</v>
      </c>
      <c r="AF30" s="18" t="s">
        <v>250</v>
      </c>
      <c r="AG30" s="153">
        <f t="shared" si="6"/>
        <v>0</v>
      </c>
      <c r="AH30" s="153">
        <f t="shared" si="6"/>
        <v>0</v>
      </c>
      <c r="AI30" s="153"/>
      <c r="AJ30" s="153"/>
      <c r="AK30" s="153"/>
      <c r="AL30" s="153"/>
      <c r="AM30" s="153"/>
      <c r="AN30" s="153"/>
      <c r="AO30" s="153"/>
      <c r="AP30" s="153"/>
      <c r="AQ30" s="154">
        <f t="shared" si="9"/>
        <v>0</v>
      </c>
      <c r="AR30" s="154"/>
      <c r="AS30" s="154"/>
      <c r="AT30" s="154"/>
      <c r="AU30" s="154"/>
      <c r="AV30" s="153">
        <f t="shared" si="10"/>
        <v>0</v>
      </c>
      <c r="AW30" s="153"/>
      <c r="AX30" s="153"/>
      <c r="AY30" s="153"/>
      <c r="AZ30" s="153"/>
      <c r="BA30" s="153">
        <f>BB30+BC30+BD30+BE30</f>
        <v>0</v>
      </c>
      <c r="BB30" s="153"/>
      <c r="BC30" s="153"/>
      <c r="BD30" s="153"/>
      <c r="BE30" s="153"/>
      <c r="BF30" s="153">
        <f>BG30+BH30+BI30+BJ30</f>
        <v>0</v>
      </c>
      <c r="BG30" s="153"/>
      <c r="BH30" s="153"/>
      <c r="BI30" s="153"/>
      <c r="BJ30" s="153"/>
    </row>
    <row r="31" spans="1:62">
      <c r="A31" s="872"/>
      <c r="B31" s="857"/>
      <c r="C31" s="673"/>
      <c r="D31" s="651"/>
      <c r="E31" s="654"/>
      <c r="F31" s="59"/>
      <c r="G31" s="59"/>
      <c r="H31" s="59"/>
      <c r="I31" s="59"/>
      <c r="J31" s="59"/>
      <c r="K31" s="59"/>
      <c r="L31" s="59"/>
      <c r="M31" s="849"/>
      <c r="N31" s="60"/>
      <c r="O31" s="60"/>
      <c r="P31" s="59"/>
      <c r="Q31" s="59"/>
      <c r="R31" s="59"/>
      <c r="S31" s="59"/>
      <c r="T31" s="59"/>
      <c r="U31" s="59"/>
      <c r="V31" s="59"/>
      <c r="W31" s="673"/>
      <c r="X31" s="651"/>
      <c r="Y31" s="651"/>
      <c r="Z31" s="863"/>
      <c r="AA31" s="854"/>
      <c r="AB31" s="854"/>
      <c r="AC31" s="21"/>
      <c r="AD31" s="18" t="s">
        <v>481</v>
      </c>
      <c r="AE31" s="18" t="s">
        <v>423</v>
      </c>
      <c r="AF31" s="18">
        <v>244</v>
      </c>
      <c r="AG31" s="153">
        <f t="shared" si="6"/>
        <v>8.5</v>
      </c>
      <c r="AH31" s="153">
        <f t="shared" si="6"/>
        <v>8.5</v>
      </c>
      <c r="AI31" s="153"/>
      <c r="AJ31" s="153"/>
      <c r="AK31" s="153"/>
      <c r="AL31" s="153"/>
      <c r="AM31" s="153"/>
      <c r="AN31" s="153"/>
      <c r="AO31" s="153">
        <v>8.5</v>
      </c>
      <c r="AP31" s="153">
        <v>8.5</v>
      </c>
      <c r="AQ31" s="154"/>
      <c r="AR31" s="154"/>
      <c r="AS31" s="154"/>
      <c r="AT31" s="154"/>
      <c r="AU31" s="154"/>
      <c r="AV31" s="153"/>
      <c r="AW31" s="153"/>
      <c r="AX31" s="153"/>
      <c r="AY31" s="153"/>
      <c r="AZ31" s="153"/>
      <c r="BA31" s="153"/>
      <c r="BB31" s="153"/>
      <c r="BC31" s="153"/>
      <c r="BD31" s="153"/>
      <c r="BE31" s="153"/>
      <c r="BF31" s="153"/>
      <c r="BG31" s="153"/>
      <c r="BH31" s="153"/>
      <c r="BI31" s="153"/>
      <c r="BJ31" s="153"/>
    </row>
    <row r="32" spans="1:62">
      <c r="A32" s="872"/>
      <c r="B32" s="857"/>
      <c r="C32" s="673"/>
      <c r="D32" s="836"/>
      <c r="E32" s="654"/>
      <c r="F32" s="59"/>
      <c r="G32" s="59"/>
      <c r="H32" s="59"/>
      <c r="I32" s="59"/>
      <c r="J32" s="59"/>
      <c r="K32" s="59"/>
      <c r="L32" s="59"/>
      <c r="M32" s="849"/>
      <c r="N32" s="60"/>
      <c r="O32" s="60"/>
      <c r="P32" s="59"/>
      <c r="Q32" s="59"/>
      <c r="R32" s="59"/>
      <c r="S32" s="59"/>
      <c r="T32" s="59"/>
      <c r="U32" s="59"/>
      <c r="V32" s="59"/>
      <c r="W32" s="673"/>
      <c r="X32" s="836"/>
      <c r="Y32" s="651"/>
      <c r="Z32" s="863"/>
      <c r="AA32" s="854"/>
      <c r="AB32" s="854"/>
      <c r="AC32" s="21"/>
      <c r="AD32" s="18" t="s">
        <v>481</v>
      </c>
      <c r="AE32" s="18" t="s">
        <v>31</v>
      </c>
      <c r="AF32" s="18" t="s">
        <v>250</v>
      </c>
      <c r="AG32" s="153">
        <f t="shared" si="6"/>
        <v>22.3</v>
      </c>
      <c r="AH32" s="153">
        <f t="shared" si="6"/>
        <v>18</v>
      </c>
      <c r="AI32" s="153"/>
      <c r="AJ32" s="153"/>
      <c r="AK32" s="153"/>
      <c r="AL32" s="153"/>
      <c r="AM32" s="153"/>
      <c r="AN32" s="153"/>
      <c r="AO32" s="153">
        <v>22.3</v>
      </c>
      <c r="AP32" s="153">
        <v>18</v>
      </c>
      <c r="AQ32" s="154">
        <f t="shared" si="9"/>
        <v>10</v>
      </c>
      <c r="AR32" s="154"/>
      <c r="AS32" s="154"/>
      <c r="AT32" s="154"/>
      <c r="AU32" s="154">
        <v>10</v>
      </c>
      <c r="AV32" s="153">
        <f t="shared" si="10"/>
        <v>12</v>
      </c>
      <c r="AW32" s="153"/>
      <c r="AX32" s="153"/>
      <c r="AY32" s="153"/>
      <c r="AZ32" s="153">
        <v>12</v>
      </c>
      <c r="BA32" s="153">
        <f>BB32+BC32+BD32+BE32</f>
        <v>14</v>
      </c>
      <c r="BB32" s="153"/>
      <c r="BC32" s="153"/>
      <c r="BD32" s="153"/>
      <c r="BE32" s="153">
        <v>14</v>
      </c>
      <c r="BF32" s="153">
        <f>BG32+BH32+BI32+BJ32</f>
        <v>14</v>
      </c>
      <c r="BG32" s="153"/>
      <c r="BH32" s="153"/>
      <c r="BI32" s="153"/>
      <c r="BJ32" s="153">
        <v>14</v>
      </c>
    </row>
    <row r="33" spans="1:62" ht="16.5" customHeight="1">
      <c r="A33" s="873"/>
      <c r="B33" s="858"/>
      <c r="C33" s="817"/>
      <c r="D33" s="58"/>
      <c r="E33" s="816"/>
      <c r="F33" s="59"/>
      <c r="G33" s="59"/>
      <c r="H33" s="59"/>
      <c r="I33" s="59"/>
      <c r="J33" s="59"/>
      <c r="K33" s="59"/>
      <c r="L33" s="59"/>
      <c r="M33" s="850"/>
      <c r="N33" s="60"/>
      <c r="O33" s="60"/>
      <c r="P33" s="59"/>
      <c r="Q33" s="59"/>
      <c r="R33" s="59"/>
      <c r="S33" s="59"/>
      <c r="T33" s="59"/>
      <c r="U33" s="59"/>
      <c r="V33" s="59"/>
      <c r="W33" s="817"/>
      <c r="X33" s="58"/>
      <c r="Y33" s="836"/>
      <c r="Z33" s="876"/>
      <c r="AA33" s="855"/>
      <c r="AB33" s="855"/>
      <c r="AC33" s="21"/>
      <c r="AD33" s="18">
        <v>1003</v>
      </c>
      <c r="AE33" s="18" t="s">
        <v>133</v>
      </c>
      <c r="AF33" s="12">
        <v>410</v>
      </c>
      <c r="AG33" s="153">
        <f t="shared" si="6"/>
        <v>1076.5999999999999</v>
      </c>
      <c r="AH33" s="153">
        <f t="shared" si="6"/>
        <v>1076.5999999999999</v>
      </c>
      <c r="AI33" s="153"/>
      <c r="AJ33" s="153"/>
      <c r="AK33" s="153"/>
      <c r="AL33" s="153"/>
      <c r="AM33" s="153"/>
      <c r="AN33" s="153"/>
      <c r="AO33" s="153">
        <v>1076.5999999999999</v>
      </c>
      <c r="AP33" s="153">
        <v>1076.5999999999999</v>
      </c>
      <c r="AQ33" s="154">
        <f t="shared" si="9"/>
        <v>0</v>
      </c>
      <c r="AR33" s="154"/>
      <c r="AS33" s="154"/>
      <c r="AT33" s="154"/>
      <c r="AU33" s="154">
        <v>0</v>
      </c>
      <c r="AV33" s="153">
        <f t="shared" si="10"/>
        <v>0</v>
      </c>
      <c r="AW33" s="153"/>
      <c r="AX33" s="153"/>
      <c r="AY33" s="153"/>
      <c r="AZ33" s="153"/>
      <c r="BA33" s="153">
        <f>BB33+BC33+BD33+BE33</f>
        <v>0</v>
      </c>
      <c r="BB33" s="153"/>
      <c r="BC33" s="153"/>
      <c r="BD33" s="153"/>
      <c r="BE33" s="153"/>
      <c r="BF33" s="153">
        <f>BG33+BH33+BI33+BJ33</f>
        <v>0</v>
      </c>
      <c r="BG33" s="153"/>
      <c r="BH33" s="153"/>
      <c r="BI33" s="153"/>
      <c r="BJ33" s="153"/>
    </row>
    <row r="34" spans="1:62" ht="30.75" customHeight="1">
      <c r="A34" s="883" t="s">
        <v>293</v>
      </c>
      <c r="B34" s="856">
        <v>6506</v>
      </c>
      <c r="C34" s="877" t="s">
        <v>396</v>
      </c>
      <c r="D34" s="58" t="s">
        <v>243</v>
      </c>
      <c r="E34" s="897" t="s">
        <v>397</v>
      </c>
      <c r="F34" s="59"/>
      <c r="G34" s="59"/>
      <c r="H34" s="59"/>
      <c r="I34" s="59"/>
      <c r="J34" s="59"/>
      <c r="K34" s="59"/>
      <c r="L34" s="59"/>
      <c r="M34" s="64" t="s">
        <v>351</v>
      </c>
      <c r="N34" s="60" t="s">
        <v>290</v>
      </c>
      <c r="O34" s="60" t="s">
        <v>386</v>
      </c>
      <c r="P34" s="59" t="s">
        <v>421</v>
      </c>
      <c r="Q34" s="59"/>
      <c r="R34" s="59"/>
      <c r="S34" s="59"/>
      <c r="T34" s="59"/>
      <c r="U34" s="59"/>
      <c r="V34" s="59"/>
      <c r="W34" s="877" t="s">
        <v>398</v>
      </c>
      <c r="X34" s="58" t="s">
        <v>399</v>
      </c>
      <c r="Y34" s="897" t="s">
        <v>400</v>
      </c>
      <c r="Z34" s="66"/>
      <c r="AA34" s="66"/>
      <c r="AB34" s="66"/>
      <c r="AC34" s="12"/>
      <c r="AD34" s="18" t="s">
        <v>291</v>
      </c>
      <c r="AE34" s="18"/>
      <c r="AF34" s="18"/>
      <c r="AG34" s="153">
        <f>AI34+AK34+AM34+AO34</f>
        <v>316.90000000000003</v>
      </c>
      <c r="AH34" s="153">
        <f t="shared" si="6"/>
        <v>306.2</v>
      </c>
      <c r="AI34" s="153">
        <f>AI37+AI38</f>
        <v>0</v>
      </c>
      <c r="AJ34" s="153"/>
      <c r="AK34" s="153">
        <f>AK37+AK38</f>
        <v>0</v>
      </c>
      <c r="AL34" s="153"/>
      <c r="AM34" s="153">
        <f>AM37+AM38</f>
        <v>0</v>
      </c>
      <c r="AN34" s="153"/>
      <c r="AO34" s="153">
        <f>AO37+AO38+AO35+AO36</f>
        <v>316.90000000000003</v>
      </c>
      <c r="AP34" s="153">
        <f>AP37+AP38+AP35+AP36</f>
        <v>306.2</v>
      </c>
      <c r="AQ34" s="154">
        <f>AR34+AS34+AT34+AU34</f>
        <v>177.1</v>
      </c>
      <c r="AR34" s="154">
        <f>AR37+AR38</f>
        <v>0</v>
      </c>
      <c r="AS34" s="154">
        <f>AS37+AS38</f>
        <v>0</v>
      </c>
      <c r="AT34" s="154">
        <f>AT37+AT38</f>
        <v>0</v>
      </c>
      <c r="AU34" s="154">
        <f>AU37+AU38+AU35+AU36</f>
        <v>177.1</v>
      </c>
      <c r="AV34" s="153">
        <f t="shared" si="10"/>
        <v>0</v>
      </c>
      <c r="AW34" s="153">
        <f>AW37+AW38</f>
        <v>0</v>
      </c>
      <c r="AX34" s="153">
        <f>AX37+AX38</f>
        <v>0</v>
      </c>
      <c r="AY34" s="153">
        <f>AY37+AY38</f>
        <v>0</v>
      </c>
      <c r="AZ34" s="153">
        <f>AZ37+AZ38</f>
        <v>0</v>
      </c>
      <c r="BA34" s="153">
        <f>BB34+BC34+BD34+BE34</f>
        <v>0</v>
      </c>
      <c r="BB34" s="153">
        <f>BB37+BB38</f>
        <v>0</v>
      </c>
      <c r="BC34" s="153">
        <f>BC37+BC38</f>
        <v>0</v>
      </c>
      <c r="BD34" s="153">
        <f>BD37+BD38</f>
        <v>0</v>
      </c>
      <c r="BE34" s="153">
        <f>BE37+BE38</f>
        <v>0</v>
      </c>
      <c r="BF34" s="153">
        <f>BG34+BH34+BI34+BJ34</f>
        <v>0</v>
      </c>
      <c r="BG34" s="153">
        <f>BG37+BG38</f>
        <v>0</v>
      </c>
      <c r="BH34" s="153">
        <f>BH37+BH38</f>
        <v>0</v>
      </c>
      <c r="BI34" s="153">
        <f>BI37+BI38</f>
        <v>0</v>
      </c>
      <c r="BJ34" s="153">
        <f>BJ37+BJ38</f>
        <v>0</v>
      </c>
    </row>
    <row r="35" spans="1:62">
      <c r="A35" s="872"/>
      <c r="B35" s="857"/>
      <c r="C35" s="673"/>
      <c r="D35" s="58"/>
      <c r="E35" s="654"/>
      <c r="F35" s="59"/>
      <c r="G35" s="59"/>
      <c r="H35" s="59"/>
      <c r="I35" s="59"/>
      <c r="J35" s="59"/>
      <c r="K35" s="59"/>
      <c r="L35" s="59"/>
      <c r="M35" s="64"/>
      <c r="N35" s="60"/>
      <c r="O35" s="67"/>
      <c r="P35" s="59"/>
      <c r="Q35" s="59"/>
      <c r="R35" s="59"/>
      <c r="S35" s="59"/>
      <c r="T35" s="59"/>
      <c r="U35" s="59"/>
      <c r="V35" s="59"/>
      <c r="W35" s="673"/>
      <c r="X35" s="58"/>
      <c r="Y35" s="654"/>
      <c r="Z35" s="66"/>
      <c r="AA35" s="66"/>
      <c r="AB35" s="66"/>
      <c r="AC35" s="12"/>
      <c r="AD35" s="18" t="s">
        <v>291</v>
      </c>
      <c r="AE35" s="18" t="s">
        <v>364</v>
      </c>
      <c r="AF35" s="18" t="s">
        <v>272</v>
      </c>
      <c r="AG35" s="153">
        <f>AI35+AK35+AM35+AO35</f>
        <v>283.60000000000002</v>
      </c>
      <c r="AH35" s="153">
        <f t="shared" si="6"/>
        <v>274.5</v>
      </c>
      <c r="AI35" s="153"/>
      <c r="AJ35" s="153"/>
      <c r="AK35" s="153"/>
      <c r="AL35" s="153"/>
      <c r="AM35" s="153"/>
      <c r="AN35" s="153"/>
      <c r="AO35" s="153">
        <v>283.60000000000002</v>
      </c>
      <c r="AP35" s="153">
        <v>274.5</v>
      </c>
      <c r="AQ35" s="154">
        <f>AR35+AS35+AU35</f>
        <v>177.1</v>
      </c>
      <c r="AR35" s="154"/>
      <c r="AS35" s="154"/>
      <c r="AT35" s="154"/>
      <c r="AU35" s="154">
        <v>177.1</v>
      </c>
      <c r="AV35" s="153"/>
      <c r="AW35" s="153"/>
      <c r="AX35" s="153"/>
      <c r="AY35" s="153"/>
      <c r="AZ35" s="153"/>
      <c r="BA35" s="153"/>
      <c r="BB35" s="153"/>
      <c r="BC35" s="153"/>
      <c r="BD35" s="153"/>
      <c r="BE35" s="153"/>
      <c r="BF35" s="153"/>
      <c r="BG35" s="153"/>
      <c r="BH35" s="153"/>
      <c r="BI35" s="153"/>
      <c r="BJ35" s="153"/>
    </row>
    <row r="36" spans="1:62">
      <c r="A36" s="872"/>
      <c r="B36" s="857"/>
      <c r="C36" s="673"/>
      <c r="D36" s="58"/>
      <c r="E36" s="654"/>
      <c r="F36" s="59"/>
      <c r="G36" s="59"/>
      <c r="H36" s="59"/>
      <c r="I36" s="59"/>
      <c r="J36" s="59"/>
      <c r="K36" s="59"/>
      <c r="L36" s="59"/>
      <c r="M36" s="64"/>
      <c r="N36" s="60"/>
      <c r="O36" s="67"/>
      <c r="P36" s="59"/>
      <c r="Q36" s="59"/>
      <c r="R36" s="59"/>
      <c r="S36" s="59"/>
      <c r="T36" s="59"/>
      <c r="U36" s="59"/>
      <c r="V36" s="59"/>
      <c r="W36" s="673"/>
      <c r="X36" s="58"/>
      <c r="Y36" s="654"/>
      <c r="Z36" s="66"/>
      <c r="AA36" s="66"/>
      <c r="AB36" s="66"/>
      <c r="AC36" s="12"/>
      <c r="AD36" s="18" t="s">
        <v>291</v>
      </c>
      <c r="AE36" s="18" t="s">
        <v>364</v>
      </c>
      <c r="AF36" s="18">
        <v>244</v>
      </c>
      <c r="AG36" s="153">
        <f>AI36+AK36+AM36+AO36</f>
        <v>33.299999999999997</v>
      </c>
      <c r="AH36" s="153">
        <f t="shared" si="6"/>
        <v>31.7</v>
      </c>
      <c r="AI36" s="153"/>
      <c r="AJ36" s="153"/>
      <c r="AK36" s="153"/>
      <c r="AL36" s="153"/>
      <c r="AM36" s="153"/>
      <c r="AN36" s="153"/>
      <c r="AO36" s="153">
        <v>33.299999999999997</v>
      </c>
      <c r="AP36" s="153">
        <v>31.7</v>
      </c>
      <c r="AQ36" s="154">
        <v>0</v>
      </c>
      <c r="AR36" s="154"/>
      <c r="AS36" s="154"/>
      <c r="AT36" s="154"/>
      <c r="AU36" s="154">
        <v>0</v>
      </c>
      <c r="AV36" s="153"/>
      <c r="AW36" s="153"/>
      <c r="AX36" s="153"/>
      <c r="AY36" s="153"/>
      <c r="AZ36" s="153"/>
      <c r="BA36" s="153"/>
      <c r="BB36" s="153"/>
      <c r="BC36" s="153"/>
      <c r="BD36" s="153"/>
      <c r="BE36" s="153"/>
      <c r="BF36" s="153"/>
      <c r="BG36" s="153"/>
      <c r="BH36" s="153"/>
      <c r="BI36" s="153"/>
      <c r="BJ36" s="153"/>
    </row>
    <row r="37" spans="1:62">
      <c r="A37" s="872"/>
      <c r="B37" s="857"/>
      <c r="C37" s="673"/>
      <c r="D37" s="58"/>
      <c r="E37" s="654"/>
      <c r="F37" s="59"/>
      <c r="G37" s="59"/>
      <c r="H37" s="59"/>
      <c r="I37" s="59"/>
      <c r="J37" s="59"/>
      <c r="K37" s="59"/>
      <c r="L37" s="59"/>
      <c r="M37" s="64"/>
      <c r="N37" s="60"/>
      <c r="O37" s="67"/>
      <c r="P37" s="59"/>
      <c r="Q37" s="59"/>
      <c r="R37" s="59"/>
      <c r="S37" s="59"/>
      <c r="T37" s="59"/>
      <c r="U37" s="59"/>
      <c r="V37" s="59"/>
      <c r="W37" s="673"/>
      <c r="X37" s="58"/>
      <c r="Y37" s="654"/>
      <c r="Z37" s="66"/>
      <c r="AA37" s="66"/>
      <c r="AB37" s="66"/>
      <c r="AC37" s="12"/>
      <c r="AD37" s="18" t="s">
        <v>291</v>
      </c>
      <c r="AE37" s="18" t="s">
        <v>305</v>
      </c>
      <c r="AF37" s="18" t="s">
        <v>272</v>
      </c>
      <c r="AG37" s="153">
        <f t="shared" si="6"/>
        <v>0</v>
      </c>
      <c r="AH37" s="153">
        <f t="shared" si="6"/>
        <v>0</v>
      </c>
      <c r="AI37" s="153"/>
      <c r="AJ37" s="153"/>
      <c r="AK37" s="153"/>
      <c r="AL37" s="153"/>
      <c r="AM37" s="153"/>
      <c r="AN37" s="153"/>
      <c r="AO37" s="153">
        <v>0</v>
      </c>
      <c r="AP37" s="153"/>
      <c r="AQ37" s="154">
        <v>0</v>
      </c>
      <c r="AR37" s="154"/>
      <c r="AS37" s="154"/>
      <c r="AT37" s="154"/>
      <c r="AU37" s="154">
        <v>0</v>
      </c>
      <c r="AV37" s="153">
        <v>0</v>
      </c>
      <c r="AW37" s="153"/>
      <c r="AX37" s="153"/>
      <c r="AY37" s="153"/>
      <c r="AZ37" s="153">
        <v>0</v>
      </c>
      <c r="BA37" s="153">
        <v>0</v>
      </c>
      <c r="BB37" s="153"/>
      <c r="BC37" s="153"/>
      <c r="BD37" s="153"/>
      <c r="BE37" s="153">
        <v>0</v>
      </c>
      <c r="BF37" s="153">
        <v>0</v>
      </c>
      <c r="BG37" s="153"/>
      <c r="BH37" s="153"/>
      <c r="BI37" s="153"/>
      <c r="BJ37" s="153">
        <v>0</v>
      </c>
    </row>
    <row r="38" spans="1:62">
      <c r="A38" s="873"/>
      <c r="B38" s="858"/>
      <c r="C38" s="817"/>
      <c r="D38" s="58"/>
      <c r="E38" s="816"/>
      <c r="F38" s="59"/>
      <c r="G38" s="59"/>
      <c r="H38" s="59"/>
      <c r="I38" s="59"/>
      <c r="J38" s="59"/>
      <c r="K38" s="59"/>
      <c r="L38" s="59"/>
      <c r="M38" s="64"/>
      <c r="N38" s="60"/>
      <c r="O38" s="67"/>
      <c r="P38" s="59"/>
      <c r="Q38" s="59"/>
      <c r="R38" s="59"/>
      <c r="S38" s="59"/>
      <c r="T38" s="59"/>
      <c r="U38" s="59"/>
      <c r="V38" s="59"/>
      <c r="W38" s="817"/>
      <c r="X38" s="58"/>
      <c r="Y38" s="816"/>
      <c r="Z38" s="66"/>
      <c r="AA38" s="66"/>
      <c r="AB38" s="66"/>
      <c r="AC38" s="12"/>
      <c r="AD38" s="18" t="s">
        <v>291</v>
      </c>
      <c r="AE38" s="18" t="s">
        <v>305</v>
      </c>
      <c r="AF38" s="18">
        <v>244</v>
      </c>
      <c r="AG38" s="153">
        <f t="shared" si="6"/>
        <v>0</v>
      </c>
      <c r="AH38" s="153">
        <f t="shared" si="6"/>
        <v>0</v>
      </c>
      <c r="AI38" s="153"/>
      <c r="AJ38" s="153"/>
      <c r="AK38" s="153"/>
      <c r="AL38" s="153"/>
      <c r="AM38" s="153"/>
      <c r="AN38" s="153"/>
      <c r="AO38" s="153">
        <v>0</v>
      </c>
      <c r="AP38" s="153"/>
      <c r="AQ38" s="154">
        <f t="shared" si="9"/>
        <v>0</v>
      </c>
      <c r="AR38" s="154"/>
      <c r="AS38" s="154"/>
      <c r="AT38" s="154"/>
      <c r="AU38" s="154"/>
      <c r="AV38" s="153">
        <f t="shared" si="10"/>
        <v>0</v>
      </c>
      <c r="AW38" s="153"/>
      <c r="AX38" s="153"/>
      <c r="AY38" s="153"/>
      <c r="AZ38" s="153"/>
      <c r="BA38" s="153">
        <f>BB38+BC38+BD38+BE38</f>
        <v>0</v>
      </c>
      <c r="BB38" s="153"/>
      <c r="BC38" s="153"/>
      <c r="BD38" s="153"/>
      <c r="BE38" s="153"/>
      <c r="BF38" s="153">
        <f>BG38+BH38+BI38+BJ38</f>
        <v>0</v>
      </c>
      <c r="BG38" s="153"/>
      <c r="BH38" s="153"/>
      <c r="BI38" s="153"/>
      <c r="BJ38" s="153"/>
    </row>
    <row r="39" spans="1:62" ht="22.5" customHeight="1">
      <c r="A39" s="883" t="s">
        <v>440</v>
      </c>
      <c r="B39" s="885">
        <v>6508</v>
      </c>
      <c r="C39" s="878" t="s">
        <v>447</v>
      </c>
      <c r="D39" s="878" t="s">
        <v>418</v>
      </c>
      <c r="E39" s="897" t="s">
        <v>448</v>
      </c>
      <c r="F39" s="59"/>
      <c r="G39" s="59"/>
      <c r="H39" s="59"/>
      <c r="I39" s="59"/>
      <c r="J39" s="59"/>
      <c r="K39" s="59"/>
      <c r="L39" s="59"/>
      <c r="M39" s="848" t="s">
        <v>446</v>
      </c>
      <c r="N39" s="60" t="s">
        <v>290</v>
      </c>
      <c r="O39" s="67" t="s">
        <v>386</v>
      </c>
      <c r="P39" s="59">
        <v>9</v>
      </c>
      <c r="Q39" s="59"/>
      <c r="R39" s="59"/>
      <c r="S39" s="59"/>
      <c r="T39" s="59"/>
      <c r="U39" s="59"/>
      <c r="V39" s="59"/>
      <c r="W39" s="877" t="s">
        <v>367</v>
      </c>
      <c r="X39" s="878" t="s">
        <v>242</v>
      </c>
      <c r="Y39" s="878" t="s">
        <v>368</v>
      </c>
      <c r="Z39" s="879" t="s">
        <v>415</v>
      </c>
      <c r="AA39" s="944" t="s">
        <v>416</v>
      </c>
      <c r="AB39" s="944" t="s">
        <v>417</v>
      </c>
      <c r="AC39" s="18"/>
      <c r="AD39" s="18" t="s">
        <v>478</v>
      </c>
      <c r="AE39" s="18"/>
      <c r="AF39" s="18"/>
      <c r="AG39" s="153">
        <f t="shared" si="6"/>
        <v>299.8</v>
      </c>
      <c r="AH39" s="153">
        <f t="shared" si="6"/>
        <v>289.5</v>
      </c>
      <c r="AI39" s="153">
        <f>AI40+AI41+AI42+AI44+AI45+AI46+AI47+AI48+AI49+AI50+AI51+AI52+AI43</f>
        <v>0</v>
      </c>
      <c r="AJ39" s="153"/>
      <c r="AK39" s="153">
        <f t="shared" ref="AK39:AZ39" si="11">AK40+AK41+AK42+AK44+AK45+AK46+AK47+AK48+AK49+AK50+AK51+AK52+AK43</f>
        <v>0</v>
      </c>
      <c r="AL39" s="153"/>
      <c r="AM39" s="153">
        <f t="shared" si="11"/>
        <v>0</v>
      </c>
      <c r="AN39" s="153"/>
      <c r="AO39" s="153">
        <f t="shared" si="11"/>
        <v>299.8</v>
      </c>
      <c r="AP39" s="153">
        <f t="shared" si="11"/>
        <v>289.5</v>
      </c>
      <c r="AQ39" s="153">
        <f t="shared" si="11"/>
        <v>64.599999999999994</v>
      </c>
      <c r="AR39" s="153">
        <f t="shared" si="11"/>
        <v>0</v>
      </c>
      <c r="AS39" s="153">
        <f t="shared" si="11"/>
        <v>0</v>
      </c>
      <c r="AT39" s="153">
        <f t="shared" si="11"/>
        <v>0</v>
      </c>
      <c r="AU39" s="153">
        <f>AU40+AU41+AU42+AU44+AU45+AU46+AU47+AU48+AU49+AU50+AU51+AU52+AU43</f>
        <v>64.599999999999994</v>
      </c>
      <c r="AV39" s="153">
        <f t="shared" si="11"/>
        <v>28.9</v>
      </c>
      <c r="AW39" s="153">
        <f t="shared" si="11"/>
        <v>0</v>
      </c>
      <c r="AX39" s="153">
        <f t="shared" si="11"/>
        <v>0</v>
      </c>
      <c r="AY39" s="153">
        <f t="shared" si="11"/>
        <v>0</v>
      </c>
      <c r="AZ39" s="153">
        <f t="shared" si="11"/>
        <v>28.9</v>
      </c>
      <c r="BA39" s="153">
        <f t="shared" ref="BA39:BJ39" si="12">BA40+BA41+BA42+BA44+BA45+BA46+BA47+BA48+BA49+BA50+BA51+BA52+BA43</f>
        <v>0</v>
      </c>
      <c r="BB39" s="153">
        <f t="shared" si="12"/>
        <v>0</v>
      </c>
      <c r="BC39" s="153">
        <f t="shared" si="12"/>
        <v>0</v>
      </c>
      <c r="BD39" s="153">
        <f t="shared" si="12"/>
        <v>0</v>
      </c>
      <c r="BE39" s="153">
        <f t="shared" si="12"/>
        <v>0</v>
      </c>
      <c r="BF39" s="153">
        <f t="shared" si="12"/>
        <v>0</v>
      </c>
      <c r="BG39" s="153">
        <f t="shared" si="12"/>
        <v>0</v>
      </c>
      <c r="BH39" s="153">
        <f t="shared" si="12"/>
        <v>0</v>
      </c>
      <c r="BI39" s="153">
        <f t="shared" si="12"/>
        <v>0</v>
      </c>
      <c r="BJ39" s="153">
        <f t="shared" si="12"/>
        <v>0</v>
      </c>
    </row>
    <row r="40" spans="1:62" ht="12" customHeight="1">
      <c r="A40" s="872"/>
      <c r="B40" s="886"/>
      <c r="C40" s="651"/>
      <c r="D40" s="651"/>
      <c r="E40" s="654"/>
      <c r="F40" s="59"/>
      <c r="G40" s="59"/>
      <c r="H40" s="59"/>
      <c r="I40" s="59"/>
      <c r="J40" s="59"/>
      <c r="K40" s="59"/>
      <c r="L40" s="59"/>
      <c r="M40" s="849"/>
      <c r="N40" s="60"/>
      <c r="O40" s="67"/>
      <c r="P40" s="59"/>
      <c r="Q40" s="59"/>
      <c r="R40" s="59"/>
      <c r="S40" s="59"/>
      <c r="T40" s="59"/>
      <c r="U40" s="59"/>
      <c r="V40" s="59"/>
      <c r="W40" s="673"/>
      <c r="X40" s="651"/>
      <c r="Y40" s="651"/>
      <c r="Z40" s="880"/>
      <c r="AA40" s="945"/>
      <c r="AB40" s="945"/>
      <c r="AC40" s="18"/>
      <c r="AD40" s="18" t="s">
        <v>478</v>
      </c>
      <c r="AE40" s="18" t="s">
        <v>289</v>
      </c>
      <c r="AF40" s="18" t="s">
        <v>250</v>
      </c>
      <c r="AG40" s="153">
        <f t="shared" si="6"/>
        <v>0</v>
      </c>
      <c r="AH40" s="153">
        <f t="shared" si="6"/>
        <v>0</v>
      </c>
      <c r="AI40" s="153"/>
      <c r="AJ40" s="153"/>
      <c r="AK40" s="153"/>
      <c r="AL40" s="153"/>
      <c r="AM40" s="153"/>
      <c r="AN40" s="153"/>
      <c r="AO40" s="153">
        <v>0</v>
      </c>
      <c r="AP40" s="153"/>
      <c r="AQ40" s="154">
        <f t="shared" si="9"/>
        <v>0</v>
      </c>
      <c r="AR40" s="154"/>
      <c r="AS40" s="154"/>
      <c r="AT40" s="154"/>
      <c r="AU40" s="154">
        <v>0</v>
      </c>
      <c r="AV40" s="153">
        <f t="shared" si="10"/>
        <v>0</v>
      </c>
      <c r="AW40" s="153"/>
      <c r="AX40" s="153"/>
      <c r="AY40" s="153"/>
      <c r="AZ40" s="153">
        <v>0</v>
      </c>
      <c r="BA40" s="153">
        <f t="shared" ref="BA40:BA54" si="13">BB40+BC40+BD40+BE40</f>
        <v>0</v>
      </c>
      <c r="BB40" s="153"/>
      <c r="BC40" s="153"/>
      <c r="BD40" s="153"/>
      <c r="BE40" s="153">
        <v>0</v>
      </c>
      <c r="BF40" s="153">
        <f t="shared" ref="BF40:BF54" si="14">BG40+BH40+BI40+BJ40</f>
        <v>0</v>
      </c>
      <c r="BG40" s="153"/>
      <c r="BH40" s="153"/>
      <c r="BI40" s="153"/>
      <c r="BJ40" s="153">
        <v>0</v>
      </c>
    </row>
    <row r="41" spans="1:62" hidden="1">
      <c r="A41" s="872"/>
      <c r="B41" s="886"/>
      <c r="C41" s="651"/>
      <c r="D41" s="651"/>
      <c r="E41" s="654"/>
      <c r="F41" s="59"/>
      <c r="G41" s="59"/>
      <c r="H41" s="59"/>
      <c r="I41" s="59"/>
      <c r="J41" s="59"/>
      <c r="K41" s="59"/>
      <c r="L41" s="59"/>
      <c r="M41" s="849"/>
      <c r="N41" s="60"/>
      <c r="O41" s="67"/>
      <c r="P41" s="59"/>
      <c r="Q41" s="59"/>
      <c r="R41" s="59"/>
      <c r="S41" s="59"/>
      <c r="T41" s="59"/>
      <c r="U41" s="59"/>
      <c r="V41" s="59"/>
      <c r="W41" s="673"/>
      <c r="X41" s="651"/>
      <c r="Y41" s="651"/>
      <c r="Z41" s="880"/>
      <c r="AA41" s="945"/>
      <c r="AB41" s="945"/>
      <c r="AC41" s="18"/>
      <c r="AD41" s="18" t="s">
        <v>478</v>
      </c>
      <c r="AE41" s="18" t="s">
        <v>298</v>
      </c>
      <c r="AF41" s="18" t="s">
        <v>250</v>
      </c>
      <c r="AG41" s="153">
        <f t="shared" si="6"/>
        <v>0</v>
      </c>
      <c r="AH41" s="153">
        <f t="shared" si="6"/>
        <v>0</v>
      </c>
      <c r="AI41" s="153"/>
      <c r="AJ41" s="153"/>
      <c r="AK41" s="153"/>
      <c r="AL41" s="153"/>
      <c r="AM41" s="153"/>
      <c r="AN41" s="153"/>
      <c r="AO41" s="153">
        <v>0</v>
      </c>
      <c r="AP41" s="153"/>
      <c r="AQ41" s="154">
        <f t="shared" si="9"/>
        <v>0</v>
      </c>
      <c r="AR41" s="154"/>
      <c r="AS41" s="154"/>
      <c r="AT41" s="154"/>
      <c r="AU41" s="154">
        <v>0</v>
      </c>
      <c r="AV41" s="153">
        <f t="shared" si="10"/>
        <v>0</v>
      </c>
      <c r="AW41" s="153"/>
      <c r="AX41" s="153"/>
      <c r="AY41" s="153"/>
      <c r="AZ41" s="153">
        <v>0</v>
      </c>
      <c r="BA41" s="153">
        <f t="shared" si="13"/>
        <v>0</v>
      </c>
      <c r="BB41" s="153"/>
      <c r="BC41" s="153"/>
      <c r="BD41" s="153"/>
      <c r="BE41" s="153">
        <v>0</v>
      </c>
      <c r="BF41" s="153">
        <f t="shared" si="14"/>
        <v>0</v>
      </c>
      <c r="BG41" s="153"/>
      <c r="BH41" s="153"/>
      <c r="BI41" s="153"/>
      <c r="BJ41" s="153">
        <v>0</v>
      </c>
    </row>
    <row r="42" spans="1:62" hidden="1">
      <c r="A42" s="872"/>
      <c r="B42" s="886"/>
      <c r="C42" s="651"/>
      <c r="D42" s="651"/>
      <c r="E42" s="654"/>
      <c r="F42" s="59"/>
      <c r="G42" s="59"/>
      <c r="H42" s="59"/>
      <c r="I42" s="59"/>
      <c r="J42" s="59"/>
      <c r="K42" s="59"/>
      <c r="L42" s="59"/>
      <c r="M42" s="849"/>
      <c r="N42" s="60"/>
      <c r="O42" s="67"/>
      <c r="P42" s="59"/>
      <c r="Q42" s="59"/>
      <c r="R42" s="59"/>
      <c r="S42" s="59"/>
      <c r="T42" s="59"/>
      <c r="U42" s="59"/>
      <c r="V42" s="59"/>
      <c r="W42" s="673"/>
      <c r="X42" s="651"/>
      <c r="Y42" s="651"/>
      <c r="Z42" s="880"/>
      <c r="AA42" s="945"/>
      <c r="AB42" s="945"/>
      <c r="AC42" s="18"/>
      <c r="AD42" s="18" t="s">
        <v>478</v>
      </c>
      <c r="AE42" s="18" t="s">
        <v>299</v>
      </c>
      <c r="AF42" s="18" t="s">
        <v>250</v>
      </c>
      <c r="AG42" s="153">
        <f t="shared" si="6"/>
        <v>0</v>
      </c>
      <c r="AH42" s="153">
        <f t="shared" si="6"/>
        <v>0</v>
      </c>
      <c r="AI42" s="153"/>
      <c r="AJ42" s="153"/>
      <c r="AK42" s="153"/>
      <c r="AL42" s="153"/>
      <c r="AM42" s="153"/>
      <c r="AN42" s="153"/>
      <c r="AO42" s="153"/>
      <c r="AP42" s="153"/>
      <c r="AQ42" s="154">
        <f t="shared" si="9"/>
        <v>0</v>
      </c>
      <c r="AR42" s="154"/>
      <c r="AS42" s="154"/>
      <c r="AT42" s="154"/>
      <c r="AU42" s="154"/>
      <c r="AV42" s="153">
        <f t="shared" si="10"/>
        <v>0</v>
      </c>
      <c r="AW42" s="153"/>
      <c r="AX42" s="153"/>
      <c r="AY42" s="153"/>
      <c r="AZ42" s="153"/>
      <c r="BA42" s="153">
        <f t="shared" si="13"/>
        <v>0</v>
      </c>
      <c r="BB42" s="153"/>
      <c r="BC42" s="153"/>
      <c r="BD42" s="153"/>
      <c r="BE42" s="153"/>
      <c r="BF42" s="153">
        <f t="shared" si="14"/>
        <v>0</v>
      </c>
      <c r="BG42" s="153"/>
      <c r="BH42" s="153"/>
      <c r="BI42" s="153"/>
      <c r="BJ42" s="153"/>
    </row>
    <row r="43" spans="1:62" ht="24" customHeight="1">
      <c r="A43" s="872"/>
      <c r="B43" s="886"/>
      <c r="C43" s="651"/>
      <c r="D43" s="651"/>
      <c r="E43" s="654"/>
      <c r="F43" s="59"/>
      <c r="G43" s="59"/>
      <c r="H43" s="59"/>
      <c r="I43" s="59"/>
      <c r="J43" s="59"/>
      <c r="K43" s="59"/>
      <c r="L43" s="59"/>
      <c r="M43" s="849"/>
      <c r="N43" s="60"/>
      <c r="O43" s="67"/>
      <c r="P43" s="59"/>
      <c r="Q43" s="59"/>
      <c r="R43" s="59"/>
      <c r="S43" s="59"/>
      <c r="T43" s="59"/>
      <c r="U43" s="59"/>
      <c r="V43" s="59"/>
      <c r="W43" s="673"/>
      <c r="X43" s="651"/>
      <c r="Y43" s="651"/>
      <c r="Z43" s="880"/>
      <c r="AA43" s="945"/>
      <c r="AB43" s="945"/>
      <c r="AC43" s="18"/>
      <c r="AD43" s="18" t="s">
        <v>478</v>
      </c>
      <c r="AE43" s="18" t="s">
        <v>27</v>
      </c>
      <c r="AF43" s="18">
        <v>240</v>
      </c>
      <c r="AG43" s="153">
        <f t="shared" si="6"/>
        <v>299.8</v>
      </c>
      <c r="AH43" s="153">
        <f t="shared" si="6"/>
        <v>289.5</v>
      </c>
      <c r="AI43" s="153"/>
      <c r="AJ43" s="153"/>
      <c r="AK43" s="153"/>
      <c r="AL43" s="153"/>
      <c r="AM43" s="153"/>
      <c r="AN43" s="153"/>
      <c r="AO43" s="153">
        <v>299.8</v>
      </c>
      <c r="AP43" s="153">
        <v>289.5</v>
      </c>
      <c r="AQ43" s="154">
        <f t="shared" si="9"/>
        <v>64.599999999999994</v>
      </c>
      <c r="AR43" s="154"/>
      <c r="AS43" s="154"/>
      <c r="AT43" s="154"/>
      <c r="AU43" s="154">
        <v>64.599999999999994</v>
      </c>
      <c r="AV43" s="153">
        <f t="shared" si="10"/>
        <v>28.9</v>
      </c>
      <c r="AW43" s="153"/>
      <c r="AX43" s="153"/>
      <c r="AY43" s="153"/>
      <c r="AZ43" s="153">
        <v>28.9</v>
      </c>
      <c r="BA43" s="153">
        <f t="shared" si="13"/>
        <v>0</v>
      </c>
      <c r="BB43" s="153"/>
      <c r="BC43" s="153"/>
      <c r="BD43" s="153"/>
      <c r="BE43" s="153">
        <v>0</v>
      </c>
      <c r="BF43" s="153">
        <f t="shared" si="14"/>
        <v>0</v>
      </c>
      <c r="BG43" s="153"/>
      <c r="BH43" s="153"/>
      <c r="BI43" s="153"/>
      <c r="BJ43" s="153">
        <v>0</v>
      </c>
    </row>
    <row r="44" spans="1:62" ht="15" customHeight="1">
      <c r="A44" s="872"/>
      <c r="B44" s="886"/>
      <c r="C44" s="651"/>
      <c r="D44" s="836"/>
      <c r="E44" s="816"/>
      <c r="F44" s="59"/>
      <c r="G44" s="59"/>
      <c r="H44" s="59"/>
      <c r="I44" s="59"/>
      <c r="J44" s="59"/>
      <c r="K44" s="59"/>
      <c r="L44" s="59"/>
      <c r="M44" s="849"/>
      <c r="N44" s="60"/>
      <c r="O44" s="67"/>
      <c r="P44" s="59"/>
      <c r="Q44" s="59"/>
      <c r="R44" s="59"/>
      <c r="S44" s="59"/>
      <c r="T44" s="59"/>
      <c r="U44" s="59"/>
      <c r="V44" s="59"/>
      <c r="W44" s="673"/>
      <c r="X44" s="836"/>
      <c r="Y44" s="836"/>
      <c r="Z44" s="880"/>
      <c r="AA44" s="946"/>
      <c r="AB44" s="946"/>
      <c r="AC44" s="18"/>
      <c r="AD44" s="18" t="s">
        <v>478</v>
      </c>
      <c r="AE44" s="18" t="s">
        <v>270</v>
      </c>
      <c r="AF44" s="18">
        <v>244</v>
      </c>
      <c r="AG44" s="153">
        <f t="shared" si="6"/>
        <v>0</v>
      </c>
      <c r="AH44" s="153">
        <f t="shared" si="6"/>
        <v>0</v>
      </c>
      <c r="AI44" s="153"/>
      <c r="AJ44" s="153"/>
      <c r="AK44" s="153"/>
      <c r="AL44" s="153"/>
      <c r="AM44" s="153"/>
      <c r="AN44" s="153"/>
      <c r="AO44" s="153"/>
      <c r="AP44" s="153"/>
      <c r="AQ44" s="154">
        <f t="shared" si="9"/>
        <v>0</v>
      </c>
      <c r="AR44" s="154"/>
      <c r="AS44" s="154"/>
      <c r="AT44" s="154"/>
      <c r="AU44" s="154"/>
      <c r="AV44" s="153">
        <f t="shared" si="10"/>
        <v>0</v>
      </c>
      <c r="AW44" s="153"/>
      <c r="AX44" s="153"/>
      <c r="AY44" s="153"/>
      <c r="AZ44" s="153"/>
      <c r="BA44" s="153">
        <f t="shared" si="13"/>
        <v>0</v>
      </c>
      <c r="BB44" s="153"/>
      <c r="BC44" s="153"/>
      <c r="BD44" s="153"/>
      <c r="BE44" s="153"/>
      <c r="BF44" s="153">
        <f t="shared" si="14"/>
        <v>0</v>
      </c>
      <c r="BG44" s="153"/>
      <c r="BH44" s="153"/>
      <c r="BI44" s="153"/>
      <c r="BJ44" s="153"/>
    </row>
    <row r="45" spans="1:62" ht="0.75" hidden="1" customHeight="1">
      <c r="A45" s="872"/>
      <c r="B45" s="886"/>
      <c r="C45" s="651"/>
      <c r="D45" s="58"/>
      <c r="E45" s="58"/>
      <c r="F45" s="59"/>
      <c r="G45" s="59"/>
      <c r="H45" s="59"/>
      <c r="I45" s="59"/>
      <c r="J45" s="59"/>
      <c r="K45" s="59"/>
      <c r="L45" s="59"/>
      <c r="M45" s="849"/>
      <c r="N45" s="60"/>
      <c r="O45" s="67"/>
      <c r="P45" s="59"/>
      <c r="Q45" s="59"/>
      <c r="R45" s="59"/>
      <c r="S45" s="59"/>
      <c r="T45" s="59"/>
      <c r="U45" s="59"/>
      <c r="V45" s="59"/>
      <c r="W45" s="673"/>
      <c r="X45" s="58"/>
      <c r="Y45" s="58"/>
      <c r="Z45" s="880"/>
      <c r="AA45" s="69"/>
      <c r="AB45" s="69"/>
      <c r="AC45" s="18"/>
      <c r="AD45" s="18" t="s">
        <v>478</v>
      </c>
      <c r="AE45" s="18" t="s">
        <v>285</v>
      </c>
      <c r="AF45" s="18" t="s">
        <v>250</v>
      </c>
      <c r="AG45" s="153">
        <f>AI45+AK45+AM45+AO45</f>
        <v>0</v>
      </c>
      <c r="AH45" s="153">
        <f t="shared" ref="AH45:AH64" si="15">AJ45+AL45+AN45+AP45</f>
        <v>0</v>
      </c>
      <c r="AI45" s="153"/>
      <c r="AJ45" s="153"/>
      <c r="AK45" s="153"/>
      <c r="AL45" s="153"/>
      <c r="AM45" s="153"/>
      <c r="AN45" s="153"/>
      <c r="AO45" s="153"/>
      <c r="AP45" s="153"/>
      <c r="AQ45" s="154">
        <f>AR45+AS45+AT45+AU45</f>
        <v>0</v>
      </c>
      <c r="AR45" s="154"/>
      <c r="AS45" s="154"/>
      <c r="AT45" s="154"/>
      <c r="AU45" s="154"/>
      <c r="AV45" s="153">
        <f>AW45+AX45+AY45+AZ45</f>
        <v>0</v>
      </c>
      <c r="AW45" s="153"/>
      <c r="AX45" s="153"/>
      <c r="AY45" s="153"/>
      <c r="AZ45" s="153"/>
      <c r="BA45" s="153">
        <f t="shared" si="13"/>
        <v>0</v>
      </c>
      <c r="BB45" s="153"/>
      <c r="BC45" s="153"/>
      <c r="BD45" s="153"/>
      <c r="BE45" s="153"/>
      <c r="BF45" s="153">
        <f t="shared" si="14"/>
        <v>0</v>
      </c>
      <c r="BG45" s="153"/>
      <c r="BH45" s="153"/>
      <c r="BI45" s="153"/>
      <c r="BJ45" s="153"/>
    </row>
    <row r="46" spans="1:62" hidden="1">
      <c r="A46" s="872"/>
      <c r="B46" s="886"/>
      <c r="C46" s="651"/>
      <c r="D46" s="58"/>
      <c r="E46" s="58"/>
      <c r="F46" s="59"/>
      <c r="G46" s="59"/>
      <c r="H46" s="59"/>
      <c r="I46" s="59"/>
      <c r="J46" s="59"/>
      <c r="K46" s="59"/>
      <c r="L46" s="59"/>
      <c r="M46" s="849"/>
      <c r="N46" s="60"/>
      <c r="O46" s="67"/>
      <c r="P46" s="59"/>
      <c r="Q46" s="59"/>
      <c r="R46" s="59"/>
      <c r="S46" s="59"/>
      <c r="T46" s="59"/>
      <c r="U46" s="59"/>
      <c r="V46" s="59"/>
      <c r="W46" s="673"/>
      <c r="X46" s="58"/>
      <c r="Y46" s="58"/>
      <c r="Z46" s="880"/>
      <c r="AA46" s="69"/>
      <c r="AB46" s="69"/>
      <c r="AC46" s="18"/>
      <c r="AD46" s="18" t="s">
        <v>478</v>
      </c>
      <c r="AE46" s="18" t="s">
        <v>271</v>
      </c>
      <c r="AF46" s="18" t="s">
        <v>250</v>
      </c>
      <c r="AG46" s="153">
        <f t="shared" ref="AG46:AH126" si="16">AI46+AK46+AM46+AO46</f>
        <v>0</v>
      </c>
      <c r="AH46" s="153">
        <f t="shared" si="15"/>
        <v>0</v>
      </c>
      <c r="AI46" s="153"/>
      <c r="AJ46" s="153"/>
      <c r="AK46" s="153"/>
      <c r="AL46" s="153"/>
      <c r="AM46" s="153"/>
      <c r="AN46" s="153"/>
      <c r="AO46" s="153"/>
      <c r="AP46" s="153"/>
      <c r="AQ46" s="154">
        <f t="shared" ref="AQ46:AQ126" si="17">AR46+AS46+AT46+AU46</f>
        <v>0</v>
      </c>
      <c r="AR46" s="154"/>
      <c r="AS46" s="154"/>
      <c r="AT46" s="154"/>
      <c r="AU46" s="154"/>
      <c r="AV46" s="153">
        <f t="shared" ref="AV46:AV126" si="18">AW46+AX46+AY46+AZ46</f>
        <v>0</v>
      </c>
      <c r="AW46" s="153"/>
      <c r="AX46" s="153"/>
      <c r="AY46" s="153"/>
      <c r="AZ46" s="153"/>
      <c r="BA46" s="153">
        <f t="shared" si="13"/>
        <v>0</v>
      </c>
      <c r="BB46" s="153"/>
      <c r="BC46" s="153"/>
      <c r="BD46" s="153"/>
      <c r="BE46" s="153"/>
      <c r="BF46" s="153">
        <f t="shared" si="14"/>
        <v>0</v>
      </c>
      <c r="BG46" s="153"/>
      <c r="BH46" s="153"/>
      <c r="BI46" s="153"/>
      <c r="BJ46" s="153"/>
    </row>
    <row r="47" spans="1:62" hidden="1">
      <c r="A47" s="872"/>
      <c r="B47" s="886"/>
      <c r="C47" s="651"/>
      <c r="D47" s="58"/>
      <c r="E47" s="58"/>
      <c r="F47" s="59"/>
      <c r="G47" s="59"/>
      <c r="H47" s="59"/>
      <c r="I47" s="59"/>
      <c r="J47" s="59"/>
      <c r="K47" s="59"/>
      <c r="L47" s="59"/>
      <c r="M47" s="849"/>
      <c r="N47" s="60"/>
      <c r="O47" s="67"/>
      <c r="P47" s="59"/>
      <c r="Q47" s="59"/>
      <c r="R47" s="59"/>
      <c r="S47" s="59"/>
      <c r="T47" s="59"/>
      <c r="U47" s="59"/>
      <c r="V47" s="59"/>
      <c r="W47" s="673"/>
      <c r="X47" s="58"/>
      <c r="Y47" s="58"/>
      <c r="Z47" s="880"/>
      <c r="AA47" s="69"/>
      <c r="AB47" s="69"/>
      <c r="AC47" s="18"/>
      <c r="AD47" s="18" t="s">
        <v>478</v>
      </c>
      <c r="AE47" s="18" t="s">
        <v>286</v>
      </c>
      <c r="AF47" s="18" t="s">
        <v>268</v>
      </c>
      <c r="AG47" s="153">
        <f t="shared" si="16"/>
        <v>0</v>
      </c>
      <c r="AH47" s="153">
        <f t="shared" si="15"/>
        <v>0</v>
      </c>
      <c r="AI47" s="153"/>
      <c r="AJ47" s="153"/>
      <c r="AK47" s="153"/>
      <c r="AL47" s="153"/>
      <c r="AM47" s="153"/>
      <c r="AN47" s="153"/>
      <c r="AO47" s="153"/>
      <c r="AP47" s="153"/>
      <c r="AQ47" s="154">
        <f t="shared" si="17"/>
        <v>0</v>
      </c>
      <c r="AR47" s="154"/>
      <c r="AS47" s="154"/>
      <c r="AT47" s="154"/>
      <c r="AU47" s="154"/>
      <c r="AV47" s="153">
        <f t="shared" si="18"/>
        <v>0</v>
      </c>
      <c r="AW47" s="153"/>
      <c r="AX47" s="153"/>
      <c r="AY47" s="153"/>
      <c r="AZ47" s="153"/>
      <c r="BA47" s="153">
        <f t="shared" si="13"/>
        <v>0</v>
      </c>
      <c r="BB47" s="153"/>
      <c r="BC47" s="153"/>
      <c r="BD47" s="153"/>
      <c r="BE47" s="153"/>
      <c r="BF47" s="153">
        <f t="shared" si="14"/>
        <v>0</v>
      </c>
      <c r="BG47" s="153"/>
      <c r="BH47" s="153"/>
      <c r="BI47" s="153"/>
      <c r="BJ47" s="153"/>
    </row>
    <row r="48" spans="1:62" hidden="1">
      <c r="A48" s="872"/>
      <c r="B48" s="886"/>
      <c r="C48" s="651"/>
      <c r="D48" s="58"/>
      <c r="E48" s="58"/>
      <c r="F48" s="59"/>
      <c r="G48" s="59"/>
      <c r="H48" s="59"/>
      <c r="I48" s="59"/>
      <c r="J48" s="59"/>
      <c r="K48" s="59"/>
      <c r="L48" s="59"/>
      <c r="M48" s="849"/>
      <c r="N48" s="60"/>
      <c r="O48" s="67"/>
      <c r="P48" s="59"/>
      <c r="Q48" s="59"/>
      <c r="R48" s="59"/>
      <c r="S48" s="59"/>
      <c r="T48" s="59"/>
      <c r="U48" s="59"/>
      <c r="V48" s="59"/>
      <c r="W48" s="673"/>
      <c r="X48" s="58"/>
      <c r="Y48" s="58"/>
      <c r="Z48" s="880"/>
      <c r="AA48" s="69"/>
      <c r="AB48" s="69"/>
      <c r="AC48" s="18"/>
      <c r="AD48" s="18" t="s">
        <v>478</v>
      </c>
      <c r="AE48" s="18" t="s">
        <v>306</v>
      </c>
      <c r="AF48" s="18" t="s">
        <v>267</v>
      </c>
      <c r="AG48" s="153">
        <f t="shared" si="16"/>
        <v>0</v>
      </c>
      <c r="AH48" s="153">
        <f t="shared" si="15"/>
        <v>0</v>
      </c>
      <c r="AI48" s="153"/>
      <c r="AJ48" s="153"/>
      <c r="AK48" s="153"/>
      <c r="AL48" s="153"/>
      <c r="AM48" s="153"/>
      <c r="AN48" s="153"/>
      <c r="AO48" s="153"/>
      <c r="AP48" s="153"/>
      <c r="AQ48" s="154">
        <f t="shared" si="17"/>
        <v>0</v>
      </c>
      <c r="AR48" s="154"/>
      <c r="AS48" s="154"/>
      <c r="AT48" s="154"/>
      <c r="AU48" s="154"/>
      <c r="AV48" s="153">
        <f t="shared" si="18"/>
        <v>0</v>
      </c>
      <c r="AW48" s="153"/>
      <c r="AX48" s="153"/>
      <c r="AY48" s="153"/>
      <c r="AZ48" s="153"/>
      <c r="BA48" s="153">
        <f t="shared" si="13"/>
        <v>0</v>
      </c>
      <c r="BB48" s="153"/>
      <c r="BC48" s="153"/>
      <c r="BD48" s="153"/>
      <c r="BE48" s="153"/>
      <c r="BF48" s="153">
        <f t="shared" si="14"/>
        <v>0</v>
      </c>
      <c r="BG48" s="153"/>
      <c r="BH48" s="153"/>
      <c r="BI48" s="153"/>
      <c r="BJ48" s="153"/>
    </row>
    <row r="49" spans="1:62" hidden="1">
      <c r="A49" s="872"/>
      <c r="B49" s="886"/>
      <c r="C49" s="651"/>
      <c r="D49" s="58"/>
      <c r="E49" s="58"/>
      <c r="F49" s="59"/>
      <c r="G49" s="59"/>
      <c r="H49" s="59"/>
      <c r="I49" s="59"/>
      <c r="J49" s="59"/>
      <c r="K49" s="59"/>
      <c r="L49" s="59"/>
      <c r="M49" s="849"/>
      <c r="N49" s="60"/>
      <c r="O49" s="67"/>
      <c r="P49" s="59"/>
      <c r="Q49" s="59"/>
      <c r="R49" s="59"/>
      <c r="S49" s="59"/>
      <c r="T49" s="59"/>
      <c r="U49" s="59"/>
      <c r="V49" s="59"/>
      <c r="W49" s="673"/>
      <c r="X49" s="58"/>
      <c r="Y49" s="58"/>
      <c r="Z49" s="880"/>
      <c r="AA49" s="69"/>
      <c r="AB49" s="69"/>
      <c r="AC49" s="18"/>
      <c r="AD49" s="18" t="s">
        <v>478</v>
      </c>
      <c r="AE49" s="18" t="s">
        <v>307</v>
      </c>
      <c r="AF49" s="18" t="s">
        <v>250</v>
      </c>
      <c r="AG49" s="153">
        <f t="shared" si="16"/>
        <v>0</v>
      </c>
      <c r="AH49" s="153">
        <f t="shared" si="15"/>
        <v>0</v>
      </c>
      <c r="AI49" s="153"/>
      <c r="AJ49" s="153"/>
      <c r="AK49" s="153"/>
      <c r="AL49" s="153"/>
      <c r="AM49" s="153"/>
      <c r="AN49" s="153"/>
      <c r="AO49" s="153"/>
      <c r="AP49" s="153"/>
      <c r="AQ49" s="154">
        <f t="shared" si="17"/>
        <v>0</v>
      </c>
      <c r="AR49" s="154"/>
      <c r="AS49" s="154"/>
      <c r="AT49" s="154"/>
      <c r="AU49" s="154"/>
      <c r="AV49" s="153">
        <f t="shared" si="18"/>
        <v>0</v>
      </c>
      <c r="AW49" s="153"/>
      <c r="AX49" s="153"/>
      <c r="AY49" s="153"/>
      <c r="AZ49" s="153"/>
      <c r="BA49" s="153">
        <f t="shared" si="13"/>
        <v>0</v>
      </c>
      <c r="BB49" s="153"/>
      <c r="BC49" s="153"/>
      <c r="BD49" s="153"/>
      <c r="BE49" s="153"/>
      <c r="BF49" s="153">
        <f t="shared" si="14"/>
        <v>0</v>
      </c>
      <c r="BG49" s="153"/>
      <c r="BH49" s="153"/>
      <c r="BI49" s="153"/>
      <c r="BJ49" s="153"/>
    </row>
    <row r="50" spans="1:62" hidden="1">
      <c r="A50" s="872"/>
      <c r="B50" s="886"/>
      <c r="C50" s="651"/>
      <c r="D50" s="58"/>
      <c r="E50" s="58"/>
      <c r="F50" s="59"/>
      <c r="G50" s="59"/>
      <c r="H50" s="59"/>
      <c r="I50" s="59"/>
      <c r="J50" s="59"/>
      <c r="K50" s="59"/>
      <c r="L50" s="59"/>
      <c r="M50" s="849"/>
      <c r="N50" s="60"/>
      <c r="O50" s="67"/>
      <c r="P50" s="59"/>
      <c r="Q50" s="59"/>
      <c r="R50" s="59"/>
      <c r="S50" s="59"/>
      <c r="T50" s="59"/>
      <c r="U50" s="59"/>
      <c r="V50" s="59"/>
      <c r="W50" s="673"/>
      <c r="X50" s="58"/>
      <c r="Y50" s="58"/>
      <c r="Z50" s="880"/>
      <c r="AA50" s="69"/>
      <c r="AB50" s="69"/>
      <c r="AC50" s="18"/>
      <c r="AD50" s="18" t="s">
        <v>478</v>
      </c>
      <c r="AE50" s="18" t="s">
        <v>317</v>
      </c>
      <c r="AF50" s="18" t="s">
        <v>250</v>
      </c>
      <c r="AG50" s="153">
        <f t="shared" si="16"/>
        <v>0</v>
      </c>
      <c r="AH50" s="153">
        <f t="shared" si="15"/>
        <v>0</v>
      </c>
      <c r="AI50" s="153"/>
      <c r="AJ50" s="153"/>
      <c r="AK50" s="153"/>
      <c r="AL50" s="153"/>
      <c r="AM50" s="153"/>
      <c r="AN50" s="153"/>
      <c r="AO50" s="153"/>
      <c r="AP50" s="153"/>
      <c r="AQ50" s="154">
        <f t="shared" si="17"/>
        <v>0</v>
      </c>
      <c r="AR50" s="154"/>
      <c r="AS50" s="154"/>
      <c r="AT50" s="154"/>
      <c r="AU50" s="154"/>
      <c r="AV50" s="153">
        <f t="shared" si="18"/>
        <v>0</v>
      </c>
      <c r="AW50" s="153"/>
      <c r="AX50" s="153"/>
      <c r="AY50" s="153"/>
      <c r="AZ50" s="153"/>
      <c r="BA50" s="153">
        <f t="shared" si="13"/>
        <v>0</v>
      </c>
      <c r="BB50" s="153"/>
      <c r="BC50" s="153"/>
      <c r="BD50" s="153"/>
      <c r="BE50" s="153"/>
      <c r="BF50" s="153">
        <f t="shared" si="14"/>
        <v>0</v>
      </c>
      <c r="BG50" s="153"/>
      <c r="BH50" s="153"/>
      <c r="BI50" s="153"/>
      <c r="BJ50" s="153"/>
    </row>
    <row r="51" spans="1:62" hidden="1">
      <c r="A51" s="872"/>
      <c r="B51" s="886"/>
      <c r="C51" s="651"/>
      <c r="D51" s="58"/>
      <c r="E51" s="58"/>
      <c r="F51" s="59"/>
      <c r="G51" s="59"/>
      <c r="H51" s="59"/>
      <c r="I51" s="59"/>
      <c r="J51" s="59"/>
      <c r="K51" s="59"/>
      <c r="L51" s="59"/>
      <c r="M51" s="849"/>
      <c r="N51" s="60"/>
      <c r="O51" s="67"/>
      <c r="P51" s="59"/>
      <c r="Q51" s="59"/>
      <c r="R51" s="59"/>
      <c r="S51" s="59"/>
      <c r="T51" s="59"/>
      <c r="U51" s="59"/>
      <c r="V51" s="59"/>
      <c r="W51" s="673"/>
      <c r="X51" s="58"/>
      <c r="Y51" s="58"/>
      <c r="Z51" s="880"/>
      <c r="AA51" s="69"/>
      <c r="AB51" s="69"/>
      <c r="AC51" s="18"/>
      <c r="AD51" s="18" t="s">
        <v>478</v>
      </c>
      <c r="AE51" s="18" t="s">
        <v>297</v>
      </c>
      <c r="AF51" s="18" t="s">
        <v>268</v>
      </c>
      <c r="AG51" s="153">
        <f t="shared" si="16"/>
        <v>0</v>
      </c>
      <c r="AH51" s="153">
        <f t="shared" si="15"/>
        <v>0</v>
      </c>
      <c r="AI51" s="153"/>
      <c r="AJ51" s="153"/>
      <c r="AK51" s="153"/>
      <c r="AL51" s="153"/>
      <c r="AM51" s="153"/>
      <c r="AN51" s="153"/>
      <c r="AO51" s="153"/>
      <c r="AP51" s="153"/>
      <c r="AQ51" s="154">
        <f t="shared" si="17"/>
        <v>0</v>
      </c>
      <c r="AR51" s="154"/>
      <c r="AS51" s="154"/>
      <c r="AT51" s="154"/>
      <c r="AU51" s="154"/>
      <c r="AV51" s="153">
        <f t="shared" si="18"/>
        <v>0</v>
      </c>
      <c r="AW51" s="153"/>
      <c r="AX51" s="153"/>
      <c r="AY51" s="153"/>
      <c r="AZ51" s="153"/>
      <c r="BA51" s="153">
        <f t="shared" si="13"/>
        <v>0</v>
      </c>
      <c r="BB51" s="153"/>
      <c r="BC51" s="153"/>
      <c r="BD51" s="153"/>
      <c r="BE51" s="153"/>
      <c r="BF51" s="153">
        <f t="shared" si="14"/>
        <v>0</v>
      </c>
      <c r="BG51" s="153"/>
      <c r="BH51" s="153"/>
      <c r="BI51" s="153"/>
      <c r="BJ51" s="153"/>
    </row>
    <row r="52" spans="1:62" hidden="1">
      <c r="A52" s="872"/>
      <c r="B52" s="886"/>
      <c r="C52" s="651"/>
      <c r="D52" s="58"/>
      <c r="E52" s="58"/>
      <c r="F52" s="59"/>
      <c r="G52" s="59"/>
      <c r="H52" s="59"/>
      <c r="I52" s="59"/>
      <c r="J52" s="59"/>
      <c r="K52" s="59"/>
      <c r="L52" s="59"/>
      <c r="M52" s="849"/>
      <c r="N52" s="60"/>
      <c r="O52" s="67"/>
      <c r="P52" s="59"/>
      <c r="Q52" s="59"/>
      <c r="R52" s="59"/>
      <c r="S52" s="59"/>
      <c r="T52" s="59"/>
      <c r="U52" s="59"/>
      <c r="V52" s="59"/>
      <c r="W52" s="673"/>
      <c r="X52" s="58"/>
      <c r="Y52" s="58"/>
      <c r="Z52" s="880"/>
      <c r="AA52" s="69"/>
      <c r="AB52" s="69"/>
      <c r="AC52" s="18"/>
      <c r="AD52" s="18" t="s">
        <v>478</v>
      </c>
      <c r="AE52" s="18" t="s">
        <v>296</v>
      </c>
      <c r="AF52" s="18" t="s">
        <v>250</v>
      </c>
      <c r="AG52" s="153">
        <f t="shared" si="16"/>
        <v>0</v>
      </c>
      <c r="AH52" s="153">
        <f t="shared" si="15"/>
        <v>0</v>
      </c>
      <c r="AI52" s="153"/>
      <c r="AJ52" s="153"/>
      <c r="AK52" s="153"/>
      <c r="AL52" s="153"/>
      <c r="AM52" s="153"/>
      <c r="AN52" s="153"/>
      <c r="AO52" s="153"/>
      <c r="AP52" s="153"/>
      <c r="AQ52" s="154">
        <f t="shared" si="17"/>
        <v>0</v>
      </c>
      <c r="AR52" s="154"/>
      <c r="AS52" s="154"/>
      <c r="AT52" s="154"/>
      <c r="AU52" s="154"/>
      <c r="AV52" s="153">
        <f t="shared" si="18"/>
        <v>0</v>
      </c>
      <c r="AW52" s="153"/>
      <c r="AX52" s="153"/>
      <c r="AY52" s="153"/>
      <c r="AZ52" s="153"/>
      <c r="BA52" s="153">
        <f t="shared" si="13"/>
        <v>0</v>
      </c>
      <c r="BB52" s="153"/>
      <c r="BC52" s="153"/>
      <c r="BD52" s="153"/>
      <c r="BE52" s="153"/>
      <c r="BF52" s="153">
        <f t="shared" si="14"/>
        <v>0</v>
      </c>
      <c r="BG52" s="153"/>
      <c r="BH52" s="153"/>
      <c r="BI52" s="153"/>
      <c r="BJ52" s="153"/>
    </row>
    <row r="53" spans="1:62" ht="20.25" customHeight="1">
      <c r="A53" s="873"/>
      <c r="B53" s="887"/>
      <c r="C53" s="836"/>
      <c r="D53" s="58"/>
      <c r="E53" s="58"/>
      <c r="F53" s="59"/>
      <c r="G53" s="59"/>
      <c r="H53" s="59"/>
      <c r="I53" s="59"/>
      <c r="J53" s="59"/>
      <c r="K53" s="59"/>
      <c r="L53" s="59"/>
      <c r="M53" s="850"/>
      <c r="N53" s="60"/>
      <c r="O53" s="67"/>
      <c r="P53" s="59"/>
      <c r="Q53" s="59"/>
      <c r="R53" s="59"/>
      <c r="S53" s="59"/>
      <c r="T53" s="59"/>
      <c r="U53" s="59"/>
      <c r="V53" s="59"/>
      <c r="W53" s="817"/>
      <c r="X53" s="58"/>
      <c r="Y53" s="58"/>
      <c r="Z53" s="881"/>
      <c r="AA53" s="69"/>
      <c r="AB53" s="69"/>
      <c r="AC53" s="18"/>
      <c r="AD53" s="18"/>
      <c r="AE53" s="18"/>
      <c r="AF53" s="18"/>
      <c r="AG53" s="153">
        <f t="shared" si="16"/>
        <v>299.8</v>
      </c>
      <c r="AH53" s="153">
        <f t="shared" si="15"/>
        <v>289.5</v>
      </c>
      <c r="AI53" s="153"/>
      <c r="AJ53" s="153"/>
      <c r="AK53" s="153"/>
      <c r="AL53" s="153"/>
      <c r="AM53" s="153"/>
      <c r="AN53" s="153"/>
      <c r="AO53" s="153">
        <f>SUM(AO40:AO52)</f>
        <v>299.8</v>
      </c>
      <c r="AP53" s="153">
        <f>SUM(AP40:AP52)</f>
        <v>289.5</v>
      </c>
      <c r="AQ53" s="154">
        <f t="shared" si="17"/>
        <v>64.599999999999994</v>
      </c>
      <c r="AR53" s="154"/>
      <c r="AS53" s="154"/>
      <c r="AT53" s="154"/>
      <c r="AU53" s="154">
        <f>SUM(AU40:AU52)</f>
        <v>64.599999999999994</v>
      </c>
      <c r="AV53" s="153">
        <f t="shared" si="18"/>
        <v>28.9</v>
      </c>
      <c r="AW53" s="153"/>
      <c r="AX53" s="153"/>
      <c r="AY53" s="153"/>
      <c r="AZ53" s="153">
        <f>SUM(AZ40:AZ52)</f>
        <v>28.9</v>
      </c>
      <c r="BA53" s="153">
        <f t="shared" si="13"/>
        <v>0</v>
      </c>
      <c r="BB53" s="153"/>
      <c r="BC53" s="153"/>
      <c r="BD53" s="153"/>
      <c r="BE53" s="153">
        <f>SUM(BE40:BE52)</f>
        <v>0</v>
      </c>
      <c r="BF53" s="153">
        <f t="shared" si="14"/>
        <v>0</v>
      </c>
      <c r="BG53" s="153"/>
      <c r="BH53" s="153"/>
      <c r="BI53" s="153"/>
      <c r="BJ53" s="153">
        <f>SUM(BJ40:BJ52)</f>
        <v>0</v>
      </c>
    </row>
    <row r="54" spans="1:62" ht="0.75" hidden="1" customHeight="1">
      <c r="A54" s="116" t="s">
        <v>321</v>
      </c>
      <c r="B54" s="17">
        <v>6509</v>
      </c>
      <c r="C54" s="68" t="s">
        <v>454</v>
      </c>
      <c r="D54" s="68" t="s">
        <v>244</v>
      </c>
      <c r="E54" s="68" t="s">
        <v>455</v>
      </c>
      <c r="F54" s="59"/>
      <c r="G54" s="59"/>
      <c r="H54" s="59"/>
      <c r="I54" s="59"/>
      <c r="J54" s="59"/>
      <c r="K54" s="59"/>
      <c r="L54" s="59"/>
      <c r="M54" s="64" t="s">
        <v>330</v>
      </c>
      <c r="N54" s="60" t="s">
        <v>290</v>
      </c>
      <c r="O54" s="60" t="s">
        <v>386</v>
      </c>
      <c r="P54" s="59">
        <v>11</v>
      </c>
      <c r="Q54" s="59"/>
      <c r="R54" s="59"/>
      <c r="S54" s="59"/>
      <c r="T54" s="59"/>
      <c r="U54" s="59"/>
      <c r="V54" s="59"/>
      <c r="W54" s="58" t="s">
        <v>457</v>
      </c>
      <c r="X54" s="68" t="s">
        <v>418</v>
      </c>
      <c r="Y54" s="68" t="s">
        <v>459</v>
      </c>
      <c r="Z54" s="70" t="s">
        <v>471</v>
      </c>
      <c r="AA54" s="70" t="s">
        <v>290</v>
      </c>
      <c r="AB54" s="70" t="s">
        <v>417</v>
      </c>
      <c r="AC54" s="18"/>
      <c r="AD54" s="18" t="s">
        <v>228</v>
      </c>
      <c r="AE54" s="18" t="s">
        <v>273</v>
      </c>
      <c r="AF54" s="18" t="s">
        <v>250</v>
      </c>
      <c r="AG54" s="153">
        <f t="shared" si="16"/>
        <v>0</v>
      </c>
      <c r="AH54" s="153">
        <f t="shared" si="15"/>
        <v>0</v>
      </c>
      <c r="AI54" s="153"/>
      <c r="AJ54" s="153"/>
      <c r="AK54" s="153"/>
      <c r="AL54" s="153"/>
      <c r="AM54" s="153"/>
      <c r="AN54" s="153"/>
      <c r="AO54" s="153"/>
      <c r="AP54" s="153"/>
      <c r="AQ54" s="154">
        <f t="shared" si="17"/>
        <v>0</v>
      </c>
      <c r="AR54" s="154"/>
      <c r="AS54" s="154"/>
      <c r="AT54" s="154"/>
      <c r="AU54" s="154"/>
      <c r="AV54" s="153">
        <f t="shared" si="18"/>
        <v>0</v>
      </c>
      <c r="AW54" s="153"/>
      <c r="AX54" s="153"/>
      <c r="AY54" s="153"/>
      <c r="AZ54" s="153"/>
      <c r="BA54" s="153">
        <f t="shared" si="13"/>
        <v>0</v>
      </c>
      <c r="BB54" s="153"/>
      <c r="BC54" s="153"/>
      <c r="BD54" s="153"/>
      <c r="BE54" s="153"/>
      <c r="BF54" s="153">
        <f t="shared" si="14"/>
        <v>0</v>
      </c>
      <c r="BG54" s="153"/>
      <c r="BH54" s="153"/>
      <c r="BI54" s="153"/>
      <c r="BJ54" s="153"/>
    </row>
    <row r="55" spans="1:62" ht="13.5" customHeight="1">
      <c r="A55" s="859" t="s">
        <v>322</v>
      </c>
      <c r="B55" s="856">
        <v>6513</v>
      </c>
      <c r="C55" s="867" t="s">
        <v>447</v>
      </c>
      <c r="D55" s="867" t="s">
        <v>418</v>
      </c>
      <c r="E55" s="818" t="s">
        <v>448</v>
      </c>
      <c r="F55" s="59"/>
      <c r="G55" s="59"/>
      <c r="H55" s="59"/>
      <c r="I55" s="59"/>
      <c r="J55" s="59"/>
      <c r="K55" s="59"/>
      <c r="L55" s="59"/>
      <c r="M55" s="898" t="s">
        <v>387</v>
      </c>
      <c r="N55" s="60" t="s">
        <v>290</v>
      </c>
      <c r="O55" s="60" t="s">
        <v>386</v>
      </c>
      <c r="P55" s="59" t="s">
        <v>420</v>
      </c>
      <c r="Q55" s="59"/>
      <c r="R55" s="59"/>
      <c r="S55" s="59"/>
      <c r="T55" s="59"/>
      <c r="U55" s="59"/>
      <c r="V55" s="59"/>
      <c r="W55" s="871" t="s">
        <v>367</v>
      </c>
      <c r="X55" s="867" t="s">
        <v>242</v>
      </c>
      <c r="Y55" s="867" t="s">
        <v>368</v>
      </c>
      <c r="Z55" s="954" t="s">
        <v>413</v>
      </c>
      <c r="AA55" s="71" t="s">
        <v>290</v>
      </c>
      <c r="AB55" s="957" t="s">
        <v>378</v>
      </c>
      <c r="AC55" s="18"/>
      <c r="AD55" s="18"/>
      <c r="AE55" s="18"/>
      <c r="AF55" s="18"/>
      <c r="AG55" s="153"/>
      <c r="AH55" s="153">
        <f t="shared" si="15"/>
        <v>0</v>
      </c>
      <c r="AI55" s="153"/>
      <c r="AJ55" s="153"/>
      <c r="AK55" s="153"/>
      <c r="AL55" s="153"/>
      <c r="AM55" s="153"/>
      <c r="AN55" s="153"/>
      <c r="AO55" s="153"/>
      <c r="AP55" s="153"/>
      <c r="AQ55" s="153"/>
      <c r="AR55" s="153"/>
      <c r="AS55" s="153"/>
      <c r="AT55" s="153"/>
      <c r="AU55" s="153"/>
      <c r="AV55" s="153">
        <f t="shared" ref="AV55:BE55" si="19">AV64</f>
        <v>10</v>
      </c>
      <c r="AW55" s="153">
        <f t="shared" si="19"/>
        <v>0</v>
      </c>
      <c r="AX55" s="153">
        <f t="shared" si="19"/>
        <v>0</v>
      </c>
      <c r="AY55" s="153">
        <f t="shared" si="19"/>
        <v>0</v>
      </c>
      <c r="AZ55" s="153">
        <f t="shared" si="19"/>
        <v>10</v>
      </c>
      <c r="BA55" s="153">
        <f t="shared" si="19"/>
        <v>1.5</v>
      </c>
      <c r="BB55" s="153">
        <f t="shared" si="19"/>
        <v>0</v>
      </c>
      <c r="BC55" s="153">
        <f t="shared" si="19"/>
        <v>0</v>
      </c>
      <c r="BD55" s="153">
        <f t="shared" si="19"/>
        <v>0</v>
      </c>
      <c r="BE55" s="153">
        <f t="shared" si="19"/>
        <v>1.5</v>
      </c>
      <c r="BF55" s="153">
        <f>BF64</f>
        <v>1.5</v>
      </c>
      <c r="BG55" s="153">
        <f>BG64</f>
        <v>0</v>
      </c>
      <c r="BH55" s="153">
        <f>BH64</f>
        <v>0</v>
      </c>
      <c r="BI55" s="153">
        <f>BI64</f>
        <v>0</v>
      </c>
      <c r="BJ55" s="153">
        <f>BJ64</f>
        <v>1.5</v>
      </c>
    </row>
    <row r="56" spans="1:62" ht="12.75" customHeight="1">
      <c r="A56" s="860"/>
      <c r="B56" s="857"/>
      <c r="C56" s="867"/>
      <c r="D56" s="867"/>
      <c r="E56" s="819"/>
      <c r="F56" s="59"/>
      <c r="G56" s="59"/>
      <c r="H56" s="59"/>
      <c r="I56" s="59"/>
      <c r="J56" s="59"/>
      <c r="K56" s="59"/>
      <c r="L56" s="59"/>
      <c r="M56" s="899"/>
      <c r="N56" s="72"/>
      <c r="O56" s="72"/>
      <c r="P56" s="72"/>
      <c r="Q56" s="59"/>
      <c r="R56" s="59"/>
      <c r="S56" s="59"/>
      <c r="T56" s="59"/>
      <c r="U56" s="59"/>
      <c r="V56" s="59"/>
      <c r="W56" s="749"/>
      <c r="X56" s="867"/>
      <c r="Y56" s="867"/>
      <c r="Z56" s="955"/>
      <c r="AA56" s="59"/>
      <c r="AB56" s="958"/>
      <c r="AC56" s="18"/>
      <c r="AD56" s="18" t="s">
        <v>476</v>
      </c>
      <c r="AE56" s="18"/>
      <c r="AF56" s="18"/>
      <c r="AG56" s="153">
        <f t="shared" si="16"/>
        <v>809.4</v>
      </c>
      <c r="AH56" s="153">
        <f t="shared" si="15"/>
        <v>809.4</v>
      </c>
      <c r="AI56" s="153"/>
      <c r="AJ56" s="153"/>
      <c r="AK56" s="153">
        <f>AK61+AK62</f>
        <v>120</v>
      </c>
      <c r="AL56" s="153">
        <f>AL61+AL62</f>
        <v>120</v>
      </c>
      <c r="AM56" s="153"/>
      <c r="AN56" s="153"/>
      <c r="AO56" s="153">
        <f>AO57+AO60+AO61+AO58+AO59+AO62</f>
        <v>689.4</v>
      </c>
      <c r="AP56" s="153">
        <f>AP57+AP60+AP61+AP58+AP59+AP62</f>
        <v>689.4</v>
      </c>
      <c r="AQ56" s="153"/>
      <c r="AR56" s="153"/>
      <c r="AS56" s="153"/>
      <c r="AT56" s="153"/>
      <c r="AU56" s="153"/>
      <c r="AV56" s="153">
        <f t="shared" ref="AV56:BE56" si="20">AV57+AV60+AV61+AV58</f>
        <v>10</v>
      </c>
      <c r="AW56" s="153">
        <f t="shared" si="20"/>
        <v>0</v>
      </c>
      <c r="AX56" s="153">
        <f t="shared" si="20"/>
        <v>0</v>
      </c>
      <c r="AY56" s="153">
        <f t="shared" si="20"/>
        <v>0</v>
      </c>
      <c r="AZ56" s="153">
        <f t="shared" si="20"/>
        <v>10</v>
      </c>
      <c r="BA56" s="153">
        <f t="shared" si="20"/>
        <v>1.5</v>
      </c>
      <c r="BB56" s="153">
        <f t="shared" si="20"/>
        <v>0</v>
      </c>
      <c r="BC56" s="153">
        <f t="shared" si="20"/>
        <v>0</v>
      </c>
      <c r="BD56" s="153">
        <f t="shared" si="20"/>
        <v>0</v>
      </c>
      <c r="BE56" s="153">
        <f t="shared" si="20"/>
        <v>1.5</v>
      </c>
      <c r="BF56" s="153">
        <f>BF57+BF60+BF61+BF58</f>
        <v>1.5</v>
      </c>
      <c r="BG56" s="153">
        <f>BG57+BG60+BG61+BG58</f>
        <v>0</v>
      </c>
      <c r="BH56" s="153">
        <f>BH57+BH60+BH61+BH58</f>
        <v>0</v>
      </c>
      <c r="BI56" s="153">
        <f>BI57+BI60+BI61+BI58</f>
        <v>0</v>
      </c>
      <c r="BJ56" s="153">
        <f>BJ57+BJ60+BJ61+BJ58</f>
        <v>1.5</v>
      </c>
    </row>
    <row r="57" spans="1:62" ht="12.75" customHeight="1">
      <c r="A57" s="860"/>
      <c r="B57" s="857"/>
      <c r="C57" s="867"/>
      <c r="D57" s="867"/>
      <c r="E57" s="819"/>
      <c r="F57" s="59"/>
      <c r="G57" s="59"/>
      <c r="H57" s="59"/>
      <c r="I57" s="59"/>
      <c r="J57" s="59"/>
      <c r="K57" s="59"/>
      <c r="L57" s="59"/>
      <c r="M57" s="899"/>
      <c r="N57" s="60"/>
      <c r="O57" s="60"/>
      <c r="P57" s="59"/>
      <c r="Q57" s="59"/>
      <c r="R57" s="59"/>
      <c r="S57" s="59"/>
      <c r="T57" s="59"/>
      <c r="U57" s="59"/>
      <c r="V57" s="59"/>
      <c r="W57" s="749"/>
      <c r="X57" s="867"/>
      <c r="Y57" s="867"/>
      <c r="Z57" s="955"/>
      <c r="AA57" s="59"/>
      <c r="AB57" s="958"/>
      <c r="AC57" s="18"/>
      <c r="AD57" s="18" t="s">
        <v>476</v>
      </c>
      <c r="AE57" s="18" t="s">
        <v>309</v>
      </c>
      <c r="AF57" s="18" t="s">
        <v>250</v>
      </c>
      <c r="AG57" s="153">
        <f t="shared" si="16"/>
        <v>0</v>
      </c>
      <c r="AH57" s="153">
        <f t="shared" si="15"/>
        <v>0</v>
      </c>
      <c r="AI57" s="153"/>
      <c r="AJ57" s="153"/>
      <c r="AK57" s="153"/>
      <c r="AL57" s="153"/>
      <c r="AM57" s="153"/>
      <c r="AN57" s="153"/>
      <c r="AO57" s="153">
        <v>0</v>
      </c>
      <c r="AP57" s="153"/>
      <c r="AQ57" s="154">
        <f t="shared" si="17"/>
        <v>0</v>
      </c>
      <c r="AR57" s="146"/>
      <c r="AS57" s="146"/>
      <c r="AT57" s="146"/>
      <c r="AU57" s="146"/>
      <c r="AV57" s="153">
        <f t="shared" si="18"/>
        <v>0</v>
      </c>
      <c r="AW57" s="153"/>
      <c r="AX57" s="153"/>
      <c r="AY57" s="153"/>
      <c r="AZ57" s="148"/>
      <c r="BA57" s="153">
        <f>BB57+BC57+BD57+BE57</f>
        <v>0</v>
      </c>
      <c r="BB57" s="153"/>
      <c r="BC57" s="153"/>
      <c r="BD57" s="153"/>
      <c r="BE57" s="148"/>
      <c r="BF57" s="153">
        <f>BG57+BH57+BI57+BJ57</f>
        <v>0</v>
      </c>
      <c r="BG57" s="153"/>
      <c r="BH57" s="153"/>
      <c r="BI57" s="153"/>
      <c r="BJ57" s="148"/>
    </row>
    <row r="58" spans="1:62" ht="12.75" customHeight="1">
      <c r="A58" s="860"/>
      <c r="B58" s="857"/>
      <c r="C58" s="867"/>
      <c r="D58" s="867"/>
      <c r="E58" s="819"/>
      <c r="F58" s="59"/>
      <c r="G58" s="59"/>
      <c r="H58" s="59"/>
      <c r="I58" s="59"/>
      <c r="J58" s="59"/>
      <c r="K58" s="59"/>
      <c r="L58" s="59"/>
      <c r="M58" s="899"/>
      <c r="N58" s="60"/>
      <c r="O58" s="60"/>
      <c r="P58" s="59"/>
      <c r="Q58" s="59"/>
      <c r="R58" s="59"/>
      <c r="S58" s="59"/>
      <c r="T58" s="59"/>
      <c r="U58" s="59"/>
      <c r="V58" s="59"/>
      <c r="W58" s="749"/>
      <c r="X58" s="867"/>
      <c r="Y58" s="867"/>
      <c r="Z58" s="955"/>
      <c r="AA58" s="59"/>
      <c r="AB58" s="958"/>
      <c r="AC58" s="18"/>
      <c r="AD58" s="18" t="s">
        <v>476</v>
      </c>
      <c r="AE58" s="18" t="s">
        <v>24</v>
      </c>
      <c r="AF58" s="18" t="s">
        <v>250</v>
      </c>
      <c r="AG58" s="153">
        <f t="shared" si="16"/>
        <v>61.3</v>
      </c>
      <c r="AH58" s="153">
        <f t="shared" si="15"/>
        <v>61.3</v>
      </c>
      <c r="AI58" s="153"/>
      <c r="AJ58" s="153"/>
      <c r="AK58" s="153"/>
      <c r="AL58" s="153"/>
      <c r="AM58" s="153"/>
      <c r="AN58" s="153"/>
      <c r="AO58" s="153">
        <v>61.3</v>
      </c>
      <c r="AP58" s="153">
        <v>61.3</v>
      </c>
      <c r="AQ58" s="154">
        <f t="shared" si="17"/>
        <v>10</v>
      </c>
      <c r="AR58" s="146"/>
      <c r="AS58" s="146"/>
      <c r="AT58" s="146"/>
      <c r="AU58" s="146">
        <v>10</v>
      </c>
      <c r="AV58" s="153">
        <f t="shared" si="18"/>
        <v>10</v>
      </c>
      <c r="AW58" s="153"/>
      <c r="AX58" s="153"/>
      <c r="AY58" s="153"/>
      <c r="AZ58" s="148">
        <v>10</v>
      </c>
      <c r="BA58" s="153">
        <f>BB58+BC58+BD58+BE58</f>
        <v>1.5</v>
      </c>
      <c r="BB58" s="153"/>
      <c r="BC58" s="153"/>
      <c r="BD58" s="153"/>
      <c r="BE58" s="148">
        <v>1.5</v>
      </c>
      <c r="BF58" s="153">
        <f>BG58+BH58+BI58+BJ58</f>
        <v>1.5</v>
      </c>
      <c r="BG58" s="153"/>
      <c r="BH58" s="153"/>
      <c r="BI58" s="153"/>
      <c r="BJ58" s="148">
        <v>1.5</v>
      </c>
    </row>
    <row r="59" spans="1:62" ht="12.75" customHeight="1">
      <c r="A59" s="860"/>
      <c r="B59" s="857"/>
      <c r="C59" s="867"/>
      <c r="D59" s="867"/>
      <c r="E59" s="819"/>
      <c r="F59" s="59"/>
      <c r="G59" s="59"/>
      <c r="H59" s="59"/>
      <c r="I59" s="59"/>
      <c r="J59" s="59"/>
      <c r="K59" s="59"/>
      <c r="L59" s="59"/>
      <c r="M59" s="899"/>
      <c r="N59" s="60"/>
      <c r="O59" s="60"/>
      <c r="P59" s="59"/>
      <c r="Q59" s="59"/>
      <c r="R59" s="59"/>
      <c r="S59" s="59"/>
      <c r="T59" s="59"/>
      <c r="U59" s="59"/>
      <c r="V59" s="59"/>
      <c r="W59" s="749"/>
      <c r="X59" s="867"/>
      <c r="Y59" s="867"/>
      <c r="Z59" s="955"/>
      <c r="AA59" s="59"/>
      <c r="AB59" s="958"/>
      <c r="AC59" s="18"/>
      <c r="AD59" s="18" t="s">
        <v>476</v>
      </c>
      <c r="AE59" s="18" t="s">
        <v>30</v>
      </c>
      <c r="AF59" s="18">
        <v>244</v>
      </c>
      <c r="AG59" s="153">
        <f t="shared" si="16"/>
        <v>548.1</v>
      </c>
      <c r="AH59" s="153">
        <f t="shared" si="15"/>
        <v>548.1</v>
      </c>
      <c r="AI59" s="153"/>
      <c r="AJ59" s="153"/>
      <c r="AK59" s="153"/>
      <c r="AL59" s="153"/>
      <c r="AM59" s="153"/>
      <c r="AN59" s="153"/>
      <c r="AO59" s="153">
        <v>548.1</v>
      </c>
      <c r="AP59" s="153">
        <v>548.1</v>
      </c>
      <c r="AQ59" s="154">
        <f t="shared" si="17"/>
        <v>250</v>
      </c>
      <c r="AR59" s="146"/>
      <c r="AS59" s="146"/>
      <c r="AT59" s="146"/>
      <c r="AU59" s="146">
        <v>250</v>
      </c>
      <c r="AV59" s="153"/>
      <c r="AW59" s="153"/>
      <c r="AX59" s="153"/>
      <c r="AY59" s="153"/>
      <c r="AZ59" s="148"/>
      <c r="BA59" s="153"/>
      <c r="BB59" s="153"/>
      <c r="BC59" s="153"/>
      <c r="BD59" s="153"/>
      <c r="BE59" s="148"/>
      <c r="BF59" s="153"/>
      <c r="BG59" s="153"/>
      <c r="BH59" s="153"/>
      <c r="BI59" s="153"/>
      <c r="BJ59" s="148"/>
    </row>
    <row r="60" spans="1:62" ht="12.75" customHeight="1">
      <c r="A60" s="860"/>
      <c r="B60" s="857"/>
      <c r="C60" s="867"/>
      <c r="D60" s="867"/>
      <c r="E60" s="819"/>
      <c r="F60" s="59"/>
      <c r="G60" s="59"/>
      <c r="H60" s="59"/>
      <c r="I60" s="59"/>
      <c r="J60" s="59"/>
      <c r="K60" s="59"/>
      <c r="L60" s="59"/>
      <c r="M60" s="899"/>
      <c r="N60" s="60"/>
      <c r="O60" s="60"/>
      <c r="P60" s="59"/>
      <c r="Q60" s="59"/>
      <c r="R60" s="59"/>
      <c r="S60" s="59"/>
      <c r="T60" s="59"/>
      <c r="U60" s="59"/>
      <c r="V60" s="59"/>
      <c r="W60" s="749"/>
      <c r="X60" s="867"/>
      <c r="Y60" s="867"/>
      <c r="Z60" s="955"/>
      <c r="AA60" s="59"/>
      <c r="AB60" s="958"/>
      <c r="AC60" s="18"/>
      <c r="AD60" s="18" t="s">
        <v>476</v>
      </c>
      <c r="AE60" s="18" t="s">
        <v>100</v>
      </c>
      <c r="AF60" s="18" t="s">
        <v>250</v>
      </c>
      <c r="AG60" s="153">
        <f t="shared" si="16"/>
        <v>0</v>
      </c>
      <c r="AH60" s="153">
        <f t="shared" si="15"/>
        <v>0</v>
      </c>
      <c r="AI60" s="153"/>
      <c r="AJ60" s="153"/>
      <c r="AK60" s="153"/>
      <c r="AL60" s="153"/>
      <c r="AM60" s="153"/>
      <c r="AN60" s="153"/>
      <c r="AO60" s="153"/>
      <c r="AP60" s="153"/>
      <c r="AQ60" s="154">
        <f t="shared" si="17"/>
        <v>1698.4</v>
      </c>
      <c r="AR60" s="146"/>
      <c r="AS60" s="146">
        <v>1698.4</v>
      </c>
      <c r="AT60" s="146"/>
      <c r="AU60" s="146"/>
      <c r="AV60" s="153">
        <f t="shared" si="18"/>
        <v>0</v>
      </c>
      <c r="AW60" s="153"/>
      <c r="AX60" s="153"/>
      <c r="AY60" s="153"/>
      <c r="AZ60" s="148"/>
      <c r="BA60" s="153">
        <f>BB60+BC60+BD60+BE60</f>
        <v>0</v>
      </c>
      <c r="BB60" s="153"/>
      <c r="BC60" s="153"/>
      <c r="BD60" s="153"/>
      <c r="BE60" s="148"/>
      <c r="BF60" s="153">
        <f>BG60+BH60+BI60+BJ60</f>
        <v>0</v>
      </c>
      <c r="BG60" s="153"/>
      <c r="BH60" s="153"/>
      <c r="BI60" s="153"/>
      <c r="BJ60" s="148"/>
    </row>
    <row r="61" spans="1:62" ht="12.75" customHeight="1">
      <c r="A61" s="860"/>
      <c r="B61" s="857"/>
      <c r="C61" s="867"/>
      <c r="D61" s="867"/>
      <c r="E61" s="819"/>
      <c r="F61" s="59"/>
      <c r="G61" s="59"/>
      <c r="H61" s="59"/>
      <c r="I61" s="59"/>
      <c r="J61" s="59"/>
      <c r="K61" s="59"/>
      <c r="L61" s="59"/>
      <c r="M61" s="899"/>
      <c r="N61" s="60"/>
      <c r="O61" s="60"/>
      <c r="P61" s="59"/>
      <c r="Q61" s="59"/>
      <c r="R61" s="59"/>
      <c r="S61" s="59"/>
      <c r="T61" s="59"/>
      <c r="U61" s="59"/>
      <c r="V61" s="59"/>
      <c r="W61" s="749"/>
      <c r="X61" s="867"/>
      <c r="Y61" s="867"/>
      <c r="Z61" s="955"/>
      <c r="AA61" s="59"/>
      <c r="AB61" s="958"/>
      <c r="AC61" s="18"/>
      <c r="AD61" s="18" t="s">
        <v>476</v>
      </c>
      <c r="AE61" s="18" t="s">
        <v>296</v>
      </c>
      <c r="AF61" s="18" t="s">
        <v>250</v>
      </c>
      <c r="AG61" s="153"/>
      <c r="AH61" s="153">
        <f t="shared" si="15"/>
        <v>0</v>
      </c>
      <c r="AI61" s="153"/>
      <c r="AJ61" s="153"/>
      <c r="AK61" s="153"/>
      <c r="AL61" s="153"/>
      <c r="AM61" s="153"/>
      <c r="AN61" s="153"/>
      <c r="AO61" s="153"/>
      <c r="AP61" s="153"/>
      <c r="AQ61" s="154">
        <f t="shared" si="17"/>
        <v>0</v>
      </c>
      <c r="AR61" s="146"/>
      <c r="AS61" s="146"/>
      <c r="AT61" s="146"/>
      <c r="AU61" s="146"/>
      <c r="AV61" s="153">
        <f t="shared" si="18"/>
        <v>0</v>
      </c>
      <c r="AW61" s="153"/>
      <c r="AX61" s="153"/>
      <c r="AY61" s="153"/>
      <c r="AZ61" s="148"/>
      <c r="BA61" s="153">
        <f>BB61+BC61+BD61+BE61</f>
        <v>0</v>
      </c>
      <c r="BB61" s="153"/>
      <c r="BC61" s="153"/>
      <c r="BD61" s="153"/>
      <c r="BE61" s="148"/>
      <c r="BF61" s="153">
        <f>BG61+BH61+BI61+BJ61</f>
        <v>0</v>
      </c>
      <c r="BG61" s="153"/>
      <c r="BH61" s="153"/>
      <c r="BI61" s="153"/>
      <c r="BJ61" s="148"/>
    </row>
    <row r="62" spans="1:62" ht="12.75" customHeight="1">
      <c r="A62" s="860"/>
      <c r="B62" s="857"/>
      <c r="C62" s="867"/>
      <c r="D62" s="867"/>
      <c r="E62" s="819"/>
      <c r="F62" s="59"/>
      <c r="G62" s="59"/>
      <c r="H62" s="59"/>
      <c r="I62" s="59"/>
      <c r="J62" s="59"/>
      <c r="K62" s="59"/>
      <c r="L62" s="59"/>
      <c r="M62" s="899"/>
      <c r="N62" s="60"/>
      <c r="O62" s="60"/>
      <c r="P62" s="59"/>
      <c r="Q62" s="59"/>
      <c r="R62" s="59"/>
      <c r="S62" s="59"/>
      <c r="T62" s="59"/>
      <c r="U62" s="59"/>
      <c r="V62" s="59"/>
      <c r="W62" s="749"/>
      <c r="X62" s="867"/>
      <c r="Y62" s="867"/>
      <c r="Z62" s="955"/>
      <c r="AA62" s="59"/>
      <c r="AB62" s="958"/>
      <c r="AC62" s="18"/>
      <c r="AD62" s="18" t="s">
        <v>476</v>
      </c>
      <c r="AE62" s="18" t="s">
        <v>484</v>
      </c>
      <c r="AF62" s="18" t="s">
        <v>250</v>
      </c>
      <c r="AG62" s="153">
        <f>AI62+AK62+AM62+AO62</f>
        <v>200</v>
      </c>
      <c r="AH62" s="153">
        <f t="shared" si="15"/>
        <v>200</v>
      </c>
      <c r="AI62" s="153"/>
      <c r="AJ62" s="153"/>
      <c r="AK62" s="153">
        <v>120</v>
      </c>
      <c r="AL62" s="153">
        <v>120</v>
      </c>
      <c r="AM62" s="153"/>
      <c r="AN62" s="153"/>
      <c r="AO62" s="153">
        <v>80</v>
      </c>
      <c r="AP62" s="153">
        <v>80</v>
      </c>
      <c r="AQ62" s="154"/>
      <c r="AR62" s="146"/>
      <c r="AS62" s="146"/>
      <c r="AT62" s="146"/>
      <c r="AU62" s="146"/>
      <c r="AV62" s="153"/>
      <c r="AW62" s="153"/>
      <c r="AX62" s="153"/>
      <c r="AY62" s="153"/>
      <c r="AZ62" s="148"/>
      <c r="BA62" s="153"/>
      <c r="BB62" s="153"/>
      <c r="BC62" s="153"/>
      <c r="BD62" s="153"/>
      <c r="BE62" s="148"/>
      <c r="BF62" s="153"/>
      <c r="BG62" s="153"/>
      <c r="BH62" s="153"/>
      <c r="BI62" s="153"/>
      <c r="BJ62" s="148"/>
    </row>
    <row r="63" spans="1:62" ht="12.75" customHeight="1">
      <c r="A63" s="860"/>
      <c r="B63" s="857"/>
      <c r="C63" s="867"/>
      <c r="D63" s="867"/>
      <c r="E63" s="820"/>
      <c r="F63" s="59"/>
      <c r="G63" s="59"/>
      <c r="H63" s="59"/>
      <c r="I63" s="59"/>
      <c r="J63" s="59"/>
      <c r="K63" s="59"/>
      <c r="L63" s="59"/>
      <c r="M63" s="899"/>
      <c r="N63" s="60"/>
      <c r="O63" s="60"/>
      <c r="P63" s="59"/>
      <c r="Q63" s="59"/>
      <c r="R63" s="59"/>
      <c r="S63" s="59"/>
      <c r="T63" s="59"/>
      <c r="U63" s="59"/>
      <c r="V63" s="59"/>
      <c r="W63" s="749"/>
      <c r="X63" s="867"/>
      <c r="Y63" s="867"/>
      <c r="Z63" s="955"/>
      <c r="AA63" s="59"/>
      <c r="AB63" s="959"/>
      <c r="AC63" s="18"/>
      <c r="AD63" s="12" t="s">
        <v>476</v>
      </c>
      <c r="AE63" s="18" t="s">
        <v>311</v>
      </c>
      <c r="AF63" s="18" t="s">
        <v>250</v>
      </c>
      <c r="AG63" s="153"/>
      <c r="AH63" s="153">
        <f t="shared" si="15"/>
        <v>0</v>
      </c>
      <c r="AI63" s="153"/>
      <c r="AJ63" s="153"/>
      <c r="AK63" s="153"/>
      <c r="AL63" s="153"/>
      <c r="AM63" s="153"/>
      <c r="AN63" s="153"/>
      <c r="AO63" s="153"/>
      <c r="AP63" s="153"/>
      <c r="AQ63" s="154"/>
      <c r="AR63" s="146"/>
      <c r="AS63" s="146"/>
      <c r="AT63" s="146"/>
      <c r="AU63" s="146"/>
      <c r="AV63" s="153"/>
      <c r="AW63" s="153"/>
      <c r="AX63" s="153"/>
      <c r="AY63" s="153"/>
      <c r="AZ63" s="148"/>
      <c r="BA63" s="153"/>
      <c r="BB63" s="153"/>
      <c r="BC63" s="153"/>
      <c r="BD63" s="153"/>
      <c r="BE63" s="148"/>
      <c r="BF63" s="153"/>
      <c r="BG63" s="153"/>
      <c r="BH63" s="153"/>
      <c r="BI63" s="153"/>
      <c r="BJ63" s="148"/>
    </row>
    <row r="64" spans="1:62" ht="15" customHeight="1">
      <c r="A64" s="860"/>
      <c r="B64" s="857"/>
      <c r="C64" s="867"/>
      <c r="D64" s="143"/>
      <c r="E64" s="59"/>
      <c r="F64" s="59"/>
      <c r="G64" s="59"/>
      <c r="H64" s="59"/>
      <c r="I64" s="59"/>
      <c r="J64" s="59"/>
      <c r="K64" s="59"/>
      <c r="L64" s="59"/>
      <c r="M64" s="900"/>
      <c r="N64" s="60"/>
      <c r="O64" s="60"/>
      <c r="P64" s="59"/>
      <c r="Q64" s="59"/>
      <c r="R64" s="59"/>
      <c r="S64" s="59"/>
      <c r="T64" s="59"/>
      <c r="U64" s="59"/>
      <c r="V64" s="59"/>
      <c r="W64" s="750"/>
      <c r="X64" s="59"/>
      <c r="Y64" s="59"/>
      <c r="Z64" s="956"/>
      <c r="AA64" s="59"/>
      <c r="AB64" s="59"/>
      <c r="AC64" s="18"/>
      <c r="AD64" s="18"/>
      <c r="AE64" s="18"/>
      <c r="AF64" s="18"/>
      <c r="AG64" s="153">
        <f t="shared" si="16"/>
        <v>809.4</v>
      </c>
      <c r="AH64" s="153">
        <f t="shared" si="15"/>
        <v>809.4</v>
      </c>
      <c r="AI64" s="153"/>
      <c r="AJ64" s="153"/>
      <c r="AK64" s="153">
        <f>SUM(AK57:AK63)</f>
        <v>120</v>
      </c>
      <c r="AL64" s="153">
        <f>SUM(AL57:AL63)</f>
        <v>120</v>
      </c>
      <c r="AM64" s="153"/>
      <c r="AN64" s="153"/>
      <c r="AO64" s="153">
        <f>SUM(AO57:AO63)</f>
        <v>689.4</v>
      </c>
      <c r="AP64" s="153">
        <f>SUM(AP57:AP63)</f>
        <v>689.4</v>
      </c>
      <c r="AQ64" s="154">
        <f t="shared" si="17"/>
        <v>1958.4</v>
      </c>
      <c r="AR64" s="146"/>
      <c r="AS64" s="146">
        <v>1698.4</v>
      </c>
      <c r="AT64" s="146"/>
      <c r="AU64" s="146">
        <f>SUM(AU57:AU61)</f>
        <v>260</v>
      </c>
      <c r="AV64" s="153">
        <f t="shared" si="18"/>
        <v>10</v>
      </c>
      <c r="AW64" s="153"/>
      <c r="AX64" s="153"/>
      <c r="AY64" s="153"/>
      <c r="AZ64" s="148">
        <f>SUM(AZ57:AZ61)</f>
        <v>10</v>
      </c>
      <c r="BA64" s="153">
        <f t="shared" ref="BA64:BA82" si="21">BB64+BC64+BD64+BE64</f>
        <v>1.5</v>
      </c>
      <c r="BB64" s="153"/>
      <c r="BC64" s="153"/>
      <c r="BD64" s="153"/>
      <c r="BE64" s="148">
        <f>SUM(BE57:BE61)</f>
        <v>1.5</v>
      </c>
      <c r="BF64" s="153">
        <f t="shared" ref="BF64:BF82" si="22">BG64+BH64+BI64+BJ64</f>
        <v>1.5</v>
      </c>
      <c r="BG64" s="153"/>
      <c r="BH64" s="153"/>
      <c r="BI64" s="153"/>
      <c r="BJ64" s="148">
        <f>SUM(BJ57:BJ61)</f>
        <v>1.5</v>
      </c>
    </row>
    <row r="65" spans="1:62" ht="11.25" hidden="1" customHeight="1">
      <c r="A65" s="861"/>
      <c r="B65" s="858"/>
      <c r="C65" s="66"/>
      <c r="D65" s="66"/>
      <c r="E65" s="66"/>
      <c r="F65" s="66"/>
      <c r="G65" s="66"/>
      <c r="H65" s="66"/>
      <c r="I65" s="66"/>
      <c r="J65" s="66"/>
      <c r="K65" s="66"/>
      <c r="L65" s="66"/>
      <c r="M65" s="64" t="s">
        <v>372</v>
      </c>
      <c r="N65" s="60" t="s">
        <v>290</v>
      </c>
      <c r="O65" s="60" t="s">
        <v>386</v>
      </c>
      <c r="P65" s="66" t="s">
        <v>422</v>
      </c>
      <c r="Q65" s="66"/>
      <c r="R65" s="66"/>
      <c r="S65" s="66"/>
      <c r="T65" s="66"/>
      <c r="U65" s="66"/>
      <c r="V65" s="66"/>
      <c r="W65" s="66"/>
      <c r="X65" s="66"/>
      <c r="Y65" s="66"/>
      <c r="Z65" s="73"/>
      <c r="AA65" s="73"/>
      <c r="AB65" s="73"/>
      <c r="AC65" s="12"/>
      <c r="AD65" s="12"/>
      <c r="AE65" s="12"/>
      <c r="AF65" s="12"/>
      <c r="AG65" s="153">
        <f t="shared" si="16"/>
        <v>0</v>
      </c>
      <c r="AH65" s="153"/>
      <c r="AI65" s="148"/>
      <c r="AJ65" s="148"/>
      <c r="AK65" s="148"/>
      <c r="AL65" s="148"/>
      <c r="AM65" s="148"/>
      <c r="AN65" s="148"/>
      <c r="AO65" s="148"/>
      <c r="AP65" s="153"/>
      <c r="AQ65" s="154">
        <f t="shared" si="17"/>
        <v>0</v>
      </c>
      <c r="AR65" s="146"/>
      <c r="AS65" s="146"/>
      <c r="AT65" s="146"/>
      <c r="AU65" s="146"/>
      <c r="AV65" s="153">
        <f t="shared" si="18"/>
        <v>0</v>
      </c>
      <c r="AW65" s="120"/>
      <c r="AX65" s="120"/>
      <c r="AY65" s="120"/>
      <c r="AZ65" s="120"/>
      <c r="BA65" s="153">
        <f t="shared" si="21"/>
        <v>0</v>
      </c>
      <c r="BB65" s="120"/>
      <c r="BC65" s="120"/>
      <c r="BD65" s="120"/>
      <c r="BE65" s="120"/>
      <c r="BF65" s="153">
        <f t="shared" si="22"/>
        <v>0</v>
      </c>
      <c r="BG65" s="120"/>
      <c r="BH65" s="120"/>
      <c r="BI65" s="120"/>
      <c r="BJ65" s="120"/>
    </row>
    <row r="66" spans="1:62" ht="13.5" hidden="1" customHeight="1">
      <c r="A66" s="112"/>
      <c r="B66" s="14"/>
      <c r="C66" s="66"/>
      <c r="D66" s="66"/>
      <c r="E66" s="66"/>
      <c r="F66" s="66"/>
      <c r="G66" s="66"/>
      <c r="H66" s="66"/>
      <c r="I66" s="66"/>
      <c r="J66" s="66"/>
      <c r="K66" s="66"/>
      <c r="L66" s="66"/>
      <c r="M66" s="66"/>
      <c r="N66" s="66"/>
      <c r="O66" s="66"/>
      <c r="P66" s="66"/>
      <c r="Q66" s="59"/>
      <c r="R66" s="59"/>
      <c r="S66" s="59"/>
      <c r="T66" s="59"/>
      <c r="U66" s="59"/>
      <c r="V66" s="59"/>
      <c r="W66" s="59"/>
      <c r="X66" s="66"/>
      <c r="Y66" s="66"/>
      <c r="Z66" s="66"/>
      <c r="AA66" s="66"/>
      <c r="AB66" s="66"/>
      <c r="AC66" s="12"/>
      <c r="AD66" s="12"/>
      <c r="AE66" s="12"/>
      <c r="AF66" s="12"/>
      <c r="AG66" s="153">
        <f t="shared" si="16"/>
        <v>0</v>
      </c>
      <c r="AH66" s="156"/>
      <c r="AI66" s="156"/>
      <c r="AJ66" s="156"/>
      <c r="AK66" s="156"/>
      <c r="AL66" s="156"/>
      <c r="AM66" s="156"/>
      <c r="AN66" s="156"/>
      <c r="AO66" s="148"/>
      <c r="AP66" s="153"/>
      <c r="AQ66" s="154">
        <f t="shared" si="17"/>
        <v>0</v>
      </c>
      <c r="AR66" s="157"/>
      <c r="AS66" s="157"/>
      <c r="AT66" s="157"/>
      <c r="AU66" s="158"/>
      <c r="AV66" s="153">
        <f t="shared" si="18"/>
        <v>0</v>
      </c>
      <c r="AW66" s="159"/>
      <c r="AX66" s="159"/>
      <c r="AY66" s="159"/>
      <c r="AZ66" s="159"/>
      <c r="BA66" s="153">
        <f t="shared" si="21"/>
        <v>0</v>
      </c>
      <c r="BB66" s="159"/>
      <c r="BC66" s="159"/>
      <c r="BD66" s="159"/>
      <c r="BE66" s="159"/>
      <c r="BF66" s="153">
        <f t="shared" si="22"/>
        <v>0</v>
      </c>
      <c r="BG66" s="159"/>
      <c r="BH66" s="159"/>
      <c r="BI66" s="159"/>
      <c r="BJ66" s="159"/>
    </row>
    <row r="67" spans="1:62" ht="12.75" hidden="1" customHeight="1">
      <c r="A67" s="112" t="s">
        <v>438</v>
      </c>
      <c r="B67" s="14">
        <v>6519</v>
      </c>
      <c r="C67" s="58" t="s">
        <v>447</v>
      </c>
      <c r="D67" s="58" t="s">
        <v>418</v>
      </c>
      <c r="E67" s="58" t="s">
        <v>448</v>
      </c>
      <c r="F67" s="66"/>
      <c r="G67" s="66"/>
      <c r="H67" s="66"/>
      <c r="I67" s="66"/>
      <c r="J67" s="66"/>
      <c r="K67" s="66"/>
      <c r="L67" s="66"/>
      <c r="M67" s="74" t="s">
        <v>372</v>
      </c>
      <c r="N67" s="60" t="s">
        <v>290</v>
      </c>
      <c r="O67" s="60" t="s">
        <v>386</v>
      </c>
      <c r="P67" s="66" t="s">
        <v>422</v>
      </c>
      <c r="Q67" s="59"/>
      <c r="R67" s="59"/>
      <c r="S67" s="59"/>
      <c r="T67" s="59"/>
      <c r="U67" s="59"/>
      <c r="V67" s="59"/>
      <c r="W67" s="58" t="s">
        <v>367</v>
      </c>
      <c r="X67" s="58" t="s">
        <v>361</v>
      </c>
      <c r="Y67" s="58" t="s">
        <v>368</v>
      </c>
      <c r="Z67" s="73" t="s">
        <v>374</v>
      </c>
      <c r="AA67" s="73"/>
      <c r="AB67" s="73" t="s">
        <v>375</v>
      </c>
      <c r="AC67" s="12"/>
      <c r="AD67" s="12" t="s">
        <v>476</v>
      </c>
      <c r="AE67" s="18" t="s">
        <v>311</v>
      </c>
      <c r="AF67" s="18" t="s">
        <v>250</v>
      </c>
      <c r="AG67" s="153">
        <f t="shared" si="16"/>
        <v>0</v>
      </c>
      <c r="AH67" s="153"/>
      <c r="AI67" s="148"/>
      <c r="AJ67" s="148"/>
      <c r="AK67" s="148"/>
      <c r="AL67" s="148"/>
      <c r="AM67" s="148"/>
      <c r="AN67" s="148"/>
      <c r="AO67" s="148"/>
      <c r="AP67" s="153"/>
      <c r="AQ67" s="154">
        <f t="shared" si="17"/>
        <v>0</v>
      </c>
      <c r="AR67" s="146"/>
      <c r="AS67" s="146"/>
      <c r="AT67" s="146"/>
      <c r="AU67" s="146"/>
      <c r="AV67" s="153">
        <f t="shared" si="18"/>
        <v>0</v>
      </c>
      <c r="AW67" s="120"/>
      <c r="AX67" s="120"/>
      <c r="AY67" s="120"/>
      <c r="AZ67" s="120"/>
      <c r="BA67" s="153">
        <f t="shared" si="21"/>
        <v>0</v>
      </c>
      <c r="BB67" s="120"/>
      <c r="BC67" s="120"/>
      <c r="BD67" s="120"/>
      <c r="BE67" s="120"/>
      <c r="BF67" s="153">
        <f t="shared" si="22"/>
        <v>0</v>
      </c>
      <c r="BG67" s="120"/>
      <c r="BH67" s="120"/>
      <c r="BI67" s="120"/>
      <c r="BJ67" s="120"/>
    </row>
    <row r="68" spans="1:62" s="40" customFormat="1" ht="118.5" customHeight="1">
      <c r="A68" s="117" t="s">
        <v>0</v>
      </c>
      <c r="B68" s="33">
        <v>6600</v>
      </c>
      <c r="C68" s="75" t="s">
        <v>238</v>
      </c>
      <c r="D68" s="76" t="s">
        <v>238</v>
      </c>
      <c r="E68" s="76" t="s">
        <v>238</v>
      </c>
      <c r="F68" s="76" t="s">
        <v>238</v>
      </c>
      <c r="G68" s="76" t="s">
        <v>238</v>
      </c>
      <c r="H68" s="76" t="s">
        <v>238</v>
      </c>
      <c r="I68" s="76" t="s">
        <v>238</v>
      </c>
      <c r="J68" s="76" t="s">
        <v>238</v>
      </c>
      <c r="K68" s="76" t="s">
        <v>238</v>
      </c>
      <c r="L68" s="76" t="s">
        <v>238</v>
      </c>
      <c r="M68" s="76" t="s">
        <v>238</v>
      </c>
      <c r="N68" s="76" t="s">
        <v>238</v>
      </c>
      <c r="O68" s="76" t="s">
        <v>238</v>
      </c>
      <c r="P68" s="76" t="s">
        <v>238</v>
      </c>
      <c r="Q68" s="77" t="s">
        <v>238</v>
      </c>
      <c r="R68" s="77" t="s">
        <v>238</v>
      </c>
      <c r="S68" s="77" t="s">
        <v>238</v>
      </c>
      <c r="T68" s="77" t="s">
        <v>238</v>
      </c>
      <c r="U68" s="77" t="s">
        <v>238</v>
      </c>
      <c r="V68" s="77" t="s">
        <v>238</v>
      </c>
      <c r="W68" s="77" t="s">
        <v>238</v>
      </c>
      <c r="X68" s="76" t="s">
        <v>238</v>
      </c>
      <c r="Y68" s="76" t="s">
        <v>238</v>
      </c>
      <c r="Z68" s="76" t="s">
        <v>238</v>
      </c>
      <c r="AA68" s="76" t="s">
        <v>238</v>
      </c>
      <c r="AB68" s="76" t="s">
        <v>238</v>
      </c>
      <c r="AC68" s="38" t="s">
        <v>238</v>
      </c>
      <c r="AD68" s="38" t="s">
        <v>238</v>
      </c>
      <c r="AE68" s="38"/>
      <c r="AF68" s="38"/>
      <c r="AG68" s="160">
        <f>AI68+AK68+AM68+AO68</f>
        <v>2189.4</v>
      </c>
      <c r="AH68" s="160">
        <f>AJ68+AL68+AN68+AP68</f>
        <v>2176.6999999999998</v>
      </c>
      <c r="AI68" s="149">
        <f t="shared" ref="AI68:AZ68" si="23">AI71+AI79+AI98+AI99+AI101+AI74+AI75+AI97+AI96</f>
        <v>0</v>
      </c>
      <c r="AJ68" s="149"/>
      <c r="AK68" s="149">
        <f t="shared" si="23"/>
        <v>1397.4</v>
      </c>
      <c r="AL68" s="149">
        <f t="shared" si="23"/>
        <v>1397.4</v>
      </c>
      <c r="AM68" s="149">
        <f t="shared" si="23"/>
        <v>0</v>
      </c>
      <c r="AN68" s="149"/>
      <c r="AO68" s="149">
        <f>AO71+AO79+AO98+AO99+AO101+AO74+AO75+AO97+AO96+AO100</f>
        <v>792</v>
      </c>
      <c r="AP68" s="149">
        <f>AP71+AP79+AP98+AP99+AP101+AP74+AP75+AP97+AP96+AP100</f>
        <v>779.3</v>
      </c>
      <c r="AQ68" s="161">
        <f>AR68+AS68+AT68+AU68</f>
        <v>1638.6</v>
      </c>
      <c r="AR68" s="150">
        <f t="shared" si="23"/>
        <v>0</v>
      </c>
      <c r="AS68" s="150">
        <f t="shared" si="23"/>
        <v>935.59999999999991</v>
      </c>
      <c r="AT68" s="150">
        <f t="shared" si="23"/>
        <v>0</v>
      </c>
      <c r="AU68" s="150">
        <f>AU71+AU79+AU98+AU99+AU101+AU74+AU75+AU97+AU96+AU100</f>
        <v>702.99999999999989</v>
      </c>
      <c r="AV68" s="160">
        <f t="shared" si="18"/>
        <v>1583.6</v>
      </c>
      <c r="AW68" s="149">
        <f t="shared" si="23"/>
        <v>0</v>
      </c>
      <c r="AX68" s="149">
        <f t="shared" si="23"/>
        <v>933.40000000000009</v>
      </c>
      <c r="AY68" s="149">
        <f t="shared" si="23"/>
        <v>0</v>
      </c>
      <c r="AZ68" s="149">
        <f t="shared" si="23"/>
        <v>650.19999999999993</v>
      </c>
      <c r="BA68" s="160">
        <f t="shared" si="21"/>
        <v>2015.6999999999998</v>
      </c>
      <c r="BB68" s="149">
        <f>BB71+BB79+BB98+BB99+BB101+BB74+BB75+BB97+BB96</f>
        <v>0</v>
      </c>
      <c r="BC68" s="149">
        <f>BC71+BC79+BC98+BC99+BC101+BC74+BC75+BC97+BC96</f>
        <v>1365.5</v>
      </c>
      <c r="BD68" s="149">
        <f>BD71+BD79+BD98+BD99+BD101+BD74+BD75+BD97+BD96</f>
        <v>0</v>
      </c>
      <c r="BE68" s="149">
        <f>BE71+BE79+BE98+BE99+BE101+BE74+BE75+BE97+BE96</f>
        <v>650.19999999999993</v>
      </c>
      <c r="BF68" s="160">
        <f t="shared" si="22"/>
        <v>2015.6999999999998</v>
      </c>
      <c r="BG68" s="149">
        <f>BG71+BG79+BG98+BG99+BG101+BG74+BG75+BG97+BG96</f>
        <v>0</v>
      </c>
      <c r="BH68" s="149">
        <f>BH71+BH79+BH98+BH99+BH101+BH74+BH75+BH97+BH96</f>
        <v>1365.5</v>
      </c>
      <c r="BI68" s="149">
        <f>BI71+BI79+BI98+BI99+BI101+BI74+BI75+BI97+BI96</f>
        <v>0</v>
      </c>
      <c r="BJ68" s="149">
        <f>BJ71+BJ79+BJ98+BJ99+BJ101+BJ74+BJ75+BJ97+BJ96</f>
        <v>650.19999999999993</v>
      </c>
    </row>
    <row r="69" spans="1:62" hidden="1">
      <c r="A69" s="113" t="s">
        <v>411</v>
      </c>
      <c r="B69" s="15"/>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16"/>
      <c r="AD69" s="16"/>
      <c r="AE69" s="16"/>
      <c r="AF69" s="16"/>
      <c r="AG69" s="153">
        <f t="shared" si="16"/>
        <v>0</v>
      </c>
      <c r="AH69" s="156"/>
      <c r="AI69" s="151"/>
      <c r="AJ69" s="151"/>
      <c r="AK69" s="151"/>
      <c r="AL69" s="151"/>
      <c r="AM69" s="151"/>
      <c r="AN69" s="151"/>
      <c r="AO69" s="151"/>
      <c r="AP69" s="156"/>
      <c r="AQ69" s="154">
        <f t="shared" si="17"/>
        <v>0</v>
      </c>
      <c r="AR69" s="152"/>
      <c r="AS69" s="152"/>
      <c r="AT69" s="152"/>
      <c r="AU69" s="152"/>
      <c r="AV69" s="153">
        <f t="shared" si="18"/>
        <v>0</v>
      </c>
      <c r="AW69" s="151"/>
      <c r="AX69" s="151"/>
      <c r="AY69" s="151"/>
      <c r="AZ69" s="151"/>
      <c r="BA69" s="153">
        <f t="shared" si="21"/>
        <v>0</v>
      </c>
      <c r="BB69" s="151"/>
      <c r="BC69" s="151"/>
      <c r="BD69" s="151"/>
      <c r="BE69" s="151"/>
      <c r="BF69" s="153">
        <f t="shared" si="22"/>
        <v>0</v>
      </c>
      <c r="BG69" s="151"/>
      <c r="BH69" s="151"/>
      <c r="BI69" s="151"/>
      <c r="BJ69" s="151"/>
    </row>
    <row r="70" spans="1:62" ht="16.5" hidden="1" customHeight="1">
      <c r="A70" s="114" t="s">
        <v>412</v>
      </c>
      <c r="B70" s="17"/>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18"/>
      <c r="AD70" s="18"/>
      <c r="AE70" s="18"/>
      <c r="AF70" s="18"/>
      <c r="AG70" s="153">
        <f t="shared" si="16"/>
        <v>0</v>
      </c>
      <c r="AH70" s="153"/>
      <c r="AI70" s="153"/>
      <c r="AJ70" s="153"/>
      <c r="AK70" s="153"/>
      <c r="AL70" s="153"/>
      <c r="AM70" s="153"/>
      <c r="AN70" s="153"/>
      <c r="AO70" s="153"/>
      <c r="AP70" s="153"/>
      <c r="AQ70" s="154">
        <f t="shared" si="17"/>
        <v>0</v>
      </c>
      <c r="AR70" s="154"/>
      <c r="AS70" s="154"/>
      <c r="AT70" s="154"/>
      <c r="AU70" s="154"/>
      <c r="AV70" s="153">
        <f t="shared" si="18"/>
        <v>0</v>
      </c>
      <c r="AW70" s="153"/>
      <c r="AX70" s="153"/>
      <c r="AY70" s="153"/>
      <c r="AZ70" s="153"/>
      <c r="BA70" s="153">
        <f t="shared" si="21"/>
        <v>0</v>
      </c>
      <c r="BB70" s="153"/>
      <c r="BC70" s="153"/>
      <c r="BD70" s="153"/>
      <c r="BE70" s="153"/>
      <c r="BF70" s="153">
        <f t="shared" si="22"/>
        <v>0</v>
      </c>
      <c r="BG70" s="153"/>
      <c r="BH70" s="153"/>
      <c r="BI70" s="153"/>
      <c r="BJ70" s="153"/>
    </row>
    <row r="71" spans="1:62" ht="18" hidden="1" customHeight="1">
      <c r="A71" s="883" t="s">
        <v>419</v>
      </c>
      <c r="B71" s="22">
        <v>6601</v>
      </c>
      <c r="C71" s="68" t="s">
        <v>447</v>
      </c>
      <c r="D71" s="68" t="s">
        <v>245</v>
      </c>
      <c r="E71" s="68" t="s">
        <v>448</v>
      </c>
      <c r="F71" s="59"/>
      <c r="G71" s="59"/>
      <c r="H71" s="59"/>
      <c r="I71" s="59"/>
      <c r="J71" s="59"/>
      <c r="K71" s="59"/>
      <c r="L71" s="59"/>
      <c r="M71" s="64" t="s">
        <v>387</v>
      </c>
      <c r="N71" s="60" t="s">
        <v>290</v>
      </c>
      <c r="O71" s="60" t="s">
        <v>386</v>
      </c>
      <c r="P71" s="59" t="s">
        <v>420</v>
      </c>
      <c r="Q71" s="59"/>
      <c r="R71" s="59"/>
      <c r="S71" s="59"/>
      <c r="T71" s="59"/>
      <c r="U71" s="59"/>
      <c r="V71" s="59"/>
      <c r="W71" s="68" t="s">
        <v>367</v>
      </c>
      <c r="X71" s="68" t="s">
        <v>242</v>
      </c>
      <c r="Y71" s="68" t="s">
        <v>368</v>
      </c>
      <c r="Z71" s="70" t="s">
        <v>413</v>
      </c>
      <c r="AA71" s="71" t="s">
        <v>290</v>
      </c>
      <c r="AB71" s="71" t="s">
        <v>378</v>
      </c>
      <c r="AC71" s="18"/>
      <c r="AD71" s="18" t="s">
        <v>480</v>
      </c>
      <c r="AE71" s="18"/>
      <c r="AF71" s="18"/>
      <c r="AG71" s="153">
        <f t="shared" si="16"/>
        <v>0</v>
      </c>
      <c r="AH71" s="153"/>
      <c r="AI71" s="153"/>
      <c r="AJ71" s="153"/>
      <c r="AK71" s="153"/>
      <c r="AL71" s="153"/>
      <c r="AM71" s="153"/>
      <c r="AN71" s="153"/>
      <c r="AO71" s="153"/>
      <c r="AP71" s="153"/>
      <c r="AQ71" s="154">
        <f t="shared" si="17"/>
        <v>0</v>
      </c>
      <c r="AR71" s="154"/>
      <c r="AS71" s="154"/>
      <c r="AT71" s="154"/>
      <c r="AU71" s="154"/>
      <c r="AV71" s="153">
        <f t="shared" si="18"/>
        <v>0</v>
      </c>
      <c r="AW71" s="153"/>
      <c r="AX71" s="153"/>
      <c r="AY71" s="153"/>
      <c r="AZ71" s="153"/>
      <c r="BA71" s="153">
        <f t="shared" si="21"/>
        <v>0</v>
      </c>
      <c r="BB71" s="153"/>
      <c r="BC71" s="153"/>
      <c r="BD71" s="153"/>
      <c r="BE71" s="153"/>
      <c r="BF71" s="153">
        <f t="shared" si="22"/>
        <v>0</v>
      </c>
      <c r="BG71" s="153"/>
      <c r="BH71" s="153"/>
      <c r="BI71" s="153"/>
      <c r="BJ71" s="153"/>
    </row>
    <row r="72" spans="1:62" ht="20.25" hidden="1" customHeight="1">
      <c r="A72" s="872"/>
      <c r="B72" s="22"/>
      <c r="C72" s="79"/>
      <c r="D72" s="79"/>
      <c r="E72" s="79"/>
      <c r="F72" s="59"/>
      <c r="G72" s="59"/>
      <c r="H72" s="59"/>
      <c r="I72" s="59"/>
      <c r="J72" s="59"/>
      <c r="K72" s="59"/>
      <c r="L72" s="59"/>
      <c r="M72" s="64"/>
      <c r="N72" s="60"/>
      <c r="O72" s="60"/>
      <c r="P72" s="59"/>
      <c r="Q72" s="59"/>
      <c r="R72" s="59"/>
      <c r="S72" s="59"/>
      <c r="T72" s="59"/>
      <c r="U72" s="59"/>
      <c r="V72" s="59"/>
      <c r="W72" s="79"/>
      <c r="X72" s="79"/>
      <c r="Y72" s="79"/>
      <c r="Z72" s="70"/>
      <c r="AA72" s="71"/>
      <c r="AB72" s="71"/>
      <c r="AC72" s="18"/>
      <c r="AD72" s="18" t="s">
        <v>480</v>
      </c>
      <c r="AE72" s="18" t="s">
        <v>295</v>
      </c>
      <c r="AF72" s="18" t="s">
        <v>268</v>
      </c>
      <c r="AG72" s="153">
        <f t="shared" si="16"/>
        <v>0</v>
      </c>
      <c r="AH72" s="153"/>
      <c r="AI72" s="153"/>
      <c r="AJ72" s="153"/>
      <c r="AK72" s="153"/>
      <c r="AL72" s="153"/>
      <c r="AM72" s="153"/>
      <c r="AN72" s="153"/>
      <c r="AO72" s="153"/>
      <c r="AP72" s="153"/>
      <c r="AQ72" s="154">
        <f t="shared" si="17"/>
        <v>0</v>
      </c>
      <c r="AR72" s="154"/>
      <c r="AS72" s="154"/>
      <c r="AT72" s="154"/>
      <c r="AU72" s="154"/>
      <c r="AV72" s="153">
        <f t="shared" si="18"/>
        <v>0</v>
      </c>
      <c r="AW72" s="153"/>
      <c r="AX72" s="153"/>
      <c r="AY72" s="153"/>
      <c r="AZ72" s="153"/>
      <c r="BA72" s="153">
        <f t="shared" si="21"/>
        <v>0</v>
      </c>
      <c r="BB72" s="153"/>
      <c r="BC72" s="153"/>
      <c r="BD72" s="153"/>
      <c r="BE72" s="153"/>
      <c r="BF72" s="153">
        <f t="shared" si="22"/>
        <v>0</v>
      </c>
      <c r="BG72" s="153"/>
      <c r="BH72" s="153"/>
      <c r="BI72" s="153"/>
      <c r="BJ72" s="153"/>
    </row>
    <row r="73" spans="1:62" ht="14.25" hidden="1" customHeight="1">
      <c r="A73" s="872"/>
      <c r="B73" s="22"/>
      <c r="C73" s="79"/>
      <c r="D73" s="79"/>
      <c r="E73" s="79"/>
      <c r="F73" s="59"/>
      <c r="G73" s="59"/>
      <c r="H73" s="59"/>
      <c r="I73" s="59"/>
      <c r="J73" s="59"/>
      <c r="K73" s="59"/>
      <c r="L73" s="59"/>
      <c r="M73" s="64"/>
      <c r="N73" s="60"/>
      <c r="O73" s="60"/>
      <c r="P73" s="59"/>
      <c r="Q73" s="59"/>
      <c r="R73" s="59"/>
      <c r="S73" s="59"/>
      <c r="T73" s="59"/>
      <c r="U73" s="59"/>
      <c r="V73" s="59"/>
      <c r="W73" s="79"/>
      <c r="X73" s="79"/>
      <c r="Y73" s="79"/>
      <c r="Z73" s="70"/>
      <c r="AA73" s="71"/>
      <c r="AB73" s="71"/>
      <c r="AC73" s="18"/>
      <c r="AD73" s="18" t="s">
        <v>480</v>
      </c>
      <c r="AE73" s="18" t="s">
        <v>294</v>
      </c>
      <c r="AF73" s="18" t="s">
        <v>268</v>
      </c>
      <c r="AG73" s="153">
        <f t="shared" si="16"/>
        <v>0</v>
      </c>
      <c r="AH73" s="153"/>
      <c r="AI73" s="153"/>
      <c r="AJ73" s="153"/>
      <c r="AK73" s="153"/>
      <c r="AL73" s="153"/>
      <c r="AM73" s="153"/>
      <c r="AN73" s="153"/>
      <c r="AO73" s="153"/>
      <c r="AP73" s="153"/>
      <c r="AQ73" s="154">
        <f t="shared" si="17"/>
        <v>0</v>
      </c>
      <c r="AR73" s="154"/>
      <c r="AS73" s="154"/>
      <c r="AT73" s="154"/>
      <c r="AU73" s="154"/>
      <c r="AV73" s="153">
        <f t="shared" si="18"/>
        <v>0</v>
      </c>
      <c r="AW73" s="153"/>
      <c r="AX73" s="153"/>
      <c r="AY73" s="153"/>
      <c r="AZ73" s="153"/>
      <c r="BA73" s="153">
        <f t="shared" si="21"/>
        <v>0</v>
      </c>
      <c r="BB73" s="153"/>
      <c r="BC73" s="153"/>
      <c r="BD73" s="153"/>
      <c r="BE73" s="153"/>
      <c r="BF73" s="153">
        <f t="shared" si="22"/>
        <v>0</v>
      </c>
      <c r="BG73" s="153"/>
      <c r="BH73" s="153"/>
      <c r="BI73" s="153"/>
      <c r="BJ73" s="153"/>
    </row>
    <row r="74" spans="1:62" ht="12" hidden="1" customHeight="1">
      <c r="A74" s="872"/>
      <c r="B74" s="22"/>
      <c r="C74" s="59"/>
      <c r="D74" s="59"/>
      <c r="E74" s="59"/>
      <c r="F74" s="59"/>
      <c r="G74" s="59"/>
      <c r="H74" s="59"/>
      <c r="I74" s="59"/>
      <c r="J74" s="59"/>
      <c r="K74" s="59"/>
      <c r="L74" s="59"/>
      <c r="M74" s="64" t="s">
        <v>385</v>
      </c>
      <c r="N74" s="60" t="s">
        <v>290</v>
      </c>
      <c r="O74" s="60" t="s">
        <v>386</v>
      </c>
      <c r="P74" s="59">
        <v>29</v>
      </c>
      <c r="Q74" s="59"/>
      <c r="R74" s="59"/>
      <c r="S74" s="59"/>
      <c r="T74" s="59"/>
      <c r="U74" s="59"/>
      <c r="V74" s="59"/>
      <c r="W74" s="59"/>
      <c r="X74" s="59"/>
      <c r="Y74" s="59"/>
      <c r="Z74" s="63" t="s">
        <v>2</v>
      </c>
      <c r="AA74" s="63" t="s">
        <v>290</v>
      </c>
      <c r="AB74" s="63" t="s">
        <v>378</v>
      </c>
      <c r="AC74" s="18"/>
      <c r="AD74" s="18" t="s">
        <v>480</v>
      </c>
      <c r="AE74" s="18"/>
      <c r="AF74" s="18"/>
      <c r="AG74" s="153">
        <f t="shared" si="16"/>
        <v>0</v>
      </c>
      <c r="AH74" s="153"/>
      <c r="AI74" s="153"/>
      <c r="AJ74" s="153"/>
      <c r="AK74" s="153"/>
      <c r="AL74" s="153"/>
      <c r="AM74" s="153"/>
      <c r="AN74" s="153"/>
      <c r="AO74" s="153"/>
      <c r="AP74" s="153"/>
      <c r="AQ74" s="154">
        <f t="shared" si="17"/>
        <v>0</v>
      </c>
      <c r="AR74" s="154"/>
      <c r="AS74" s="154"/>
      <c r="AT74" s="154"/>
      <c r="AU74" s="154"/>
      <c r="AV74" s="153">
        <f t="shared" si="18"/>
        <v>0</v>
      </c>
      <c r="AW74" s="153"/>
      <c r="AX74" s="153"/>
      <c r="AY74" s="153"/>
      <c r="AZ74" s="153"/>
      <c r="BA74" s="153">
        <f t="shared" si="21"/>
        <v>0</v>
      </c>
      <c r="BB74" s="153"/>
      <c r="BC74" s="153"/>
      <c r="BD74" s="153"/>
      <c r="BE74" s="153"/>
      <c r="BF74" s="153">
        <f t="shared" si="22"/>
        <v>0</v>
      </c>
      <c r="BG74" s="153"/>
      <c r="BH74" s="153"/>
      <c r="BI74" s="153"/>
      <c r="BJ74" s="153"/>
    </row>
    <row r="75" spans="1:62" ht="16.5" hidden="1" customHeight="1">
      <c r="A75" s="872"/>
      <c r="B75" s="22"/>
      <c r="C75" s="59"/>
      <c r="D75" s="59"/>
      <c r="E75" s="59"/>
      <c r="F75" s="59"/>
      <c r="G75" s="59"/>
      <c r="H75" s="59"/>
      <c r="I75" s="59"/>
      <c r="J75" s="59"/>
      <c r="K75" s="59"/>
      <c r="L75" s="59"/>
      <c r="M75" s="848" t="s">
        <v>449</v>
      </c>
      <c r="N75" s="60" t="s">
        <v>290</v>
      </c>
      <c r="O75" s="60" t="s">
        <v>386</v>
      </c>
      <c r="P75" s="59">
        <v>10</v>
      </c>
      <c r="Q75" s="59"/>
      <c r="R75" s="59"/>
      <c r="S75" s="59"/>
      <c r="T75" s="59"/>
      <c r="U75" s="59"/>
      <c r="V75" s="59"/>
      <c r="W75" s="59"/>
      <c r="X75" s="59"/>
      <c r="Y75" s="59"/>
      <c r="Z75" s="66"/>
      <c r="AA75" s="66"/>
      <c r="AB75" s="66"/>
      <c r="AC75" s="18"/>
      <c r="AD75" s="18" t="s">
        <v>441</v>
      </c>
      <c r="AE75" s="18"/>
      <c r="AF75" s="18"/>
      <c r="AG75" s="153">
        <f t="shared" si="16"/>
        <v>0</v>
      </c>
      <c r="AH75" s="153"/>
      <c r="AI75" s="153"/>
      <c r="AJ75" s="153"/>
      <c r="AK75" s="153"/>
      <c r="AL75" s="153"/>
      <c r="AM75" s="153"/>
      <c r="AN75" s="153"/>
      <c r="AO75" s="153"/>
      <c r="AP75" s="153"/>
      <c r="AQ75" s="154">
        <f t="shared" si="17"/>
        <v>0</v>
      </c>
      <c r="AR75" s="154"/>
      <c r="AS75" s="154"/>
      <c r="AT75" s="154"/>
      <c r="AU75" s="154"/>
      <c r="AV75" s="153">
        <f t="shared" si="18"/>
        <v>0</v>
      </c>
      <c r="AW75" s="153"/>
      <c r="AX75" s="153"/>
      <c r="AY75" s="153"/>
      <c r="AZ75" s="153"/>
      <c r="BA75" s="153">
        <f t="shared" si="21"/>
        <v>0</v>
      </c>
      <c r="BB75" s="153"/>
      <c r="BC75" s="153"/>
      <c r="BD75" s="153"/>
      <c r="BE75" s="153"/>
      <c r="BF75" s="153">
        <f t="shared" si="22"/>
        <v>0</v>
      </c>
      <c r="BG75" s="153"/>
      <c r="BH75" s="153"/>
      <c r="BI75" s="153"/>
      <c r="BJ75" s="153"/>
    </row>
    <row r="76" spans="1:62" ht="14.25" hidden="1" customHeight="1">
      <c r="A76" s="872"/>
      <c r="B76" s="22"/>
      <c r="C76" s="66"/>
      <c r="D76" s="66"/>
      <c r="E76" s="66"/>
      <c r="F76" s="59"/>
      <c r="G76" s="59"/>
      <c r="H76" s="59"/>
      <c r="I76" s="59"/>
      <c r="J76" s="59"/>
      <c r="K76" s="59"/>
      <c r="L76" s="59"/>
      <c r="M76" s="849"/>
      <c r="N76" s="67"/>
      <c r="O76" s="67"/>
      <c r="P76" s="59"/>
      <c r="Q76" s="59"/>
      <c r="R76" s="59"/>
      <c r="S76" s="59"/>
      <c r="T76" s="59"/>
      <c r="U76" s="59"/>
      <c r="V76" s="59"/>
      <c r="W76" s="66"/>
      <c r="X76" s="66"/>
      <c r="Y76" s="66"/>
      <c r="Z76" s="59"/>
      <c r="AA76" s="59"/>
      <c r="AB76" s="59"/>
      <c r="AC76" s="18"/>
      <c r="AD76" s="18" t="s">
        <v>441</v>
      </c>
      <c r="AE76" s="18" t="s">
        <v>312</v>
      </c>
      <c r="AF76" s="18" t="s">
        <v>250</v>
      </c>
      <c r="AG76" s="153">
        <f t="shared" si="16"/>
        <v>0</v>
      </c>
      <c r="AH76" s="153"/>
      <c r="AI76" s="153"/>
      <c r="AJ76" s="153"/>
      <c r="AK76" s="153"/>
      <c r="AL76" s="153"/>
      <c r="AM76" s="153"/>
      <c r="AN76" s="153"/>
      <c r="AO76" s="153"/>
      <c r="AP76" s="153"/>
      <c r="AQ76" s="154">
        <f t="shared" si="17"/>
        <v>0</v>
      </c>
      <c r="AR76" s="154"/>
      <c r="AS76" s="154"/>
      <c r="AT76" s="154"/>
      <c r="AU76" s="154"/>
      <c r="AV76" s="153">
        <f t="shared" si="18"/>
        <v>0</v>
      </c>
      <c r="AW76" s="153"/>
      <c r="AX76" s="153"/>
      <c r="AY76" s="153"/>
      <c r="AZ76" s="153"/>
      <c r="BA76" s="153">
        <f t="shared" si="21"/>
        <v>0</v>
      </c>
      <c r="BB76" s="153"/>
      <c r="BC76" s="153"/>
      <c r="BD76" s="153"/>
      <c r="BE76" s="153"/>
      <c r="BF76" s="153">
        <f t="shared" si="22"/>
        <v>0</v>
      </c>
      <c r="BG76" s="153"/>
      <c r="BH76" s="153"/>
      <c r="BI76" s="153"/>
      <c r="BJ76" s="153"/>
    </row>
    <row r="77" spans="1:62" ht="15" hidden="1" customHeight="1">
      <c r="A77" s="872"/>
      <c r="B77" s="22"/>
      <c r="C77" s="66"/>
      <c r="D77" s="66"/>
      <c r="E77" s="66"/>
      <c r="F77" s="59"/>
      <c r="G77" s="59"/>
      <c r="H77" s="59"/>
      <c r="I77" s="59"/>
      <c r="J77" s="59"/>
      <c r="K77" s="59"/>
      <c r="L77" s="59"/>
      <c r="M77" s="849"/>
      <c r="N77" s="67"/>
      <c r="O77" s="67"/>
      <c r="P77" s="59"/>
      <c r="Q77" s="59"/>
      <c r="R77" s="59"/>
      <c r="S77" s="59"/>
      <c r="T77" s="59"/>
      <c r="U77" s="59"/>
      <c r="V77" s="59"/>
      <c r="W77" s="66"/>
      <c r="X77" s="66"/>
      <c r="Y77" s="66"/>
      <c r="Z77" s="59"/>
      <c r="AA77" s="59"/>
      <c r="AB77" s="59"/>
      <c r="AC77" s="18"/>
      <c r="AD77" s="18" t="s">
        <v>441</v>
      </c>
      <c r="AE77" s="18" t="s">
        <v>281</v>
      </c>
      <c r="AF77" s="18" t="s">
        <v>250</v>
      </c>
      <c r="AG77" s="153">
        <f t="shared" si="16"/>
        <v>0</v>
      </c>
      <c r="AH77" s="153"/>
      <c r="AI77" s="153"/>
      <c r="AJ77" s="153"/>
      <c r="AK77" s="153"/>
      <c r="AL77" s="153"/>
      <c r="AM77" s="153"/>
      <c r="AN77" s="153"/>
      <c r="AO77" s="153"/>
      <c r="AP77" s="153"/>
      <c r="AQ77" s="154">
        <f t="shared" si="17"/>
        <v>0</v>
      </c>
      <c r="AR77" s="154"/>
      <c r="AS77" s="154"/>
      <c r="AT77" s="154"/>
      <c r="AU77" s="154"/>
      <c r="AV77" s="153">
        <f t="shared" si="18"/>
        <v>0</v>
      </c>
      <c r="AW77" s="153"/>
      <c r="AX77" s="153"/>
      <c r="AY77" s="153"/>
      <c r="AZ77" s="153"/>
      <c r="BA77" s="153">
        <f t="shared" si="21"/>
        <v>0</v>
      </c>
      <c r="BB77" s="153"/>
      <c r="BC77" s="153"/>
      <c r="BD77" s="153"/>
      <c r="BE77" s="153"/>
      <c r="BF77" s="153">
        <f t="shared" si="22"/>
        <v>0</v>
      </c>
      <c r="BG77" s="153"/>
      <c r="BH77" s="153"/>
      <c r="BI77" s="153"/>
      <c r="BJ77" s="153"/>
    </row>
    <row r="78" spans="1:62" ht="9" hidden="1" customHeight="1">
      <c r="A78" s="873"/>
      <c r="B78" s="22"/>
      <c r="C78" s="66"/>
      <c r="D78" s="66"/>
      <c r="E78" s="66"/>
      <c r="F78" s="59"/>
      <c r="G78" s="59"/>
      <c r="H78" s="59"/>
      <c r="I78" s="59"/>
      <c r="J78" s="59"/>
      <c r="K78" s="59"/>
      <c r="L78" s="59"/>
      <c r="M78" s="850"/>
      <c r="N78" s="67"/>
      <c r="O78" s="67"/>
      <c r="P78" s="59"/>
      <c r="Q78" s="59"/>
      <c r="R78" s="59"/>
      <c r="S78" s="59"/>
      <c r="T78" s="59"/>
      <c r="U78" s="59"/>
      <c r="V78" s="59"/>
      <c r="W78" s="66"/>
      <c r="X78" s="66"/>
      <c r="Y78" s="66"/>
      <c r="Z78" s="59"/>
      <c r="AA78" s="59"/>
      <c r="AB78" s="59"/>
      <c r="AC78" s="18"/>
      <c r="AD78" s="18" t="s">
        <v>441</v>
      </c>
      <c r="AE78" s="18" t="s">
        <v>269</v>
      </c>
      <c r="AF78" s="18" t="s">
        <v>250</v>
      </c>
      <c r="AG78" s="153">
        <f t="shared" si="16"/>
        <v>0</v>
      </c>
      <c r="AH78" s="153"/>
      <c r="AI78" s="153"/>
      <c r="AJ78" s="153"/>
      <c r="AK78" s="153"/>
      <c r="AL78" s="153"/>
      <c r="AM78" s="153"/>
      <c r="AN78" s="153"/>
      <c r="AO78" s="153"/>
      <c r="AP78" s="153"/>
      <c r="AQ78" s="154">
        <f t="shared" si="17"/>
        <v>0</v>
      </c>
      <c r="AR78" s="154"/>
      <c r="AS78" s="154"/>
      <c r="AT78" s="154"/>
      <c r="AU78" s="154"/>
      <c r="AV78" s="153">
        <f t="shared" si="18"/>
        <v>0</v>
      </c>
      <c r="AW78" s="153"/>
      <c r="AX78" s="153"/>
      <c r="AY78" s="153"/>
      <c r="AZ78" s="153"/>
      <c r="BA78" s="153">
        <f t="shared" si="21"/>
        <v>0</v>
      </c>
      <c r="BB78" s="153"/>
      <c r="BC78" s="153"/>
      <c r="BD78" s="153"/>
      <c r="BE78" s="153"/>
      <c r="BF78" s="153">
        <f t="shared" si="22"/>
        <v>0</v>
      </c>
      <c r="BG78" s="153"/>
      <c r="BH78" s="153"/>
      <c r="BI78" s="153"/>
      <c r="BJ78" s="153"/>
    </row>
    <row r="79" spans="1:62" ht="26.25" customHeight="1">
      <c r="A79" s="883" t="s">
        <v>426</v>
      </c>
      <c r="B79" s="856">
        <v>6603</v>
      </c>
      <c r="C79" s="748" t="s">
        <v>447</v>
      </c>
      <c r="D79" s="867" t="s">
        <v>246</v>
      </c>
      <c r="E79" s="867" t="s">
        <v>448</v>
      </c>
      <c r="F79" s="59"/>
      <c r="G79" s="59"/>
      <c r="H79" s="59"/>
      <c r="I79" s="59"/>
      <c r="J79" s="59"/>
      <c r="K79" s="59"/>
      <c r="L79" s="59"/>
      <c r="M79" s="66"/>
      <c r="N79" s="59"/>
      <c r="O79" s="59"/>
      <c r="P79" s="59" t="s">
        <v>439</v>
      </c>
      <c r="Q79" s="59"/>
      <c r="R79" s="59"/>
      <c r="S79" s="59"/>
      <c r="T79" s="59"/>
      <c r="U79" s="59"/>
      <c r="V79" s="59"/>
      <c r="W79" s="748" t="s">
        <v>367</v>
      </c>
      <c r="X79" s="867" t="s">
        <v>242</v>
      </c>
      <c r="Y79" s="867" t="s">
        <v>368</v>
      </c>
      <c r="Z79" s="59"/>
      <c r="AA79" s="59"/>
      <c r="AB79" s="59"/>
      <c r="AC79" s="18"/>
      <c r="AD79" s="18" t="s">
        <v>473</v>
      </c>
      <c r="AE79" s="18"/>
      <c r="AF79" s="18"/>
      <c r="AG79" s="153">
        <f t="shared" si="16"/>
        <v>2174.6000000000004</v>
      </c>
      <c r="AH79" s="153">
        <f t="shared" si="16"/>
        <v>2161.9</v>
      </c>
      <c r="AI79" s="153">
        <f t="shared" ref="AI79:AZ79" si="24">AI80+AI83+AI93</f>
        <v>0</v>
      </c>
      <c r="AJ79" s="153"/>
      <c r="AK79" s="153">
        <f t="shared" si="24"/>
        <v>1397.4</v>
      </c>
      <c r="AL79" s="153">
        <f t="shared" si="24"/>
        <v>1397.4</v>
      </c>
      <c r="AM79" s="153">
        <f t="shared" si="24"/>
        <v>0</v>
      </c>
      <c r="AN79" s="153"/>
      <c r="AO79" s="153">
        <f t="shared" si="24"/>
        <v>777.2</v>
      </c>
      <c r="AP79" s="153">
        <f t="shared" si="24"/>
        <v>764.5</v>
      </c>
      <c r="AQ79" s="154">
        <f t="shared" si="17"/>
        <v>1580.7999999999997</v>
      </c>
      <c r="AR79" s="154">
        <f t="shared" si="24"/>
        <v>0</v>
      </c>
      <c r="AS79" s="154">
        <f t="shared" si="24"/>
        <v>935.59999999999991</v>
      </c>
      <c r="AT79" s="154">
        <f t="shared" si="24"/>
        <v>0</v>
      </c>
      <c r="AU79" s="154">
        <f t="shared" si="24"/>
        <v>645.19999999999993</v>
      </c>
      <c r="AV79" s="153">
        <f t="shared" si="18"/>
        <v>1578.6</v>
      </c>
      <c r="AW79" s="153">
        <f t="shared" si="24"/>
        <v>0</v>
      </c>
      <c r="AX79" s="153">
        <f t="shared" si="24"/>
        <v>933.40000000000009</v>
      </c>
      <c r="AY79" s="153">
        <f t="shared" si="24"/>
        <v>0</v>
      </c>
      <c r="AZ79" s="153">
        <f t="shared" si="24"/>
        <v>645.19999999999993</v>
      </c>
      <c r="BA79" s="153">
        <f t="shared" si="21"/>
        <v>2010.6999999999998</v>
      </c>
      <c r="BB79" s="153">
        <f>BB80+BB83+BB93</f>
        <v>0</v>
      </c>
      <c r="BC79" s="153">
        <f>BC80+BC83+BC93</f>
        <v>1365.5</v>
      </c>
      <c r="BD79" s="153">
        <f>BD80+BD83+BD93</f>
        <v>0</v>
      </c>
      <c r="BE79" s="153">
        <f>BE80+BE83+BE93</f>
        <v>645.19999999999993</v>
      </c>
      <c r="BF79" s="153">
        <f t="shared" si="22"/>
        <v>2010.6999999999998</v>
      </c>
      <c r="BG79" s="153">
        <f>BG80+BG83+BG93</f>
        <v>0</v>
      </c>
      <c r="BH79" s="153">
        <f>BH80+BH83+BH93</f>
        <v>1365.5</v>
      </c>
      <c r="BI79" s="153">
        <f>BI80+BI83+BI93</f>
        <v>0</v>
      </c>
      <c r="BJ79" s="153">
        <f>BJ80+BJ83+BJ93</f>
        <v>645.19999999999993</v>
      </c>
    </row>
    <row r="80" spans="1:62" ht="26.25" hidden="1" customHeight="1">
      <c r="A80" s="872"/>
      <c r="B80" s="857"/>
      <c r="C80" s="749"/>
      <c r="D80" s="867"/>
      <c r="E80" s="867"/>
      <c r="F80" s="59"/>
      <c r="G80" s="59"/>
      <c r="H80" s="59"/>
      <c r="I80" s="59"/>
      <c r="J80" s="59"/>
      <c r="K80" s="59"/>
      <c r="L80" s="59"/>
      <c r="M80" s="64"/>
      <c r="N80" s="66"/>
      <c r="O80" s="60"/>
      <c r="P80" s="59"/>
      <c r="Q80" s="59"/>
      <c r="R80" s="59"/>
      <c r="S80" s="59"/>
      <c r="T80" s="59"/>
      <c r="U80" s="59"/>
      <c r="V80" s="59"/>
      <c r="W80" s="749"/>
      <c r="X80" s="867"/>
      <c r="Y80" s="867"/>
      <c r="Z80" s="80"/>
      <c r="AA80" s="81"/>
      <c r="AB80" s="81"/>
      <c r="AC80" s="18"/>
      <c r="AD80" s="18"/>
      <c r="AE80" s="18"/>
      <c r="AF80" s="18"/>
      <c r="AG80" s="153">
        <f t="shared" si="16"/>
        <v>0</v>
      </c>
      <c r="AH80" s="153"/>
      <c r="AI80" s="153"/>
      <c r="AJ80" s="153"/>
      <c r="AK80" s="153"/>
      <c r="AL80" s="153"/>
      <c r="AM80" s="153"/>
      <c r="AN80" s="153"/>
      <c r="AO80" s="153"/>
      <c r="AP80" s="153"/>
      <c r="AQ80" s="154">
        <f t="shared" si="17"/>
        <v>0</v>
      </c>
      <c r="AR80" s="154"/>
      <c r="AS80" s="154"/>
      <c r="AT80" s="154"/>
      <c r="AU80" s="154"/>
      <c r="AV80" s="153">
        <f t="shared" si="18"/>
        <v>0</v>
      </c>
      <c r="AW80" s="153"/>
      <c r="AX80" s="153"/>
      <c r="AY80" s="153"/>
      <c r="AZ80" s="153"/>
      <c r="BA80" s="153">
        <f t="shared" si="21"/>
        <v>0</v>
      </c>
      <c r="BB80" s="153"/>
      <c r="BC80" s="153"/>
      <c r="BD80" s="153"/>
      <c r="BE80" s="153"/>
      <c r="BF80" s="153">
        <f t="shared" si="22"/>
        <v>0</v>
      </c>
      <c r="BG80" s="153"/>
      <c r="BH80" s="153"/>
      <c r="BI80" s="153"/>
      <c r="BJ80" s="153"/>
    </row>
    <row r="81" spans="1:62" ht="0.75" hidden="1" customHeight="1">
      <c r="A81" s="872"/>
      <c r="B81" s="857"/>
      <c r="C81" s="749"/>
      <c r="D81" s="867"/>
      <c r="E81" s="867"/>
      <c r="F81" s="59"/>
      <c r="G81" s="59"/>
      <c r="H81" s="59"/>
      <c r="I81" s="59"/>
      <c r="J81" s="59"/>
      <c r="K81" s="59"/>
      <c r="L81" s="59"/>
      <c r="M81" s="64"/>
      <c r="N81" s="59"/>
      <c r="O81" s="67"/>
      <c r="P81" s="59"/>
      <c r="Q81" s="59"/>
      <c r="R81" s="59"/>
      <c r="S81" s="59"/>
      <c r="T81" s="59"/>
      <c r="U81" s="59"/>
      <c r="V81" s="59"/>
      <c r="W81" s="749"/>
      <c r="X81" s="867"/>
      <c r="Y81" s="867"/>
      <c r="Z81" s="82"/>
      <c r="AA81" s="83"/>
      <c r="AB81" s="83"/>
      <c r="AC81" s="18"/>
      <c r="AD81" s="18" t="s">
        <v>473</v>
      </c>
      <c r="AE81" s="18" t="s">
        <v>313</v>
      </c>
      <c r="AF81" s="18" t="s">
        <v>268</v>
      </c>
      <c r="AG81" s="153">
        <f t="shared" si="16"/>
        <v>0</v>
      </c>
      <c r="AH81" s="153"/>
      <c r="AI81" s="153"/>
      <c r="AJ81" s="153"/>
      <c r="AK81" s="153"/>
      <c r="AL81" s="153"/>
      <c r="AM81" s="153"/>
      <c r="AN81" s="153"/>
      <c r="AO81" s="153"/>
      <c r="AP81" s="153"/>
      <c r="AQ81" s="154">
        <f t="shared" si="17"/>
        <v>0</v>
      </c>
      <c r="AR81" s="154"/>
      <c r="AS81" s="154"/>
      <c r="AT81" s="154"/>
      <c r="AU81" s="154"/>
      <c r="AV81" s="153">
        <f t="shared" si="18"/>
        <v>0</v>
      </c>
      <c r="AW81" s="153"/>
      <c r="AX81" s="153"/>
      <c r="AY81" s="153"/>
      <c r="AZ81" s="153"/>
      <c r="BA81" s="153">
        <f t="shared" si="21"/>
        <v>0</v>
      </c>
      <c r="BB81" s="153"/>
      <c r="BC81" s="153"/>
      <c r="BD81" s="153"/>
      <c r="BE81" s="153"/>
      <c r="BF81" s="153">
        <f t="shared" si="22"/>
        <v>0</v>
      </c>
      <c r="BG81" s="153"/>
      <c r="BH81" s="153"/>
      <c r="BI81" s="153"/>
      <c r="BJ81" s="153"/>
    </row>
    <row r="82" spans="1:62" ht="12.75" hidden="1" customHeight="1">
      <c r="A82" s="872"/>
      <c r="B82" s="857"/>
      <c r="C82" s="749"/>
      <c r="D82" s="867"/>
      <c r="E82" s="867"/>
      <c r="F82" s="59"/>
      <c r="G82" s="59"/>
      <c r="H82" s="59"/>
      <c r="I82" s="59"/>
      <c r="J82" s="59"/>
      <c r="K82" s="59"/>
      <c r="L82" s="59"/>
      <c r="M82" s="64"/>
      <c r="N82" s="59"/>
      <c r="O82" s="67"/>
      <c r="P82" s="59"/>
      <c r="Q82" s="59"/>
      <c r="R82" s="59"/>
      <c r="S82" s="59"/>
      <c r="T82" s="59"/>
      <c r="U82" s="59"/>
      <c r="V82" s="59"/>
      <c r="W82" s="749"/>
      <c r="X82" s="867"/>
      <c r="Y82" s="867"/>
      <c r="Z82" s="82"/>
      <c r="AA82" s="83"/>
      <c r="AB82" s="83"/>
      <c r="AC82" s="18"/>
      <c r="AD82" s="18" t="s">
        <v>473</v>
      </c>
      <c r="AE82" s="18" t="s">
        <v>283</v>
      </c>
      <c r="AF82" s="18" t="s">
        <v>268</v>
      </c>
      <c r="AG82" s="153">
        <f t="shared" si="16"/>
        <v>0</v>
      </c>
      <c r="AH82" s="153"/>
      <c r="AI82" s="153"/>
      <c r="AJ82" s="153"/>
      <c r="AK82" s="153"/>
      <c r="AL82" s="153"/>
      <c r="AM82" s="153"/>
      <c r="AN82" s="153"/>
      <c r="AO82" s="153"/>
      <c r="AP82" s="153"/>
      <c r="AQ82" s="154">
        <f t="shared" si="17"/>
        <v>0</v>
      </c>
      <c r="AR82" s="154"/>
      <c r="AS82" s="154"/>
      <c r="AT82" s="154"/>
      <c r="AU82" s="154"/>
      <c r="AV82" s="153">
        <f t="shared" si="18"/>
        <v>0</v>
      </c>
      <c r="AW82" s="153"/>
      <c r="AX82" s="153"/>
      <c r="AY82" s="153"/>
      <c r="AZ82" s="153"/>
      <c r="BA82" s="153">
        <f t="shared" si="21"/>
        <v>0</v>
      </c>
      <c r="BB82" s="153"/>
      <c r="BC82" s="153"/>
      <c r="BD82" s="153"/>
      <c r="BE82" s="153"/>
      <c r="BF82" s="153">
        <f t="shared" si="22"/>
        <v>0</v>
      </c>
      <c r="BG82" s="153"/>
      <c r="BH82" s="153"/>
      <c r="BI82" s="153"/>
      <c r="BJ82" s="153"/>
    </row>
    <row r="83" spans="1:62" ht="32.25" customHeight="1">
      <c r="A83" s="872"/>
      <c r="B83" s="857"/>
      <c r="C83" s="749"/>
      <c r="D83" s="867"/>
      <c r="E83" s="867"/>
      <c r="F83" s="59"/>
      <c r="G83" s="59"/>
      <c r="H83" s="59"/>
      <c r="I83" s="59"/>
      <c r="J83" s="59"/>
      <c r="K83" s="59"/>
      <c r="L83" s="59"/>
      <c r="M83" s="848" t="s">
        <v>450</v>
      </c>
      <c r="N83" s="59"/>
      <c r="O83" s="59"/>
      <c r="P83" s="59">
        <v>35</v>
      </c>
      <c r="Q83" s="59"/>
      <c r="R83" s="59"/>
      <c r="S83" s="59"/>
      <c r="T83" s="59"/>
      <c r="U83" s="59"/>
      <c r="V83" s="59"/>
      <c r="W83" s="749"/>
      <c r="X83" s="867"/>
      <c r="Y83" s="867"/>
      <c r="Z83" s="889" t="s">
        <v>379</v>
      </c>
      <c r="AA83" s="84" t="s">
        <v>290</v>
      </c>
      <c r="AB83" s="101" t="s">
        <v>380</v>
      </c>
      <c r="AC83" s="18"/>
      <c r="AD83" s="18" t="s">
        <v>473</v>
      </c>
      <c r="AE83" s="18"/>
      <c r="AF83" s="18"/>
      <c r="AG83" s="153">
        <f t="shared" si="16"/>
        <v>2174.6000000000004</v>
      </c>
      <c r="AH83" s="153">
        <f t="shared" si="16"/>
        <v>2161.9</v>
      </c>
      <c r="AI83" s="153"/>
      <c r="AJ83" s="153"/>
      <c r="AK83" s="153">
        <f>AK84+AK85+AK86+AK89</f>
        <v>1397.4</v>
      </c>
      <c r="AL83" s="153">
        <f>AL84+AL85+AL86+AL89</f>
        <v>1397.4</v>
      </c>
      <c r="AM83" s="153">
        <f>AM84+AM85+AM86+AM89</f>
        <v>0</v>
      </c>
      <c r="AN83" s="153"/>
      <c r="AO83" s="153">
        <f>AO84+AO85+AO86+AO89</f>
        <v>777.2</v>
      </c>
      <c r="AP83" s="153">
        <f>AP84+AP85+AP86+AP89</f>
        <v>764.5</v>
      </c>
      <c r="AQ83" s="153">
        <f t="shared" ref="AQ83:BE83" si="25">AQ84+AQ85+AQ86+AQ89+AQ87+AQ88+AQ90+AQ91</f>
        <v>1580.7999999999997</v>
      </c>
      <c r="AR83" s="153">
        <f t="shared" si="25"/>
        <v>0</v>
      </c>
      <c r="AS83" s="153">
        <f t="shared" si="25"/>
        <v>935.59999999999991</v>
      </c>
      <c r="AT83" s="153">
        <f t="shared" si="25"/>
        <v>0</v>
      </c>
      <c r="AU83" s="153">
        <f t="shared" si="25"/>
        <v>645.19999999999993</v>
      </c>
      <c r="AV83" s="153">
        <f t="shared" si="25"/>
        <v>1578.6</v>
      </c>
      <c r="AW83" s="153">
        <f t="shared" si="25"/>
        <v>0</v>
      </c>
      <c r="AX83" s="153">
        <f t="shared" si="25"/>
        <v>933.40000000000009</v>
      </c>
      <c r="AY83" s="153">
        <f t="shared" si="25"/>
        <v>0</v>
      </c>
      <c r="AZ83" s="153">
        <f t="shared" si="25"/>
        <v>645.19999999999993</v>
      </c>
      <c r="BA83" s="153">
        <f t="shared" si="25"/>
        <v>2010.6999999999998</v>
      </c>
      <c r="BB83" s="153">
        <f t="shared" si="25"/>
        <v>0</v>
      </c>
      <c r="BC83" s="153">
        <f t="shared" si="25"/>
        <v>1365.5</v>
      </c>
      <c r="BD83" s="153">
        <f t="shared" si="25"/>
        <v>0</v>
      </c>
      <c r="BE83" s="153">
        <f t="shared" si="25"/>
        <v>645.19999999999993</v>
      </c>
      <c r="BF83" s="153">
        <f>BF84+BF85+BF86+BF89+BF87+BF88+BF90+BF91</f>
        <v>2010.6999999999998</v>
      </c>
      <c r="BG83" s="153">
        <f>BG84+BG85+BG86+BG89+BG87+BG88+BG90+BG91</f>
        <v>0</v>
      </c>
      <c r="BH83" s="153">
        <f>BH84+BH85+BH86+BH89+BH87+BH88+BH90+BH91</f>
        <v>1365.5</v>
      </c>
      <c r="BI83" s="153">
        <f>BI84+BI85+BI86+BI89+BI87+BI88+BI90+BI91</f>
        <v>0</v>
      </c>
      <c r="BJ83" s="153">
        <f>BJ84+BJ85+BJ86+BJ89+BJ87+BJ88+BJ90+BJ91</f>
        <v>645.19999999999993</v>
      </c>
    </row>
    <row r="84" spans="1:62">
      <c r="A84" s="872"/>
      <c r="B84" s="857"/>
      <c r="C84" s="749"/>
      <c r="D84" s="867"/>
      <c r="E84" s="867"/>
      <c r="F84" s="59"/>
      <c r="G84" s="59"/>
      <c r="H84" s="59"/>
      <c r="I84" s="59"/>
      <c r="J84" s="59"/>
      <c r="K84" s="59"/>
      <c r="L84" s="59"/>
      <c r="M84" s="849"/>
      <c r="N84" s="59"/>
      <c r="O84" s="59"/>
      <c r="P84" s="59"/>
      <c r="Q84" s="59"/>
      <c r="R84" s="59"/>
      <c r="S84" s="59"/>
      <c r="T84" s="59"/>
      <c r="U84" s="59"/>
      <c r="V84" s="59"/>
      <c r="W84" s="749"/>
      <c r="X84" s="867"/>
      <c r="Y84" s="867"/>
      <c r="Z84" s="890"/>
      <c r="AA84" s="85"/>
      <c r="AB84" s="85"/>
      <c r="AC84" s="12"/>
      <c r="AD84" s="12" t="s">
        <v>473</v>
      </c>
      <c r="AE84" s="12" t="s">
        <v>314</v>
      </c>
      <c r="AF84" s="12" t="s">
        <v>250</v>
      </c>
      <c r="AG84" s="153">
        <f t="shared" si="16"/>
        <v>0</v>
      </c>
      <c r="AH84" s="153"/>
      <c r="AI84" s="153"/>
      <c r="AJ84" s="153"/>
      <c r="AK84" s="153"/>
      <c r="AL84" s="153"/>
      <c r="AM84" s="153"/>
      <c r="AN84" s="153"/>
      <c r="AO84" s="153"/>
      <c r="AP84" s="153"/>
      <c r="AQ84" s="154">
        <f t="shared" si="17"/>
        <v>0</v>
      </c>
      <c r="AR84" s="154"/>
      <c r="AS84" s="154"/>
      <c r="AT84" s="154"/>
      <c r="AU84" s="154"/>
      <c r="AV84" s="153">
        <f t="shared" si="18"/>
        <v>0</v>
      </c>
      <c r="AW84" s="153"/>
      <c r="AX84" s="153"/>
      <c r="AY84" s="153"/>
      <c r="AZ84" s="153"/>
      <c r="BA84" s="153">
        <f t="shared" ref="BA84:BA109" si="26">BB84+BC84+BD84+BE84</f>
        <v>0</v>
      </c>
      <c r="BB84" s="153"/>
      <c r="BC84" s="153"/>
      <c r="BD84" s="153"/>
      <c r="BE84" s="153"/>
      <c r="BF84" s="153">
        <f t="shared" ref="BF84:BF99" si="27">BG84+BH84+BI84+BJ84</f>
        <v>0</v>
      </c>
      <c r="BG84" s="153"/>
      <c r="BH84" s="153"/>
      <c r="BI84" s="153"/>
      <c r="BJ84" s="153"/>
    </row>
    <row r="85" spans="1:62">
      <c r="A85" s="872"/>
      <c r="B85" s="857"/>
      <c r="C85" s="749"/>
      <c r="D85" s="867"/>
      <c r="E85" s="867"/>
      <c r="F85" s="59"/>
      <c r="G85" s="59"/>
      <c r="H85" s="59"/>
      <c r="I85" s="59"/>
      <c r="J85" s="59"/>
      <c r="K85" s="59"/>
      <c r="L85" s="59"/>
      <c r="M85" s="849"/>
      <c r="N85" s="59"/>
      <c r="O85" s="59"/>
      <c r="P85" s="59"/>
      <c r="Q85" s="59"/>
      <c r="R85" s="59"/>
      <c r="S85" s="59"/>
      <c r="T85" s="59"/>
      <c r="U85" s="59"/>
      <c r="V85" s="59"/>
      <c r="W85" s="749"/>
      <c r="X85" s="867"/>
      <c r="Y85" s="867"/>
      <c r="Z85" s="890"/>
      <c r="AA85" s="85"/>
      <c r="AB85" s="85"/>
      <c r="AC85" s="12"/>
      <c r="AD85" s="12" t="s">
        <v>473</v>
      </c>
      <c r="AE85" s="12" t="s">
        <v>284</v>
      </c>
      <c r="AF85" s="12" t="s">
        <v>250</v>
      </c>
      <c r="AG85" s="153">
        <f t="shared" si="16"/>
        <v>0</v>
      </c>
      <c r="AH85" s="153"/>
      <c r="AI85" s="153"/>
      <c r="AJ85" s="153"/>
      <c r="AK85" s="153"/>
      <c r="AL85" s="153"/>
      <c r="AM85" s="153"/>
      <c r="AN85" s="153"/>
      <c r="AO85" s="153"/>
      <c r="AP85" s="153"/>
      <c r="AQ85" s="154">
        <f t="shared" si="17"/>
        <v>0</v>
      </c>
      <c r="AR85" s="154"/>
      <c r="AS85" s="154"/>
      <c r="AT85" s="154"/>
      <c r="AU85" s="154"/>
      <c r="AV85" s="153">
        <f t="shared" si="18"/>
        <v>0</v>
      </c>
      <c r="AW85" s="153"/>
      <c r="AX85" s="153"/>
      <c r="AY85" s="153"/>
      <c r="AZ85" s="153"/>
      <c r="BA85" s="153">
        <f t="shared" si="26"/>
        <v>0</v>
      </c>
      <c r="BB85" s="153"/>
      <c r="BC85" s="153"/>
      <c r="BD85" s="153"/>
      <c r="BE85" s="153"/>
      <c r="BF85" s="153">
        <f t="shared" si="27"/>
        <v>0</v>
      </c>
      <c r="BG85" s="153"/>
      <c r="BH85" s="153"/>
      <c r="BI85" s="153"/>
      <c r="BJ85" s="153"/>
    </row>
    <row r="86" spans="1:62">
      <c r="A86" s="872"/>
      <c r="B86" s="857"/>
      <c r="C86" s="749"/>
      <c r="D86" s="867"/>
      <c r="E86" s="867"/>
      <c r="F86" s="59"/>
      <c r="G86" s="59"/>
      <c r="H86" s="59"/>
      <c r="I86" s="59"/>
      <c r="J86" s="59"/>
      <c r="K86" s="59"/>
      <c r="L86" s="59"/>
      <c r="M86" s="849"/>
      <c r="N86" s="59"/>
      <c r="O86" s="59"/>
      <c r="P86" s="59"/>
      <c r="Q86" s="59"/>
      <c r="R86" s="59"/>
      <c r="S86" s="59"/>
      <c r="T86" s="59"/>
      <c r="U86" s="59"/>
      <c r="V86" s="59"/>
      <c r="W86" s="749"/>
      <c r="X86" s="867"/>
      <c r="Y86" s="867"/>
      <c r="Z86" s="890"/>
      <c r="AA86" s="86"/>
      <c r="AB86" s="86"/>
      <c r="AC86" s="21"/>
      <c r="AD86" s="12" t="s">
        <v>473</v>
      </c>
      <c r="AE86" s="12" t="s">
        <v>25</v>
      </c>
      <c r="AF86" s="12" t="s">
        <v>250</v>
      </c>
      <c r="AG86" s="153">
        <f t="shared" si="16"/>
        <v>621.9</v>
      </c>
      <c r="AH86" s="153">
        <f t="shared" si="16"/>
        <v>609.20000000000005</v>
      </c>
      <c r="AI86" s="153"/>
      <c r="AJ86" s="153"/>
      <c r="AK86" s="153"/>
      <c r="AL86" s="153"/>
      <c r="AM86" s="153"/>
      <c r="AN86" s="153"/>
      <c r="AO86" s="153">
        <v>621.9</v>
      </c>
      <c r="AP86" s="153">
        <v>609.20000000000005</v>
      </c>
      <c r="AQ86" s="154">
        <f t="shared" si="17"/>
        <v>0</v>
      </c>
      <c r="AR86" s="154"/>
      <c r="AS86" s="154"/>
      <c r="AT86" s="154"/>
      <c r="AU86" s="154">
        <v>0</v>
      </c>
      <c r="AV86" s="153">
        <f t="shared" si="18"/>
        <v>0</v>
      </c>
      <c r="AW86" s="153"/>
      <c r="AX86" s="153"/>
      <c r="AY86" s="153"/>
      <c r="AZ86" s="153">
        <v>0</v>
      </c>
      <c r="BA86" s="153">
        <f t="shared" si="26"/>
        <v>0</v>
      </c>
      <c r="BB86" s="153"/>
      <c r="BC86" s="153"/>
      <c r="BD86" s="153"/>
      <c r="BE86" s="153">
        <v>0</v>
      </c>
      <c r="BF86" s="153">
        <f t="shared" si="27"/>
        <v>0</v>
      </c>
      <c r="BG86" s="153"/>
      <c r="BH86" s="153"/>
      <c r="BI86" s="153"/>
      <c r="BJ86" s="153">
        <v>0</v>
      </c>
    </row>
    <row r="87" spans="1:62">
      <c r="A87" s="872"/>
      <c r="B87" s="857"/>
      <c r="C87" s="749"/>
      <c r="D87" s="867"/>
      <c r="E87" s="867"/>
      <c r="F87" s="59"/>
      <c r="G87" s="59"/>
      <c r="H87" s="59"/>
      <c r="I87" s="59"/>
      <c r="J87" s="59"/>
      <c r="K87" s="59"/>
      <c r="L87" s="59"/>
      <c r="M87" s="849"/>
      <c r="N87" s="59"/>
      <c r="O87" s="59"/>
      <c r="P87" s="59"/>
      <c r="Q87" s="59"/>
      <c r="R87" s="59"/>
      <c r="S87" s="59"/>
      <c r="T87" s="59"/>
      <c r="U87" s="59"/>
      <c r="V87" s="59"/>
      <c r="W87" s="749"/>
      <c r="X87" s="867"/>
      <c r="Y87" s="867"/>
      <c r="Z87" s="890"/>
      <c r="AA87" s="86"/>
      <c r="AB87" s="86"/>
      <c r="AC87" s="21"/>
      <c r="AD87" s="12" t="s">
        <v>473</v>
      </c>
      <c r="AE87" s="12" t="s">
        <v>392</v>
      </c>
      <c r="AF87" s="12" t="s">
        <v>250</v>
      </c>
      <c r="AG87" s="153"/>
      <c r="AH87" s="153"/>
      <c r="AI87" s="153"/>
      <c r="AJ87" s="153"/>
      <c r="AK87" s="153"/>
      <c r="AL87" s="153"/>
      <c r="AM87" s="153"/>
      <c r="AN87" s="153"/>
      <c r="AO87" s="153"/>
      <c r="AP87" s="153"/>
      <c r="AQ87" s="154">
        <f t="shared" si="17"/>
        <v>310</v>
      </c>
      <c r="AR87" s="154"/>
      <c r="AS87" s="154"/>
      <c r="AT87" s="154"/>
      <c r="AU87" s="154">
        <v>310</v>
      </c>
      <c r="AV87" s="153">
        <f t="shared" si="18"/>
        <v>309.7</v>
      </c>
      <c r="AW87" s="153"/>
      <c r="AX87" s="153"/>
      <c r="AY87" s="153"/>
      <c r="AZ87" s="153">
        <v>309.7</v>
      </c>
      <c r="BA87" s="153">
        <f t="shared" si="26"/>
        <v>349</v>
      </c>
      <c r="BB87" s="153"/>
      <c r="BC87" s="153"/>
      <c r="BD87" s="153"/>
      <c r="BE87" s="153">
        <v>349</v>
      </c>
      <c r="BF87" s="153">
        <f t="shared" si="27"/>
        <v>349</v>
      </c>
      <c r="BG87" s="153"/>
      <c r="BH87" s="153"/>
      <c r="BI87" s="153"/>
      <c r="BJ87" s="153">
        <v>349</v>
      </c>
    </row>
    <row r="88" spans="1:62">
      <c r="A88" s="872"/>
      <c r="B88" s="857"/>
      <c r="C88" s="749"/>
      <c r="D88" s="867"/>
      <c r="E88" s="867"/>
      <c r="F88" s="59"/>
      <c r="G88" s="59"/>
      <c r="H88" s="59"/>
      <c r="I88" s="59"/>
      <c r="J88" s="59"/>
      <c r="K88" s="59"/>
      <c r="L88" s="59"/>
      <c r="M88" s="849"/>
      <c r="N88" s="59"/>
      <c r="O88" s="59"/>
      <c r="P88" s="59"/>
      <c r="Q88" s="59"/>
      <c r="R88" s="59"/>
      <c r="S88" s="59"/>
      <c r="T88" s="59"/>
      <c r="U88" s="59"/>
      <c r="V88" s="59"/>
      <c r="W88" s="749"/>
      <c r="X88" s="867"/>
      <c r="Y88" s="867"/>
      <c r="Z88" s="890"/>
      <c r="AA88" s="86"/>
      <c r="AB88" s="86"/>
      <c r="AC88" s="21"/>
      <c r="AD88" s="12" t="s">
        <v>473</v>
      </c>
      <c r="AE88" s="12" t="s">
        <v>393</v>
      </c>
      <c r="AF88" s="12" t="s">
        <v>250</v>
      </c>
      <c r="AG88" s="153"/>
      <c r="AH88" s="153"/>
      <c r="AI88" s="153"/>
      <c r="AJ88" s="153"/>
      <c r="AK88" s="153"/>
      <c r="AL88" s="153"/>
      <c r="AM88" s="153"/>
      <c r="AN88" s="153"/>
      <c r="AO88" s="153"/>
      <c r="AP88" s="153"/>
      <c r="AQ88" s="154">
        <f t="shared" si="17"/>
        <v>231.3</v>
      </c>
      <c r="AR88" s="154"/>
      <c r="AS88" s="154"/>
      <c r="AT88" s="154"/>
      <c r="AU88" s="154">
        <v>231.3</v>
      </c>
      <c r="AV88" s="153">
        <f t="shared" si="18"/>
        <v>231.8</v>
      </c>
      <c r="AW88" s="153"/>
      <c r="AX88" s="153"/>
      <c r="AY88" s="153"/>
      <c r="AZ88" s="153">
        <v>231.8</v>
      </c>
      <c r="BA88" s="153">
        <f t="shared" si="26"/>
        <v>144.5</v>
      </c>
      <c r="BB88" s="153"/>
      <c r="BC88" s="153"/>
      <c r="BD88" s="153"/>
      <c r="BE88" s="153">
        <v>144.5</v>
      </c>
      <c r="BF88" s="153">
        <f t="shared" si="27"/>
        <v>144.5</v>
      </c>
      <c r="BG88" s="153"/>
      <c r="BH88" s="153"/>
      <c r="BI88" s="153"/>
      <c r="BJ88" s="153">
        <v>144.5</v>
      </c>
    </row>
    <row r="89" spans="1:62">
      <c r="A89" s="872"/>
      <c r="B89" s="857"/>
      <c r="C89" s="749"/>
      <c r="D89" s="867"/>
      <c r="E89" s="867"/>
      <c r="F89" s="59"/>
      <c r="G89" s="59"/>
      <c r="H89" s="59"/>
      <c r="I89" s="59"/>
      <c r="J89" s="59"/>
      <c r="K89" s="59"/>
      <c r="L89" s="59"/>
      <c r="M89" s="849"/>
      <c r="N89" s="59"/>
      <c r="O89" s="59"/>
      <c r="P89" s="59"/>
      <c r="Q89" s="59"/>
      <c r="R89" s="59"/>
      <c r="S89" s="59"/>
      <c r="T89" s="59"/>
      <c r="U89" s="59"/>
      <c r="V89" s="59"/>
      <c r="W89" s="749"/>
      <c r="X89" s="867"/>
      <c r="Y89" s="867"/>
      <c r="Z89" s="890"/>
      <c r="AA89" s="86"/>
      <c r="AB89" s="86"/>
      <c r="AC89" s="21"/>
      <c r="AD89" s="12" t="s">
        <v>473</v>
      </c>
      <c r="AE89" s="12" t="s">
        <v>26</v>
      </c>
      <c r="AF89" s="12" t="s">
        <v>250</v>
      </c>
      <c r="AG89" s="153">
        <f t="shared" si="16"/>
        <v>1552.7</v>
      </c>
      <c r="AH89" s="153">
        <f t="shared" si="16"/>
        <v>1552.7</v>
      </c>
      <c r="AI89" s="153"/>
      <c r="AJ89" s="153"/>
      <c r="AK89" s="153">
        <v>1397.4</v>
      </c>
      <c r="AL89" s="153">
        <v>1397.4</v>
      </c>
      <c r="AM89" s="153"/>
      <c r="AN89" s="153"/>
      <c r="AO89" s="153">
        <v>155.30000000000001</v>
      </c>
      <c r="AP89" s="153">
        <v>155.30000000000001</v>
      </c>
      <c r="AQ89" s="154">
        <f t="shared" si="17"/>
        <v>0</v>
      </c>
      <c r="AR89" s="154"/>
      <c r="AS89" s="154">
        <v>0</v>
      </c>
      <c r="AT89" s="154"/>
      <c r="AU89" s="154">
        <v>0</v>
      </c>
      <c r="AV89" s="153">
        <f t="shared" si="18"/>
        <v>0</v>
      </c>
      <c r="AW89" s="153"/>
      <c r="AX89" s="153">
        <v>0</v>
      </c>
      <c r="AY89" s="153"/>
      <c r="AZ89" s="153">
        <v>0</v>
      </c>
      <c r="BA89" s="153">
        <f t="shared" si="26"/>
        <v>0</v>
      </c>
      <c r="BB89" s="153"/>
      <c r="BC89" s="153">
        <v>0</v>
      </c>
      <c r="BD89" s="153"/>
      <c r="BE89" s="153">
        <v>0</v>
      </c>
      <c r="BF89" s="153">
        <f t="shared" si="27"/>
        <v>0</v>
      </c>
      <c r="BG89" s="153"/>
      <c r="BH89" s="153">
        <v>0</v>
      </c>
      <c r="BI89" s="153"/>
      <c r="BJ89" s="153">
        <v>0</v>
      </c>
    </row>
    <row r="90" spans="1:62" ht="22.5" customHeight="1">
      <c r="A90" s="872"/>
      <c r="B90" s="857"/>
      <c r="C90" s="749"/>
      <c r="D90" s="611"/>
      <c r="E90" s="611"/>
      <c r="F90" s="59"/>
      <c r="G90" s="59"/>
      <c r="H90" s="59"/>
      <c r="I90" s="59"/>
      <c r="J90" s="59"/>
      <c r="K90" s="59"/>
      <c r="L90" s="59"/>
      <c r="M90" s="849"/>
      <c r="N90" s="59"/>
      <c r="O90" s="59"/>
      <c r="P90" s="59"/>
      <c r="Q90" s="59"/>
      <c r="R90" s="59"/>
      <c r="S90" s="59"/>
      <c r="T90" s="59"/>
      <c r="U90" s="59"/>
      <c r="V90" s="59"/>
      <c r="W90" s="749"/>
      <c r="X90" s="611"/>
      <c r="Y90" s="611"/>
      <c r="Z90" s="890"/>
      <c r="AA90" s="86"/>
      <c r="AB90" s="86"/>
      <c r="AC90" s="21"/>
      <c r="AD90" s="12" t="s">
        <v>473</v>
      </c>
      <c r="AE90" s="12" t="s">
        <v>388</v>
      </c>
      <c r="AF90" s="12" t="s">
        <v>250</v>
      </c>
      <c r="AG90" s="153"/>
      <c r="AH90" s="153"/>
      <c r="AI90" s="153"/>
      <c r="AJ90" s="153"/>
      <c r="AK90" s="153"/>
      <c r="AL90" s="153"/>
      <c r="AM90" s="153"/>
      <c r="AN90" s="153"/>
      <c r="AO90" s="153"/>
      <c r="AP90" s="153"/>
      <c r="AQ90" s="154">
        <f t="shared" si="17"/>
        <v>595.4</v>
      </c>
      <c r="AR90" s="154"/>
      <c r="AS90" s="154">
        <v>535.9</v>
      </c>
      <c r="AT90" s="154"/>
      <c r="AU90" s="154">
        <v>59.5</v>
      </c>
      <c r="AV90" s="153">
        <f t="shared" si="18"/>
        <v>593</v>
      </c>
      <c r="AW90" s="153"/>
      <c r="AX90" s="153">
        <v>533.70000000000005</v>
      </c>
      <c r="AY90" s="153"/>
      <c r="AZ90" s="153">
        <v>59.3</v>
      </c>
      <c r="BA90" s="153">
        <f t="shared" si="26"/>
        <v>1073.0999999999999</v>
      </c>
      <c r="BB90" s="153"/>
      <c r="BC90" s="153">
        <v>965.8</v>
      </c>
      <c r="BD90" s="153"/>
      <c r="BE90" s="153">
        <v>107.3</v>
      </c>
      <c r="BF90" s="153">
        <f t="shared" si="27"/>
        <v>1073.0999999999999</v>
      </c>
      <c r="BG90" s="153"/>
      <c r="BH90" s="153">
        <v>965.8</v>
      </c>
      <c r="BI90" s="153"/>
      <c r="BJ90" s="153">
        <v>107.3</v>
      </c>
    </row>
    <row r="91" spans="1:62" ht="21.75" customHeight="1">
      <c r="A91" s="872"/>
      <c r="B91" s="858"/>
      <c r="C91" s="749"/>
      <c r="D91" s="611"/>
      <c r="E91" s="611"/>
      <c r="F91" s="59"/>
      <c r="G91" s="59"/>
      <c r="H91" s="59"/>
      <c r="I91" s="59"/>
      <c r="J91" s="59"/>
      <c r="K91" s="59"/>
      <c r="L91" s="59"/>
      <c r="M91" s="849"/>
      <c r="N91" s="59"/>
      <c r="O91" s="59"/>
      <c r="P91" s="59"/>
      <c r="Q91" s="59"/>
      <c r="R91" s="59"/>
      <c r="S91" s="59"/>
      <c r="T91" s="59"/>
      <c r="U91" s="59"/>
      <c r="V91" s="59"/>
      <c r="W91" s="749"/>
      <c r="X91" s="611"/>
      <c r="Y91" s="611"/>
      <c r="Z91" s="890"/>
      <c r="AA91" s="86"/>
      <c r="AB91" s="86"/>
      <c r="AC91" s="21"/>
      <c r="AD91" s="12" t="s">
        <v>473</v>
      </c>
      <c r="AE91" s="12" t="s">
        <v>389</v>
      </c>
      <c r="AF91" s="12" t="s">
        <v>250</v>
      </c>
      <c r="AG91" s="153"/>
      <c r="AH91" s="153"/>
      <c r="AI91" s="153"/>
      <c r="AJ91" s="153"/>
      <c r="AK91" s="153"/>
      <c r="AL91" s="153"/>
      <c r="AM91" s="153"/>
      <c r="AN91" s="153"/>
      <c r="AO91" s="153"/>
      <c r="AP91" s="153"/>
      <c r="AQ91" s="154">
        <f t="shared" si="17"/>
        <v>444.09999999999997</v>
      </c>
      <c r="AR91" s="154"/>
      <c r="AS91" s="154">
        <v>399.7</v>
      </c>
      <c r="AT91" s="154"/>
      <c r="AU91" s="154">
        <v>44.4</v>
      </c>
      <c r="AV91" s="153">
        <f t="shared" si="18"/>
        <v>444.09999999999997</v>
      </c>
      <c r="AW91" s="153"/>
      <c r="AX91" s="153">
        <v>399.7</v>
      </c>
      <c r="AY91" s="153"/>
      <c r="AZ91" s="153">
        <v>44.4</v>
      </c>
      <c r="BA91" s="153">
        <f t="shared" si="26"/>
        <v>444.09999999999997</v>
      </c>
      <c r="BB91" s="153"/>
      <c r="BC91" s="153">
        <v>399.7</v>
      </c>
      <c r="BD91" s="153"/>
      <c r="BE91" s="153">
        <v>44.4</v>
      </c>
      <c r="BF91" s="153">
        <f t="shared" si="27"/>
        <v>444.09999999999997</v>
      </c>
      <c r="BG91" s="153"/>
      <c r="BH91" s="153">
        <v>399.7</v>
      </c>
      <c r="BI91" s="153"/>
      <c r="BJ91" s="153">
        <v>44.4</v>
      </c>
    </row>
    <row r="92" spans="1:62" ht="51.75" hidden="1" customHeight="1">
      <c r="A92" s="872"/>
      <c r="B92" s="17"/>
      <c r="C92" s="750"/>
      <c r="D92" s="59"/>
      <c r="E92" s="59"/>
      <c r="F92" s="59"/>
      <c r="G92" s="59"/>
      <c r="H92" s="59"/>
      <c r="I92" s="59"/>
      <c r="J92" s="59"/>
      <c r="K92" s="59"/>
      <c r="L92" s="59"/>
      <c r="M92" s="850"/>
      <c r="N92" s="59"/>
      <c r="O92" s="59"/>
      <c r="P92" s="59"/>
      <c r="Q92" s="59"/>
      <c r="R92" s="59"/>
      <c r="S92" s="59"/>
      <c r="T92" s="59"/>
      <c r="U92" s="59"/>
      <c r="V92" s="59"/>
      <c r="W92" s="750"/>
      <c r="X92" s="59"/>
      <c r="Y92" s="59"/>
      <c r="Z92" s="890"/>
      <c r="AA92" s="86"/>
      <c r="AB92" s="86"/>
      <c r="AC92" s="21"/>
      <c r="AD92" s="21"/>
      <c r="AE92" s="16"/>
      <c r="AF92" s="12"/>
      <c r="AG92" s="153">
        <f t="shared" si="16"/>
        <v>0</v>
      </c>
      <c r="AH92" s="153"/>
      <c r="AI92" s="153"/>
      <c r="AJ92" s="153"/>
      <c r="AK92" s="153"/>
      <c r="AL92" s="153"/>
      <c r="AM92" s="153"/>
      <c r="AN92" s="153"/>
      <c r="AO92" s="153">
        <f>SUM(AO84:AO85)</f>
        <v>0</v>
      </c>
      <c r="AP92" s="153"/>
      <c r="AQ92" s="154">
        <f t="shared" si="17"/>
        <v>0</v>
      </c>
      <c r="AR92" s="154"/>
      <c r="AS92" s="154"/>
      <c r="AT92" s="154"/>
      <c r="AU92" s="154">
        <f>SUM(AU84:AU85)</f>
        <v>0</v>
      </c>
      <c r="AV92" s="153">
        <f t="shared" si="18"/>
        <v>0</v>
      </c>
      <c r="AW92" s="153"/>
      <c r="AX92" s="153"/>
      <c r="AY92" s="153"/>
      <c r="AZ92" s="153">
        <f>SUM(AZ84:AZ85)</f>
        <v>0</v>
      </c>
      <c r="BA92" s="153">
        <f t="shared" si="26"/>
        <v>0</v>
      </c>
      <c r="BB92" s="153"/>
      <c r="BC92" s="153"/>
      <c r="BD92" s="153"/>
      <c r="BE92" s="153">
        <f>SUM(BE84:BE85)</f>
        <v>0</v>
      </c>
      <c r="BF92" s="153">
        <f t="shared" si="27"/>
        <v>0</v>
      </c>
      <c r="BG92" s="153"/>
      <c r="BH92" s="153"/>
      <c r="BI92" s="153"/>
      <c r="BJ92" s="153">
        <f>SUM(BJ84:BJ85)</f>
        <v>0</v>
      </c>
    </row>
    <row r="93" spans="1:62" ht="24" hidden="1" customHeight="1">
      <c r="A93" s="873"/>
      <c r="B93" s="17"/>
      <c r="C93" s="59"/>
      <c r="D93" s="59"/>
      <c r="E93" s="59"/>
      <c r="F93" s="59"/>
      <c r="G93" s="59"/>
      <c r="H93" s="59"/>
      <c r="I93" s="59"/>
      <c r="J93" s="59"/>
      <c r="K93" s="59"/>
      <c r="L93" s="59"/>
      <c r="M93" s="848"/>
      <c r="N93" s="60"/>
      <c r="O93" s="60"/>
      <c r="P93" s="59"/>
      <c r="Q93" s="59"/>
      <c r="R93" s="59"/>
      <c r="S93" s="59"/>
      <c r="T93" s="59"/>
      <c r="U93" s="59"/>
      <c r="V93" s="59"/>
      <c r="W93" s="59"/>
      <c r="X93" s="59"/>
      <c r="Y93" s="59"/>
      <c r="Z93" s="943"/>
      <c r="AA93" s="87"/>
      <c r="AB93" s="87"/>
      <c r="AC93" s="12"/>
      <c r="AD93" s="12"/>
      <c r="AE93" s="12"/>
      <c r="AF93" s="12"/>
      <c r="AG93" s="153">
        <f t="shared" si="16"/>
        <v>0</v>
      </c>
      <c r="AH93" s="153"/>
      <c r="AI93" s="153"/>
      <c r="AJ93" s="153"/>
      <c r="AK93" s="153"/>
      <c r="AL93" s="153"/>
      <c r="AM93" s="153"/>
      <c r="AN93" s="153"/>
      <c r="AO93" s="153"/>
      <c r="AP93" s="153"/>
      <c r="AQ93" s="154">
        <f t="shared" si="17"/>
        <v>0</v>
      </c>
      <c r="AR93" s="154"/>
      <c r="AS93" s="154"/>
      <c r="AT93" s="154"/>
      <c r="AU93" s="154"/>
      <c r="AV93" s="153">
        <f t="shared" si="18"/>
        <v>0</v>
      </c>
      <c r="AW93" s="153"/>
      <c r="AX93" s="153"/>
      <c r="AY93" s="153"/>
      <c r="AZ93" s="153"/>
      <c r="BA93" s="153">
        <f t="shared" si="26"/>
        <v>0</v>
      </c>
      <c r="BB93" s="153"/>
      <c r="BC93" s="153"/>
      <c r="BD93" s="153"/>
      <c r="BE93" s="153"/>
      <c r="BF93" s="153">
        <f t="shared" si="27"/>
        <v>0</v>
      </c>
      <c r="BG93" s="153"/>
      <c r="BH93" s="153"/>
      <c r="BI93" s="153"/>
      <c r="BJ93" s="153"/>
    </row>
    <row r="94" spans="1:62" hidden="1">
      <c r="A94" s="115"/>
      <c r="B94" s="22"/>
      <c r="C94" s="59"/>
      <c r="D94" s="59"/>
      <c r="E94" s="59"/>
      <c r="F94" s="59"/>
      <c r="G94" s="59"/>
      <c r="H94" s="59"/>
      <c r="I94" s="59"/>
      <c r="J94" s="59"/>
      <c r="K94" s="59"/>
      <c r="L94" s="59"/>
      <c r="M94" s="849"/>
      <c r="N94" s="60"/>
      <c r="O94" s="60"/>
      <c r="P94" s="59"/>
      <c r="Q94" s="59"/>
      <c r="R94" s="59"/>
      <c r="S94" s="59"/>
      <c r="T94" s="59"/>
      <c r="U94" s="59"/>
      <c r="V94" s="59"/>
      <c r="W94" s="59"/>
      <c r="X94" s="59"/>
      <c r="Y94" s="59"/>
      <c r="Z94" s="943"/>
      <c r="AA94" s="87"/>
      <c r="AB94" s="87"/>
      <c r="AC94" s="12"/>
      <c r="AD94" s="12" t="s">
        <v>473</v>
      </c>
      <c r="AE94" s="12" t="s">
        <v>315</v>
      </c>
      <c r="AF94" s="12" t="s">
        <v>250</v>
      </c>
      <c r="AG94" s="153">
        <f t="shared" si="16"/>
        <v>0</v>
      </c>
      <c r="AH94" s="153"/>
      <c r="AI94" s="153"/>
      <c r="AJ94" s="153"/>
      <c r="AK94" s="153"/>
      <c r="AL94" s="153"/>
      <c r="AM94" s="153"/>
      <c r="AN94" s="153"/>
      <c r="AO94" s="153"/>
      <c r="AP94" s="153"/>
      <c r="AQ94" s="154">
        <f t="shared" si="17"/>
        <v>0</v>
      </c>
      <c r="AR94" s="154"/>
      <c r="AS94" s="154"/>
      <c r="AT94" s="154"/>
      <c r="AU94" s="154"/>
      <c r="AV94" s="153">
        <f t="shared" si="18"/>
        <v>0</v>
      </c>
      <c r="AW94" s="153"/>
      <c r="AX94" s="153"/>
      <c r="AY94" s="153"/>
      <c r="AZ94" s="153"/>
      <c r="BA94" s="153">
        <f t="shared" si="26"/>
        <v>0</v>
      </c>
      <c r="BB94" s="153"/>
      <c r="BC94" s="153"/>
      <c r="BD94" s="153"/>
      <c r="BE94" s="153"/>
      <c r="BF94" s="153">
        <f t="shared" si="27"/>
        <v>0</v>
      </c>
      <c r="BG94" s="153"/>
      <c r="BH94" s="153"/>
      <c r="BI94" s="153"/>
      <c r="BJ94" s="153"/>
    </row>
    <row r="95" spans="1:62" hidden="1">
      <c r="A95" s="115"/>
      <c r="B95" s="22"/>
      <c r="C95" s="59"/>
      <c r="D95" s="59"/>
      <c r="E95" s="59"/>
      <c r="F95" s="59"/>
      <c r="G95" s="59"/>
      <c r="H95" s="59"/>
      <c r="I95" s="59"/>
      <c r="J95" s="59"/>
      <c r="K95" s="59"/>
      <c r="L95" s="59"/>
      <c r="M95" s="850"/>
      <c r="N95" s="60"/>
      <c r="O95" s="60"/>
      <c r="P95" s="59"/>
      <c r="Q95" s="59"/>
      <c r="R95" s="59"/>
      <c r="S95" s="59"/>
      <c r="T95" s="59"/>
      <c r="U95" s="59"/>
      <c r="V95" s="59"/>
      <c r="W95" s="59"/>
      <c r="X95" s="59"/>
      <c r="Y95" s="59"/>
      <c r="Z95" s="943"/>
      <c r="AA95" s="87"/>
      <c r="AB95" s="87"/>
      <c r="AC95" s="12"/>
      <c r="AD95" s="12" t="s">
        <v>473</v>
      </c>
      <c r="AE95" s="12" t="s">
        <v>303</v>
      </c>
      <c r="AF95" s="12" t="s">
        <v>250</v>
      </c>
      <c r="AG95" s="153">
        <f t="shared" si="16"/>
        <v>0</v>
      </c>
      <c r="AH95" s="153"/>
      <c r="AI95" s="153"/>
      <c r="AJ95" s="153"/>
      <c r="AK95" s="153"/>
      <c r="AL95" s="153"/>
      <c r="AM95" s="153"/>
      <c r="AN95" s="153"/>
      <c r="AO95" s="153"/>
      <c r="AP95" s="153"/>
      <c r="AQ95" s="154">
        <f t="shared" si="17"/>
        <v>0</v>
      </c>
      <c r="AR95" s="154"/>
      <c r="AS95" s="154"/>
      <c r="AT95" s="154"/>
      <c r="AU95" s="154"/>
      <c r="AV95" s="153">
        <f t="shared" si="18"/>
        <v>0</v>
      </c>
      <c r="AW95" s="153"/>
      <c r="AX95" s="153"/>
      <c r="AY95" s="153"/>
      <c r="AZ95" s="153"/>
      <c r="BA95" s="153">
        <f t="shared" si="26"/>
        <v>0</v>
      </c>
      <c r="BB95" s="153"/>
      <c r="BC95" s="153"/>
      <c r="BD95" s="153"/>
      <c r="BE95" s="153"/>
      <c r="BF95" s="153">
        <f t="shared" si="27"/>
        <v>0</v>
      </c>
      <c r="BG95" s="153"/>
      <c r="BH95" s="153"/>
      <c r="BI95" s="153"/>
      <c r="BJ95" s="153"/>
    </row>
    <row r="96" spans="1:62" ht="119.25" hidden="1" customHeight="1">
      <c r="A96" s="115" t="s">
        <v>394</v>
      </c>
      <c r="B96" s="23">
        <v>6604</v>
      </c>
      <c r="C96" s="88" t="s">
        <v>447</v>
      </c>
      <c r="D96" s="68" t="s">
        <v>357</v>
      </c>
      <c r="E96" s="68" t="s">
        <v>448</v>
      </c>
      <c r="F96" s="59"/>
      <c r="G96" s="59"/>
      <c r="H96" s="59"/>
      <c r="I96" s="59"/>
      <c r="J96" s="59"/>
      <c r="K96" s="59"/>
      <c r="L96" s="59"/>
      <c r="M96" s="89" t="s">
        <v>387</v>
      </c>
      <c r="N96" s="60" t="s">
        <v>290</v>
      </c>
      <c r="O96" s="60" t="s">
        <v>386</v>
      </c>
      <c r="P96" s="59" t="s">
        <v>420</v>
      </c>
      <c r="Q96" s="59"/>
      <c r="R96" s="59"/>
      <c r="S96" s="59"/>
      <c r="T96" s="59"/>
      <c r="U96" s="59"/>
      <c r="V96" s="59"/>
      <c r="W96" s="88" t="s">
        <v>367</v>
      </c>
      <c r="X96" s="68" t="s">
        <v>358</v>
      </c>
      <c r="Y96" s="68" t="s">
        <v>368</v>
      </c>
      <c r="Z96" s="90" t="s">
        <v>413</v>
      </c>
      <c r="AA96" s="71" t="s">
        <v>290</v>
      </c>
      <c r="AB96" s="71" t="s">
        <v>378</v>
      </c>
      <c r="AC96" s="18"/>
      <c r="AD96" s="18">
        <v>1003</v>
      </c>
      <c r="AE96" s="18" t="s">
        <v>133</v>
      </c>
      <c r="AF96" s="12">
        <v>410</v>
      </c>
      <c r="AG96" s="153"/>
      <c r="AH96" s="153"/>
      <c r="AI96" s="153"/>
      <c r="AJ96" s="153"/>
      <c r="AK96" s="153"/>
      <c r="AL96" s="153"/>
      <c r="AM96" s="153"/>
      <c r="AN96" s="153"/>
      <c r="AO96" s="153"/>
      <c r="AP96" s="153"/>
      <c r="AQ96" s="154"/>
      <c r="AR96" s="154"/>
      <c r="AS96" s="154"/>
      <c r="AT96" s="154"/>
      <c r="AU96" s="154"/>
      <c r="AV96" s="153"/>
      <c r="AW96" s="153"/>
      <c r="AX96" s="153"/>
      <c r="AY96" s="153"/>
      <c r="AZ96" s="153"/>
      <c r="BA96" s="153">
        <f t="shared" si="26"/>
        <v>0</v>
      </c>
      <c r="BB96" s="153"/>
      <c r="BC96" s="153"/>
      <c r="BD96" s="153"/>
      <c r="BE96" s="153"/>
      <c r="BF96" s="153">
        <f t="shared" si="27"/>
        <v>0</v>
      </c>
      <c r="BG96" s="153"/>
      <c r="BH96" s="153"/>
      <c r="BI96" s="153"/>
      <c r="BJ96" s="153"/>
    </row>
    <row r="97" spans="1:62" ht="27" hidden="1" customHeight="1">
      <c r="A97" s="118" t="s">
        <v>355</v>
      </c>
      <c r="B97" s="24">
        <v>6610</v>
      </c>
      <c r="C97" s="91"/>
      <c r="D97" s="66"/>
      <c r="E97" s="66"/>
      <c r="F97" s="59"/>
      <c r="G97" s="59"/>
      <c r="H97" s="59"/>
      <c r="I97" s="59"/>
      <c r="J97" s="59"/>
      <c r="K97" s="59"/>
      <c r="L97" s="59"/>
      <c r="M97" s="64"/>
      <c r="N97" s="60"/>
      <c r="O97" s="60"/>
      <c r="P97" s="59"/>
      <c r="Q97" s="59"/>
      <c r="R97" s="59"/>
      <c r="S97" s="59"/>
      <c r="T97" s="59"/>
      <c r="U97" s="59"/>
      <c r="V97" s="59"/>
      <c r="W97" s="66"/>
      <c r="X97" s="66"/>
      <c r="Y97" s="66"/>
      <c r="Z97" s="87"/>
      <c r="AA97" s="87"/>
      <c r="AB97" s="87"/>
      <c r="AC97" s="12"/>
      <c r="AD97" s="12" t="s">
        <v>479</v>
      </c>
      <c r="AE97" s="18" t="s">
        <v>319</v>
      </c>
      <c r="AF97" s="18" t="s">
        <v>250</v>
      </c>
      <c r="AG97" s="153">
        <f t="shared" si="16"/>
        <v>0</v>
      </c>
      <c r="AH97" s="153"/>
      <c r="AI97" s="153"/>
      <c r="AJ97" s="153"/>
      <c r="AK97" s="153"/>
      <c r="AL97" s="153"/>
      <c r="AM97" s="153"/>
      <c r="AN97" s="153"/>
      <c r="AO97" s="153"/>
      <c r="AP97" s="153"/>
      <c r="AQ97" s="154">
        <f t="shared" si="17"/>
        <v>0</v>
      </c>
      <c r="AR97" s="154"/>
      <c r="AS97" s="154"/>
      <c r="AT97" s="154"/>
      <c r="AU97" s="154"/>
      <c r="AV97" s="153">
        <f t="shared" si="18"/>
        <v>0</v>
      </c>
      <c r="AW97" s="153"/>
      <c r="AX97" s="153"/>
      <c r="AY97" s="153"/>
      <c r="AZ97" s="153"/>
      <c r="BA97" s="153">
        <f t="shared" si="26"/>
        <v>0</v>
      </c>
      <c r="BB97" s="153"/>
      <c r="BC97" s="153"/>
      <c r="BD97" s="153"/>
      <c r="BE97" s="153"/>
      <c r="BF97" s="153">
        <f t="shared" si="27"/>
        <v>0</v>
      </c>
      <c r="BG97" s="153"/>
      <c r="BH97" s="153"/>
      <c r="BI97" s="153"/>
      <c r="BJ97" s="153"/>
    </row>
    <row r="98" spans="1:62" ht="147" customHeight="1">
      <c r="A98" s="115" t="s">
        <v>427</v>
      </c>
      <c r="B98" s="17">
        <v>6612</v>
      </c>
      <c r="C98" s="79" t="s">
        <v>403</v>
      </c>
      <c r="D98" s="79" t="s">
        <v>359</v>
      </c>
      <c r="E98" s="79" t="s">
        <v>404</v>
      </c>
      <c r="F98" s="66"/>
      <c r="G98" s="66"/>
      <c r="H98" s="66"/>
      <c r="I98" s="66"/>
      <c r="J98" s="66"/>
      <c r="K98" s="66"/>
      <c r="L98" s="66"/>
      <c r="M98" s="64" t="s">
        <v>385</v>
      </c>
      <c r="N98" s="60" t="s">
        <v>290</v>
      </c>
      <c r="O98" s="60" t="s">
        <v>386</v>
      </c>
      <c r="P98" s="66">
        <v>29</v>
      </c>
      <c r="Q98" s="66"/>
      <c r="R98" s="66"/>
      <c r="S98" s="66"/>
      <c r="T98" s="66"/>
      <c r="U98" s="66"/>
      <c r="V98" s="66"/>
      <c r="W98" s="79" t="s">
        <v>451</v>
      </c>
      <c r="X98" s="79" t="s">
        <v>452</v>
      </c>
      <c r="Y98" s="79" t="s">
        <v>453</v>
      </c>
      <c r="Z98" s="87" t="s">
        <v>2</v>
      </c>
      <c r="AA98" s="87" t="s">
        <v>290</v>
      </c>
      <c r="AB98" s="87" t="s">
        <v>378</v>
      </c>
      <c r="AC98" s="18"/>
      <c r="AD98" s="18" t="s">
        <v>474</v>
      </c>
      <c r="AE98" s="18" t="s">
        <v>287</v>
      </c>
      <c r="AF98" s="12" t="s">
        <v>288</v>
      </c>
      <c r="AG98" s="153">
        <f t="shared" si="16"/>
        <v>0</v>
      </c>
      <c r="AH98" s="153"/>
      <c r="AI98" s="153"/>
      <c r="AJ98" s="153"/>
      <c r="AK98" s="153"/>
      <c r="AL98" s="153"/>
      <c r="AM98" s="153"/>
      <c r="AN98" s="153"/>
      <c r="AO98" s="153">
        <v>0</v>
      </c>
      <c r="AP98" s="153"/>
      <c r="AQ98" s="154">
        <f t="shared" si="17"/>
        <v>4</v>
      </c>
      <c r="AR98" s="154"/>
      <c r="AS98" s="154"/>
      <c r="AT98" s="154"/>
      <c r="AU98" s="154">
        <v>4</v>
      </c>
      <c r="AV98" s="153">
        <f t="shared" si="18"/>
        <v>5</v>
      </c>
      <c r="AW98" s="153"/>
      <c r="AX98" s="153"/>
      <c r="AY98" s="153"/>
      <c r="AZ98" s="153">
        <v>5</v>
      </c>
      <c r="BA98" s="153">
        <f t="shared" si="26"/>
        <v>5</v>
      </c>
      <c r="BB98" s="153"/>
      <c r="BC98" s="153"/>
      <c r="BD98" s="153"/>
      <c r="BE98" s="153">
        <v>5</v>
      </c>
      <c r="BF98" s="153">
        <f t="shared" si="27"/>
        <v>5</v>
      </c>
      <c r="BG98" s="153"/>
      <c r="BH98" s="153"/>
      <c r="BI98" s="153"/>
      <c r="BJ98" s="153">
        <v>5</v>
      </c>
    </row>
    <row r="99" spans="1:62" ht="113.25" customHeight="1">
      <c r="A99" s="115" t="s">
        <v>373</v>
      </c>
      <c r="B99" s="17">
        <v>6617</v>
      </c>
      <c r="C99" s="62" t="s">
        <v>447</v>
      </c>
      <c r="D99" s="62" t="s">
        <v>418</v>
      </c>
      <c r="E99" s="62" t="s">
        <v>448</v>
      </c>
      <c r="F99" s="59"/>
      <c r="G99" s="59"/>
      <c r="H99" s="59"/>
      <c r="I99" s="59"/>
      <c r="J99" s="59"/>
      <c r="K99" s="59"/>
      <c r="L99" s="59"/>
      <c r="M99" s="180" t="s">
        <v>387</v>
      </c>
      <c r="N99" s="67" t="s">
        <v>290</v>
      </c>
      <c r="O99" s="67" t="s">
        <v>386</v>
      </c>
      <c r="P99" s="59" t="s">
        <v>420</v>
      </c>
      <c r="Q99" s="59"/>
      <c r="R99" s="59"/>
      <c r="S99" s="59"/>
      <c r="T99" s="59"/>
      <c r="U99" s="59"/>
      <c r="V99" s="59"/>
      <c r="W99" s="62" t="s">
        <v>367</v>
      </c>
      <c r="X99" s="62" t="s">
        <v>360</v>
      </c>
      <c r="Y99" s="62" t="s">
        <v>368</v>
      </c>
      <c r="Z99" s="70" t="s">
        <v>413</v>
      </c>
      <c r="AA99" s="71" t="s">
        <v>290</v>
      </c>
      <c r="AB99" s="71" t="s">
        <v>378</v>
      </c>
      <c r="AC99" s="18"/>
      <c r="AD99" s="18" t="s">
        <v>476</v>
      </c>
      <c r="AE99" s="18" t="s">
        <v>310</v>
      </c>
      <c r="AF99" s="18" t="s">
        <v>250</v>
      </c>
      <c r="AG99" s="153">
        <f t="shared" si="16"/>
        <v>0</v>
      </c>
      <c r="AH99" s="153"/>
      <c r="AI99" s="153"/>
      <c r="AJ99" s="153"/>
      <c r="AK99" s="153"/>
      <c r="AL99" s="153"/>
      <c r="AM99" s="153"/>
      <c r="AN99" s="153"/>
      <c r="AO99" s="153"/>
      <c r="AP99" s="153"/>
      <c r="AQ99" s="154">
        <f t="shared" si="17"/>
        <v>0</v>
      </c>
      <c r="AR99" s="154"/>
      <c r="AS99" s="154"/>
      <c r="AT99" s="154"/>
      <c r="AU99" s="154"/>
      <c r="AV99" s="153">
        <f t="shared" si="18"/>
        <v>0</v>
      </c>
      <c r="AW99" s="153"/>
      <c r="AX99" s="153"/>
      <c r="AY99" s="153"/>
      <c r="AZ99" s="153"/>
      <c r="BA99" s="153">
        <f t="shared" si="26"/>
        <v>0</v>
      </c>
      <c r="BB99" s="153"/>
      <c r="BC99" s="153"/>
      <c r="BD99" s="153"/>
      <c r="BE99" s="153"/>
      <c r="BF99" s="153">
        <f t="shared" si="27"/>
        <v>0</v>
      </c>
      <c r="BG99" s="153"/>
      <c r="BH99" s="153"/>
      <c r="BI99" s="153"/>
      <c r="BJ99" s="153"/>
    </row>
    <row r="100" spans="1:62" ht="49.5" customHeight="1">
      <c r="A100" s="974" t="s">
        <v>434</v>
      </c>
      <c r="B100" s="17">
        <v>6618</v>
      </c>
      <c r="C100" s="58" t="s">
        <v>447</v>
      </c>
      <c r="D100" s="58" t="s">
        <v>458</v>
      </c>
      <c r="E100" s="58" t="s">
        <v>448</v>
      </c>
      <c r="F100" s="59"/>
      <c r="G100" s="59"/>
      <c r="H100" s="59"/>
      <c r="I100" s="59"/>
      <c r="J100" s="59"/>
      <c r="K100" s="59"/>
      <c r="L100" s="59"/>
      <c r="M100" s="64" t="s">
        <v>385</v>
      </c>
      <c r="N100" s="60" t="s">
        <v>290</v>
      </c>
      <c r="O100" s="60" t="s">
        <v>386</v>
      </c>
      <c r="P100" s="59">
        <v>29</v>
      </c>
      <c r="Q100" s="59"/>
      <c r="R100" s="59"/>
      <c r="S100" s="59"/>
      <c r="T100" s="59"/>
      <c r="U100" s="59"/>
      <c r="V100" s="59"/>
      <c r="W100" s="58" t="s">
        <v>367</v>
      </c>
      <c r="X100" s="58" t="s">
        <v>242</v>
      </c>
      <c r="Y100" s="58" t="s">
        <v>368</v>
      </c>
      <c r="Z100" s="63" t="s">
        <v>2</v>
      </c>
      <c r="AA100" s="63" t="s">
        <v>290</v>
      </c>
      <c r="AB100" s="63" t="s">
        <v>378</v>
      </c>
      <c r="AC100" s="18"/>
      <c r="AD100" s="18" t="s">
        <v>477</v>
      </c>
      <c r="AE100" s="18" t="s">
        <v>424</v>
      </c>
      <c r="AF100" s="18">
        <v>244</v>
      </c>
      <c r="AG100" s="153">
        <f t="shared" si="16"/>
        <v>14.8</v>
      </c>
      <c r="AH100" s="153">
        <f>AJ100+AL100+AN100+AP100</f>
        <v>14.8</v>
      </c>
      <c r="AI100" s="153"/>
      <c r="AJ100" s="153"/>
      <c r="AK100" s="153"/>
      <c r="AL100" s="153"/>
      <c r="AM100" s="153"/>
      <c r="AN100" s="153"/>
      <c r="AO100" s="153">
        <v>14.8</v>
      </c>
      <c r="AP100" s="153">
        <v>14.8</v>
      </c>
      <c r="AQ100" s="154">
        <f t="shared" si="17"/>
        <v>53.8</v>
      </c>
      <c r="AR100" s="154"/>
      <c r="AS100" s="154"/>
      <c r="AT100" s="154"/>
      <c r="AU100" s="154">
        <v>53.8</v>
      </c>
      <c r="AV100" s="153"/>
      <c r="AW100" s="153"/>
      <c r="AX100" s="153"/>
      <c r="AY100" s="153"/>
      <c r="AZ100" s="153"/>
      <c r="BA100" s="153"/>
      <c r="BB100" s="153"/>
      <c r="BC100" s="153"/>
      <c r="BD100" s="153"/>
      <c r="BE100" s="153"/>
      <c r="BF100" s="153"/>
      <c r="BG100" s="153"/>
      <c r="BH100" s="153"/>
      <c r="BI100" s="153"/>
      <c r="BJ100" s="153"/>
    </row>
    <row r="101" spans="1:62" ht="15.75" customHeight="1">
      <c r="A101" s="975"/>
      <c r="B101" s="17"/>
      <c r="C101" s="59"/>
      <c r="D101" s="59"/>
      <c r="E101" s="59"/>
      <c r="F101" s="59"/>
      <c r="G101" s="59"/>
      <c r="H101" s="59"/>
      <c r="I101" s="59">
        <v>30</v>
      </c>
      <c r="J101" s="59"/>
      <c r="K101" s="59"/>
      <c r="L101" s="59"/>
      <c r="M101" s="72"/>
      <c r="N101" s="72"/>
      <c r="O101" s="72"/>
      <c r="P101" s="72"/>
      <c r="Q101" s="59"/>
      <c r="R101" s="59"/>
      <c r="S101" s="59"/>
      <c r="T101" s="59"/>
      <c r="U101" s="59"/>
      <c r="V101" s="59"/>
      <c r="W101" s="59"/>
      <c r="X101" s="59"/>
      <c r="Y101" s="59"/>
      <c r="Z101" s="59"/>
      <c r="AA101" s="59"/>
      <c r="AB101" s="59"/>
      <c r="AC101" s="18"/>
      <c r="AD101" s="18" t="s">
        <v>477</v>
      </c>
      <c r="AE101" s="18" t="s">
        <v>269</v>
      </c>
      <c r="AF101" s="18" t="s">
        <v>250</v>
      </c>
      <c r="AG101" s="153"/>
      <c r="AH101" s="153"/>
      <c r="AI101" s="153"/>
      <c r="AJ101" s="153"/>
      <c r="AK101" s="153"/>
      <c r="AL101" s="153"/>
      <c r="AM101" s="153"/>
      <c r="AN101" s="153"/>
      <c r="AO101" s="153"/>
      <c r="AP101" s="153"/>
      <c r="AQ101" s="154"/>
      <c r="AR101" s="154"/>
      <c r="AS101" s="154"/>
      <c r="AT101" s="154"/>
      <c r="AU101" s="154"/>
      <c r="AV101" s="153"/>
      <c r="AW101" s="153"/>
      <c r="AX101" s="153"/>
      <c r="AY101" s="153"/>
      <c r="AZ101" s="153"/>
      <c r="BA101" s="153"/>
      <c r="BB101" s="153"/>
      <c r="BC101" s="153"/>
      <c r="BD101" s="153"/>
      <c r="BE101" s="153"/>
      <c r="BF101" s="153"/>
      <c r="BG101" s="153"/>
      <c r="BH101" s="153"/>
      <c r="BI101" s="153"/>
      <c r="BJ101" s="153"/>
    </row>
    <row r="102" spans="1:62" ht="24.75" hidden="1" customHeight="1">
      <c r="A102" s="112" t="s">
        <v>412</v>
      </c>
      <c r="B102" s="14"/>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12"/>
      <c r="AD102" s="12"/>
      <c r="AE102" s="12"/>
      <c r="AF102" s="12"/>
      <c r="AG102" s="153">
        <f t="shared" si="16"/>
        <v>0</v>
      </c>
      <c r="AH102" s="153"/>
      <c r="AI102" s="148"/>
      <c r="AJ102" s="148"/>
      <c r="AK102" s="148"/>
      <c r="AL102" s="148"/>
      <c r="AM102" s="148"/>
      <c r="AN102" s="148"/>
      <c r="AO102" s="148"/>
      <c r="AP102" s="153"/>
      <c r="AQ102" s="154">
        <f t="shared" si="17"/>
        <v>0</v>
      </c>
      <c r="AR102" s="146"/>
      <c r="AS102" s="146"/>
      <c r="AT102" s="146"/>
      <c r="AU102" s="146"/>
      <c r="AV102" s="153">
        <f t="shared" si="18"/>
        <v>0</v>
      </c>
      <c r="AW102" s="148"/>
      <c r="AX102" s="148"/>
      <c r="AY102" s="148"/>
      <c r="AZ102" s="148"/>
      <c r="BA102" s="153">
        <f t="shared" si="26"/>
        <v>0</v>
      </c>
      <c r="BB102" s="148"/>
      <c r="BC102" s="148"/>
      <c r="BD102" s="148"/>
      <c r="BE102" s="148"/>
      <c r="BF102" s="153">
        <f t="shared" ref="BF102:BF109" si="28">BG102+BH102+BI102+BJ102</f>
        <v>0</v>
      </c>
      <c r="BG102" s="148"/>
      <c r="BH102" s="148"/>
      <c r="BI102" s="148"/>
      <c r="BJ102" s="148"/>
    </row>
    <row r="103" spans="1:62" ht="72">
      <c r="A103" s="112" t="s">
        <v>467</v>
      </c>
      <c r="B103" s="14">
        <v>6700</v>
      </c>
      <c r="C103" s="92" t="s">
        <v>238</v>
      </c>
      <c r="D103" s="93" t="s">
        <v>238</v>
      </c>
      <c r="E103" s="93" t="s">
        <v>238</v>
      </c>
      <c r="F103" s="93" t="s">
        <v>238</v>
      </c>
      <c r="G103" s="93" t="s">
        <v>238</v>
      </c>
      <c r="H103" s="93" t="s">
        <v>238</v>
      </c>
      <c r="I103" s="93" t="s">
        <v>238</v>
      </c>
      <c r="J103" s="93" t="s">
        <v>238</v>
      </c>
      <c r="K103" s="93" t="s">
        <v>238</v>
      </c>
      <c r="L103" s="93" t="s">
        <v>238</v>
      </c>
      <c r="M103" s="93" t="s">
        <v>238</v>
      </c>
      <c r="N103" s="93" t="s">
        <v>238</v>
      </c>
      <c r="O103" s="93" t="s">
        <v>238</v>
      </c>
      <c r="P103" s="93" t="s">
        <v>238</v>
      </c>
      <c r="Q103" s="94" t="s">
        <v>238</v>
      </c>
      <c r="R103" s="94" t="s">
        <v>238</v>
      </c>
      <c r="S103" s="94" t="s">
        <v>238</v>
      </c>
      <c r="T103" s="94" t="s">
        <v>238</v>
      </c>
      <c r="U103" s="94" t="s">
        <v>238</v>
      </c>
      <c r="V103" s="94" t="s">
        <v>238</v>
      </c>
      <c r="W103" s="94" t="s">
        <v>238</v>
      </c>
      <c r="X103" s="93" t="s">
        <v>238</v>
      </c>
      <c r="Y103" s="93" t="s">
        <v>238</v>
      </c>
      <c r="Z103" s="93" t="s">
        <v>238</v>
      </c>
      <c r="AA103" s="93" t="s">
        <v>238</v>
      </c>
      <c r="AB103" s="93" t="s">
        <v>238</v>
      </c>
      <c r="AC103" s="8" t="s">
        <v>238</v>
      </c>
      <c r="AD103" s="8" t="s">
        <v>238</v>
      </c>
      <c r="AE103" s="8"/>
      <c r="AF103" s="8"/>
      <c r="AG103" s="153">
        <f t="shared" si="16"/>
        <v>0</v>
      </c>
      <c r="AH103" s="153"/>
      <c r="AI103" s="148"/>
      <c r="AJ103" s="148"/>
      <c r="AK103" s="148"/>
      <c r="AL103" s="148"/>
      <c r="AM103" s="148"/>
      <c r="AN103" s="148"/>
      <c r="AO103" s="148"/>
      <c r="AP103" s="153"/>
      <c r="AQ103" s="154">
        <f t="shared" si="17"/>
        <v>0</v>
      </c>
      <c r="AR103" s="146"/>
      <c r="AS103" s="146"/>
      <c r="AT103" s="146"/>
      <c r="AU103" s="146"/>
      <c r="AV103" s="153">
        <f t="shared" si="18"/>
        <v>0</v>
      </c>
      <c r="AW103" s="148"/>
      <c r="AX103" s="148"/>
      <c r="AY103" s="148"/>
      <c r="AZ103" s="148"/>
      <c r="BA103" s="153">
        <f t="shared" si="26"/>
        <v>0</v>
      </c>
      <c r="BB103" s="148"/>
      <c r="BC103" s="148"/>
      <c r="BD103" s="148"/>
      <c r="BE103" s="148"/>
      <c r="BF103" s="153">
        <f t="shared" si="28"/>
        <v>0</v>
      </c>
      <c r="BG103" s="148"/>
      <c r="BH103" s="148"/>
      <c r="BI103" s="148"/>
      <c r="BJ103" s="148"/>
    </row>
    <row r="104" spans="1:62" hidden="1">
      <c r="A104" s="113" t="s">
        <v>411</v>
      </c>
      <c r="B104" s="15"/>
      <c r="C104" s="78"/>
      <c r="D104" s="78"/>
      <c r="E104" s="78"/>
      <c r="F104" s="846"/>
      <c r="G104" s="78"/>
      <c r="H104" s="78"/>
      <c r="I104" s="78"/>
      <c r="J104" s="78"/>
      <c r="K104" s="78"/>
      <c r="L104" s="78"/>
      <c r="M104" s="78"/>
      <c r="N104" s="78"/>
      <c r="O104" s="78"/>
      <c r="P104" s="78"/>
      <c r="Q104" s="78"/>
      <c r="R104" s="78"/>
      <c r="S104" s="78"/>
      <c r="T104" s="78"/>
      <c r="U104" s="78"/>
      <c r="V104" s="78"/>
      <c r="W104" s="78"/>
      <c r="X104" s="78"/>
      <c r="Y104" s="78"/>
      <c r="Z104" s="78"/>
      <c r="AA104" s="78"/>
      <c r="AB104" s="78"/>
      <c r="AC104" s="16"/>
      <c r="AD104" s="16"/>
      <c r="AE104" s="16"/>
      <c r="AF104" s="16"/>
      <c r="AG104" s="153">
        <f t="shared" si="16"/>
        <v>0</v>
      </c>
      <c r="AH104" s="156"/>
      <c r="AI104" s="151"/>
      <c r="AJ104" s="151"/>
      <c r="AK104" s="151"/>
      <c r="AL104" s="151"/>
      <c r="AM104" s="151"/>
      <c r="AN104" s="151"/>
      <c r="AO104" s="151"/>
      <c r="AP104" s="156"/>
      <c r="AQ104" s="154">
        <f t="shared" si="17"/>
        <v>0</v>
      </c>
      <c r="AR104" s="152"/>
      <c r="AS104" s="152"/>
      <c r="AT104" s="152"/>
      <c r="AU104" s="152"/>
      <c r="AV104" s="153">
        <f t="shared" si="18"/>
        <v>0</v>
      </c>
      <c r="AW104" s="151"/>
      <c r="AX104" s="151"/>
      <c r="AY104" s="151"/>
      <c r="AZ104" s="151"/>
      <c r="BA104" s="153">
        <f t="shared" si="26"/>
        <v>0</v>
      </c>
      <c r="BB104" s="151"/>
      <c r="BC104" s="151"/>
      <c r="BD104" s="151"/>
      <c r="BE104" s="151"/>
      <c r="BF104" s="153">
        <f t="shared" si="28"/>
        <v>0</v>
      </c>
      <c r="BG104" s="151"/>
      <c r="BH104" s="151"/>
      <c r="BI104" s="151"/>
      <c r="BJ104" s="151"/>
    </row>
    <row r="105" spans="1:62" hidden="1">
      <c r="A105" s="114" t="s">
        <v>412</v>
      </c>
      <c r="B105" s="17"/>
      <c r="C105" s="59"/>
      <c r="D105" s="59"/>
      <c r="E105" s="59"/>
      <c r="F105" s="847"/>
      <c r="G105" s="59"/>
      <c r="H105" s="59"/>
      <c r="I105" s="59"/>
      <c r="J105" s="59"/>
      <c r="K105" s="59"/>
      <c r="L105" s="59"/>
      <c r="M105" s="59"/>
      <c r="N105" s="59"/>
      <c r="O105" s="59"/>
      <c r="P105" s="59"/>
      <c r="Q105" s="59"/>
      <c r="R105" s="59"/>
      <c r="S105" s="59"/>
      <c r="T105" s="59"/>
      <c r="U105" s="59"/>
      <c r="V105" s="59"/>
      <c r="W105" s="59"/>
      <c r="X105" s="59"/>
      <c r="Y105" s="59"/>
      <c r="Z105" s="59"/>
      <c r="AA105" s="59"/>
      <c r="AB105" s="59"/>
      <c r="AC105" s="18"/>
      <c r="AD105" s="18"/>
      <c r="AE105" s="18"/>
      <c r="AF105" s="18"/>
      <c r="AG105" s="153">
        <f t="shared" si="16"/>
        <v>0</v>
      </c>
      <c r="AH105" s="153"/>
      <c r="AI105" s="153"/>
      <c r="AJ105" s="153"/>
      <c r="AK105" s="153"/>
      <c r="AL105" s="153"/>
      <c r="AM105" s="153"/>
      <c r="AN105" s="153"/>
      <c r="AO105" s="153"/>
      <c r="AP105" s="153"/>
      <c r="AQ105" s="154">
        <f t="shared" si="17"/>
        <v>0</v>
      </c>
      <c r="AR105" s="154"/>
      <c r="AS105" s="154"/>
      <c r="AT105" s="154"/>
      <c r="AU105" s="154"/>
      <c r="AV105" s="153">
        <f t="shared" si="18"/>
        <v>0</v>
      </c>
      <c r="AW105" s="153"/>
      <c r="AX105" s="153"/>
      <c r="AY105" s="153"/>
      <c r="AZ105" s="153"/>
      <c r="BA105" s="153">
        <f t="shared" si="26"/>
        <v>0</v>
      </c>
      <c r="BB105" s="153"/>
      <c r="BC105" s="153"/>
      <c r="BD105" s="153"/>
      <c r="BE105" s="153"/>
      <c r="BF105" s="153">
        <f t="shared" si="28"/>
        <v>0</v>
      </c>
      <c r="BG105" s="153"/>
      <c r="BH105" s="153"/>
      <c r="BI105" s="153"/>
      <c r="BJ105" s="153"/>
    </row>
    <row r="106" spans="1:62" hidden="1">
      <c r="A106" s="112" t="s">
        <v>412</v>
      </c>
      <c r="B106" s="14"/>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12"/>
      <c r="AD106" s="12"/>
      <c r="AE106" s="12"/>
      <c r="AF106" s="12"/>
      <c r="AG106" s="153">
        <f t="shared" si="16"/>
        <v>0</v>
      </c>
      <c r="AH106" s="153"/>
      <c r="AI106" s="148"/>
      <c r="AJ106" s="148"/>
      <c r="AK106" s="148"/>
      <c r="AL106" s="148"/>
      <c r="AM106" s="148"/>
      <c r="AN106" s="148"/>
      <c r="AO106" s="148"/>
      <c r="AP106" s="153"/>
      <c r="AQ106" s="154">
        <f t="shared" si="17"/>
        <v>0</v>
      </c>
      <c r="AR106" s="146"/>
      <c r="AS106" s="146"/>
      <c r="AT106" s="146"/>
      <c r="AU106" s="146"/>
      <c r="AV106" s="153">
        <f t="shared" si="18"/>
        <v>0</v>
      </c>
      <c r="AW106" s="148"/>
      <c r="AX106" s="148"/>
      <c r="AY106" s="148"/>
      <c r="AZ106" s="148"/>
      <c r="BA106" s="153">
        <f t="shared" si="26"/>
        <v>0</v>
      </c>
      <c r="BB106" s="148"/>
      <c r="BC106" s="148"/>
      <c r="BD106" s="148"/>
      <c r="BE106" s="148"/>
      <c r="BF106" s="153">
        <f t="shared" si="28"/>
        <v>0</v>
      </c>
      <c r="BG106" s="148"/>
      <c r="BH106" s="148"/>
      <c r="BI106" s="148"/>
      <c r="BJ106" s="148"/>
    </row>
    <row r="107" spans="1:62" s="40" customFormat="1" ht="156">
      <c r="A107" s="117" t="s">
        <v>331</v>
      </c>
      <c r="B107" s="37">
        <v>6800</v>
      </c>
      <c r="C107" s="76" t="s">
        <v>238</v>
      </c>
      <c r="D107" s="76" t="s">
        <v>238</v>
      </c>
      <c r="E107" s="76" t="s">
        <v>238</v>
      </c>
      <c r="F107" s="76" t="s">
        <v>238</v>
      </c>
      <c r="G107" s="76" t="s">
        <v>238</v>
      </c>
      <c r="H107" s="76" t="s">
        <v>238</v>
      </c>
      <c r="I107" s="76" t="s">
        <v>238</v>
      </c>
      <c r="J107" s="76" t="s">
        <v>238</v>
      </c>
      <c r="K107" s="76" t="s">
        <v>238</v>
      </c>
      <c r="L107" s="76" t="s">
        <v>238</v>
      </c>
      <c r="M107" s="76" t="s">
        <v>238</v>
      </c>
      <c r="N107" s="76" t="s">
        <v>238</v>
      </c>
      <c r="O107" s="76" t="s">
        <v>238</v>
      </c>
      <c r="P107" s="76" t="s">
        <v>238</v>
      </c>
      <c r="Q107" s="77" t="s">
        <v>238</v>
      </c>
      <c r="R107" s="77" t="s">
        <v>238</v>
      </c>
      <c r="S107" s="77" t="s">
        <v>238</v>
      </c>
      <c r="T107" s="77" t="s">
        <v>238</v>
      </c>
      <c r="U107" s="77" t="s">
        <v>238</v>
      </c>
      <c r="V107" s="77" t="s">
        <v>238</v>
      </c>
      <c r="W107" s="77" t="s">
        <v>238</v>
      </c>
      <c r="X107" s="76" t="s">
        <v>238</v>
      </c>
      <c r="Y107" s="76" t="s">
        <v>238</v>
      </c>
      <c r="Z107" s="76" t="s">
        <v>238</v>
      </c>
      <c r="AA107" s="76" t="s">
        <v>238</v>
      </c>
      <c r="AB107" s="76" t="s">
        <v>238</v>
      </c>
      <c r="AC107" s="38" t="s">
        <v>238</v>
      </c>
      <c r="AD107" s="38" t="s">
        <v>238</v>
      </c>
      <c r="AE107" s="38"/>
      <c r="AF107" s="38"/>
      <c r="AG107" s="160">
        <f>AI107+AK107+AM107+AO107</f>
        <v>1466.6000000000001</v>
      </c>
      <c r="AH107" s="160">
        <f>AJ107+AL107+AN107+AP107</f>
        <v>1442.3</v>
      </c>
      <c r="AI107" s="149">
        <f>AI110+AI118+AI121+AI125</f>
        <v>80</v>
      </c>
      <c r="AJ107" s="149">
        <f>AJ110+AJ118+AJ121+AJ125</f>
        <v>80</v>
      </c>
      <c r="AK107" s="149">
        <f>AK110+AK118+AK121+AK125</f>
        <v>0</v>
      </c>
      <c r="AL107" s="149"/>
      <c r="AM107" s="149">
        <f>AM110+AM118+AM121+AM125</f>
        <v>0</v>
      </c>
      <c r="AN107" s="149"/>
      <c r="AO107" s="149">
        <f>AO110+AO124+AO125</f>
        <v>1386.6000000000001</v>
      </c>
      <c r="AP107" s="149">
        <f>AP110+AP124+AP125</f>
        <v>1362.3</v>
      </c>
      <c r="AQ107" s="161">
        <f t="shared" si="17"/>
        <v>1398.1</v>
      </c>
      <c r="AR107" s="150">
        <f>AR110+AR118+AR121+AR125</f>
        <v>0</v>
      </c>
      <c r="AS107" s="150">
        <f>AS110+AS118+AS121+AS125</f>
        <v>0</v>
      </c>
      <c r="AT107" s="150">
        <f>AT110+AT118+AT121+AT125</f>
        <v>0</v>
      </c>
      <c r="AU107" s="150">
        <f>AU110+AU124+AU125</f>
        <v>1398.1</v>
      </c>
      <c r="AV107" s="160">
        <f t="shared" si="18"/>
        <v>1333.7</v>
      </c>
      <c r="AW107" s="149">
        <f>AW110+AW118+AW121+AW125</f>
        <v>0</v>
      </c>
      <c r="AX107" s="149">
        <f>AX110+AX118+AX121+AX125</f>
        <v>0</v>
      </c>
      <c r="AY107" s="149">
        <f>AY110+AY118+AY121+AY125</f>
        <v>0</v>
      </c>
      <c r="AZ107" s="149">
        <f>AZ110+AZ124+AZ125</f>
        <v>1333.7</v>
      </c>
      <c r="BA107" s="160">
        <f t="shared" si="26"/>
        <v>1268.6000000000001</v>
      </c>
      <c r="BB107" s="149">
        <f>BB110+BB118+BB121+BB125</f>
        <v>0</v>
      </c>
      <c r="BC107" s="149">
        <f>BC110+BC118+BC121+BC125</f>
        <v>0</v>
      </c>
      <c r="BD107" s="149">
        <f>BD110+BD118+BD121+BD125</f>
        <v>0</v>
      </c>
      <c r="BE107" s="149">
        <f>BE110+BE124+BE125</f>
        <v>1268.6000000000001</v>
      </c>
      <c r="BF107" s="160">
        <f t="shared" si="28"/>
        <v>1268.6000000000001</v>
      </c>
      <c r="BG107" s="149">
        <f>BG110+BG118+BG121+BG125</f>
        <v>0</v>
      </c>
      <c r="BH107" s="149">
        <f>BH110+BH118+BH121+BH125</f>
        <v>0</v>
      </c>
      <c r="BI107" s="149">
        <f>BI110+BI118+BI121+BI125</f>
        <v>0</v>
      </c>
      <c r="BJ107" s="149">
        <f>BJ110+BJ124+BJ125</f>
        <v>1268.6000000000001</v>
      </c>
    </row>
    <row r="108" spans="1:62">
      <c r="A108" s="119" t="s">
        <v>411</v>
      </c>
      <c r="B108" s="30"/>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16"/>
      <c r="AD108" s="16"/>
      <c r="AE108" s="16"/>
      <c r="AF108" s="16"/>
      <c r="AG108" s="153">
        <f t="shared" si="16"/>
        <v>0</v>
      </c>
      <c r="AH108" s="156"/>
      <c r="AI108" s="151"/>
      <c r="AJ108" s="151"/>
      <c r="AK108" s="151"/>
      <c r="AL108" s="151"/>
      <c r="AM108" s="151"/>
      <c r="AN108" s="151"/>
      <c r="AO108" s="151"/>
      <c r="AP108" s="156"/>
      <c r="AQ108" s="154">
        <f t="shared" si="17"/>
        <v>0</v>
      </c>
      <c r="AR108" s="152"/>
      <c r="AS108" s="152"/>
      <c r="AT108" s="152"/>
      <c r="AU108" s="152"/>
      <c r="AV108" s="153">
        <f t="shared" si="18"/>
        <v>0</v>
      </c>
      <c r="AW108" s="151"/>
      <c r="AX108" s="151"/>
      <c r="AY108" s="151"/>
      <c r="AZ108" s="151"/>
      <c r="BA108" s="153">
        <f t="shared" si="26"/>
        <v>0</v>
      </c>
      <c r="BB108" s="151"/>
      <c r="BC108" s="151"/>
      <c r="BD108" s="151"/>
      <c r="BE108" s="151"/>
      <c r="BF108" s="153">
        <f t="shared" si="28"/>
        <v>0</v>
      </c>
      <c r="BG108" s="151"/>
      <c r="BH108" s="151"/>
      <c r="BI108" s="151"/>
      <c r="BJ108" s="151"/>
    </row>
    <row r="109" spans="1:62" hidden="1">
      <c r="A109" s="120"/>
      <c r="B109" s="31"/>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18"/>
      <c r="AD109" s="18"/>
      <c r="AE109" s="18"/>
      <c r="AF109" s="18"/>
      <c r="AG109" s="153">
        <f t="shared" si="16"/>
        <v>0</v>
      </c>
      <c r="AH109" s="153"/>
      <c r="AI109" s="153"/>
      <c r="AJ109" s="153"/>
      <c r="AK109" s="153"/>
      <c r="AL109" s="153"/>
      <c r="AM109" s="153"/>
      <c r="AN109" s="153"/>
      <c r="AO109" s="153"/>
      <c r="AP109" s="153"/>
      <c r="AQ109" s="154">
        <f t="shared" si="17"/>
        <v>0</v>
      </c>
      <c r="AR109" s="154"/>
      <c r="AS109" s="154"/>
      <c r="AT109" s="154"/>
      <c r="AU109" s="154"/>
      <c r="AV109" s="153">
        <f t="shared" si="18"/>
        <v>0</v>
      </c>
      <c r="AW109" s="153"/>
      <c r="AX109" s="153"/>
      <c r="AY109" s="153"/>
      <c r="AZ109" s="153"/>
      <c r="BA109" s="153">
        <f t="shared" si="26"/>
        <v>0</v>
      </c>
      <c r="BB109" s="153"/>
      <c r="BC109" s="153"/>
      <c r="BD109" s="153"/>
      <c r="BE109" s="153"/>
      <c r="BF109" s="153">
        <f t="shared" si="28"/>
        <v>0</v>
      </c>
      <c r="BG109" s="153"/>
      <c r="BH109" s="153"/>
      <c r="BI109" s="153"/>
      <c r="BJ109" s="153"/>
    </row>
    <row r="110" spans="1:62" ht="26.25" customHeight="1">
      <c r="A110" s="121" t="s">
        <v>362</v>
      </c>
      <c r="B110" s="32"/>
      <c r="C110" s="867" t="s">
        <v>447</v>
      </c>
      <c r="D110" s="499" t="s">
        <v>356</v>
      </c>
      <c r="E110" s="867" t="s">
        <v>448</v>
      </c>
      <c r="F110" s="66"/>
      <c r="G110" s="66"/>
      <c r="H110" s="66"/>
      <c r="I110" s="66"/>
      <c r="J110" s="66"/>
      <c r="K110" s="66"/>
      <c r="L110" s="66"/>
      <c r="M110" s="848" t="s">
        <v>320</v>
      </c>
      <c r="N110" s="60" t="s">
        <v>290</v>
      </c>
      <c r="O110" s="67" t="s">
        <v>386</v>
      </c>
      <c r="P110" s="66">
        <v>38</v>
      </c>
      <c r="Q110" s="66"/>
      <c r="R110" s="66"/>
      <c r="S110" s="66"/>
      <c r="T110" s="66"/>
      <c r="U110" s="66"/>
      <c r="V110" s="66"/>
      <c r="W110" s="818" t="s">
        <v>367</v>
      </c>
      <c r="X110" s="138" t="s">
        <v>361</v>
      </c>
      <c r="Y110" s="79" t="s">
        <v>368</v>
      </c>
      <c r="Z110" s="853" t="s">
        <v>376</v>
      </c>
      <c r="AA110" s="497" t="s">
        <v>290</v>
      </c>
      <c r="AB110" s="497" t="s">
        <v>377</v>
      </c>
      <c r="AC110" s="12"/>
      <c r="AD110" s="12" t="s">
        <v>482</v>
      </c>
      <c r="AE110" s="12"/>
      <c r="AF110" s="12"/>
      <c r="AG110" s="153">
        <f>AI110+AK110+AM110+AO110</f>
        <v>1165.6000000000001</v>
      </c>
      <c r="AH110" s="153">
        <f>AJ110+AL110+AN110+AP110</f>
        <v>1161.3</v>
      </c>
      <c r="AI110" s="148">
        <f>AI111+AI114</f>
        <v>80</v>
      </c>
      <c r="AJ110" s="148">
        <f>AJ111+AJ114</f>
        <v>80</v>
      </c>
      <c r="AK110" s="148"/>
      <c r="AL110" s="148"/>
      <c r="AM110" s="148"/>
      <c r="AN110" s="148"/>
      <c r="AO110" s="148">
        <f>AO112+AO113+AO115+AO116+AO111+AO114</f>
        <v>1085.6000000000001</v>
      </c>
      <c r="AP110" s="148">
        <f>AP112+AP113+AP115+AP116+AP111+AP114</f>
        <v>1081.3</v>
      </c>
      <c r="AQ110" s="148">
        <f t="shared" ref="AQ110:AZ110" si="29">AQ112+AQ113+AQ115+AQ116</f>
        <v>1135.2</v>
      </c>
      <c r="AR110" s="148">
        <f t="shared" si="29"/>
        <v>0</v>
      </c>
      <c r="AS110" s="148">
        <f t="shared" si="29"/>
        <v>0</v>
      </c>
      <c r="AT110" s="148">
        <f t="shared" si="29"/>
        <v>0</v>
      </c>
      <c r="AU110" s="148">
        <f t="shared" si="29"/>
        <v>1135.2</v>
      </c>
      <c r="AV110" s="148">
        <f t="shared" si="29"/>
        <v>1156.4000000000001</v>
      </c>
      <c r="AW110" s="148">
        <f t="shared" si="29"/>
        <v>0</v>
      </c>
      <c r="AX110" s="148">
        <f t="shared" si="29"/>
        <v>0</v>
      </c>
      <c r="AY110" s="148">
        <f t="shared" si="29"/>
        <v>0</v>
      </c>
      <c r="AZ110" s="148">
        <f t="shared" si="29"/>
        <v>1156.4000000000001</v>
      </c>
      <c r="BA110" s="148">
        <f t="shared" ref="BA110:BJ110" si="30">BA112+BA113+BA115+BA116</f>
        <v>1156.4000000000001</v>
      </c>
      <c r="BB110" s="148">
        <f t="shared" si="30"/>
        <v>0</v>
      </c>
      <c r="BC110" s="148">
        <f t="shared" si="30"/>
        <v>0</v>
      </c>
      <c r="BD110" s="148">
        <f t="shared" si="30"/>
        <v>0</v>
      </c>
      <c r="BE110" s="148">
        <f t="shared" si="30"/>
        <v>1156.4000000000001</v>
      </c>
      <c r="BF110" s="148">
        <f t="shared" si="30"/>
        <v>1156.4000000000001</v>
      </c>
      <c r="BG110" s="148">
        <f t="shared" si="30"/>
        <v>0</v>
      </c>
      <c r="BH110" s="148">
        <f t="shared" si="30"/>
        <v>0</v>
      </c>
      <c r="BI110" s="148">
        <f t="shared" si="30"/>
        <v>0</v>
      </c>
      <c r="BJ110" s="148">
        <f t="shared" si="30"/>
        <v>1156.4000000000001</v>
      </c>
    </row>
    <row r="111" spans="1:62" ht="18" customHeight="1">
      <c r="A111" s="121"/>
      <c r="B111" s="32"/>
      <c r="C111" s="867"/>
      <c r="D111" s="499"/>
      <c r="E111" s="867"/>
      <c r="F111" s="66"/>
      <c r="G111" s="66"/>
      <c r="H111" s="66"/>
      <c r="I111" s="66"/>
      <c r="J111" s="66"/>
      <c r="K111" s="66"/>
      <c r="L111" s="66"/>
      <c r="M111" s="849"/>
      <c r="N111" s="60"/>
      <c r="O111" s="67"/>
      <c r="P111" s="66"/>
      <c r="Q111" s="59"/>
      <c r="R111" s="59"/>
      <c r="S111" s="59"/>
      <c r="T111" s="59"/>
      <c r="U111" s="59"/>
      <c r="V111" s="59"/>
      <c r="W111" s="819"/>
      <c r="X111" s="139"/>
      <c r="Y111" s="79"/>
      <c r="Z111" s="854"/>
      <c r="AA111" s="619"/>
      <c r="AB111" s="619"/>
      <c r="AC111" s="12"/>
      <c r="AD111" s="12" t="s">
        <v>482</v>
      </c>
      <c r="AE111" s="12" t="s">
        <v>408</v>
      </c>
      <c r="AF111" s="12">
        <v>120</v>
      </c>
      <c r="AG111" s="153">
        <f t="shared" si="16"/>
        <v>61.5</v>
      </c>
      <c r="AH111" s="153">
        <f t="shared" si="16"/>
        <v>61.5</v>
      </c>
      <c r="AI111" s="148">
        <v>61.5</v>
      </c>
      <c r="AJ111" s="148">
        <v>61.5</v>
      </c>
      <c r="AK111" s="148"/>
      <c r="AL111" s="148"/>
      <c r="AM111" s="148"/>
      <c r="AN111" s="148"/>
      <c r="AO111" s="148">
        <v>0</v>
      </c>
      <c r="AP111" s="153"/>
      <c r="AQ111" s="153"/>
      <c r="AR111" s="148"/>
      <c r="AS111" s="148"/>
      <c r="AT111" s="148"/>
      <c r="AU111" s="148"/>
      <c r="AV111" s="153"/>
      <c r="AW111" s="148"/>
      <c r="AX111" s="148"/>
      <c r="AY111" s="148"/>
      <c r="AZ111" s="148"/>
      <c r="BA111" s="153"/>
      <c r="BB111" s="148"/>
      <c r="BC111" s="148"/>
      <c r="BD111" s="148"/>
      <c r="BE111" s="148"/>
      <c r="BF111" s="153"/>
      <c r="BG111" s="148"/>
      <c r="BH111" s="148"/>
      <c r="BI111" s="148"/>
      <c r="BJ111" s="148"/>
    </row>
    <row r="112" spans="1:62" ht="67.5" customHeight="1">
      <c r="A112" s="121" t="s">
        <v>324</v>
      </c>
      <c r="B112" s="14">
        <v>6802</v>
      </c>
      <c r="C112" s="867"/>
      <c r="D112" s="499"/>
      <c r="E112" s="867"/>
      <c r="F112" s="66"/>
      <c r="G112" s="66"/>
      <c r="H112" s="66"/>
      <c r="I112" s="66"/>
      <c r="J112" s="66"/>
      <c r="K112" s="66"/>
      <c r="L112" s="66"/>
      <c r="M112" s="849"/>
      <c r="N112" s="60"/>
      <c r="O112" s="67"/>
      <c r="P112" s="66"/>
      <c r="Q112" s="59"/>
      <c r="R112" s="59"/>
      <c r="S112" s="59"/>
      <c r="T112" s="59"/>
      <c r="U112" s="59"/>
      <c r="V112" s="59"/>
      <c r="W112" s="820"/>
      <c r="X112" s="140"/>
      <c r="Y112" s="79"/>
      <c r="Z112" s="855"/>
      <c r="AA112" s="498"/>
      <c r="AB112" s="498"/>
      <c r="AC112" s="12"/>
      <c r="AD112" s="12" t="s">
        <v>482</v>
      </c>
      <c r="AE112" s="12" t="s">
        <v>274</v>
      </c>
      <c r="AF112" s="12">
        <v>121</v>
      </c>
      <c r="AG112" s="153">
        <f t="shared" si="16"/>
        <v>755.8</v>
      </c>
      <c r="AH112" s="153">
        <f t="shared" si="16"/>
        <v>755.8</v>
      </c>
      <c r="AI112" s="148"/>
      <c r="AJ112" s="148">
        <v>0</v>
      </c>
      <c r="AK112" s="148"/>
      <c r="AL112" s="148"/>
      <c r="AM112" s="148"/>
      <c r="AN112" s="148"/>
      <c r="AO112" s="148">
        <v>755.8</v>
      </c>
      <c r="AP112" s="153">
        <v>755.8</v>
      </c>
      <c r="AQ112" s="154">
        <f t="shared" si="17"/>
        <v>849.6</v>
      </c>
      <c r="AR112" s="146"/>
      <c r="AS112" s="146"/>
      <c r="AT112" s="146"/>
      <c r="AU112" s="146">
        <v>849.6</v>
      </c>
      <c r="AV112" s="153">
        <f t="shared" si="18"/>
        <v>873.6</v>
      </c>
      <c r="AW112" s="148"/>
      <c r="AX112" s="148"/>
      <c r="AY112" s="148"/>
      <c r="AZ112" s="148">
        <v>873.6</v>
      </c>
      <c r="BA112" s="153">
        <f t="shared" ref="BA112:BA119" si="31">BB112+BC112+BD112+BE112</f>
        <v>873.6</v>
      </c>
      <c r="BB112" s="148"/>
      <c r="BC112" s="148"/>
      <c r="BD112" s="148"/>
      <c r="BE112" s="148">
        <v>873.6</v>
      </c>
      <c r="BF112" s="153">
        <f>BG112+BH112+BI112+BJ112</f>
        <v>873.6</v>
      </c>
      <c r="BG112" s="148"/>
      <c r="BH112" s="148"/>
      <c r="BI112" s="148"/>
      <c r="BJ112" s="148">
        <v>873.6</v>
      </c>
    </row>
    <row r="113" spans="1:62" ht="28.5" customHeight="1">
      <c r="A113" s="859" t="s">
        <v>323</v>
      </c>
      <c r="B113" s="856">
        <v>6801</v>
      </c>
      <c r="C113" s="867" t="s">
        <v>447</v>
      </c>
      <c r="D113" s="867" t="s">
        <v>356</v>
      </c>
      <c r="E113" s="867" t="s">
        <v>448</v>
      </c>
      <c r="F113" s="66"/>
      <c r="G113" s="66"/>
      <c r="H113" s="66"/>
      <c r="I113" s="66"/>
      <c r="J113" s="66"/>
      <c r="K113" s="66"/>
      <c r="L113" s="66"/>
      <c r="M113" s="849"/>
      <c r="N113" s="60"/>
      <c r="O113" s="67"/>
      <c r="P113" s="66"/>
      <c r="Q113" s="59"/>
      <c r="R113" s="59"/>
      <c r="S113" s="59"/>
      <c r="T113" s="59"/>
      <c r="U113" s="59"/>
      <c r="V113" s="59"/>
      <c r="W113" s="818" t="s">
        <v>367</v>
      </c>
      <c r="X113" s="818" t="s">
        <v>361</v>
      </c>
      <c r="Y113" s="818" t="s">
        <v>368</v>
      </c>
      <c r="Z113" s="853" t="s">
        <v>376</v>
      </c>
      <c r="AA113" s="853" t="s">
        <v>290</v>
      </c>
      <c r="AB113" s="853" t="s">
        <v>377</v>
      </c>
      <c r="AC113" s="12"/>
      <c r="AD113" s="12" t="s">
        <v>482</v>
      </c>
      <c r="AE113" s="12" t="s">
        <v>274</v>
      </c>
      <c r="AF113" s="12">
        <v>120</v>
      </c>
      <c r="AG113" s="153">
        <f t="shared" si="16"/>
        <v>270.10000000000002</v>
      </c>
      <c r="AH113" s="153">
        <f t="shared" si="16"/>
        <v>267.89999999999998</v>
      </c>
      <c r="AI113" s="148"/>
      <c r="AJ113" s="148"/>
      <c r="AK113" s="148"/>
      <c r="AL113" s="148"/>
      <c r="AM113" s="148"/>
      <c r="AN113" s="148"/>
      <c r="AO113" s="148">
        <v>270.10000000000002</v>
      </c>
      <c r="AP113" s="153">
        <v>267.89999999999998</v>
      </c>
      <c r="AQ113" s="154">
        <f t="shared" si="17"/>
        <v>256.60000000000002</v>
      </c>
      <c r="AR113" s="146"/>
      <c r="AS113" s="146"/>
      <c r="AT113" s="146"/>
      <c r="AU113" s="146">
        <v>256.60000000000002</v>
      </c>
      <c r="AV113" s="153">
        <f t="shared" si="18"/>
        <v>263.8</v>
      </c>
      <c r="AW113" s="148"/>
      <c r="AX113" s="148"/>
      <c r="AY113" s="148"/>
      <c r="AZ113" s="148">
        <v>263.8</v>
      </c>
      <c r="BA113" s="153">
        <f t="shared" si="31"/>
        <v>263.8</v>
      </c>
      <c r="BB113" s="148"/>
      <c r="BC113" s="148"/>
      <c r="BD113" s="148"/>
      <c r="BE113" s="148">
        <v>263.8</v>
      </c>
      <c r="BF113" s="153">
        <f>BG113+BH113+BI113+BJ113</f>
        <v>263.8</v>
      </c>
      <c r="BG113" s="148"/>
      <c r="BH113" s="148"/>
      <c r="BI113" s="148"/>
      <c r="BJ113" s="148">
        <v>263.8</v>
      </c>
    </row>
    <row r="114" spans="1:62" ht="28.5" customHeight="1">
      <c r="A114" s="860"/>
      <c r="B114" s="857"/>
      <c r="C114" s="867"/>
      <c r="D114" s="867"/>
      <c r="E114" s="867"/>
      <c r="F114" s="66"/>
      <c r="G114" s="66"/>
      <c r="H114" s="66"/>
      <c r="I114" s="66"/>
      <c r="J114" s="66"/>
      <c r="K114" s="66"/>
      <c r="L114" s="66"/>
      <c r="M114" s="849"/>
      <c r="N114" s="60"/>
      <c r="O114" s="67"/>
      <c r="P114" s="66"/>
      <c r="Q114" s="59"/>
      <c r="R114" s="59"/>
      <c r="S114" s="59"/>
      <c r="T114" s="59"/>
      <c r="U114" s="59"/>
      <c r="V114" s="59"/>
      <c r="W114" s="819"/>
      <c r="X114" s="819"/>
      <c r="Y114" s="819"/>
      <c r="Z114" s="854"/>
      <c r="AA114" s="854"/>
      <c r="AB114" s="854"/>
      <c r="AC114" s="12"/>
      <c r="AD114" s="12" t="s">
        <v>482</v>
      </c>
      <c r="AE114" s="12" t="s">
        <v>408</v>
      </c>
      <c r="AF114" s="12">
        <v>120</v>
      </c>
      <c r="AG114" s="153">
        <f t="shared" si="16"/>
        <v>18.5</v>
      </c>
      <c r="AH114" s="153">
        <f t="shared" si="16"/>
        <v>18.5</v>
      </c>
      <c r="AI114" s="148">
        <v>18.5</v>
      </c>
      <c r="AJ114" s="148">
        <v>18.5</v>
      </c>
      <c r="AK114" s="148"/>
      <c r="AL114" s="148"/>
      <c r="AM114" s="148"/>
      <c r="AN114" s="148"/>
      <c r="AO114" s="148">
        <v>0</v>
      </c>
      <c r="AP114" s="153"/>
      <c r="AQ114" s="154">
        <f t="shared" si="17"/>
        <v>0</v>
      </c>
      <c r="AR114" s="146"/>
      <c r="AS114" s="146"/>
      <c r="AT114" s="146"/>
      <c r="AU114" s="146"/>
      <c r="AV114" s="153"/>
      <c r="AW114" s="148"/>
      <c r="AX114" s="148"/>
      <c r="AY114" s="148"/>
      <c r="AZ114" s="148"/>
      <c r="BA114" s="153"/>
      <c r="BB114" s="148"/>
      <c r="BC114" s="148"/>
      <c r="BD114" s="148"/>
      <c r="BE114" s="148"/>
      <c r="BF114" s="153"/>
      <c r="BG114" s="148"/>
      <c r="BH114" s="148"/>
      <c r="BI114" s="148"/>
      <c r="BJ114" s="148"/>
    </row>
    <row r="115" spans="1:62" ht="25.5" customHeight="1">
      <c r="A115" s="860"/>
      <c r="B115" s="857"/>
      <c r="C115" s="867"/>
      <c r="D115" s="867"/>
      <c r="E115" s="867"/>
      <c r="F115" s="66"/>
      <c r="G115" s="66"/>
      <c r="H115" s="66"/>
      <c r="I115" s="66"/>
      <c r="J115" s="66"/>
      <c r="K115" s="66"/>
      <c r="L115" s="66"/>
      <c r="M115" s="849"/>
      <c r="N115" s="60"/>
      <c r="O115" s="67"/>
      <c r="P115" s="66"/>
      <c r="Q115" s="59"/>
      <c r="R115" s="59"/>
      <c r="S115" s="59"/>
      <c r="T115" s="59"/>
      <c r="U115" s="59"/>
      <c r="V115" s="59"/>
      <c r="W115" s="819"/>
      <c r="X115" s="819"/>
      <c r="Y115" s="819"/>
      <c r="Z115" s="854"/>
      <c r="AA115" s="854"/>
      <c r="AB115" s="854"/>
      <c r="AC115" s="12"/>
      <c r="AD115" s="12" t="s">
        <v>482</v>
      </c>
      <c r="AE115" s="12" t="s">
        <v>274</v>
      </c>
      <c r="AF115" s="12">
        <v>240</v>
      </c>
      <c r="AG115" s="153">
        <f t="shared" si="16"/>
        <v>48.8</v>
      </c>
      <c r="AH115" s="153">
        <f t="shared" si="16"/>
        <v>48.8</v>
      </c>
      <c r="AI115" s="148"/>
      <c r="AJ115" s="148"/>
      <c r="AK115" s="148"/>
      <c r="AL115" s="148"/>
      <c r="AM115" s="148"/>
      <c r="AN115" s="148"/>
      <c r="AO115" s="148">
        <v>48.8</v>
      </c>
      <c r="AP115" s="153">
        <v>48.8</v>
      </c>
      <c r="AQ115" s="154">
        <f t="shared" si="17"/>
        <v>19</v>
      </c>
      <c r="AR115" s="146"/>
      <c r="AS115" s="146"/>
      <c r="AT115" s="146"/>
      <c r="AU115" s="146">
        <v>19</v>
      </c>
      <c r="AV115" s="153">
        <f t="shared" si="18"/>
        <v>19</v>
      </c>
      <c r="AW115" s="148"/>
      <c r="AX115" s="148"/>
      <c r="AY115" s="148"/>
      <c r="AZ115" s="148">
        <v>19</v>
      </c>
      <c r="BA115" s="153">
        <f t="shared" si="31"/>
        <v>19</v>
      </c>
      <c r="BB115" s="148"/>
      <c r="BC115" s="148"/>
      <c r="BD115" s="148"/>
      <c r="BE115" s="148">
        <v>19</v>
      </c>
      <c r="BF115" s="153">
        <f>BG115+BH115+BI115+BJ115</f>
        <v>19</v>
      </c>
      <c r="BG115" s="148"/>
      <c r="BH115" s="148"/>
      <c r="BI115" s="148"/>
      <c r="BJ115" s="148">
        <v>19</v>
      </c>
    </row>
    <row r="116" spans="1:62">
      <c r="A116" s="860"/>
      <c r="B116" s="857"/>
      <c r="C116" s="867"/>
      <c r="D116" s="867"/>
      <c r="E116" s="867"/>
      <c r="F116" s="66"/>
      <c r="G116" s="66"/>
      <c r="H116" s="66"/>
      <c r="I116" s="66"/>
      <c r="J116" s="66"/>
      <c r="K116" s="66"/>
      <c r="L116" s="66"/>
      <c r="M116" s="849"/>
      <c r="N116" s="60"/>
      <c r="O116" s="67"/>
      <c r="P116" s="66"/>
      <c r="Q116" s="59"/>
      <c r="R116" s="59"/>
      <c r="S116" s="59"/>
      <c r="T116" s="59"/>
      <c r="U116" s="59"/>
      <c r="V116" s="59"/>
      <c r="W116" s="819"/>
      <c r="X116" s="819"/>
      <c r="Y116" s="819"/>
      <c r="Z116" s="854"/>
      <c r="AA116" s="854"/>
      <c r="AB116" s="854"/>
      <c r="AC116" s="12"/>
      <c r="AD116" s="12" t="s">
        <v>482</v>
      </c>
      <c r="AE116" s="12" t="s">
        <v>274</v>
      </c>
      <c r="AF116" s="12" t="s">
        <v>275</v>
      </c>
      <c r="AG116" s="153">
        <f t="shared" si="16"/>
        <v>10.9</v>
      </c>
      <c r="AH116" s="153">
        <f t="shared" si="16"/>
        <v>8.8000000000000007</v>
      </c>
      <c r="AI116" s="148"/>
      <c r="AJ116" s="148"/>
      <c r="AK116" s="148"/>
      <c r="AL116" s="148"/>
      <c r="AM116" s="148"/>
      <c r="AN116" s="148"/>
      <c r="AO116" s="148">
        <v>10.9</v>
      </c>
      <c r="AP116" s="153">
        <v>8.8000000000000007</v>
      </c>
      <c r="AQ116" s="154">
        <f t="shared" si="17"/>
        <v>10</v>
      </c>
      <c r="AR116" s="146"/>
      <c r="AS116" s="146"/>
      <c r="AT116" s="146"/>
      <c r="AU116" s="146">
        <v>10</v>
      </c>
      <c r="AV116" s="153">
        <f t="shared" si="18"/>
        <v>0</v>
      </c>
      <c r="AW116" s="148"/>
      <c r="AX116" s="148"/>
      <c r="AY116" s="148"/>
      <c r="AZ116" s="148">
        <v>0</v>
      </c>
      <c r="BA116" s="153">
        <f t="shared" si="31"/>
        <v>0</v>
      </c>
      <c r="BB116" s="148"/>
      <c r="BC116" s="148"/>
      <c r="BD116" s="148"/>
      <c r="BE116" s="148">
        <v>0</v>
      </c>
      <c r="BF116" s="153">
        <f>BG116+BH116+BI116+BJ116</f>
        <v>0</v>
      </c>
      <c r="BG116" s="148"/>
      <c r="BH116" s="148"/>
      <c r="BI116" s="148"/>
      <c r="BJ116" s="148">
        <v>0</v>
      </c>
    </row>
    <row r="117" spans="1:62" ht="16.5" customHeight="1">
      <c r="A117" s="861"/>
      <c r="B117" s="858"/>
      <c r="C117" s="867"/>
      <c r="D117" s="867"/>
      <c r="E117" s="867"/>
      <c r="F117" s="66"/>
      <c r="G117" s="66"/>
      <c r="H117" s="66"/>
      <c r="I117" s="66"/>
      <c r="J117" s="66"/>
      <c r="K117" s="66"/>
      <c r="L117" s="66"/>
      <c r="M117" s="849"/>
      <c r="N117" s="60"/>
      <c r="O117" s="67"/>
      <c r="P117" s="66"/>
      <c r="Q117" s="59"/>
      <c r="R117" s="59"/>
      <c r="S117" s="59"/>
      <c r="T117" s="59"/>
      <c r="U117" s="59"/>
      <c r="V117" s="59"/>
      <c r="W117" s="820"/>
      <c r="X117" s="820"/>
      <c r="Y117" s="820"/>
      <c r="Z117" s="855"/>
      <c r="AA117" s="855"/>
      <c r="AB117" s="855"/>
      <c r="AC117" s="12"/>
      <c r="AD117" s="12"/>
      <c r="AE117" s="12"/>
      <c r="AF117" s="12"/>
      <c r="AG117" s="153">
        <f t="shared" si="16"/>
        <v>1085.6000000000001</v>
      </c>
      <c r="AH117" s="153">
        <f t="shared" si="16"/>
        <v>1081.3</v>
      </c>
      <c r="AI117" s="148"/>
      <c r="AJ117" s="148"/>
      <c r="AK117" s="148"/>
      <c r="AL117" s="148"/>
      <c r="AM117" s="148"/>
      <c r="AN117" s="148"/>
      <c r="AO117" s="148">
        <f>SUM(AO112:AO116)</f>
        <v>1085.6000000000001</v>
      </c>
      <c r="AP117" s="148">
        <f>SUM(AP112:AP116)</f>
        <v>1081.3</v>
      </c>
      <c r="AQ117" s="154">
        <f t="shared" si="17"/>
        <v>1135.2</v>
      </c>
      <c r="AR117" s="146"/>
      <c r="AS117" s="146"/>
      <c r="AT117" s="146"/>
      <c r="AU117" s="146">
        <f>SUM(AU112:AU116)</f>
        <v>1135.2</v>
      </c>
      <c r="AV117" s="153">
        <f t="shared" si="18"/>
        <v>1156.4000000000001</v>
      </c>
      <c r="AW117" s="148"/>
      <c r="AX117" s="148"/>
      <c r="AY117" s="148"/>
      <c r="AZ117" s="148">
        <f>SUM(AZ112:AZ116)</f>
        <v>1156.4000000000001</v>
      </c>
      <c r="BA117" s="153">
        <f t="shared" si="31"/>
        <v>1156.4000000000001</v>
      </c>
      <c r="BB117" s="148"/>
      <c r="BC117" s="148"/>
      <c r="BD117" s="148"/>
      <c r="BE117" s="148">
        <f>SUM(BE112:BE116)</f>
        <v>1156.4000000000001</v>
      </c>
      <c r="BF117" s="153">
        <f>BG117+BH117+BI117+BJ117</f>
        <v>1156.4000000000001</v>
      </c>
      <c r="BG117" s="148"/>
      <c r="BH117" s="148"/>
      <c r="BI117" s="148"/>
      <c r="BJ117" s="148">
        <f>SUM(BJ112:BJ116)</f>
        <v>1156.4000000000001</v>
      </c>
    </row>
    <row r="118" spans="1:62" ht="57.75" customHeight="1">
      <c r="A118" s="859" t="s">
        <v>6</v>
      </c>
      <c r="B118" s="856">
        <v>6808</v>
      </c>
      <c r="C118" s="867" t="s">
        <v>447</v>
      </c>
      <c r="D118" s="867" t="s">
        <v>356</v>
      </c>
      <c r="E118" s="867" t="s">
        <v>448</v>
      </c>
      <c r="F118" s="66"/>
      <c r="G118" s="66"/>
      <c r="H118" s="66"/>
      <c r="I118" s="66"/>
      <c r="J118" s="66"/>
      <c r="K118" s="66"/>
      <c r="L118" s="66"/>
      <c r="M118" s="849"/>
      <c r="N118" s="66"/>
      <c r="O118" s="66"/>
      <c r="P118" s="66">
        <v>38</v>
      </c>
      <c r="Q118" s="59"/>
      <c r="R118" s="59"/>
      <c r="S118" s="59"/>
      <c r="T118" s="59"/>
      <c r="U118" s="59"/>
      <c r="V118" s="59"/>
      <c r="W118" s="818" t="s">
        <v>367</v>
      </c>
      <c r="X118" s="818" t="s">
        <v>361</v>
      </c>
      <c r="Y118" s="818" t="s">
        <v>368</v>
      </c>
      <c r="Z118" s="853" t="s">
        <v>376</v>
      </c>
      <c r="AA118" s="853" t="s">
        <v>290</v>
      </c>
      <c r="AB118" s="853" t="s">
        <v>377</v>
      </c>
      <c r="AC118" s="12"/>
      <c r="AD118" s="12" t="s">
        <v>483</v>
      </c>
      <c r="AE118" s="12" t="s">
        <v>277</v>
      </c>
      <c r="AF118" s="12">
        <v>120</v>
      </c>
      <c r="AG118" s="153">
        <f t="shared" si="16"/>
        <v>269</v>
      </c>
      <c r="AH118" s="153">
        <f t="shared" si="16"/>
        <v>269</v>
      </c>
      <c r="AI118" s="148"/>
      <c r="AJ118" s="148"/>
      <c r="AK118" s="148"/>
      <c r="AL118" s="148"/>
      <c r="AM118" s="148"/>
      <c r="AN118" s="148"/>
      <c r="AO118" s="148">
        <v>269</v>
      </c>
      <c r="AP118" s="153">
        <v>269</v>
      </c>
      <c r="AQ118" s="154">
        <f t="shared" si="17"/>
        <v>200</v>
      </c>
      <c r="AR118" s="146"/>
      <c r="AS118" s="146"/>
      <c r="AT118" s="146"/>
      <c r="AU118" s="146">
        <v>200</v>
      </c>
      <c r="AV118" s="153">
        <f t="shared" si="18"/>
        <v>134.19999999999999</v>
      </c>
      <c r="AW118" s="148"/>
      <c r="AX118" s="148"/>
      <c r="AY118" s="148"/>
      <c r="AZ118" s="148">
        <v>134.19999999999999</v>
      </c>
      <c r="BA118" s="153">
        <f t="shared" si="31"/>
        <v>84.2</v>
      </c>
      <c r="BB118" s="148"/>
      <c r="BC118" s="148"/>
      <c r="BD118" s="148"/>
      <c r="BE118" s="148">
        <v>84.2</v>
      </c>
      <c r="BF118" s="153">
        <f>BG118+BH118+BI118+BJ118</f>
        <v>84.2</v>
      </c>
      <c r="BG118" s="148"/>
      <c r="BH118" s="148"/>
      <c r="BI118" s="148"/>
      <c r="BJ118" s="148">
        <v>84.2</v>
      </c>
    </row>
    <row r="119" spans="1:62">
      <c r="A119" s="860"/>
      <c r="B119" s="857"/>
      <c r="C119" s="867"/>
      <c r="D119" s="867"/>
      <c r="E119" s="867"/>
      <c r="F119" s="66"/>
      <c r="G119" s="66"/>
      <c r="H119" s="66"/>
      <c r="I119" s="66"/>
      <c r="J119" s="66"/>
      <c r="K119" s="66"/>
      <c r="L119" s="66"/>
      <c r="M119" s="849"/>
      <c r="N119" s="66"/>
      <c r="O119" s="66"/>
      <c r="P119" s="66"/>
      <c r="Q119" s="59"/>
      <c r="R119" s="59"/>
      <c r="S119" s="59"/>
      <c r="T119" s="59"/>
      <c r="U119" s="59"/>
      <c r="V119" s="59"/>
      <c r="W119" s="819"/>
      <c r="X119" s="819"/>
      <c r="Y119" s="819"/>
      <c r="Z119" s="854"/>
      <c r="AA119" s="854"/>
      <c r="AB119" s="854"/>
      <c r="AC119" s="12"/>
      <c r="AD119" s="12" t="s">
        <v>483</v>
      </c>
      <c r="AE119" s="12" t="s">
        <v>277</v>
      </c>
      <c r="AF119" s="12">
        <v>129</v>
      </c>
      <c r="AG119" s="153">
        <f t="shared" si="16"/>
        <v>0</v>
      </c>
      <c r="AH119" s="153">
        <f t="shared" si="16"/>
        <v>0</v>
      </c>
      <c r="AI119" s="148"/>
      <c r="AJ119" s="148"/>
      <c r="AK119" s="148"/>
      <c r="AL119" s="148"/>
      <c r="AM119" s="148"/>
      <c r="AN119" s="148"/>
      <c r="AO119" s="148">
        <v>0</v>
      </c>
      <c r="AP119" s="153"/>
      <c r="AQ119" s="154">
        <f t="shared" si="17"/>
        <v>60.4</v>
      </c>
      <c r="AR119" s="146"/>
      <c r="AS119" s="146"/>
      <c r="AT119" s="146"/>
      <c r="AU119" s="146">
        <v>60.4</v>
      </c>
      <c r="AV119" s="153">
        <f t="shared" si="18"/>
        <v>40.6</v>
      </c>
      <c r="AW119" s="148"/>
      <c r="AX119" s="148"/>
      <c r="AY119" s="148"/>
      <c r="AZ119" s="148">
        <v>40.6</v>
      </c>
      <c r="BA119" s="153">
        <f t="shared" si="31"/>
        <v>25.5</v>
      </c>
      <c r="BB119" s="148"/>
      <c r="BC119" s="148"/>
      <c r="BD119" s="148"/>
      <c r="BE119" s="148">
        <v>25.5</v>
      </c>
      <c r="BF119" s="153">
        <f>BG119+BH119+BI119+BJ119</f>
        <v>25.5</v>
      </c>
      <c r="BG119" s="148"/>
      <c r="BH119" s="148"/>
      <c r="BI119" s="148"/>
      <c r="BJ119" s="148">
        <v>25.5</v>
      </c>
    </row>
    <row r="120" spans="1:62">
      <c r="A120" s="860"/>
      <c r="B120" s="857"/>
      <c r="C120" s="867"/>
      <c r="D120" s="867"/>
      <c r="E120" s="867"/>
      <c r="F120" s="66"/>
      <c r="G120" s="66"/>
      <c r="H120" s="66"/>
      <c r="I120" s="66"/>
      <c r="J120" s="66"/>
      <c r="K120" s="66"/>
      <c r="L120" s="66"/>
      <c r="M120" s="849"/>
      <c r="N120" s="66"/>
      <c r="O120" s="66"/>
      <c r="P120" s="66"/>
      <c r="Q120" s="59"/>
      <c r="R120" s="59"/>
      <c r="S120" s="59"/>
      <c r="T120" s="59"/>
      <c r="U120" s="59"/>
      <c r="V120" s="59"/>
      <c r="W120" s="819"/>
      <c r="X120" s="819"/>
      <c r="Y120" s="819"/>
      <c r="Z120" s="854"/>
      <c r="AA120" s="854"/>
      <c r="AB120" s="854"/>
      <c r="AC120" s="12"/>
      <c r="AD120" s="12" t="s">
        <v>483</v>
      </c>
      <c r="AE120" s="12" t="s">
        <v>277</v>
      </c>
      <c r="AF120" s="12">
        <v>244</v>
      </c>
      <c r="AG120" s="153">
        <f t="shared" si="16"/>
        <v>4.5</v>
      </c>
      <c r="AH120" s="153">
        <f t="shared" si="16"/>
        <v>4.5</v>
      </c>
      <c r="AI120" s="148"/>
      <c r="AJ120" s="148"/>
      <c r="AK120" s="148"/>
      <c r="AL120" s="148"/>
      <c r="AM120" s="148"/>
      <c r="AN120" s="148"/>
      <c r="AO120" s="148">
        <v>4.5</v>
      </c>
      <c r="AP120" s="153">
        <v>4.5</v>
      </c>
      <c r="AQ120" s="154"/>
      <c r="AR120" s="146"/>
      <c r="AS120" s="146"/>
      <c r="AT120" s="146"/>
      <c r="AU120" s="146"/>
      <c r="AV120" s="153"/>
      <c r="AW120" s="148"/>
      <c r="AX120" s="148"/>
      <c r="AY120" s="148"/>
      <c r="AZ120" s="148"/>
      <c r="BA120" s="153"/>
      <c r="BB120" s="148"/>
      <c r="BC120" s="148"/>
      <c r="BD120" s="148"/>
      <c r="BE120" s="148"/>
      <c r="BF120" s="153"/>
      <c r="BG120" s="148"/>
      <c r="BH120" s="148"/>
      <c r="BI120" s="148"/>
      <c r="BJ120" s="148"/>
    </row>
    <row r="121" spans="1:62">
      <c r="A121" s="860"/>
      <c r="B121" s="857"/>
      <c r="C121" s="867"/>
      <c r="D121" s="867"/>
      <c r="E121" s="867"/>
      <c r="F121" s="66"/>
      <c r="G121" s="66"/>
      <c r="H121" s="66"/>
      <c r="I121" s="66"/>
      <c r="J121" s="66"/>
      <c r="K121" s="66"/>
      <c r="L121" s="66"/>
      <c r="M121" s="849"/>
      <c r="N121" s="66"/>
      <c r="O121" s="66"/>
      <c r="P121" s="66">
        <v>38</v>
      </c>
      <c r="Q121" s="59"/>
      <c r="R121" s="59"/>
      <c r="S121" s="59"/>
      <c r="T121" s="59"/>
      <c r="U121" s="59"/>
      <c r="V121" s="59"/>
      <c r="W121" s="819"/>
      <c r="X121" s="819"/>
      <c r="Y121" s="819"/>
      <c r="Z121" s="854"/>
      <c r="AA121" s="854"/>
      <c r="AB121" s="854"/>
      <c r="AC121" s="12"/>
      <c r="AD121" s="12" t="s">
        <v>483</v>
      </c>
      <c r="AE121" s="12" t="s">
        <v>276</v>
      </c>
      <c r="AF121" s="12" t="s">
        <v>250</v>
      </c>
      <c r="AG121" s="153">
        <f t="shared" si="16"/>
        <v>20</v>
      </c>
      <c r="AH121" s="153">
        <f t="shared" si="16"/>
        <v>0</v>
      </c>
      <c r="AI121" s="148"/>
      <c r="AJ121" s="148"/>
      <c r="AK121" s="148"/>
      <c r="AL121" s="148"/>
      <c r="AM121" s="148"/>
      <c r="AN121" s="148"/>
      <c r="AO121" s="148">
        <v>20</v>
      </c>
      <c r="AP121" s="153">
        <v>0</v>
      </c>
      <c r="AQ121" s="154">
        <f t="shared" si="17"/>
        <v>0</v>
      </c>
      <c r="AR121" s="146"/>
      <c r="AS121" s="146"/>
      <c r="AT121" s="146"/>
      <c r="AU121" s="146"/>
      <c r="AV121" s="153">
        <f t="shared" si="18"/>
        <v>0</v>
      </c>
      <c r="AW121" s="148"/>
      <c r="AX121" s="148"/>
      <c r="AY121" s="148"/>
      <c r="AZ121" s="148"/>
      <c r="BA121" s="153">
        <f>BB121+BC121+BD121+BE121</f>
        <v>0</v>
      </c>
      <c r="BB121" s="148"/>
      <c r="BC121" s="148"/>
      <c r="BD121" s="148"/>
      <c r="BE121" s="148"/>
      <c r="BF121" s="153">
        <f>BG121+BH121+BI121+BJ121</f>
        <v>0</v>
      </c>
      <c r="BG121" s="148"/>
      <c r="BH121" s="148"/>
      <c r="BI121" s="148"/>
      <c r="BJ121" s="148"/>
    </row>
    <row r="122" spans="1:62">
      <c r="A122" s="860"/>
      <c r="B122" s="857"/>
      <c r="C122" s="867"/>
      <c r="D122" s="867"/>
      <c r="E122" s="867"/>
      <c r="F122" s="66"/>
      <c r="G122" s="66"/>
      <c r="H122" s="66"/>
      <c r="I122" s="66"/>
      <c r="J122" s="66"/>
      <c r="K122" s="66"/>
      <c r="L122" s="66"/>
      <c r="M122" s="849"/>
      <c r="N122" s="66"/>
      <c r="O122" s="66"/>
      <c r="P122" s="66"/>
      <c r="Q122" s="59"/>
      <c r="R122" s="59"/>
      <c r="S122" s="59"/>
      <c r="T122" s="59"/>
      <c r="U122" s="59"/>
      <c r="V122" s="59"/>
      <c r="W122" s="819"/>
      <c r="X122" s="819"/>
      <c r="Y122" s="819"/>
      <c r="Z122" s="854"/>
      <c r="AA122" s="854"/>
      <c r="AB122" s="854"/>
      <c r="AC122" s="12"/>
      <c r="AD122" s="12" t="s">
        <v>483</v>
      </c>
      <c r="AE122" s="12" t="s">
        <v>276</v>
      </c>
      <c r="AF122" s="12">
        <v>830</v>
      </c>
      <c r="AG122" s="153">
        <f t="shared" si="16"/>
        <v>5</v>
      </c>
      <c r="AH122" s="153">
        <f t="shared" si="16"/>
        <v>5</v>
      </c>
      <c r="AI122" s="148"/>
      <c r="AJ122" s="148"/>
      <c r="AK122" s="148"/>
      <c r="AL122" s="148"/>
      <c r="AM122" s="148"/>
      <c r="AN122" s="148"/>
      <c r="AO122" s="148">
        <v>5</v>
      </c>
      <c r="AP122" s="153">
        <v>5</v>
      </c>
      <c r="AQ122" s="154"/>
      <c r="AR122" s="146"/>
      <c r="AS122" s="146"/>
      <c r="AT122" s="146"/>
      <c r="AU122" s="146"/>
      <c r="AV122" s="153"/>
      <c r="AW122" s="148"/>
      <c r="AX122" s="148"/>
      <c r="AY122" s="148"/>
      <c r="AZ122" s="148"/>
      <c r="BA122" s="153"/>
      <c r="BB122" s="148"/>
      <c r="BC122" s="148"/>
      <c r="BD122" s="148"/>
      <c r="BE122" s="148"/>
      <c r="BF122" s="153"/>
      <c r="BG122" s="148"/>
      <c r="BH122" s="148"/>
      <c r="BI122" s="148"/>
      <c r="BJ122" s="148"/>
    </row>
    <row r="123" spans="1:62">
      <c r="A123" s="860"/>
      <c r="B123" s="857"/>
      <c r="C123" s="867"/>
      <c r="D123" s="867"/>
      <c r="E123" s="867"/>
      <c r="F123" s="66"/>
      <c r="G123" s="66"/>
      <c r="H123" s="66"/>
      <c r="I123" s="66"/>
      <c r="J123" s="66"/>
      <c r="K123" s="66"/>
      <c r="L123" s="66"/>
      <c r="M123" s="849"/>
      <c r="N123" s="66"/>
      <c r="O123" s="66"/>
      <c r="P123" s="66"/>
      <c r="Q123" s="59"/>
      <c r="R123" s="59"/>
      <c r="S123" s="59"/>
      <c r="T123" s="59"/>
      <c r="U123" s="59"/>
      <c r="V123" s="59"/>
      <c r="W123" s="819"/>
      <c r="X123" s="819"/>
      <c r="Y123" s="819"/>
      <c r="Z123" s="854"/>
      <c r="AA123" s="854"/>
      <c r="AB123" s="854"/>
      <c r="AC123" s="12"/>
      <c r="AD123" s="12" t="s">
        <v>483</v>
      </c>
      <c r="AE123" s="12" t="s">
        <v>276</v>
      </c>
      <c r="AF123" s="12">
        <v>850</v>
      </c>
      <c r="AG123" s="153">
        <f t="shared" si="16"/>
        <v>2.5</v>
      </c>
      <c r="AH123" s="153">
        <f t="shared" si="16"/>
        <v>2.5</v>
      </c>
      <c r="AI123" s="148"/>
      <c r="AJ123" s="148"/>
      <c r="AK123" s="148"/>
      <c r="AL123" s="148"/>
      <c r="AM123" s="148"/>
      <c r="AN123" s="148"/>
      <c r="AO123" s="148">
        <v>2.5</v>
      </c>
      <c r="AP123" s="153">
        <v>2.5</v>
      </c>
      <c r="AQ123" s="154">
        <f t="shared" si="17"/>
        <v>2.5</v>
      </c>
      <c r="AR123" s="146"/>
      <c r="AS123" s="146"/>
      <c r="AT123" s="146"/>
      <c r="AU123" s="146">
        <v>2.5</v>
      </c>
      <c r="AV123" s="153">
        <f t="shared" si="18"/>
        <v>2.5</v>
      </c>
      <c r="AW123" s="148"/>
      <c r="AX123" s="148"/>
      <c r="AY123" s="148"/>
      <c r="AZ123" s="148">
        <v>2.5</v>
      </c>
      <c r="BA123" s="153">
        <f>BB123+BC123+BD123+BE123</f>
        <v>2.5</v>
      </c>
      <c r="BB123" s="148"/>
      <c r="BC123" s="148"/>
      <c r="BD123" s="148"/>
      <c r="BE123" s="148">
        <v>2.5</v>
      </c>
      <c r="BF123" s="153">
        <f>BG123+BH123+BI123+BJ123</f>
        <v>2.5</v>
      </c>
      <c r="BG123" s="148"/>
      <c r="BH123" s="148"/>
      <c r="BI123" s="148"/>
      <c r="BJ123" s="148">
        <v>2.5</v>
      </c>
    </row>
    <row r="124" spans="1:62" ht="12" customHeight="1">
      <c r="A124" s="861"/>
      <c r="B124" s="858"/>
      <c r="C124" s="867"/>
      <c r="D124" s="867"/>
      <c r="E124" s="867"/>
      <c r="F124" s="66"/>
      <c r="G124" s="66"/>
      <c r="H124" s="66"/>
      <c r="I124" s="66"/>
      <c r="J124" s="66"/>
      <c r="K124" s="66"/>
      <c r="L124" s="66"/>
      <c r="M124" s="850"/>
      <c r="N124" s="66"/>
      <c r="O124" s="66"/>
      <c r="P124" s="66"/>
      <c r="Q124" s="59"/>
      <c r="R124" s="59"/>
      <c r="S124" s="59"/>
      <c r="T124" s="59"/>
      <c r="U124" s="59"/>
      <c r="V124" s="59"/>
      <c r="W124" s="982"/>
      <c r="X124" s="982"/>
      <c r="Y124" s="982"/>
      <c r="Z124" s="855"/>
      <c r="AA124" s="855"/>
      <c r="AB124" s="855"/>
      <c r="AC124" s="12"/>
      <c r="AD124" s="12"/>
      <c r="AE124" s="12"/>
      <c r="AF124" s="12"/>
      <c r="AG124" s="153">
        <f>AI124+AK124+AM124+AO124</f>
        <v>301</v>
      </c>
      <c r="AH124" s="153">
        <f t="shared" si="16"/>
        <v>281</v>
      </c>
      <c r="AI124" s="148"/>
      <c r="AJ124" s="148"/>
      <c r="AK124" s="148"/>
      <c r="AL124" s="148"/>
      <c r="AM124" s="148"/>
      <c r="AN124" s="148"/>
      <c r="AO124" s="148">
        <f>SUM(AO118:AO123)</f>
        <v>301</v>
      </c>
      <c r="AP124" s="148">
        <f>SUM(AP118:AP123)</f>
        <v>281</v>
      </c>
      <c r="AQ124" s="148">
        <f t="shared" ref="AQ124:AZ124" si="32">AQ118+AQ119+AQ121+AQ123</f>
        <v>262.89999999999998</v>
      </c>
      <c r="AR124" s="148">
        <f t="shared" si="32"/>
        <v>0</v>
      </c>
      <c r="AS124" s="148">
        <f t="shared" si="32"/>
        <v>0</v>
      </c>
      <c r="AT124" s="148">
        <f t="shared" si="32"/>
        <v>0</v>
      </c>
      <c r="AU124" s="148">
        <f t="shared" si="32"/>
        <v>262.89999999999998</v>
      </c>
      <c r="AV124" s="148">
        <f t="shared" si="32"/>
        <v>177.29999999999998</v>
      </c>
      <c r="AW124" s="148">
        <f t="shared" si="32"/>
        <v>0</v>
      </c>
      <c r="AX124" s="148">
        <f t="shared" si="32"/>
        <v>0</v>
      </c>
      <c r="AY124" s="148">
        <f t="shared" si="32"/>
        <v>0</v>
      </c>
      <c r="AZ124" s="148">
        <f t="shared" si="32"/>
        <v>177.29999999999998</v>
      </c>
      <c r="BA124" s="148">
        <f t="shared" ref="BA124:BJ124" si="33">BA118+BA119+BA121+BA123</f>
        <v>112.2</v>
      </c>
      <c r="BB124" s="148">
        <f t="shared" si="33"/>
        <v>0</v>
      </c>
      <c r="BC124" s="148">
        <f t="shared" si="33"/>
        <v>0</v>
      </c>
      <c r="BD124" s="148">
        <f t="shared" si="33"/>
        <v>0</v>
      </c>
      <c r="BE124" s="148">
        <f t="shared" si="33"/>
        <v>112.2</v>
      </c>
      <c r="BF124" s="148">
        <f t="shared" si="33"/>
        <v>112.2</v>
      </c>
      <c r="BG124" s="148">
        <f t="shared" si="33"/>
        <v>0</v>
      </c>
      <c r="BH124" s="148">
        <f t="shared" si="33"/>
        <v>0</v>
      </c>
      <c r="BI124" s="148">
        <f t="shared" si="33"/>
        <v>0</v>
      </c>
      <c r="BJ124" s="148">
        <f t="shared" si="33"/>
        <v>112.2</v>
      </c>
    </row>
    <row r="125" spans="1:62" ht="118.5" customHeight="1">
      <c r="A125" s="112" t="s">
        <v>442</v>
      </c>
      <c r="B125" s="14">
        <v>6813</v>
      </c>
      <c r="C125" s="62" t="s">
        <v>447</v>
      </c>
      <c r="D125" s="62" t="s">
        <v>247</v>
      </c>
      <c r="E125" s="62" t="s">
        <v>448</v>
      </c>
      <c r="F125" s="66"/>
      <c r="G125" s="66"/>
      <c r="H125" s="66"/>
      <c r="I125" s="66"/>
      <c r="J125" s="66"/>
      <c r="K125" s="66"/>
      <c r="L125" s="66"/>
      <c r="M125" s="74" t="s">
        <v>320</v>
      </c>
      <c r="N125" s="60" t="s">
        <v>290</v>
      </c>
      <c r="O125" s="67" t="s">
        <v>386</v>
      </c>
      <c r="P125" s="66">
        <v>38</v>
      </c>
      <c r="Q125" s="59"/>
      <c r="R125" s="59"/>
      <c r="S125" s="59"/>
      <c r="T125" s="59"/>
      <c r="U125" s="59"/>
      <c r="V125" s="59"/>
      <c r="W125" s="58" t="s">
        <v>367</v>
      </c>
      <c r="X125" s="58" t="s">
        <v>248</v>
      </c>
      <c r="Y125" s="58" t="s">
        <v>368</v>
      </c>
      <c r="Z125" s="73" t="s">
        <v>376</v>
      </c>
      <c r="AA125" s="73" t="s">
        <v>290</v>
      </c>
      <c r="AB125" s="73" t="s">
        <v>377</v>
      </c>
      <c r="AC125" s="12"/>
      <c r="AD125" s="12" t="s">
        <v>406</v>
      </c>
      <c r="AE125" s="12" t="s">
        <v>316</v>
      </c>
      <c r="AF125" s="12" t="s">
        <v>250</v>
      </c>
      <c r="AG125" s="153">
        <f t="shared" si="16"/>
        <v>0</v>
      </c>
      <c r="AH125" s="153"/>
      <c r="AI125" s="148"/>
      <c r="AJ125" s="148"/>
      <c r="AK125" s="148"/>
      <c r="AL125" s="148"/>
      <c r="AM125" s="148"/>
      <c r="AN125" s="148"/>
      <c r="AO125" s="148"/>
      <c r="AP125" s="153"/>
      <c r="AQ125" s="154">
        <f t="shared" si="17"/>
        <v>0</v>
      </c>
      <c r="AR125" s="146"/>
      <c r="AS125" s="146"/>
      <c r="AT125" s="146"/>
      <c r="AU125" s="146"/>
      <c r="AV125" s="153">
        <f t="shared" si="18"/>
        <v>0</v>
      </c>
      <c r="AW125" s="148"/>
      <c r="AX125" s="148"/>
      <c r="AY125" s="148"/>
      <c r="AZ125" s="148"/>
      <c r="BA125" s="153">
        <f t="shared" ref="BA125:BA158" si="34">BB125+BC125+BD125+BE125</f>
        <v>0</v>
      </c>
      <c r="BB125" s="148"/>
      <c r="BC125" s="148"/>
      <c r="BD125" s="148"/>
      <c r="BE125" s="148"/>
      <c r="BF125" s="153">
        <f t="shared" ref="BF125:BF158" si="35">BG125+BH125+BI125+BJ125</f>
        <v>0</v>
      </c>
      <c r="BG125" s="148"/>
      <c r="BH125" s="148"/>
      <c r="BI125" s="148"/>
      <c r="BJ125" s="148"/>
    </row>
    <row r="126" spans="1:62" ht="95.25" customHeight="1">
      <c r="A126" s="112" t="s">
        <v>465</v>
      </c>
      <c r="B126" s="10">
        <v>6900</v>
      </c>
      <c r="C126" s="95" t="s">
        <v>238</v>
      </c>
      <c r="D126" s="93" t="s">
        <v>238</v>
      </c>
      <c r="E126" s="93" t="s">
        <v>238</v>
      </c>
      <c r="F126" s="93" t="s">
        <v>238</v>
      </c>
      <c r="G126" s="93" t="s">
        <v>238</v>
      </c>
      <c r="H126" s="93" t="s">
        <v>238</v>
      </c>
      <c r="I126" s="93" t="s">
        <v>238</v>
      </c>
      <c r="J126" s="93" t="s">
        <v>238</v>
      </c>
      <c r="K126" s="93" t="s">
        <v>238</v>
      </c>
      <c r="L126" s="93" t="s">
        <v>238</v>
      </c>
      <c r="M126" s="93" t="s">
        <v>238</v>
      </c>
      <c r="N126" s="93" t="s">
        <v>238</v>
      </c>
      <c r="O126" s="93" t="s">
        <v>238</v>
      </c>
      <c r="P126" s="93" t="s">
        <v>238</v>
      </c>
      <c r="Q126" s="94" t="s">
        <v>238</v>
      </c>
      <c r="R126" s="94" t="s">
        <v>238</v>
      </c>
      <c r="S126" s="94" t="s">
        <v>238</v>
      </c>
      <c r="T126" s="94" t="s">
        <v>238</v>
      </c>
      <c r="U126" s="94" t="s">
        <v>238</v>
      </c>
      <c r="V126" s="94" t="s">
        <v>238</v>
      </c>
      <c r="W126" s="94" t="s">
        <v>238</v>
      </c>
      <c r="X126" s="93" t="s">
        <v>238</v>
      </c>
      <c r="Y126" s="93" t="s">
        <v>238</v>
      </c>
      <c r="Z126" s="93" t="s">
        <v>238</v>
      </c>
      <c r="AA126" s="93" t="s">
        <v>238</v>
      </c>
      <c r="AB126" s="93" t="s">
        <v>238</v>
      </c>
      <c r="AC126" s="8" t="s">
        <v>238</v>
      </c>
      <c r="AD126" s="8" t="s">
        <v>238</v>
      </c>
      <c r="AE126" s="8"/>
      <c r="AF126" s="8"/>
      <c r="AG126" s="153">
        <f t="shared" si="16"/>
        <v>0</v>
      </c>
      <c r="AH126" s="153"/>
      <c r="AI126" s="148"/>
      <c r="AJ126" s="148"/>
      <c r="AK126" s="148"/>
      <c r="AL126" s="148"/>
      <c r="AM126" s="148"/>
      <c r="AN126" s="148"/>
      <c r="AO126" s="148"/>
      <c r="AP126" s="153"/>
      <c r="AQ126" s="154">
        <f t="shared" si="17"/>
        <v>0</v>
      </c>
      <c r="AR126" s="146"/>
      <c r="AS126" s="146"/>
      <c r="AT126" s="146"/>
      <c r="AU126" s="146"/>
      <c r="AV126" s="153">
        <f t="shared" si="18"/>
        <v>0</v>
      </c>
      <c r="AW126" s="148"/>
      <c r="AX126" s="148"/>
      <c r="AY126" s="148"/>
      <c r="AZ126" s="148"/>
      <c r="BA126" s="153">
        <f t="shared" si="34"/>
        <v>0</v>
      </c>
      <c r="BB126" s="148"/>
      <c r="BC126" s="148"/>
      <c r="BD126" s="148"/>
      <c r="BE126" s="148"/>
      <c r="BF126" s="153">
        <f t="shared" si="35"/>
        <v>0</v>
      </c>
      <c r="BG126" s="148"/>
      <c r="BH126" s="148"/>
      <c r="BI126" s="148"/>
      <c r="BJ126" s="148"/>
    </row>
    <row r="127" spans="1:62" ht="59.25" hidden="1" customHeight="1">
      <c r="A127" s="112" t="s">
        <v>466</v>
      </c>
      <c r="B127" s="14">
        <v>6901</v>
      </c>
      <c r="C127" s="95" t="s">
        <v>238</v>
      </c>
      <c r="D127" s="93" t="s">
        <v>238</v>
      </c>
      <c r="E127" s="93" t="s">
        <v>238</v>
      </c>
      <c r="F127" s="93" t="s">
        <v>238</v>
      </c>
      <c r="G127" s="93" t="s">
        <v>238</v>
      </c>
      <c r="H127" s="93" t="s">
        <v>238</v>
      </c>
      <c r="I127" s="93" t="s">
        <v>238</v>
      </c>
      <c r="J127" s="93" t="s">
        <v>238</v>
      </c>
      <c r="K127" s="93" t="s">
        <v>238</v>
      </c>
      <c r="L127" s="93" t="s">
        <v>238</v>
      </c>
      <c r="M127" s="93" t="s">
        <v>238</v>
      </c>
      <c r="N127" s="93" t="s">
        <v>238</v>
      </c>
      <c r="O127" s="93" t="s">
        <v>238</v>
      </c>
      <c r="P127" s="93" t="s">
        <v>238</v>
      </c>
      <c r="Q127" s="94" t="s">
        <v>238</v>
      </c>
      <c r="R127" s="94" t="s">
        <v>238</v>
      </c>
      <c r="S127" s="94" t="s">
        <v>238</v>
      </c>
      <c r="T127" s="94" t="s">
        <v>238</v>
      </c>
      <c r="U127" s="94" t="s">
        <v>238</v>
      </c>
      <c r="V127" s="94" t="s">
        <v>238</v>
      </c>
      <c r="W127" s="94" t="s">
        <v>238</v>
      </c>
      <c r="X127" s="93" t="s">
        <v>238</v>
      </c>
      <c r="Y127" s="93" t="s">
        <v>238</v>
      </c>
      <c r="Z127" s="93" t="s">
        <v>238</v>
      </c>
      <c r="AA127" s="93" t="s">
        <v>238</v>
      </c>
      <c r="AB127" s="93" t="s">
        <v>238</v>
      </c>
      <c r="AC127" s="8" t="s">
        <v>238</v>
      </c>
      <c r="AD127" s="8" t="s">
        <v>238</v>
      </c>
      <c r="AE127" s="8"/>
      <c r="AF127" s="8"/>
      <c r="AG127" s="153">
        <f t="shared" ref="AG127:AH166" si="36">AI127+AK127+AM127+AO127</f>
        <v>0</v>
      </c>
      <c r="AH127" s="153"/>
      <c r="AI127" s="148"/>
      <c r="AJ127" s="148"/>
      <c r="AK127" s="148"/>
      <c r="AL127" s="148"/>
      <c r="AM127" s="148"/>
      <c r="AN127" s="148"/>
      <c r="AO127" s="148"/>
      <c r="AP127" s="153"/>
      <c r="AQ127" s="154">
        <f t="shared" ref="AQ127:AQ166" si="37">AR127+AS127+AT127+AU127</f>
        <v>0</v>
      </c>
      <c r="AR127" s="146"/>
      <c r="AS127" s="146"/>
      <c r="AT127" s="146"/>
      <c r="AU127" s="146"/>
      <c r="AV127" s="153">
        <f t="shared" ref="AV127:AV166" si="38">AW127+AX127+AY127+AZ127</f>
        <v>0</v>
      </c>
      <c r="AW127" s="148"/>
      <c r="AX127" s="148"/>
      <c r="AY127" s="148"/>
      <c r="AZ127" s="148"/>
      <c r="BA127" s="153">
        <f t="shared" si="34"/>
        <v>0</v>
      </c>
      <c r="BB127" s="148"/>
      <c r="BC127" s="148"/>
      <c r="BD127" s="148"/>
      <c r="BE127" s="148"/>
      <c r="BF127" s="153">
        <f t="shared" si="35"/>
        <v>0</v>
      </c>
      <c r="BG127" s="148"/>
      <c r="BH127" s="148"/>
      <c r="BI127" s="148"/>
      <c r="BJ127" s="148"/>
    </row>
    <row r="128" spans="1:62" hidden="1">
      <c r="A128" s="113" t="s">
        <v>411</v>
      </c>
      <c r="B128" s="15"/>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16"/>
      <c r="AD128" s="16"/>
      <c r="AE128" s="16"/>
      <c r="AF128" s="16"/>
      <c r="AG128" s="153">
        <f t="shared" si="36"/>
        <v>0</v>
      </c>
      <c r="AH128" s="156"/>
      <c r="AI128" s="151"/>
      <c r="AJ128" s="151"/>
      <c r="AK128" s="151"/>
      <c r="AL128" s="151"/>
      <c r="AM128" s="151"/>
      <c r="AN128" s="151"/>
      <c r="AO128" s="151"/>
      <c r="AP128" s="156"/>
      <c r="AQ128" s="154">
        <f t="shared" si="37"/>
        <v>0</v>
      </c>
      <c r="AR128" s="152"/>
      <c r="AS128" s="152"/>
      <c r="AT128" s="152"/>
      <c r="AU128" s="152"/>
      <c r="AV128" s="153">
        <f t="shared" si="38"/>
        <v>0</v>
      </c>
      <c r="AW128" s="151"/>
      <c r="AX128" s="151"/>
      <c r="AY128" s="151"/>
      <c r="AZ128" s="151"/>
      <c r="BA128" s="153">
        <f t="shared" si="34"/>
        <v>0</v>
      </c>
      <c r="BB128" s="151"/>
      <c r="BC128" s="151"/>
      <c r="BD128" s="151"/>
      <c r="BE128" s="151"/>
      <c r="BF128" s="153">
        <f t="shared" si="35"/>
        <v>0</v>
      </c>
      <c r="BG128" s="151"/>
      <c r="BH128" s="151"/>
      <c r="BI128" s="151"/>
      <c r="BJ128" s="151"/>
    </row>
    <row r="129" spans="1:62" ht="0.75" hidden="1" customHeight="1">
      <c r="A129" s="114" t="s">
        <v>412</v>
      </c>
      <c r="B129" s="17"/>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18"/>
      <c r="AD129" s="18"/>
      <c r="AE129" s="18"/>
      <c r="AF129" s="18"/>
      <c r="AG129" s="153">
        <f t="shared" si="36"/>
        <v>0</v>
      </c>
      <c r="AH129" s="153"/>
      <c r="AI129" s="153"/>
      <c r="AJ129" s="153"/>
      <c r="AK129" s="153"/>
      <c r="AL129" s="153"/>
      <c r="AM129" s="153"/>
      <c r="AN129" s="153"/>
      <c r="AO129" s="153"/>
      <c r="AP129" s="153"/>
      <c r="AQ129" s="154">
        <f t="shared" si="37"/>
        <v>0</v>
      </c>
      <c r="AR129" s="154"/>
      <c r="AS129" s="154"/>
      <c r="AT129" s="154"/>
      <c r="AU129" s="154"/>
      <c r="AV129" s="153">
        <f t="shared" si="38"/>
        <v>0</v>
      </c>
      <c r="AW129" s="153"/>
      <c r="AX129" s="153"/>
      <c r="AY129" s="153"/>
      <c r="AZ129" s="153"/>
      <c r="BA129" s="153">
        <f t="shared" si="34"/>
        <v>0</v>
      </c>
      <c r="BB129" s="153"/>
      <c r="BC129" s="153"/>
      <c r="BD129" s="153"/>
      <c r="BE129" s="153"/>
      <c r="BF129" s="153">
        <f t="shared" si="35"/>
        <v>0</v>
      </c>
      <c r="BG129" s="153"/>
      <c r="BH129" s="153"/>
      <c r="BI129" s="153"/>
      <c r="BJ129" s="153"/>
    </row>
    <row r="130" spans="1:62" hidden="1">
      <c r="A130" s="123" t="s">
        <v>443</v>
      </c>
      <c r="B130" s="14">
        <v>6908</v>
      </c>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12"/>
      <c r="AD130" s="12" t="s">
        <v>291</v>
      </c>
      <c r="AE130" s="12"/>
      <c r="AF130" s="12"/>
      <c r="AG130" s="153">
        <f t="shared" si="36"/>
        <v>0</v>
      </c>
      <c r="AH130" s="153"/>
      <c r="AI130" s="148"/>
      <c r="AJ130" s="148"/>
      <c r="AK130" s="148"/>
      <c r="AL130" s="148"/>
      <c r="AM130" s="148"/>
      <c r="AN130" s="148"/>
      <c r="AO130" s="148"/>
      <c r="AP130" s="153"/>
      <c r="AQ130" s="154">
        <f t="shared" si="37"/>
        <v>0</v>
      </c>
      <c r="AR130" s="146"/>
      <c r="AS130" s="146"/>
      <c r="AT130" s="146"/>
      <c r="AU130" s="146"/>
      <c r="AV130" s="153">
        <f t="shared" si="38"/>
        <v>0</v>
      </c>
      <c r="AW130" s="148"/>
      <c r="AX130" s="148"/>
      <c r="AY130" s="148"/>
      <c r="AZ130" s="148"/>
      <c r="BA130" s="153">
        <f t="shared" si="34"/>
        <v>0</v>
      </c>
      <c r="BB130" s="148"/>
      <c r="BC130" s="148"/>
      <c r="BD130" s="148"/>
      <c r="BE130" s="148"/>
      <c r="BF130" s="153">
        <f t="shared" si="35"/>
        <v>0</v>
      </c>
      <c r="BG130" s="148"/>
      <c r="BH130" s="148"/>
      <c r="BI130" s="148"/>
      <c r="BJ130" s="148"/>
    </row>
    <row r="131" spans="1:62" ht="95.25" customHeight="1">
      <c r="A131" s="112" t="s">
        <v>204</v>
      </c>
      <c r="B131" s="14">
        <v>7000</v>
      </c>
      <c r="C131" s="95" t="s">
        <v>238</v>
      </c>
      <c r="D131" s="93" t="s">
        <v>238</v>
      </c>
      <c r="E131" s="93" t="s">
        <v>238</v>
      </c>
      <c r="F131" s="93" t="s">
        <v>238</v>
      </c>
      <c r="G131" s="93" t="s">
        <v>238</v>
      </c>
      <c r="H131" s="93" t="s">
        <v>238</v>
      </c>
      <c r="I131" s="93" t="s">
        <v>238</v>
      </c>
      <c r="J131" s="93" t="s">
        <v>238</v>
      </c>
      <c r="K131" s="93" t="s">
        <v>238</v>
      </c>
      <c r="L131" s="93" t="s">
        <v>238</v>
      </c>
      <c r="M131" s="93" t="s">
        <v>238</v>
      </c>
      <c r="N131" s="93" t="s">
        <v>238</v>
      </c>
      <c r="O131" s="93" t="s">
        <v>238</v>
      </c>
      <c r="P131" s="93" t="s">
        <v>238</v>
      </c>
      <c r="Q131" s="94" t="s">
        <v>238</v>
      </c>
      <c r="R131" s="94" t="s">
        <v>238</v>
      </c>
      <c r="S131" s="94" t="s">
        <v>238</v>
      </c>
      <c r="T131" s="94" t="s">
        <v>238</v>
      </c>
      <c r="U131" s="94" t="s">
        <v>238</v>
      </c>
      <c r="V131" s="94" t="s">
        <v>238</v>
      </c>
      <c r="W131" s="94" t="s">
        <v>238</v>
      </c>
      <c r="X131" s="93" t="s">
        <v>238</v>
      </c>
      <c r="Y131" s="93" t="s">
        <v>238</v>
      </c>
      <c r="Z131" s="93" t="s">
        <v>238</v>
      </c>
      <c r="AA131" s="93" t="s">
        <v>238</v>
      </c>
      <c r="AB131" s="93" t="s">
        <v>238</v>
      </c>
      <c r="AC131" s="8" t="s">
        <v>238</v>
      </c>
      <c r="AD131" s="8" t="s">
        <v>238</v>
      </c>
      <c r="AE131" s="8"/>
      <c r="AF131" s="8"/>
      <c r="AG131" s="153">
        <f t="shared" si="36"/>
        <v>0</v>
      </c>
      <c r="AH131" s="153"/>
      <c r="AI131" s="148"/>
      <c r="AJ131" s="148"/>
      <c r="AK131" s="148"/>
      <c r="AL131" s="148"/>
      <c r="AM131" s="148"/>
      <c r="AN131" s="148"/>
      <c r="AO131" s="148"/>
      <c r="AP131" s="153"/>
      <c r="AQ131" s="154">
        <f t="shared" si="37"/>
        <v>0</v>
      </c>
      <c r="AR131" s="146"/>
      <c r="AS131" s="146"/>
      <c r="AT131" s="146"/>
      <c r="AU131" s="146"/>
      <c r="AV131" s="153">
        <f t="shared" si="38"/>
        <v>0</v>
      </c>
      <c r="AW131" s="148"/>
      <c r="AX131" s="148"/>
      <c r="AY131" s="148"/>
      <c r="AZ131" s="148"/>
      <c r="BA131" s="153">
        <f t="shared" si="34"/>
        <v>0</v>
      </c>
      <c r="BB131" s="148"/>
      <c r="BC131" s="148"/>
      <c r="BD131" s="148"/>
      <c r="BE131" s="148"/>
      <c r="BF131" s="153">
        <f t="shared" si="35"/>
        <v>0</v>
      </c>
      <c r="BG131" s="148"/>
      <c r="BH131" s="148"/>
      <c r="BI131" s="148"/>
      <c r="BJ131" s="148"/>
    </row>
    <row r="132" spans="1:62" hidden="1">
      <c r="A132" s="113" t="s">
        <v>411</v>
      </c>
      <c r="B132" s="15"/>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16"/>
      <c r="AD132" s="16"/>
      <c r="AE132" s="16"/>
      <c r="AF132" s="16"/>
      <c r="AG132" s="153">
        <f t="shared" si="36"/>
        <v>0</v>
      </c>
      <c r="AH132" s="156"/>
      <c r="AI132" s="151"/>
      <c r="AJ132" s="151"/>
      <c r="AK132" s="151"/>
      <c r="AL132" s="151"/>
      <c r="AM132" s="151"/>
      <c r="AN132" s="151"/>
      <c r="AO132" s="151"/>
      <c r="AP132" s="156"/>
      <c r="AQ132" s="154">
        <f t="shared" si="37"/>
        <v>0</v>
      </c>
      <c r="AR132" s="152"/>
      <c r="AS132" s="152"/>
      <c r="AT132" s="152"/>
      <c r="AU132" s="152"/>
      <c r="AV132" s="153">
        <f t="shared" si="38"/>
        <v>0</v>
      </c>
      <c r="AW132" s="151"/>
      <c r="AX132" s="151"/>
      <c r="AY132" s="151"/>
      <c r="AZ132" s="151"/>
      <c r="BA132" s="153">
        <f t="shared" si="34"/>
        <v>0</v>
      </c>
      <c r="BB132" s="151"/>
      <c r="BC132" s="151"/>
      <c r="BD132" s="151"/>
      <c r="BE132" s="151"/>
      <c r="BF132" s="153">
        <f t="shared" si="35"/>
        <v>0</v>
      </c>
      <c r="BG132" s="151"/>
      <c r="BH132" s="151"/>
      <c r="BI132" s="151"/>
      <c r="BJ132" s="151"/>
    </row>
    <row r="133" spans="1:62" ht="0.75" hidden="1" customHeight="1">
      <c r="A133" s="114" t="s">
        <v>412</v>
      </c>
      <c r="B133" s="17"/>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18"/>
      <c r="AD133" s="18"/>
      <c r="AE133" s="18"/>
      <c r="AF133" s="18"/>
      <c r="AG133" s="153">
        <f t="shared" si="36"/>
        <v>0</v>
      </c>
      <c r="AH133" s="153"/>
      <c r="AI133" s="153"/>
      <c r="AJ133" s="153"/>
      <c r="AK133" s="153"/>
      <c r="AL133" s="153"/>
      <c r="AM133" s="153"/>
      <c r="AN133" s="153"/>
      <c r="AO133" s="153"/>
      <c r="AP133" s="153"/>
      <c r="AQ133" s="154">
        <f t="shared" si="37"/>
        <v>0</v>
      </c>
      <c r="AR133" s="154"/>
      <c r="AS133" s="154"/>
      <c r="AT133" s="154"/>
      <c r="AU133" s="154"/>
      <c r="AV133" s="153">
        <f t="shared" si="38"/>
        <v>0</v>
      </c>
      <c r="AW133" s="153"/>
      <c r="AX133" s="153"/>
      <c r="AY133" s="153"/>
      <c r="AZ133" s="153"/>
      <c r="BA133" s="153">
        <f t="shared" si="34"/>
        <v>0</v>
      </c>
      <c r="BB133" s="153"/>
      <c r="BC133" s="153"/>
      <c r="BD133" s="153"/>
      <c r="BE133" s="153"/>
      <c r="BF133" s="153">
        <f t="shared" si="35"/>
        <v>0</v>
      </c>
      <c r="BG133" s="153"/>
      <c r="BH133" s="153"/>
      <c r="BI133" s="153"/>
      <c r="BJ133" s="153"/>
    </row>
    <row r="134" spans="1:62" hidden="1">
      <c r="A134" s="112" t="s">
        <v>412</v>
      </c>
      <c r="B134" s="14"/>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12"/>
      <c r="AD134" s="12"/>
      <c r="AE134" s="12"/>
      <c r="AF134" s="12"/>
      <c r="AG134" s="153">
        <f t="shared" si="36"/>
        <v>0</v>
      </c>
      <c r="AH134" s="153"/>
      <c r="AI134" s="148"/>
      <c r="AJ134" s="148"/>
      <c r="AK134" s="148"/>
      <c r="AL134" s="148"/>
      <c r="AM134" s="148"/>
      <c r="AN134" s="148"/>
      <c r="AO134" s="148"/>
      <c r="AP134" s="153"/>
      <c r="AQ134" s="154">
        <f t="shared" si="37"/>
        <v>0</v>
      </c>
      <c r="AR134" s="146"/>
      <c r="AS134" s="146"/>
      <c r="AT134" s="146"/>
      <c r="AU134" s="146"/>
      <c r="AV134" s="153">
        <f t="shared" si="38"/>
        <v>0</v>
      </c>
      <c r="AW134" s="148"/>
      <c r="AX134" s="148"/>
      <c r="AY134" s="148"/>
      <c r="AZ134" s="148"/>
      <c r="BA134" s="153">
        <f t="shared" si="34"/>
        <v>0</v>
      </c>
      <c r="BB134" s="148"/>
      <c r="BC134" s="148"/>
      <c r="BD134" s="148"/>
      <c r="BE134" s="148"/>
      <c r="BF134" s="153">
        <f t="shared" si="35"/>
        <v>0</v>
      </c>
      <c r="BG134" s="148"/>
      <c r="BH134" s="148"/>
      <c r="BI134" s="148"/>
      <c r="BJ134" s="148"/>
    </row>
    <row r="135" spans="1:62" ht="0.75" hidden="1" customHeight="1">
      <c r="A135" s="124" t="s">
        <v>369</v>
      </c>
      <c r="B135" s="14">
        <v>7100</v>
      </c>
      <c r="C135" s="66"/>
      <c r="D135" s="66"/>
      <c r="E135" s="66"/>
      <c r="F135" s="66"/>
      <c r="G135" s="66"/>
      <c r="H135" s="66"/>
      <c r="I135" s="66"/>
      <c r="J135" s="66"/>
      <c r="K135" s="66"/>
      <c r="L135" s="66"/>
      <c r="M135" s="66"/>
      <c r="N135" s="66"/>
      <c r="O135" s="66"/>
      <c r="P135" s="66"/>
      <c r="Q135" s="59"/>
      <c r="R135" s="59"/>
      <c r="S135" s="59"/>
      <c r="T135" s="59"/>
      <c r="U135" s="59"/>
      <c r="V135" s="59"/>
      <c r="W135" s="59"/>
      <c r="X135" s="66"/>
      <c r="Y135" s="66"/>
      <c r="Z135" s="66"/>
      <c r="AA135" s="66"/>
      <c r="AB135" s="66"/>
      <c r="AC135" s="12"/>
      <c r="AD135" s="12"/>
      <c r="AE135" s="12"/>
      <c r="AF135" s="12"/>
      <c r="AG135" s="153">
        <f t="shared" si="36"/>
        <v>0</v>
      </c>
      <c r="AH135" s="153"/>
      <c r="AI135" s="148"/>
      <c r="AJ135" s="148"/>
      <c r="AK135" s="148"/>
      <c r="AL135" s="148"/>
      <c r="AM135" s="148"/>
      <c r="AN135" s="148"/>
      <c r="AO135" s="148"/>
      <c r="AP135" s="153"/>
      <c r="AQ135" s="154">
        <f t="shared" si="37"/>
        <v>0</v>
      </c>
      <c r="AR135" s="146"/>
      <c r="AS135" s="146"/>
      <c r="AT135" s="146"/>
      <c r="AU135" s="146"/>
      <c r="AV135" s="153">
        <f t="shared" si="38"/>
        <v>0</v>
      </c>
      <c r="AW135" s="148"/>
      <c r="AX135" s="148"/>
      <c r="AY135" s="148"/>
      <c r="AZ135" s="148"/>
      <c r="BA135" s="153">
        <f t="shared" si="34"/>
        <v>0</v>
      </c>
      <c r="BB135" s="148"/>
      <c r="BC135" s="148"/>
      <c r="BD135" s="148"/>
      <c r="BE135" s="148"/>
      <c r="BF135" s="153">
        <f t="shared" si="35"/>
        <v>0</v>
      </c>
      <c r="BG135" s="148"/>
      <c r="BH135" s="148"/>
      <c r="BI135" s="148"/>
      <c r="BJ135" s="148"/>
    </row>
    <row r="136" spans="1:62" ht="36" hidden="1">
      <c r="A136" s="124" t="s">
        <v>370</v>
      </c>
      <c r="B136" s="14">
        <v>7101</v>
      </c>
      <c r="C136" s="66"/>
      <c r="D136" s="66"/>
      <c r="E136" s="66"/>
      <c r="F136" s="66"/>
      <c r="G136" s="66"/>
      <c r="H136" s="66"/>
      <c r="I136" s="66"/>
      <c r="J136" s="66"/>
      <c r="K136" s="66"/>
      <c r="L136" s="66"/>
      <c r="M136" s="66"/>
      <c r="N136" s="66"/>
      <c r="O136" s="66"/>
      <c r="P136" s="66"/>
      <c r="Q136" s="59"/>
      <c r="R136" s="59"/>
      <c r="S136" s="59"/>
      <c r="T136" s="59"/>
      <c r="U136" s="59"/>
      <c r="V136" s="59"/>
      <c r="W136" s="59"/>
      <c r="X136" s="66"/>
      <c r="Y136" s="66"/>
      <c r="Z136" s="66"/>
      <c r="AA136" s="66"/>
      <c r="AB136" s="66"/>
      <c r="AC136" s="12"/>
      <c r="AD136" s="1"/>
      <c r="AE136" s="12"/>
      <c r="AF136" s="12"/>
      <c r="AG136" s="153">
        <f t="shared" si="36"/>
        <v>0</v>
      </c>
      <c r="AH136" s="153"/>
      <c r="AI136" s="148"/>
      <c r="AJ136" s="148"/>
      <c r="AK136" s="148"/>
      <c r="AL136" s="148"/>
      <c r="AM136" s="148"/>
      <c r="AN136" s="148"/>
      <c r="AO136" s="148"/>
      <c r="AP136" s="153"/>
      <c r="AQ136" s="154">
        <f t="shared" si="37"/>
        <v>0</v>
      </c>
      <c r="AR136" s="146"/>
      <c r="AS136" s="146"/>
      <c r="AT136" s="146"/>
      <c r="AU136" s="146"/>
      <c r="AV136" s="153">
        <f t="shared" si="38"/>
        <v>0</v>
      </c>
      <c r="AW136" s="148"/>
      <c r="AX136" s="148"/>
      <c r="AY136" s="148"/>
      <c r="AZ136" s="148"/>
      <c r="BA136" s="153">
        <f t="shared" si="34"/>
        <v>0</v>
      </c>
      <c r="BB136" s="148"/>
      <c r="BC136" s="148"/>
      <c r="BD136" s="148"/>
      <c r="BE136" s="148"/>
      <c r="BF136" s="153">
        <f t="shared" si="35"/>
        <v>0</v>
      </c>
      <c r="BG136" s="148"/>
      <c r="BH136" s="148"/>
      <c r="BI136" s="148"/>
      <c r="BJ136" s="148"/>
    </row>
    <row r="137" spans="1:62" ht="84" hidden="1">
      <c r="A137" s="112" t="s">
        <v>208</v>
      </c>
      <c r="B137" s="14">
        <v>7200</v>
      </c>
      <c r="C137" s="95" t="s">
        <v>238</v>
      </c>
      <c r="D137" s="93" t="s">
        <v>238</v>
      </c>
      <c r="E137" s="93" t="s">
        <v>238</v>
      </c>
      <c r="F137" s="93" t="s">
        <v>238</v>
      </c>
      <c r="G137" s="93" t="s">
        <v>238</v>
      </c>
      <c r="H137" s="93" t="s">
        <v>238</v>
      </c>
      <c r="I137" s="93" t="s">
        <v>238</v>
      </c>
      <c r="J137" s="93" t="s">
        <v>238</v>
      </c>
      <c r="K137" s="93" t="s">
        <v>238</v>
      </c>
      <c r="L137" s="93" t="s">
        <v>238</v>
      </c>
      <c r="M137" s="93" t="s">
        <v>238</v>
      </c>
      <c r="N137" s="93" t="s">
        <v>238</v>
      </c>
      <c r="O137" s="93" t="s">
        <v>238</v>
      </c>
      <c r="P137" s="93" t="s">
        <v>238</v>
      </c>
      <c r="Q137" s="94" t="s">
        <v>238</v>
      </c>
      <c r="R137" s="94" t="s">
        <v>238</v>
      </c>
      <c r="S137" s="94" t="s">
        <v>238</v>
      </c>
      <c r="T137" s="94" t="s">
        <v>238</v>
      </c>
      <c r="U137" s="94" t="s">
        <v>238</v>
      </c>
      <c r="V137" s="94" t="s">
        <v>238</v>
      </c>
      <c r="W137" s="94" t="s">
        <v>238</v>
      </c>
      <c r="X137" s="93" t="s">
        <v>238</v>
      </c>
      <c r="Y137" s="93" t="s">
        <v>238</v>
      </c>
      <c r="Z137" s="93" t="s">
        <v>238</v>
      </c>
      <c r="AA137" s="93" t="s">
        <v>238</v>
      </c>
      <c r="AB137" s="93" t="s">
        <v>238</v>
      </c>
      <c r="AC137" s="8" t="s">
        <v>238</v>
      </c>
      <c r="AD137" s="8" t="s">
        <v>238</v>
      </c>
      <c r="AE137" s="8"/>
      <c r="AF137" s="8"/>
      <c r="AG137" s="153">
        <f t="shared" si="36"/>
        <v>0</v>
      </c>
      <c r="AH137" s="153"/>
      <c r="AI137" s="148"/>
      <c r="AJ137" s="148"/>
      <c r="AK137" s="148"/>
      <c r="AL137" s="148"/>
      <c r="AM137" s="148"/>
      <c r="AN137" s="148"/>
      <c r="AO137" s="148"/>
      <c r="AP137" s="153"/>
      <c r="AQ137" s="154">
        <f t="shared" si="37"/>
        <v>0</v>
      </c>
      <c r="AR137" s="146"/>
      <c r="AS137" s="146"/>
      <c r="AT137" s="146"/>
      <c r="AU137" s="146"/>
      <c r="AV137" s="153">
        <f t="shared" si="38"/>
        <v>0</v>
      </c>
      <c r="AW137" s="148"/>
      <c r="AX137" s="148"/>
      <c r="AY137" s="148"/>
      <c r="AZ137" s="148"/>
      <c r="BA137" s="153">
        <f t="shared" si="34"/>
        <v>0</v>
      </c>
      <c r="BB137" s="148"/>
      <c r="BC137" s="148"/>
      <c r="BD137" s="148"/>
      <c r="BE137" s="148"/>
      <c r="BF137" s="153">
        <f t="shared" si="35"/>
        <v>0</v>
      </c>
      <c r="BG137" s="148"/>
      <c r="BH137" s="148"/>
      <c r="BI137" s="148"/>
      <c r="BJ137" s="148"/>
    </row>
    <row r="138" spans="1:62" hidden="1">
      <c r="A138" s="113" t="s">
        <v>411</v>
      </c>
      <c r="B138" s="15"/>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16"/>
      <c r="AD138" s="16"/>
      <c r="AE138" s="16"/>
      <c r="AF138" s="16"/>
      <c r="AG138" s="153">
        <f t="shared" si="36"/>
        <v>0</v>
      </c>
      <c r="AH138" s="156"/>
      <c r="AI138" s="151"/>
      <c r="AJ138" s="151"/>
      <c r="AK138" s="151"/>
      <c r="AL138" s="151"/>
      <c r="AM138" s="151"/>
      <c r="AN138" s="151"/>
      <c r="AO138" s="151"/>
      <c r="AP138" s="156"/>
      <c r="AQ138" s="154">
        <f t="shared" si="37"/>
        <v>0</v>
      </c>
      <c r="AR138" s="152"/>
      <c r="AS138" s="152"/>
      <c r="AT138" s="152"/>
      <c r="AU138" s="152"/>
      <c r="AV138" s="153">
        <f t="shared" si="38"/>
        <v>0</v>
      </c>
      <c r="AW138" s="151"/>
      <c r="AX138" s="151"/>
      <c r="AY138" s="151"/>
      <c r="AZ138" s="151"/>
      <c r="BA138" s="153">
        <f t="shared" si="34"/>
        <v>0</v>
      </c>
      <c r="BB138" s="151"/>
      <c r="BC138" s="151"/>
      <c r="BD138" s="151"/>
      <c r="BE138" s="151"/>
      <c r="BF138" s="153">
        <f t="shared" si="35"/>
        <v>0</v>
      </c>
      <c r="BG138" s="151"/>
      <c r="BH138" s="151"/>
      <c r="BI138" s="151"/>
      <c r="BJ138" s="151"/>
    </row>
    <row r="139" spans="1:62" hidden="1">
      <c r="A139" s="114" t="s">
        <v>412</v>
      </c>
      <c r="B139" s="17"/>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18"/>
      <c r="AD139" s="18"/>
      <c r="AE139" s="18"/>
      <c r="AF139" s="18"/>
      <c r="AG139" s="153">
        <f t="shared" si="36"/>
        <v>0</v>
      </c>
      <c r="AH139" s="153"/>
      <c r="AI139" s="153"/>
      <c r="AJ139" s="153"/>
      <c r="AK139" s="153"/>
      <c r="AL139" s="153"/>
      <c r="AM139" s="153"/>
      <c r="AN139" s="153"/>
      <c r="AO139" s="153"/>
      <c r="AP139" s="153"/>
      <c r="AQ139" s="154">
        <f t="shared" si="37"/>
        <v>0</v>
      </c>
      <c r="AR139" s="154"/>
      <c r="AS139" s="154"/>
      <c r="AT139" s="154"/>
      <c r="AU139" s="154"/>
      <c r="AV139" s="153">
        <f t="shared" si="38"/>
        <v>0</v>
      </c>
      <c r="AW139" s="153"/>
      <c r="AX139" s="153"/>
      <c r="AY139" s="153"/>
      <c r="AZ139" s="153"/>
      <c r="BA139" s="153">
        <f t="shared" si="34"/>
        <v>0</v>
      </c>
      <c r="BB139" s="153"/>
      <c r="BC139" s="153"/>
      <c r="BD139" s="153"/>
      <c r="BE139" s="153"/>
      <c r="BF139" s="153">
        <f t="shared" si="35"/>
        <v>0</v>
      </c>
      <c r="BG139" s="153"/>
      <c r="BH139" s="153"/>
      <c r="BI139" s="153"/>
      <c r="BJ139" s="153"/>
    </row>
    <row r="140" spans="1:62" hidden="1">
      <c r="A140" s="112" t="s">
        <v>412</v>
      </c>
      <c r="B140" s="14"/>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12"/>
      <c r="AD140" s="12"/>
      <c r="AE140" s="12"/>
      <c r="AF140" s="12"/>
      <c r="AG140" s="153">
        <f t="shared" si="36"/>
        <v>0</v>
      </c>
      <c r="AH140" s="153"/>
      <c r="AI140" s="148"/>
      <c r="AJ140" s="148"/>
      <c r="AK140" s="148"/>
      <c r="AL140" s="148"/>
      <c r="AM140" s="148"/>
      <c r="AN140" s="148"/>
      <c r="AO140" s="148"/>
      <c r="AP140" s="153"/>
      <c r="AQ140" s="154">
        <f t="shared" si="37"/>
        <v>0</v>
      </c>
      <c r="AR140" s="146"/>
      <c r="AS140" s="146"/>
      <c r="AT140" s="146"/>
      <c r="AU140" s="146"/>
      <c r="AV140" s="153">
        <f t="shared" si="38"/>
        <v>0</v>
      </c>
      <c r="AW140" s="148"/>
      <c r="AX140" s="148"/>
      <c r="AY140" s="148"/>
      <c r="AZ140" s="148"/>
      <c r="BA140" s="153">
        <f t="shared" si="34"/>
        <v>0</v>
      </c>
      <c r="BB140" s="148"/>
      <c r="BC140" s="148"/>
      <c r="BD140" s="148"/>
      <c r="BE140" s="148"/>
      <c r="BF140" s="153">
        <f t="shared" si="35"/>
        <v>0</v>
      </c>
      <c r="BG140" s="148"/>
      <c r="BH140" s="148"/>
      <c r="BI140" s="148"/>
      <c r="BJ140" s="148"/>
    </row>
    <row r="141" spans="1:62" s="40" customFormat="1" ht="132">
      <c r="A141" s="117" t="s">
        <v>209</v>
      </c>
      <c r="B141" s="37">
        <v>7300</v>
      </c>
      <c r="C141" s="96" t="s">
        <v>238</v>
      </c>
      <c r="D141" s="76" t="s">
        <v>238</v>
      </c>
      <c r="E141" s="76" t="s">
        <v>238</v>
      </c>
      <c r="F141" s="76" t="s">
        <v>238</v>
      </c>
      <c r="G141" s="76" t="s">
        <v>238</v>
      </c>
      <c r="H141" s="76" t="s">
        <v>238</v>
      </c>
      <c r="I141" s="76" t="s">
        <v>238</v>
      </c>
      <c r="J141" s="76" t="s">
        <v>238</v>
      </c>
      <c r="K141" s="76" t="s">
        <v>238</v>
      </c>
      <c r="L141" s="76" t="s">
        <v>238</v>
      </c>
      <c r="M141" s="76" t="s">
        <v>238</v>
      </c>
      <c r="N141" s="76" t="s">
        <v>238</v>
      </c>
      <c r="O141" s="76" t="s">
        <v>238</v>
      </c>
      <c r="P141" s="76" t="s">
        <v>238</v>
      </c>
      <c r="Q141" s="77" t="s">
        <v>238</v>
      </c>
      <c r="R141" s="77" t="s">
        <v>238</v>
      </c>
      <c r="S141" s="77" t="s">
        <v>238</v>
      </c>
      <c r="T141" s="77" t="s">
        <v>238</v>
      </c>
      <c r="U141" s="77" t="s">
        <v>238</v>
      </c>
      <c r="V141" s="77" t="s">
        <v>238</v>
      </c>
      <c r="W141" s="77" t="s">
        <v>238</v>
      </c>
      <c r="X141" s="76" t="s">
        <v>238</v>
      </c>
      <c r="Y141" s="76" t="s">
        <v>238</v>
      </c>
      <c r="Z141" s="76" t="s">
        <v>238</v>
      </c>
      <c r="AA141" s="76" t="s">
        <v>238</v>
      </c>
      <c r="AB141" s="76" t="s">
        <v>238</v>
      </c>
      <c r="AC141" s="38" t="s">
        <v>238</v>
      </c>
      <c r="AD141" s="38" t="s">
        <v>238</v>
      </c>
      <c r="AE141" s="38"/>
      <c r="AF141" s="38"/>
      <c r="AG141" s="160">
        <f t="shared" si="36"/>
        <v>90.1</v>
      </c>
      <c r="AH141" s="160">
        <f t="shared" si="36"/>
        <v>90.1</v>
      </c>
      <c r="AI141" s="149">
        <f t="shared" ref="AI141:AY141" si="39">AI142+AI152</f>
        <v>90.1</v>
      </c>
      <c r="AJ141" s="149">
        <f t="shared" si="39"/>
        <v>90.1</v>
      </c>
      <c r="AK141" s="149">
        <f t="shared" si="39"/>
        <v>0</v>
      </c>
      <c r="AL141" s="149"/>
      <c r="AM141" s="149">
        <f t="shared" si="39"/>
        <v>0</v>
      </c>
      <c r="AN141" s="149"/>
      <c r="AO141" s="149"/>
      <c r="AP141" s="160"/>
      <c r="AQ141" s="161">
        <f t="shared" si="37"/>
        <v>90</v>
      </c>
      <c r="AR141" s="150">
        <f t="shared" si="39"/>
        <v>90</v>
      </c>
      <c r="AS141" s="150">
        <f t="shared" si="39"/>
        <v>0</v>
      </c>
      <c r="AT141" s="150">
        <f t="shared" si="39"/>
        <v>0</v>
      </c>
      <c r="AU141" s="150"/>
      <c r="AV141" s="160">
        <f t="shared" si="38"/>
        <v>90.1</v>
      </c>
      <c r="AW141" s="149">
        <f t="shared" si="39"/>
        <v>90.1</v>
      </c>
      <c r="AX141" s="149">
        <f t="shared" si="39"/>
        <v>0</v>
      </c>
      <c r="AY141" s="149">
        <f t="shared" si="39"/>
        <v>0</v>
      </c>
      <c r="AZ141" s="149"/>
      <c r="BA141" s="160">
        <f t="shared" si="34"/>
        <v>93.8</v>
      </c>
      <c r="BB141" s="149">
        <f>BB142+BB152</f>
        <v>93.8</v>
      </c>
      <c r="BC141" s="149">
        <f>BC142+BC152</f>
        <v>0</v>
      </c>
      <c r="BD141" s="149">
        <f>BD142+BD152</f>
        <v>0</v>
      </c>
      <c r="BE141" s="149"/>
      <c r="BF141" s="160">
        <f t="shared" si="35"/>
        <v>93.8</v>
      </c>
      <c r="BG141" s="149">
        <f>BG142+BG152</f>
        <v>93.8</v>
      </c>
      <c r="BH141" s="149">
        <f>BH142+BH152</f>
        <v>0</v>
      </c>
      <c r="BI141" s="149">
        <f>BI142+BI152</f>
        <v>0</v>
      </c>
      <c r="BJ141" s="149"/>
    </row>
    <row r="142" spans="1:62" ht="36" customHeight="1">
      <c r="A142" s="112" t="s">
        <v>366</v>
      </c>
      <c r="B142" s="14">
        <v>7301</v>
      </c>
      <c r="C142" s="97" t="s">
        <v>238</v>
      </c>
      <c r="D142" s="93" t="s">
        <v>238</v>
      </c>
      <c r="E142" s="93" t="s">
        <v>238</v>
      </c>
      <c r="F142" s="93" t="s">
        <v>238</v>
      </c>
      <c r="G142" s="93" t="s">
        <v>238</v>
      </c>
      <c r="H142" s="93" t="s">
        <v>238</v>
      </c>
      <c r="I142" s="93" t="s">
        <v>238</v>
      </c>
      <c r="J142" s="93" t="s">
        <v>238</v>
      </c>
      <c r="K142" s="93" t="s">
        <v>238</v>
      </c>
      <c r="L142" s="93" t="s">
        <v>238</v>
      </c>
      <c r="M142" s="93" t="s">
        <v>238</v>
      </c>
      <c r="N142" s="93" t="s">
        <v>238</v>
      </c>
      <c r="O142" s="93" t="s">
        <v>238</v>
      </c>
      <c r="P142" s="93" t="s">
        <v>238</v>
      </c>
      <c r="Q142" s="94" t="s">
        <v>238</v>
      </c>
      <c r="R142" s="94" t="s">
        <v>238</v>
      </c>
      <c r="S142" s="94" t="s">
        <v>238</v>
      </c>
      <c r="T142" s="94" t="s">
        <v>238</v>
      </c>
      <c r="U142" s="94" t="s">
        <v>238</v>
      </c>
      <c r="V142" s="94" t="s">
        <v>238</v>
      </c>
      <c r="W142" s="94" t="s">
        <v>238</v>
      </c>
      <c r="X142" s="93" t="s">
        <v>238</v>
      </c>
      <c r="Y142" s="93" t="s">
        <v>238</v>
      </c>
      <c r="Z142" s="93" t="s">
        <v>238</v>
      </c>
      <c r="AA142" s="93" t="s">
        <v>238</v>
      </c>
      <c r="AB142" s="93" t="s">
        <v>238</v>
      </c>
      <c r="AC142" s="8" t="s">
        <v>238</v>
      </c>
      <c r="AD142" s="8" t="s">
        <v>238</v>
      </c>
      <c r="AE142" s="8"/>
      <c r="AF142" s="8"/>
      <c r="AG142" s="153">
        <f t="shared" si="36"/>
        <v>90.1</v>
      </c>
      <c r="AH142" s="153">
        <f t="shared" si="36"/>
        <v>90.1</v>
      </c>
      <c r="AI142" s="148">
        <f t="shared" ref="AI142:AY142" si="40">AI145+AI150</f>
        <v>90.1</v>
      </c>
      <c r="AJ142" s="148">
        <f t="shared" si="40"/>
        <v>90.1</v>
      </c>
      <c r="AK142" s="148">
        <f t="shared" si="40"/>
        <v>0</v>
      </c>
      <c r="AL142" s="148"/>
      <c r="AM142" s="148">
        <f t="shared" si="40"/>
        <v>0</v>
      </c>
      <c r="AN142" s="148"/>
      <c r="AO142" s="148"/>
      <c r="AP142" s="153"/>
      <c r="AQ142" s="154">
        <f t="shared" si="37"/>
        <v>90</v>
      </c>
      <c r="AR142" s="146">
        <f t="shared" si="40"/>
        <v>90</v>
      </c>
      <c r="AS142" s="146">
        <f t="shared" si="40"/>
        <v>0</v>
      </c>
      <c r="AT142" s="146">
        <f t="shared" si="40"/>
        <v>0</v>
      </c>
      <c r="AU142" s="146"/>
      <c r="AV142" s="153">
        <f t="shared" si="38"/>
        <v>90.1</v>
      </c>
      <c r="AW142" s="148">
        <f t="shared" si="40"/>
        <v>90.1</v>
      </c>
      <c r="AX142" s="148">
        <f t="shared" si="40"/>
        <v>0</v>
      </c>
      <c r="AY142" s="148">
        <f t="shared" si="40"/>
        <v>0</v>
      </c>
      <c r="AZ142" s="148"/>
      <c r="BA142" s="153">
        <f t="shared" si="34"/>
        <v>93.8</v>
      </c>
      <c r="BB142" s="148">
        <f>BB145+BB150</f>
        <v>93.8</v>
      </c>
      <c r="BC142" s="148">
        <f>BC145+BC150</f>
        <v>0</v>
      </c>
      <c r="BD142" s="148">
        <f>BD145+BD150</f>
        <v>0</v>
      </c>
      <c r="BE142" s="148"/>
      <c r="BF142" s="153">
        <f t="shared" si="35"/>
        <v>93.8</v>
      </c>
      <c r="BG142" s="148">
        <f>BG145+BG150</f>
        <v>93.8</v>
      </c>
      <c r="BH142" s="148">
        <f>BH145+BH150</f>
        <v>0</v>
      </c>
      <c r="BI142" s="148">
        <f>BI145+BI150</f>
        <v>0</v>
      </c>
      <c r="BJ142" s="148"/>
    </row>
    <row r="143" spans="1:62" ht="6.75" hidden="1" customHeight="1">
      <c r="A143" s="113" t="s">
        <v>411</v>
      </c>
      <c r="B143" s="15"/>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16"/>
      <c r="AD143" s="16"/>
      <c r="AE143" s="16"/>
      <c r="AF143" s="16"/>
      <c r="AG143" s="153">
        <f t="shared" si="36"/>
        <v>0</v>
      </c>
      <c r="AH143" s="156"/>
      <c r="AI143" s="151"/>
      <c r="AJ143" s="151"/>
      <c r="AK143" s="151"/>
      <c r="AL143" s="151"/>
      <c r="AM143" s="151"/>
      <c r="AN143" s="151"/>
      <c r="AO143" s="151"/>
      <c r="AP143" s="156"/>
      <c r="AQ143" s="154">
        <f t="shared" si="37"/>
        <v>0</v>
      </c>
      <c r="AR143" s="152"/>
      <c r="AS143" s="152"/>
      <c r="AT143" s="152"/>
      <c r="AU143" s="152"/>
      <c r="AV143" s="153">
        <f t="shared" si="38"/>
        <v>0</v>
      </c>
      <c r="AW143" s="151"/>
      <c r="AX143" s="151"/>
      <c r="AY143" s="151"/>
      <c r="AZ143" s="151"/>
      <c r="BA143" s="153">
        <f t="shared" si="34"/>
        <v>0</v>
      </c>
      <c r="BB143" s="151"/>
      <c r="BC143" s="151"/>
      <c r="BD143" s="151"/>
      <c r="BE143" s="151"/>
      <c r="BF143" s="153">
        <f t="shared" si="35"/>
        <v>0</v>
      </c>
      <c r="BG143" s="151"/>
      <c r="BH143" s="151"/>
      <c r="BI143" s="151"/>
      <c r="BJ143" s="151"/>
    </row>
    <row r="144" spans="1:62" ht="0.75" hidden="1" customHeight="1">
      <c r="A144" s="114" t="s">
        <v>412</v>
      </c>
      <c r="B144" s="17"/>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18"/>
      <c r="AD144" s="18"/>
      <c r="AE144" s="18"/>
      <c r="AF144" s="18"/>
      <c r="AG144" s="153">
        <f t="shared" si="36"/>
        <v>0</v>
      </c>
      <c r="AH144" s="153"/>
      <c r="AI144" s="153"/>
      <c r="AJ144" s="153"/>
      <c r="AK144" s="153"/>
      <c r="AL144" s="153"/>
      <c r="AM144" s="153"/>
      <c r="AN144" s="153"/>
      <c r="AO144" s="153"/>
      <c r="AP144" s="153"/>
      <c r="AQ144" s="154">
        <f t="shared" si="37"/>
        <v>0</v>
      </c>
      <c r="AR144" s="154"/>
      <c r="AS144" s="154"/>
      <c r="AT144" s="154"/>
      <c r="AU144" s="154"/>
      <c r="AV144" s="153">
        <f t="shared" si="38"/>
        <v>0</v>
      </c>
      <c r="AW144" s="153"/>
      <c r="AX144" s="153"/>
      <c r="AY144" s="153"/>
      <c r="AZ144" s="153"/>
      <c r="BA144" s="153">
        <f t="shared" si="34"/>
        <v>0</v>
      </c>
      <c r="BB144" s="153"/>
      <c r="BC144" s="153"/>
      <c r="BD144" s="153"/>
      <c r="BE144" s="153"/>
      <c r="BF144" s="153">
        <f t="shared" si="35"/>
        <v>0</v>
      </c>
      <c r="BG144" s="153"/>
      <c r="BH144" s="153"/>
      <c r="BI144" s="153"/>
      <c r="BJ144" s="153"/>
    </row>
    <row r="145" spans="1:62" ht="27.75" customHeight="1">
      <c r="A145" s="859" t="s">
        <v>445</v>
      </c>
      <c r="B145" s="17">
        <v>7304</v>
      </c>
      <c r="C145" s="672" t="s">
        <v>401</v>
      </c>
      <c r="D145" s="58" t="s">
        <v>290</v>
      </c>
      <c r="E145" s="653" t="s">
        <v>402</v>
      </c>
      <c r="F145" s="59"/>
      <c r="G145" s="59"/>
      <c r="H145" s="59"/>
      <c r="I145" s="59"/>
      <c r="J145" s="59"/>
      <c r="K145" s="59"/>
      <c r="L145" s="59"/>
      <c r="M145" s="848" t="s">
        <v>385</v>
      </c>
      <c r="N145" s="60" t="s">
        <v>290</v>
      </c>
      <c r="O145" s="60" t="s">
        <v>386</v>
      </c>
      <c r="P145" s="59">
        <v>29</v>
      </c>
      <c r="Q145" s="59"/>
      <c r="R145" s="59"/>
      <c r="S145" s="59"/>
      <c r="T145" s="59"/>
      <c r="U145" s="59"/>
      <c r="V145" s="59"/>
      <c r="W145" s="672" t="s">
        <v>354</v>
      </c>
      <c r="X145" s="650" t="s">
        <v>239</v>
      </c>
      <c r="Y145" s="650" t="s">
        <v>464</v>
      </c>
      <c r="Z145" s="853" t="s">
        <v>2</v>
      </c>
      <c r="AA145" s="63" t="s">
        <v>290</v>
      </c>
      <c r="AB145" s="63" t="s">
        <v>378</v>
      </c>
      <c r="AC145" s="18"/>
      <c r="AD145" s="18" t="s">
        <v>407</v>
      </c>
      <c r="AE145" s="18"/>
      <c r="AF145" s="18"/>
      <c r="AG145" s="153">
        <f t="shared" si="36"/>
        <v>90.1</v>
      </c>
      <c r="AH145" s="153">
        <f t="shared" si="36"/>
        <v>90.1</v>
      </c>
      <c r="AI145" s="153">
        <f>AI146+AI147</f>
        <v>90.1</v>
      </c>
      <c r="AJ145" s="153">
        <f>AJ146+AJ147</f>
        <v>90.1</v>
      </c>
      <c r="AK145" s="153"/>
      <c r="AL145" s="153"/>
      <c r="AM145" s="153"/>
      <c r="AN145" s="153"/>
      <c r="AO145" s="153"/>
      <c r="AP145" s="153"/>
      <c r="AQ145" s="154">
        <f t="shared" si="37"/>
        <v>90</v>
      </c>
      <c r="AR145" s="154">
        <f>AR146+AR147</f>
        <v>90</v>
      </c>
      <c r="AS145" s="154"/>
      <c r="AT145" s="154"/>
      <c r="AU145" s="154"/>
      <c r="AV145" s="153">
        <f t="shared" si="38"/>
        <v>90.1</v>
      </c>
      <c r="AW145" s="153">
        <f>AW146+AW147</f>
        <v>90.1</v>
      </c>
      <c r="AX145" s="153"/>
      <c r="AY145" s="153"/>
      <c r="AZ145" s="153"/>
      <c r="BA145" s="153">
        <f t="shared" si="34"/>
        <v>93.8</v>
      </c>
      <c r="BB145" s="153">
        <f>BB146+BB147</f>
        <v>93.8</v>
      </c>
      <c r="BC145" s="153"/>
      <c r="BD145" s="153"/>
      <c r="BE145" s="153"/>
      <c r="BF145" s="153">
        <f t="shared" si="35"/>
        <v>93.8</v>
      </c>
      <c r="BG145" s="153">
        <f>BG146+BG147</f>
        <v>93.8</v>
      </c>
      <c r="BH145" s="153"/>
      <c r="BI145" s="153"/>
      <c r="BJ145" s="153"/>
    </row>
    <row r="146" spans="1:62">
      <c r="A146" s="860"/>
      <c r="B146" s="17"/>
      <c r="C146" s="673"/>
      <c r="D146" s="58"/>
      <c r="E146" s="654"/>
      <c r="F146" s="59"/>
      <c r="G146" s="59"/>
      <c r="H146" s="59"/>
      <c r="I146" s="59"/>
      <c r="J146" s="59"/>
      <c r="K146" s="59"/>
      <c r="L146" s="59"/>
      <c r="M146" s="849"/>
      <c r="N146" s="60"/>
      <c r="O146" s="60"/>
      <c r="P146" s="59"/>
      <c r="Q146" s="59"/>
      <c r="R146" s="59"/>
      <c r="S146" s="59"/>
      <c r="T146" s="59"/>
      <c r="U146" s="59"/>
      <c r="V146" s="59"/>
      <c r="W146" s="673"/>
      <c r="X146" s="651"/>
      <c r="Y146" s="651"/>
      <c r="Z146" s="854"/>
      <c r="AA146" s="63"/>
      <c r="AB146" s="63"/>
      <c r="AC146" s="18"/>
      <c r="AD146" s="18" t="s">
        <v>407</v>
      </c>
      <c r="AE146" s="18" t="s">
        <v>280</v>
      </c>
      <c r="AF146" s="18" t="s">
        <v>272</v>
      </c>
      <c r="AG146" s="153">
        <f t="shared" si="36"/>
        <v>89.1</v>
      </c>
      <c r="AH146" s="153">
        <f t="shared" si="36"/>
        <v>89.1</v>
      </c>
      <c r="AI146" s="153">
        <v>89.1</v>
      </c>
      <c r="AJ146" s="153">
        <v>89.1</v>
      </c>
      <c r="AK146" s="153"/>
      <c r="AL146" s="153"/>
      <c r="AM146" s="153"/>
      <c r="AN146" s="153"/>
      <c r="AO146" s="153"/>
      <c r="AP146" s="153"/>
      <c r="AQ146" s="154">
        <f t="shared" si="37"/>
        <v>90</v>
      </c>
      <c r="AR146" s="154">
        <v>90</v>
      </c>
      <c r="AS146" s="154"/>
      <c r="AT146" s="154"/>
      <c r="AU146" s="154"/>
      <c r="AV146" s="153">
        <f t="shared" si="38"/>
        <v>90.1</v>
      </c>
      <c r="AW146" s="153">
        <v>90.1</v>
      </c>
      <c r="AX146" s="153"/>
      <c r="AY146" s="153"/>
      <c r="AZ146" s="153"/>
      <c r="BA146" s="153">
        <f t="shared" si="34"/>
        <v>93.8</v>
      </c>
      <c r="BB146" s="153">
        <v>93.8</v>
      </c>
      <c r="BC146" s="153"/>
      <c r="BD146" s="153"/>
      <c r="BE146" s="153"/>
      <c r="BF146" s="153">
        <f t="shared" si="35"/>
        <v>93.8</v>
      </c>
      <c r="BG146" s="153">
        <v>93.8</v>
      </c>
      <c r="BH146" s="153"/>
      <c r="BI146" s="153"/>
      <c r="BJ146" s="153"/>
    </row>
    <row r="147" spans="1:62" ht="117.75" customHeight="1">
      <c r="A147" s="861"/>
      <c r="B147" s="17"/>
      <c r="C147" s="817"/>
      <c r="D147" s="58"/>
      <c r="E147" s="816"/>
      <c r="F147" s="59"/>
      <c r="G147" s="59"/>
      <c r="H147" s="59"/>
      <c r="I147" s="59"/>
      <c r="J147" s="59"/>
      <c r="K147" s="59"/>
      <c r="L147" s="59"/>
      <c r="M147" s="850"/>
      <c r="N147" s="60"/>
      <c r="O147" s="60"/>
      <c r="P147" s="59"/>
      <c r="Q147" s="59"/>
      <c r="R147" s="59"/>
      <c r="S147" s="59"/>
      <c r="T147" s="59"/>
      <c r="U147" s="59"/>
      <c r="V147" s="59"/>
      <c r="W147" s="817"/>
      <c r="X147" s="836"/>
      <c r="Y147" s="836"/>
      <c r="Z147" s="854"/>
      <c r="AA147" s="63"/>
      <c r="AB147" s="63"/>
      <c r="AC147" s="18"/>
      <c r="AD147" s="18" t="s">
        <v>407</v>
      </c>
      <c r="AE147" s="18" t="s">
        <v>280</v>
      </c>
      <c r="AF147" s="18" t="s">
        <v>278</v>
      </c>
      <c r="AG147" s="153">
        <f t="shared" si="36"/>
        <v>1</v>
      </c>
      <c r="AH147" s="153">
        <f t="shared" si="36"/>
        <v>1</v>
      </c>
      <c r="AI147" s="153">
        <v>1</v>
      </c>
      <c r="AJ147" s="153">
        <v>1</v>
      </c>
      <c r="AK147" s="153"/>
      <c r="AL147" s="153"/>
      <c r="AM147" s="153"/>
      <c r="AN147" s="153"/>
      <c r="AO147" s="153"/>
      <c r="AP147" s="153"/>
      <c r="AQ147" s="154">
        <f t="shared" si="37"/>
        <v>0</v>
      </c>
      <c r="AR147" s="154">
        <v>0</v>
      </c>
      <c r="AS147" s="154"/>
      <c r="AT147" s="154"/>
      <c r="AU147" s="154"/>
      <c r="AV147" s="153">
        <f t="shared" si="38"/>
        <v>0</v>
      </c>
      <c r="AW147" s="153">
        <v>0</v>
      </c>
      <c r="AX147" s="153"/>
      <c r="AY147" s="153"/>
      <c r="AZ147" s="153"/>
      <c r="BA147" s="153">
        <f t="shared" si="34"/>
        <v>0</v>
      </c>
      <c r="BB147" s="153">
        <v>0</v>
      </c>
      <c r="BC147" s="153"/>
      <c r="BD147" s="153"/>
      <c r="BE147" s="153"/>
      <c r="BF147" s="153">
        <f t="shared" si="35"/>
        <v>0</v>
      </c>
      <c r="BG147" s="153">
        <v>0</v>
      </c>
      <c r="BH147" s="153"/>
      <c r="BI147" s="153"/>
      <c r="BJ147" s="153"/>
    </row>
    <row r="148" spans="1:62" ht="24.75" hidden="1" thickBot="1">
      <c r="A148" s="125" t="s">
        <v>325</v>
      </c>
      <c r="B148" s="17">
        <v>7400</v>
      </c>
      <c r="C148" s="98"/>
      <c r="D148" s="58"/>
      <c r="E148" s="58"/>
      <c r="F148" s="59"/>
      <c r="G148" s="59"/>
      <c r="H148" s="59"/>
      <c r="I148" s="59"/>
      <c r="J148" s="59"/>
      <c r="K148" s="59"/>
      <c r="L148" s="59"/>
      <c r="M148" s="61"/>
      <c r="N148" s="60"/>
      <c r="O148" s="60"/>
      <c r="P148" s="59"/>
      <c r="Q148" s="59"/>
      <c r="R148" s="59"/>
      <c r="S148" s="59"/>
      <c r="T148" s="59"/>
      <c r="U148" s="59"/>
      <c r="V148" s="59"/>
      <c r="W148" s="98"/>
      <c r="X148" s="58"/>
      <c r="Y148" s="65"/>
      <c r="Z148" s="87"/>
      <c r="AA148" s="87"/>
      <c r="AB148" s="87"/>
      <c r="AC148" s="18"/>
      <c r="AD148" s="18"/>
      <c r="AE148" s="18"/>
      <c r="AF148" s="18"/>
      <c r="AG148" s="153">
        <f t="shared" si="36"/>
        <v>0</v>
      </c>
      <c r="AH148" s="153"/>
      <c r="AI148" s="153"/>
      <c r="AJ148" s="153"/>
      <c r="AK148" s="153"/>
      <c r="AL148" s="153"/>
      <c r="AM148" s="153"/>
      <c r="AN148" s="153"/>
      <c r="AO148" s="153"/>
      <c r="AP148" s="153"/>
      <c r="AQ148" s="154">
        <f t="shared" si="37"/>
        <v>0</v>
      </c>
      <c r="AR148" s="154"/>
      <c r="AS148" s="154"/>
      <c r="AT148" s="154"/>
      <c r="AU148" s="154"/>
      <c r="AV148" s="153">
        <f t="shared" si="38"/>
        <v>0</v>
      </c>
      <c r="AW148" s="153"/>
      <c r="AX148" s="153"/>
      <c r="AY148" s="153"/>
      <c r="AZ148" s="153"/>
      <c r="BA148" s="153">
        <f t="shared" si="34"/>
        <v>0</v>
      </c>
      <c r="BB148" s="153"/>
      <c r="BC148" s="153"/>
      <c r="BD148" s="153"/>
      <c r="BE148" s="153"/>
      <c r="BF148" s="153">
        <f t="shared" si="35"/>
        <v>0</v>
      </c>
      <c r="BG148" s="153"/>
      <c r="BH148" s="153"/>
      <c r="BI148" s="153"/>
      <c r="BJ148" s="153"/>
    </row>
    <row r="149" spans="1:62" hidden="1">
      <c r="A149" s="126"/>
      <c r="B149" s="17"/>
      <c r="C149" s="98"/>
      <c r="D149" s="58"/>
      <c r="E149" s="58"/>
      <c r="F149" s="59"/>
      <c r="G149" s="59"/>
      <c r="H149" s="59"/>
      <c r="I149" s="59"/>
      <c r="J149" s="59"/>
      <c r="K149" s="59"/>
      <c r="L149" s="59"/>
      <c r="M149" s="61"/>
      <c r="N149" s="60"/>
      <c r="O149" s="60"/>
      <c r="P149" s="59"/>
      <c r="Q149" s="59"/>
      <c r="R149" s="59"/>
      <c r="S149" s="59"/>
      <c r="T149" s="59"/>
      <c r="U149" s="59"/>
      <c r="V149" s="59"/>
      <c r="W149" s="98"/>
      <c r="X149" s="58"/>
      <c r="Y149" s="58"/>
      <c r="Z149" s="63"/>
      <c r="AA149" s="63"/>
      <c r="AB149" s="63"/>
      <c r="AC149" s="18"/>
      <c r="AD149" s="18"/>
      <c r="AE149" s="18"/>
      <c r="AF149" s="18"/>
      <c r="AG149" s="153">
        <f t="shared" si="36"/>
        <v>0</v>
      </c>
      <c r="AH149" s="153"/>
      <c r="AI149" s="153"/>
      <c r="AJ149" s="153"/>
      <c r="AK149" s="153"/>
      <c r="AL149" s="153"/>
      <c r="AM149" s="153"/>
      <c r="AN149" s="153"/>
      <c r="AO149" s="153"/>
      <c r="AP149" s="153"/>
      <c r="AQ149" s="154">
        <f t="shared" si="37"/>
        <v>0</v>
      </c>
      <c r="AR149" s="154"/>
      <c r="AS149" s="154"/>
      <c r="AT149" s="154"/>
      <c r="AU149" s="154"/>
      <c r="AV149" s="153">
        <f t="shared" si="38"/>
        <v>0</v>
      </c>
      <c r="AW149" s="153"/>
      <c r="AX149" s="153"/>
      <c r="AY149" s="153"/>
      <c r="AZ149" s="153"/>
      <c r="BA149" s="153">
        <f t="shared" si="34"/>
        <v>0</v>
      </c>
      <c r="BB149" s="153"/>
      <c r="BC149" s="153"/>
      <c r="BD149" s="153"/>
      <c r="BE149" s="153"/>
      <c r="BF149" s="153">
        <f t="shared" si="35"/>
        <v>0</v>
      </c>
      <c r="BG149" s="153"/>
      <c r="BH149" s="153"/>
      <c r="BI149" s="153"/>
      <c r="BJ149" s="153"/>
    </row>
    <row r="150" spans="1:62" ht="128.25" customHeight="1">
      <c r="A150" s="112" t="s">
        <v>371</v>
      </c>
      <c r="B150" s="17">
        <v>7454</v>
      </c>
      <c r="C150" s="58" t="s">
        <v>447</v>
      </c>
      <c r="D150" s="58" t="s">
        <v>249</v>
      </c>
      <c r="E150" s="58" t="s">
        <v>448</v>
      </c>
      <c r="F150" s="59"/>
      <c r="G150" s="59"/>
      <c r="H150" s="59"/>
      <c r="I150" s="59"/>
      <c r="J150" s="59"/>
      <c r="K150" s="59"/>
      <c r="L150" s="59"/>
      <c r="M150" s="64" t="s">
        <v>352</v>
      </c>
      <c r="N150" s="66" t="s">
        <v>290</v>
      </c>
      <c r="O150" s="60" t="s">
        <v>353</v>
      </c>
      <c r="P150" s="59">
        <v>17</v>
      </c>
      <c r="Q150" s="59"/>
      <c r="R150" s="59"/>
      <c r="S150" s="59"/>
      <c r="T150" s="59"/>
      <c r="U150" s="59"/>
      <c r="V150" s="59"/>
      <c r="W150" s="58" t="s">
        <v>354</v>
      </c>
      <c r="X150" s="58" t="s">
        <v>239</v>
      </c>
      <c r="Y150" s="58" t="s">
        <v>464</v>
      </c>
      <c r="Z150" s="80" t="s">
        <v>469</v>
      </c>
      <c r="AA150" s="81" t="s">
        <v>414</v>
      </c>
      <c r="AB150" s="81" t="s">
        <v>470</v>
      </c>
      <c r="AC150" s="18"/>
      <c r="AD150" s="18" t="s">
        <v>475</v>
      </c>
      <c r="AE150" s="18" t="s">
        <v>279</v>
      </c>
      <c r="AF150" s="18" t="s">
        <v>250</v>
      </c>
      <c r="AG150" s="153">
        <f t="shared" si="36"/>
        <v>0</v>
      </c>
      <c r="AH150" s="153"/>
      <c r="AI150" s="153"/>
      <c r="AJ150" s="153"/>
      <c r="AK150" s="153"/>
      <c r="AL150" s="153"/>
      <c r="AM150" s="153"/>
      <c r="AN150" s="153"/>
      <c r="AO150" s="153"/>
      <c r="AP150" s="153"/>
      <c r="AQ150" s="154">
        <f t="shared" si="37"/>
        <v>0</v>
      </c>
      <c r="AR150" s="154"/>
      <c r="AS150" s="154"/>
      <c r="AT150" s="154"/>
      <c r="AU150" s="154"/>
      <c r="AV150" s="153">
        <f t="shared" si="38"/>
        <v>0</v>
      </c>
      <c r="AW150" s="153"/>
      <c r="AX150" s="153"/>
      <c r="AY150" s="153"/>
      <c r="AZ150" s="153"/>
      <c r="BA150" s="153">
        <f t="shared" si="34"/>
        <v>0</v>
      </c>
      <c r="BB150" s="153"/>
      <c r="BC150" s="153"/>
      <c r="BD150" s="153"/>
      <c r="BE150" s="153"/>
      <c r="BF150" s="153">
        <f t="shared" si="35"/>
        <v>0</v>
      </c>
      <c r="BG150" s="153"/>
      <c r="BH150" s="153"/>
      <c r="BI150" s="153"/>
      <c r="BJ150" s="153"/>
    </row>
    <row r="151" spans="1:62" hidden="1">
      <c r="A151" s="112"/>
      <c r="B151" s="14"/>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12"/>
      <c r="AD151" s="12"/>
      <c r="AE151" s="12"/>
      <c r="AF151" s="12"/>
      <c r="AG151" s="153">
        <f t="shared" si="36"/>
        <v>0</v>
      </c>
      <c r="AH151" s="153"/>
      <c r="AI151" s="148"/>
      <c r="AJ151" s="148"/>
      <c r="AK151" s="148"/>
      <c r="AL151" s="148"/>
      <c r="AM151" s="148"/>
      <c r="AN151" s="148"/>
      <c r="AO151" s="148"/>
      <c r="AP151" s="153"/>
      <c r="AQ151" s="154">
        <f t="shared" si="37"/>
        <v>0</v>
      </c>
      <c r="AR151" s="146"/>
      <c r="AS151" s="146"/>
      <c r="AT151" s="146"/>
      <c r="AU151" s="146"/>
      <c r="AV151" s="153">
        <f t="shared" si="38"/>
        <v>0</v>
      </c>
      <c r="AW151" s="148"/>
      <c r="AX151" s="148"/>
      <c r="AY151" s="148"/>
      <c r="AZ151" s="148"/>
      <c r="BA151" s="153">
        <f t="shared" si="34"/>
        <v>0</v>
      </c>
      <c r="BB151" s="148"/>
      <c r="BC151" s="148"/>
      <c r="BD151" s="148"/>
      <c r="BE151" s="148"/>
      <c r="BF151" s="153">
        <f t="shared" si="35"/>
        <v>0</v>
      </c>
      <c r="BG151" s="148"/>
      <c r="BH151" s="148"/>
      <c r="BI151" s="148"/>
      <c r="BJ151" s="148"/>
    </row>
    <row r="152" spans="1:62" ht="35.25" hidden="1" customHeight="1">
      <c r="A152" s="112" t="s">
        <v>210</v>
      </c>
      <c r="B152" s="14">
        <v>7500</v>
      </c>
      <c r="C152" s="97" t="s">
        <v>238</v>
      </c>
      <c r="D152" s="93" t="s">
        <v>238</v>
      </c>
      <c r="E152" s="93" t="s">
        <v>238</v>
      </c>
      <c r="F152" s="93" t="s">
        <v>238</v>
      </c>
      <c r="G152" s="93" t="s">
        <v>238</v>
      </c>
      <c r="H152" s="93" t="s">
        <v>238</v>
      </c>
      <c r="I152" s="93" t="s">
        <v>238</v>
      </c>
      <c r="J152" s="93" t="s">
        <v>238</v>
      </c>
      <c r="K152" s="93" t="s">
        <v>238</v>
      </c>
      <c r="L152" s="93" t="s">
        <v>238</v>
      </c>
      <c r="M152" s="93" t="s">
        <v>238</v>
      </c>
      <c r="N152" s="93" t="s">
        <v>238</v>
      </c>
      <c r="O152" s="93" t="s">
        <v>238</v>
      </c>
      <c r="P152" s="93" t="s">
        <v>238</v>
      </c>
      <c r="Q152" s="94" t="s">
        <v>238</v>
      </c>
      <c r="R152" s="94" t="s">
        <v>238</v>
      </c>
      <c r="S152" s="94" t="s">
        <v>238</v>
      </c>
      <c r="T152" s="94" t="s">
        <v>238</v>
      </c>
      <c r="U152" s="94" t="s">
        <v>238</v>
      </c>
      <c r="V152" s="94" t="s">
        <v>238</v>
      </c>
      <c r="W152" s="94" t="s">
        <v>238</v>
      </c>
      <c r="X152" s="93" t="s">
        <v>238</v>
      </c>
      <c r="Y152" s="93" t="s">
        <v>238</v>
      </c>
      <c r="Z152" s="93" t="s">
        <v>238</v>
      </c>
      <c r="AA152" s="93" t="s">
        <v>238</v>
      </c>
      <c r="AB152" s="93" t="s">
        <v>238</v>
      </c>
      <c r="AC152" s="8" t="s">
        <v>238</v>
      </c>
      <c r="AD152" s="8" t="s">
        <v>238</v>
      </c>
      <c r="AE152" s="8"/>
      <c r="AF152" s="8"/>
      <c r="AG152" s="153">
        <f t="shared" si="36"/>
        <v>0</v>
      </c>
      <c r="AH152" s="153"/>
      <c r="AI152" s="148"/>
      <c r="AJ152" s="148"/>
      <c r="AK152" s="148"/>
      <c r="AL152" s="148"/>
      <c r="AM152" s="148"/>
      <c r="AN152" s="148"/>
      <c r="AO152" s="148"/>
      <c r="AP152" s="153"/>
      <c r="AQ152" s="154">
        <f t="shared" si="37"/>
        <v>0</v>
      </c>
      <c r="AR152" s="146"/>
      <c r="AS152" s="146"/>
      <c r="AT152" s="146"/>
      <c r="AU152" s="146"/>
      <c r="AV152" s="153">
        <f t="shared" si="38"/>
        <v>0</v>
      </c>
      <c r="AW152" s="148"/>
      <c r="AX152" s="148"/>
      <c r="AY152" s="148"/>
      <c r="AZ152" s="148"/>
      <c r="BA152" s="153">
        <f t="shared" si="34"/>
        <v>0</v>
      </c>
      <c r="BB152" s="148"/>
      <c r="BC152" s="148"/>
      <c r="BD152" s="148"/>
      <c r="BE152" s="148"/>
      <c r="BF152" s="153">
        <f t="shared" si="35"/>
        <v>0</v>
      </c>
      <c r="BG152" s="148"/>
      <c r="BH152" s="148"/>
      <c r="BI152" s="148"/>
      <c r="BJ152" s="148"/>
    </row>
    <row r="153" spans="1:62" hidden="1">
      <c r="A153" s="113" t="s">
        <v>411</v>
      </c>
      <c r="B153" s="15">
        <v>7501</v>
      </c>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16"/>
      <c r="AD153" s="16"/>
      <c r="AE153" s="16"/>
      <c r="AF153" s="16"/>
      <c r="AG153" s="153">
        <f t="shared" si="36"/>
        <v>0</v>
      </c>
      <c r="AH153" s="156"/>
      <c r="AI153" s="151"/>
      <c r="AJ153" s="151"/>
      <c r="AK153" s="151"/>
      <c r="AL153" s="151"/>
      <c r="AM153" s="151"/>
      <c r="AN153" s="151"/>
      <c r="AO153" s="151"/>
      <c r="AP153" s="156"/>
      <c r="AQ153" s="154">
        <f t="shared" si="37"/>
        <v>0</v>
      </c>
      <c r="AR153" s="152"/>
      <c r="AS153" s="152"/>
      <c r="AT153" s="152"/>
      <c r="AU153" s="152"/>
      <c r="AV153" s="153">
        <f t="shared" si="38"/>
        <v>0</v>
      </c>
      <c r="AW153" s="151"/>
      <c r="AX153" s="151"/>
      <c r="AY153" s="151"/>
      <c r="AZ153" s="151"/>
      <c r="BA153" s="153">
        <f t="shared" si="34"/>
        <v>0</v>
      </c>
      <c r="BB153" s="151"/>
      <c r="BC153" s="151"/>
      <c r="BD153" s="151"/>
      <c r="BE153" s="151"/>
      <c r="BF153" s="153">
        <f t="shared" si="35"/>
        <v>0</v>
      </c>
      <c r="BG153" s="151"/>
      <c r="BH153" s="151"/>
      <c r="BI153" s="151"/>
      <c r="BJ153" s="151"/>
    </row>
    <row r="154" spans="1:62" ht="1.5" hidden="1" customHeight="1">
      <c r="A154" s="114" t="s">
        <v>412</v>
      </c>
      <c r="B154" s="17"/>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18"/>
      <c r="AD154" s="18"/>
      <c r="AE154" s="18"/>
      <c r="AF154" s="18"/>
      <c r="AG154" s="153">
        <f t="shared" si="36"/>
        <v>0</v>
      </c>
      <c r="AH154" s="153"/>
      <c r="AI154" s="153"/>
      <c r="AJ154" s="153"/>
      <c r="AK154" s="153"/>
      <c r="AL154" s="153"/>
      <c r="AM154" s="153"/>
      <c r="AN154" s="153"/>
      <c r="AO154" s="153"/>
      <c r="AP154" s="153"/>
      <c r="AQ154" s="154">
        <f t="shared" si="37"/>
        <v>0</v>
      </c>
      <c r="AR154" s="154"/>
      <c r="AS154" s="154"/>
      <c r="AT154" s="154"/>
      <c r="AU154" s="154"/>
      <c r="AV154" s="153">
        <f t="shared" si="38"/>
        <v>0</v>
      </c>
      <c r="AW154" s="153"/>
      <c r="AX154" s="153"/>
      <c r="AY154" s="153"/>
      <c r="AZ154" s="153"/>
      <c r="BA154" s="153">
        <f t="shared" si="34"/>
        <v>0</v>
      </c>
      <c r="BB154" s="153"/>
      <c r="BC154" s="153"/>
      <c r="BD154" s="153"/>
      <c r="BE154" s="153"/>
      <c r="BF154" s="153">
        <f t="shared" si="35"/>
        <v>0</v>
      </c>
      <c r="BG154" s="153"/>
      <c r="BH154" s="153"/>
      <c r="BI154" s="153"/>
      <c r="BJ154" s="153"/>
    </row>
    <row r="155" spans="1:62" ht="0.75" hidden="1" customHeight="1">
      <c r="A155" s="127" t="s">
        <v>326</v>
      </c>
      <c r="B155" s="33">
        <v>7600</v>
      </c>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12"/>
      <c r="AD155" s="12"/>
      <c r="AE155" s="12"/>
      <c r="AF155" s="12"/>
      <c r="AG155" s="153">
        <f t="shared" si="36"/>
        <v>0</v>
      </c>
      <c r="AH155" s="153"/>
      <c r="AI155" s="148"/>
      <c r="AJ155" s="148"/>
      <c r="AK155" s="148"/>
      <c r="AL155" s="148"/>
      <c r="AM155" s="148"/>
      <c r="AN155" s="148"/>
      <c r="AO155" s="148"/>
      <c r="AP155" s="153"/>
      <c r="AQ155" s="154">
        <f t="shared" si="37"/>
        <v>0</v>
      </c>
      <c r="AR155" s="146"/>
      <c r="AS155" s="146"/>
      <c r="AT155" s="146"/>
      <c r="AU155" s="146"/>
      <c r="AV155" s="153">
        <f t="shared" si="38"/>
        <v>0</v>
      </c>
      <c r="AW155" s="148"/>
      <c r="AX155" s="148"/>
      <c r="AY155" s="148"/>
      <c r="AZ155" s="148"/>
      <c r="BA155" s="153">
        <f t="shared" si="34"/>
        <v>0</v>
      </c>
      <c r="BB155" s="148"/>
      <c r="BC155" s="148"/>
      <c r="BD155" s="148"/>
      <c r="BE155" s="148"/>
      <c r="BF155" s="153">
        <f t="shared" si="35"/>
        <v>0</v>
      </c>
      <c r="BG155" s="148"/>
      <c r="BH155" s="148"/>
      <c r="BI155" s="148"/>
      <c r="BJ155" s="148"/>
    </row>
    <row r="156" spans="1:62" ht="96">
      <c r="A156" s="112" t="s">
        <v>211</v>
      </c>
      <c r="B156" s="10">
        <v>7700</v>
      </c>
      <c r="C156" s="100" t="s">
        <v>238</v>
      </c>
      <c r="D156" s="93" t="s">
        <v>238</v>
      </c>
      <c r="E156" s="93" t="s">
        <v>238</v>
      </c>
      <c r="F156" s="93" t="s">
        <v>238</v>
      </c>
      <c r="G156" s="93" t="s">
        <v>238</v>
      </c>
      <c r="H156" s="93" t="s">
        <v>238</v>
      </c>
      <c r="I156" s="93" t="s">
        <v>238</v>
      </c>
      <c r="J156" s="93" t="s">
        <v>238</v>
      </c>
      <c r="K156" s="93" t="s">
        <v>238</v>
      </c>
      <c r="L156" s="93" t="s">
        <v>238</v>
      </c>
      <c r="M156" s="93" t="s">
        <v>238</v>
      </c>
      <c r="N156" s="93" t="s">
        <v>238</v>
      </c>
      <c r="O156" s="93" t="s">
        <v>238</v>
      </c>
      <c r="P156" s="93" t="s">
        <v>238</v>
      </c>
      <c r="Q156" s="94" t="s">
        <v>238</v>
      </c>
      <c r="R156" s="94" t="s">
        <v>238</v>
      </c>
      <c r="S156" s="94" t="s">
        <v>238</v>
      </c>
      <c r="T156" s="94" t="s">
        <v>238</v>
      </c>
      <c r="U156" s="94" t="s">
        <v>238</v>
      </c>
      <c r="V156" s="94" t="s">
        <v>238</v>
      </c>
      <c r="W156" s="94" t="s">
        <v>238</v>
      </c>
      <c r="X156" s="93" t="s">
        <v>238</v>
      </c>
      <c r="Y156" s="93" t="s">
        <v>238</v>
      </c>
      <c r="Z156" s="93" t="s">
        <v>238</v>
      </c>
      <c r="AA156" s="93" t="s">
        <v>238</v>
      </c>
      <c r="AB156" s="93" t="s">
        <v>238</v>
      </c>
      <c r="AC156" s="8" t="s">
        <v>238</v>
      </c>
      <c r="AD156" s="8" t="s">
        <v>238</v>
      </c>
      <c r="AE156" s="8"/>
      <c r="AF156" s="8"/>
      <c r="AG156" s="153">
        <f t="shared" si="36"/>
        <v>306.3</v>
      </c>
      <c r="AH156" s="153">
        <f t="shared" si="36"/>
        <v>306.3</v>
      </c>
      <c r="AI156" s="148">
        <f t="shared" ref="AI156:AZ156" si="41">AI157+AI158</f>
        <v>0</v>
      </c>
      <c r="AJ156" s="148"/>
      <c r="AK156" s="148">
        <f t="shared" si="41"/>
        <v>0</v>
      </c>
      <c r="AL156" s="148"/>
      <c r="AM156" s="148">
        <f t="shared" si="41"/>
        <v>0</v>
      </c>
      <c r="AN156" s="148"/>
      <c r="AO156" s="148">
        <f t="shared" si="41"/>
        <v>306.3</v>
      </c>
      <c r="AP156" s="148">
        <f t="shared" si="41"/>
        <v>306.3</v>
      </c>
      <c r="AQ156" s="154">
        <f t="shared" si="37"/>
        <v>381.4</v>
      </c>
      <c r="AR156" s="146">
        <f t="shared" si="41"/>
        <v>0</v>
      </c>
      <c r="AS156" s="146">
        <f t="shared" si="41"/>
        <v>0</v>
      </c>
      <c r="AT156" s="146">
        <f>AT157+AT158</f>
        <v>0</v>
      </c>
      <c r="AU156" s="146">
        <f>AU157+AU158</f>
        <v>381.4</v>
      </c>
      <c r="AV156" s="153">
        <f t="shared" si="38"/>
        <v>381.4</v>
      </c>
      <c r="AW156" s="148">
        <f t="shared" si="41"/>
        <v>0</v>
      </c>
      <c r="AX156" s="148">
        <f t="shared" si="41"/>
        <v>0</v>
      </c>
      <c r="AY156" s="148">
        <f t="shared" si="41"/>
        <v>0</v>
      </c>
      <c r="AZ156" s="148">
        <f t="shared" si="41"/>
        <v>381.4</v>
      </c>
      <c r="BA156" s="153">
        <f t="shared" si="34"/>
        <v>381.4</v>
      </c>
      <c r="BB156" s="148">
        <f>BB157+BB158</f>
        <v>0</v>
      </c>
      <c r="BC156" s="148">
        <f>BC157+BC158</f>
        <v>0</v>
      </c>
      <c r="BD156" s="148">
        <f>BD157+BD158</f>
        <v>0</v>
      </c>
      <c r="BE156" s="148">
        <f>BE157+BE158</f>
        <v>381.4</v>
      </c>
      <c r="BF156" s="153">
        <f t="shared" si="35"/>
        <v>381.4</v>
      </c>
      <c r="BG156" s="148">
        <f>BG157+BG158</f>
        <v>0</v>
      </c>
      <c r="BH156" s="148">
        <f>BH157+BH158</f>
        <v>0</v>
      </c>
      <c r="BI156" s="148">
        <f>BI157+BI158</f>
        <v>0</v>
      </c>
      <c r="BJ156" s="148">
        <f>BJ157+BJ158</f>
        <v>381.4</v>
      </c>
    </row>
    <row r="157" spans="1:62" ht="24">
      <c r="A157" s="112" t="s">
        <v>1</v>
      </c>
      <c r="B157" s="14">
        <v>7701</v>
      </c>
      <c r="C157" s="100" t="s">
        <v>238</v>
      </c>
      <c r="D157" s="93" t="s">
        <v>238</v>
      </c>
      <c r="E157" s="93" t="s">
        <v>238</v>
      </c>
      <c r="F157" s="93" t="s">
        <v>238</v>
      </c>
      <c r="G157" s="93" t="s">
        <v>238</v>
      </c>
      <c r="H157" s="93" t="s">
        <v>238</v>
      </c>
      <c r="I157" s="93" t="s">
        <v>238</v>
      </c>
      <c r="J157" s="93" t="s">
        <v>238</v>
      </c>
      <c r="K157" s="93" t="s">
        <v>238</v>
      </c>
      <c r="L157" s="93" t="s">
        <v>238</v>
      </c>
      <c r="M157" s="93" t="s">
        <v>238</v>
      </c>
      <c r="N157" s="93" t="s">
        <v>238</v>
      </c>
      <c r="O157" s="93" t="s">
        <v>238</v>
      </c>
      <c r="P157" s="93" t="s">
        <v>238</v>
      </c>
      <c r="Q157" s="94" t="s">
        <v>238</v>
      </c>
      <c r="R157" s="94" t="s">
        <v>238</v>
      </c>
      <c r="S157" s="94" t="s">
        <v>238</v>
      </c>
      <c r="T157" s="94" t="s">
        <v>238</v>
      </c>
      <c r="U157" s="94" t="s">
        <v>238</v>
      </c>
      <c r="V157" s="94" t="s">
        <v>238</v>
      </c>
      <c r="W157" s="94" t="s">
        <v>238</v>
      </c>
      <c r="X157" s="93" t="s">
        <v>238</v>
      </c>
      <c r="Y157" s="93" t="s">
        <v>238</v>
      </c>
      <c r="Z157" s="93" t="s">
        <v>238</v>
      </c>
      <c r="AA157" s="93" t="s">
        <v>238</v>
      </c>
      <c r="AB157" s="93" t="s">
        <v>238</v>
      </c>
      <c r="AC157" s="8" t="s">
        <v>238</v>
      </c>
      <c r="AD157" s="8" t="s">
        <v>238</v>
      </c>
      <c r="AE157" s="8"/>
      <c r="AF157" s="8"/>
      <c r="AG157" s="153">
        <f t="shared" si="36"/>
        <v>0</v>
      </c>
      <c r="AH157" s="153"/>
      <c r="AI157" s="148"/>
      <c r="AJ157" s="148"/>
      <c r="AK157" s="148"/>
      <c r="AL157" s="148"/>
      <c r="AM157" s="148"/>
      <c r="AN157" s="148"/>
      <c r="AO157" s="148"/>
      <c r="AP157" s="153"/>
      <c r="AQ157" s="154">
        <f t="shared" si="37"/>
        <v>0</v>
      </c>
      <c r="AR157" s="146"/>
      <c r="AS157" s="146"/>
      <c r="AT157" s="146"/>
      <c r="AU157" s="146"/>
      <c r="AV157" s="153">
        <f t="shared" si="38"/>
        <v>0</v>
      </c>
      <c r="AW157" s="148"/>
      <c r="AX157" s="148"/>
      <c r="AY157" s="148"/>
      <c r="AZ157" s="148"/>
      <c r="BA157" s="153">
        <f t="shared" si="34"/>
        <v>0</v>
      </c>
      <c r="BB157" s="148"/>
      <c r="BC157" s="148"/>
      <c r="BD157" s="148"/>
      <c r="BE157" s="148"/>
      <c r="BF157" s="153">
        <f t="shared" si="35"/>
        <v>0</v>
      </c>
      <c r="BG157" s="148"/>
      <c r="BH157" s="148"/>
      <c r="BI157" s="148"/>
      <c r="BJ157" s="148"/>
    </row>
    <row r="158" spans="1:62" ht="24">
      <c r="A158" s="112" t="s">
        <v>225</v>
      </c>
      <c r="B158" s="14">
        <v>7800</v>
      </c>
      <c r="C158" s="100" t="s">
        <v>238</v>
      </c>
      <c r="D158" s="95" t="s">
        <v>238</v>
      </c>
      <c r="E158" s="93" t="s">
        <v>238</v>
      </c>
      <c r="F158" s="93" t="s">
        <v>238</v>
      </c>
      <c r="G158" s="93" t="s">
        <v>238</v>
      </c>
      <c r="H158" s="93" t="s">
        <v>238</v>
      </c>
      <c r="I158" s="93" t="s">
        <v>238</v>
      </c>
      <c r="J158" s="93" t="s">
        <v>238</v>
      </c>
      <c r="K158" s="93" t="s">
        <v>238</v>
      </c>
      <c r="L158" s="93" t="s">
        <v>238</v>
      </c>
      <c r="M158" s="93" t="s">
        <v>238</v>
      </c>
      <c r="N158" s="93" t="s">
        <v>238</v>
      </c>
      <c r="O158" s="93" t="s">
        <v>238</v>
      </c>
      <c r="P158" s="93" t="s">
        <v>238</v>
      </c>
      <c r="Q158" s="94" t="s">
        <v>238</v>
      </c>
      <c r="R158" s="94" t="s">
        <v>238</v>
      </c>
      <c r="S158" s="94" t="s">
        <v>238</v>
      </c>
      <c r="T158" s="94" t="s">
        <v>238</v>
      </c>
      <c r="U158" s="94" t="s">
        <v>238</v>
      </c>
      <c r="V158" s="94" t="s">
        <v>238</v>
      </c>
      <c r="W158" s="94" t="s">
        <v>238</v>
      </c>
      <c r="X158" s="93" t="s">
        <v>238</v>
      </c>
      <c r="Y158" s="93" t="s">
        <v>238</v>
      </c>
      <c r="Z158" s="93" t="s">
        <v>238</v>
      </c>
      <c r="AA158" s="93" t="s">
        <v>238</v>
      </c>
      <c r="AB158" s="93" t="s">
        <v>238</v>
      </c>
      <c r="AC158" s="8" t="s">
        <v>238</v>
      </c>
      <c r="AD158" s="8" t="s">
        <v>238</v>
      </c>
      <c r="AE158" s="8"/>
      <c r="AF158" s="8"/>
      <c r="AG158" s="153">
        <f t="shared" si="36"/>
        <v>306.3</v>
      </c>
      <c r="AH158" s="153">
        <f t="shared" si="36"/>
        <v>306.3</v>
      </c>
      <c r="AI158" s="148">
        <f t="shared" ref="AI158:AZ158" si="42">AI159+AI163</f>
        <v>0</v>
      </c>
      <c r="AJ158" s="148"/>
      <c r="AK158" s="148">
        <f t="shared" si="42"/>
        <v>0</v>
      </c>
      <c r="AL158" s="148"/>
      <c r="AM158" s="148">
        <f t="shared" si="42"/>
        <v>0</v>
      </c>
      <c r="AN158" s="148"/>
      <c r="AO158" s="148">
        <f t="shared" si="42"/>
        <v>306.3</v>
      </c>
      <c r="AP158" s="148">
        <f t="shared" si="42"/>
        <v>306.3</v>
      </c>
      <c r="AQ158" s="154">
        <f t="shared" si="37"/>
        <v>381.4</v>
      </c>
      <c r="AR158" s="146">
        <f>AR159+AR163</f>
        <v>0</v>
      </c>
      <c r="AS158" s="146">
        <f>AS159+AS163</f>
        <v>0</v>
      </c>
      <c r="AT158" s="146">
        <f>AT159+AT163</f>
        <v>0</v>
      </c>
      <c r="AU158" s="146">
        <f>AU159+AU163</f>
        <v>381.4</v>
      </c>
      <c r="AV158" s="153">
        <f t="shared" si="38"/>
        <v>381.4</v>
      </c>
      <c r="AW158" s="148">
        <f t="shared" si="42"/>
        <v>0</v>
      </c>
      <c r="AX158" s="148">
        <f t="shared" si="42"/>
        <v>0</v>
      </c>
      <c r="AY158" s="148">
        <f t="shared" si="42"/>
        <v>0</v>
      </c>
      <c r="AZ158" s="148">
        <f t="shared" si="42"/>
        <v>381.4</v>
      </c>
      <c r="BA158" s="153">
        <f t="shared" si="34"/>
        <v>381.4</v>
      </c>
      <c r="BB158" s="148">
        <f>BB159+BB163</f>
        <v>0</v>
      </c>
      <c r="BC158" s="148">
        <f>BC159+BC163</f>
        <v>0</v>
      </c>
      <c r="BD158" s="148">
        <f>BD159+BD163</f>
        <v>0</v>
      </c>
      <c r="BE158" s="148">
        <f>BE159+BE163</f>
        <v>381.4</v>
      </c>
      <c r="BF158" s="153">
        <f t="shared" si="35"/>
        <v>381.4</v>
      </c>
      <c r="BG158" s="148">
        <f>BG159+BG163</f>
        <v>0</v>
      </c>
      <c r="BH158" s="148">
        <f>BH159+BH163</f>
        <v>0</v>
      </c>
      <c r="BI158" s="148">
        <f>BI159+BI163</f>
        <v>0</v>
      </c>
      <c r="BJ158" s="148">
        <f>BJ159+BJ163</f>
        <v>381.4</v>
      </c>
    </row>
    <row r="159" spans="1:62" ht="82.5" customHeight="1">
      <c r="A159" s="112" t="s">
        <v>485</v>
      </c>
      <c r="B159" s="14">
        <v>7801</v>
      </c>
      <c r="C159" s="93" t="s">
        <v>238</v>
      </c>
      <c r="D159" s="95" t="s">
        <v>238</v>
      </c>
      <c r="E159" s="93" t="s">
        <v>238</v>
      </c>
      <c r="F159" s="93" t="s">
        <v>238</v>
      </c>
      <c r="G159" s="93" t="s">
        <v>238</v>
      </c>
      <c r="H159" s="93" t="s">
        <v>238</v>
      </c>
      <c r="I159" s="93" t="s">
        <v>238</v>
      </c>
      <c r="J159" s="93" t="s">
        <v>238</v>
      </c>
      <c r="K159" s="93" t="s">
        <v>238</v>
      </c>
      <c r="L159" s="93" t="s">
        <v>238</v>
      </c>
      <c r="M159" s="93" t="s">
        <v>238</v>
      </c>
      <c r="N159" s="93" t="s">
        <v>238</v>
      </c>
      <c r="O159" s="93" t="s">
        <v>238</v>
      </c>
      <c r="P159" s="93" t="s">
        <v>238</v>
      </c>
      <c r="Q159" s="94" t="s">
        <v>238</v>
      </c>
      <c r="R159" s="94" t="s">
        <v>238</v>
      </c>
      <c r="S159" s="94" t="s">
        <v>238</v>
      </c>
      <c r="T159" s="94" t="s">
        <v>238</v>
      </c>
      <c r="U159" s="94" t="s">
        <v>238</v>
      </c>
      <c r="V159" s="94" t="s">
        <v>238</v>
      </c>
      <c r="W159" s="94" t="s">
        <v>238</v>
      </c>
      <c r="X159" s="93" t="s">
        <v>238</v>
      </c>
      <c r="Y159" s="93" t="s">
        <v>238</v>
      </c>
      <c r="Z159" s="93" t="s">
        <v>238</v>
      </c>
      <c r="AA159" s="93" t="s">
        <v>238</v>
      </c>
      <c r="AB159" s="93" t="s">
        <v>238</v>
      </c>
      <c r="AC159" s="8" t="s">
        <v>238</v>
      </c>
      <c r="AD159" s="8" t="s">
        <v>238</v>
      </c>
      <c r="AE159" s="8"/>
      <c r="AF159" s="8"/>
      <c r="AG159" s="153">
        <f>AI159+AK159+AM159+AO159</f>
        <v>306.3</v>
      </c>
      <c r="AH159" s="153">
        <f>AJ159+AL159+AN159+AP159</f>
        <v>306.3</v>
      </c>
      <c r="AI159" s="148">
        <f>AI161</f>
        <v>0</v>
      </c>
      <c r="AJ159" s="148"/>
      <c r="AK159" s="148">
        <f>AK161</f>
        <v>0</v>
      </c>
      <c r="AL159" s="148"/>
      <c r="AM159" s="148">
        <f>AM161</f>
        <v>0</v>
      </c>
      <c r="AN159" s="148"/>
      <c r="AO159" s="148">
        <f>AO161+AO162</f>
        <v>306.3</v>
      </c>
      <c r="AP159" s="148">
        <f>AP161+AP162</f>
        <v>306.3</v>
      </c>
      <c r="AQ159" s="148">
        <f t="shared" ref="AQ159:AZ159" si="43">AQ161+AQ162</f>
        <v>381.4</v>
      </c>
      <c r="AR159" s="148">
        <f t="shared" si="43"/>
        <v>0</v>
      </c>
      <c r="AS159" s="148">
        <f t="shared" si="43"/>
        <v>0</v>
      </c>
      <c r="AT159" s="148">
        <f t="shared" si="43"/>
        <v>0</v>
      </c>
      <c r="AU159" s="148">
        <f>AU161+AU162</f>
        <v>381.4</v>
      </c>
      <c r="AV159" s="148">
        <f t="shared" si="43"/>
        <v>381.4</v>
      </c>
      <c r="AW159" s="148">
        <f t="shared" si="43"/>
        <v>0</v>
      </c>
      <c r="AX159" s="148">
        <f t="shared" si="43"/>
        <v>0</v>
      </c>
      <c r="AY159" s="148">
        <f t="shared" si="43"/>
        <v>0</v>
      </c>
      <c r="AZ159" s="148">
        <f t="shared" si="43"/>
        <v>381.4</v>
      </c>
      <c r="BA159" s="148">
        <f t="shared" ref="BA159:BJ159" si="44">BA161+BA162</f>
        <v>381.4</v>
      </c>
      <c r="BB159" s="148">
        <f t="shared" si="44"/>
        <v>0</v>
      </c>
      <c r="BC159" s="148">
        <f t="shared" si="44"/>
        <v>0</v>
      </c>
      <c r="BD159" s="148">
        <f t="shared" si="44"/>
        <v>0</v>
      </c>
      <c r="BE159" s="148">
        <f t="shared" si="44"/>
        <v>381.4</v>
      </c>
      <c r="BF159" s="148">
        <f t="shared" si="44"/>
        <v>381.4</v>
      </c>
      <c r="BG159" s="148">
        <f t="shared" si="44"/>
        <v>0</v>
      </c>
      <c r="BH159" s="148">
        <f t="shared" si="44"/>
        <v>0</v>
      </c>
      <c r="BI159" s="148">
        <f t="shared" si="44"/>
        <v>0</v>
      </c>
      <c r="BJ159" s="148">
        <f t="shared" si="44"/>
        <v>381.4</v>
      </c>
    </row>
    <row r="160" spans="1:62" hidden="1">
      <c r="A160" s="113" t="s">
        <v>411</v>
      </c>
      <c r="B160" s="15"/>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16"/>
      <c r="AD160" s="16"/>
      <c r="AE160" s="16"/>
      <c r="AF160" s="16"/>
      <c r="AG160" s="153">
        <f t="shared" si="36"/>
        <v>0</v>
      </c>
      <c r="AH160" s="156"/>
      <c r="AI160" s="151"/>
      <c r="AJ160" s="151"/>
      <c r="AK160" s="151"/>
      <c r="AL160" s="151"/>
      <c r="AM160" s="151"/>
      <c r="AN160" s="151"/>
      <c r="AO160" s="151"/>
      <c r="AP160" s="156"/>
      <c r="AQ160" s="154">
        <f t="shared" si="37"/>
        <v>0</v>
      </c>
      <c r="AR160" s="152"/>
      <c r="AS160" s="152"/>
      <c r="AT160" s="152"/>
      <c r="AU160" s="152"/>
      <c r="AV160" s="153">
        <f t="shared" si="38"/>
        <v>0</v>
      </c>
      <c r="AW160" s="151"/>
      <c r="AX160" s="151"/>
      <c r="AY160" s="151"/>
      <c r="AZ160" s="151"/>
      <c r="BA160" s="153">
        <f t="shared" ref="BA160:BA166" si="45">BB160+BC160+BD160+BE160</f>
        <v>0</v>
      </c>
      <c r="BB160" s="151"/>
      <c r="BC160" s="151"/>
      <c r="BD160" s="151"/>
      <c r="BE160" s="151"/>
      <c r="BF160" s="153">
        <f t="shared" ref="BF160:BF166" si="46">BG160+BH160+BI160+BJ160</f>
        <v>0</v>
      </c>
      <c r="BG160" s="151"/>
      <c r="BH160" s="151"/>
      <c r="BI160" s="151"/>
      <c r="BJ160" s="151"/>
    </row>
    <row r="161" spans="1:62" ht="114" customHeight="1">
      <c r="A161" s="114" t="s">
        <v>405</v>
      </c>
      <c r="B161" s="17">
        <v>7803</v>
      </c>
      <c r="C161" s="58" t="s">
        <v>447</v>
      </c>
      <c r="D161" s="58" t="s">
        <v>241</v>
      </c>
      <c r="E161" s="58" t="s">
        <v>448</v>
      </c>
      <c r="F161" s="59"/>
      <c r="G161" s="59"/>
      <c r="H161" s="59"/>
      <c r="I161" s="59"/>
      <c r="J161" s="59"/>
      <c r="K161" s="59"/>
      <c r="L161" s="59"/>
      <c r="M161" s="64" t="s">
        <v>446</v>
      </c>
      <c r="N161" s="60" t="s">
        <v>290</v>
      </c>
      <c r="O161" s="67" t="s">
        <v>386</v>
      </c>
      <c r="P161" s="59">
        <v>9</v>
      </c>
      <c r="Q161" s="59"/>
      <c r="R161" s="59"/>
      <c r="S161" s="59"/>
      <c r="T161" s="59"/>
      <c r="U161" s="59"/>
      <c r="V161" s="59"/>
      <c r="W161" s="386" t="s">
        <v>175</v>
      </c>
      <c r="X161" s="289" t="s">
        <v>176</v>
      </c>
      <c r="Y161" s="291" t="s">
        <v>177</v>
      </c>
      <c r="Z161" s="59"/>
      <c r="AA161" s="59"/>
      <c r="AB161" s="59"/>
      <c r="AC161" s="18"/>
      <c r="AD161" s="18" t="s">
        <v>478</v>
      </c>
      <c r="AE161" s="18" t="s">
        <v>270</v>
      </c>
      <c r="AF161" s="18" t="s">
        <v>282</v>
      </c>
      <c r="AG161" s="153">
        <f t="shared" si="36"/>
        <v>0</v>
      </c>
      <c r="AH161" s="153"/>
      <c r="AI161" s="153"/>
      <c r="AJ161" s="153"/>
      <c r="AK161" s="153"/>
      <c r="AL161" s="153"/>
      <c r="AM161" s="153">
        <v>0</v>
      </c>
      <c r="AN161" s="153"/>
      <c r="AO161" s="153"/>
      <c r="AP161" s="153"/>
      <c r="AQ161" s="154">
        <f t="shared" si="37"/>
        <v>0</v>
      </c>
      <c r="AR161" s="154"/>
      <c r="AS161" s="154"/>
      <c r="AT161" s="154">
        <v>0</v>
      </c>
      <c r="AU161" s="154"/>
      <c r="AV161" s="153">
        <f t="shared" si="38"/>
        <v>0</v>
      </c>
      <c r="AW161" s="153"/>
      <c r="AX161" s="153"/>
      <c r="AY161" s="153">
        <v>0</v>
      </c>
      <c r="AZ161" s="153"/>
      <c r="BA161" s="153">
        <f t="shared" si="45"/>
        <v>0</v>
      </c>
      <c r="BB161" s="153"/>
      <c r="BC161" s="153"/>
      <c r="BD161" s="153">
        <v>0</v>
      </c>
      <c r="BE161" s="153"/>
      <c r="BF161" s="153">
        <f t="shared" si="46"/>
        <v>0</v>
      </c>
      <c r="BG161" s="153"/>
      <c r="BH161" s="153"/>
      <c r="BI161" s="153">
        <v>0</v>
      </c>
      <c r="BJ161" s="153"/>
    </row>
    <row r="162" spans="1:62" ht="16.5" customHeight="1">
      <c r="A162" s="112"/>
      <c r="B162" s="14"/>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8" t="s">
        <v>478</v>
      </c>
      <c r="AE162" s="18" t="s">
        <v>27</v>
      </c>
      <c r="AF162" s="18" t="s">
        <v>282</v>
      </c>
      <c r="AG162" s="153">
        <f t="shared" si="36"/>
        <v>306.3</v>
      </c>
      <c r="AH162" s="153">
        <f t="shared" si="36"/>
        <v>306.3</v>
      </c>
      <c r="AI162" s="148"/>
      <c r="AJ162" s="148"/>
      <c r="AK162" s="148"/>
      <c r="AL162" s="148"/>
      <c r="AM162" s="148"/>
      <c r="AN162" s="148"/>
      <c r="AO162" s="148">
        <v>306.3</v>
      </c>
      <c r="AP162" s="153">
        <v>306.3</v>
      </c>
      <c r="AQ162" s="154">
        <f t="shared" si="37"/>
        <v>381.4</v>
      </c>
      <c r="AR162" s="146"/>
      <c r="AS162" s="146"/>
      <c r="AT162" s="146"/>
      <c r="AU162" s="146">
        <v>381.4</v>
      </c>
      <c r="AV162" s="153">
        <f t="shared" si="38"/>
        <v>381.4</v>
      </c>
      <c r="AW162" s="148"/>
      <c r="AX162" s="148"/>
      <c r="AY162" s="148"/>
      <c r="AZ162" s="148">
        <v>381.4</v>
      </c>
      <c r="BA162" s="153">
        <f t="shared" si="45"/>
        <v>381.4</v>
      </c>
      <c r="BB162" s="148"/>
      <c r="BC162" s="148"/>
      <c r="BD162" s="148"/>
      <c r="BE162" s="148">
        <v>381.4</v>
      </c>
      <c r="BF162" s="153">
        <f t="shared" si="46"/>
        <v>381.4</v>
      </c>
      <c r="BG162" s="148"/>
      <c r="BH162" s="148"/>
      <c r="BI162" s="148"/>
      <c r="BJ162" s="148">
        <v>381.4</v>
      </c>
    </row>
    <row r="163" spans="1:62" ht="36" hidden="1">
      <c r="A163" s="112" t="s">
        <v>226</v>
      </c>
      <c r="B163" s="14">
        <v>7900</v>
      </c>
      <c r="C163" s="8" t="s">
        <v>238</v>
      </c>
      <c r="D163" s="25" t="s">
        <v>238</v>
      </c>
      <c r="E163" s="8" t="s">
        <v>238</v>
      </c>
      <c r="F163" s="8" t="s">
        <v>238</v>
      </c>
      <c r="G163" s="8" t="s">
        <v>238</v>
      </c>
      <c r="H163" s="8" t="s">
        <v>238</v>
      </c>
      <c r="I163" s="8" t="s">
        <v>238</v>
      </c>
      <c r="J163" s="8" t="s">
        <v>238</v>
      </c>
      <c r="K163" s="8" t="s">
        <v>238</v>
      </c>
      <c r="L163" s="8" t="s">
        <v>238</v>
      </c>
      <c r="M163" s="8" t="s">
        <v>238</v>
      </c>
      <c r="N163" s="8" t="s">
        <v>238</v>
      </c>
      <c r="O163" s="8" t="s">
        <v>238</v>
      </c>
      <c r="P163" s="8" t="s">
        <v>238</v>
      </c>
      <c r="Q163" s="11" t="s">
        <v>238</v>
      </c>
      <c r="R163" s="11" t="s">
        <v>238</v>
      </c>
      <c r="S163" s="11" t="s">
        <v>238</v>
      </c>
      <c r="T163" s="11" t="s">
        <v>238</v>
      </c>
      <c r="U163" s="11" t="s">
        <v>238</v>
      </c>
      <c r="V163" s="11" t="s">
        <v>238</v>
      </c>
      <c r="W163" s="11" t="s">
        <v>238</v>
      </c>
      <c r="X163" s="8" t="s">
        <v>238</v>
      </c>
      <c r="Y163" s="8" t="s">
        <v>238</v>
      </c>
      <c r="Z163" s="8" t="s">
        <v>238</v>
      </c>
      <c r="AA163" s="8" t="s">
        <v>238</v>
      </c>
      <c r="AB163" s="8" t="s">
        <v>238</v>
      </c>
      <c r="AC163" s="8" t="s">
        <v>238</v>
      </c>
      <c r="AD163" s="8" t="s">
        <v>238</v>
      </c>
      <c r="AE163" s="8"/>
      <c r="AF163" s="8"/>
      <c r="AG163" s="153">
        <f t="shared" si="36"/>
        <v>0</v>
      </c>
      <c r="AH163" s="153"/>
      <c r="AI163" s="148"/>
      <c r="AJ163" s="148"/>
      <c r="AK163" s="148"/>
      <c r="AL163" s="148"/>
      <c r="AM163" s="148"/>
      <c r="AN163" s="148"/>
      <c r="AO163" s="148"/>
      <c r="AP163" s="153"/>
      <c r="AQ163" s="154">
        <f t="shared" si="37"/>
        <v>0</v>
      </c>
      <c r="AR163" s="146"/>
      <c r="AS163" s="146"/>
      <c r="AT163" s="146"/>
      <c r="AU163" s="146"/>
      <c r="AV163" s="153">
        <f t="shared" si="38"/>
        <v>0</v>
      </c>
      <c r="AW163" s="148"/>
      <c r="AX163" s="148"/>
      <c r="AY163" s="148"/>
      <c r="AZ163" s="148"/>
      <c r="BA163" s="153">
        <f t="shared" si="45"/>
        <v>0</v>
      </c>
      <c r="BB163" s="148"/>
      <c r="BC163" s="148"/>
      <c r="BD163" s="148"/>
      <c r="BE163" s="148"/>
      <c r="BF163" s="153">
        <f t="shared" si="46"/>
        <v>0</v>
      </c>
      <c r="BG163" s="148"/>
      <c r="BH163" s="148"/>
      <c r="BI163" s="148"/>
      <c r="BJ163" s="148"/>
    </row>
    <row r="164" spans="1:62" hidden="1">
      <c r="A164" s="113" t="s">
        <v>411</v>
      </c>
      <c r="B164" s="15">
        <v>7901</v>
      </c>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53">
        <f t="shared" si="36"/>
        <v>0</v>
      </c>
      <c r="AH164" s="156"/>
      <c r="AI164" s="151"/>
      <c r="AJ164" s="151"/>
      <c r="AK164" s="151"/>
      <c r="AL164" s="151"/>
      <c r="AM164" s="151"/>
      <c r="AN164" s="151"/>
      <c r="AO164" s="151"/>
      <c r="AP164" s="156"/>
      <c r="AQ164" s="154">
        <f t="shared" si="37"/>
        <v>0</v>
      </c>
      <c r="AR164" s="152"/>
      <c r="AS164" s="152"/>
      <c r="AT164" s="152"/>
      <c r="AU164" s="152"/>
      <c r="AV164" s="153">
        <f t="shared" si="38"/>
        <v>0</v>
      </c>
      <c r="AW164" s="151"/>
      <c r="AX164" s="151"/>
      <c r="AY164" s="151"/>
      <c r="AZ164" s="151"/>
      <c r="BA164" s="153">
        <f t="shared" si="45"/>
        <v>0</v>
      </c>
      <c r="BB164" s="151"/>
      <c r="BC164" s="151"/>
      <c r="BD164" s="151"/>
      <c r="BE164" s="151"/>
      <c r="BF164" s="153">
        <f t="shared" si="46"/>
        <v>0</v>
      </c>
      <c r="BG164" s="151"/>
      <c r="BH164" s="151"/>
      <c r="BI164" s="151"/>
      <c r="BJ164" s="151"/>
    </row>
    <row r="165" spans="1:62" ht="0.75" hidden="1" customHeight="1">
      <c r="A165" s="114" t="s">
        <v>412</v>
      </c>
      <c r="B165" s="17"/>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53">
        <f t="shared" si="36"/>
        <v>0</v>
      </c>
      <c r="AH165" s="153"/>
      <c r="AI165" s="153"/>
      <c r="AJ165" s="153"/>
      <c r="AK165" s="153"/>
      <c r="AL165" s="153"/>
      <c r="AM165" s="153"/>
      <c r="AN165" s="153"/>
      <c r="AO165" s="153"/>
      <c r="AP165" s="153"/>
      <c r="AQ165" s="154">
        <f t="shared" si="37"/>
        <v>0</v>
      </c>
      <c r="AR165" s="154"/>
      <c r="AS165" s="154"/>
      <c r="AT165" s="154"/>
      <c r="AU165" s="154"/>
      <c r="AV165" s="153">
        <f t="shared" si="38"/>
        <v>0</v>
      </c>
      <c r="AW165" s="153"/>
      <c r="AX165" s="153"/>
      <c r="AY165" s="153"/>
      <c r="AZ165" s="153"/>
      <c r="BA165" s="153">
        <f t="shared" si="45"/>
        <v>0</v>
      </c>
      <c r="BB165" s="153"/>
      <c r="BC165" s="153"/>
      <c r="BD165" s="153"/>
      <c r="BE165" s="153"/>
      <c r="BF165" s="153">
        <f t="shared" si="46"/>
        <v>0</v>
      </c>
      <c r="BG165" s="153"/>
      <c r="BH165" s="153"/>
      <c r="BI165" s="153"/>
      <c r="BJ165" s="153"/>
    </row>
    <row r="166" spans="1:62" ht="37.5" customHeight="1">
      <c r="A166" s="112" t="s">
        <v>329</v>
      </c>
      <c r="B166" s="29">
        <v>8000</v>
      </c>
      <c r="C166" s="16"/>
      <c r="D166" s="16"/>
      <c r="E166" s="16"/>
      <c r="F166" s="16"/>
      <c r="G166" s="16"/>
      <c r="H166" s="16"/>
      <c r="I166" s="16"/>
      <c r="J166" s="16"/>
      <c r="K166" s="16"/>
      <c r="L166" s="16"/>
      <c r="M166" s="16"/>
      <c r="N166" s="16"/>
      <c r="O166" s="16"/>
      <c r="P166" s="16"/>
      <c r="Q166" s="21"/>
      <c r="R166" s="21"/>
      <c r="S166" s="21"/>
      <c r="T166" s="21"/>
      <c r="U166" s="21"/>
      <c r="V166" s="21"/>
      <c r="W166" s="21"/>
      <c r="X166" s="16"/>
      <c r="Y166" s="16"/>
      <c r="Z166" s="16"/>
      <c r="AA166" s="16"/>
      <c r="AB166" s="16"/>
      <c r="AC166" s="16"/>
      <c r="AD166" s="451" t="s">
        <v>180</v>
      </c>
      <c r="AE166" s="451" t="s">
        <v>197</v>
      </c>
      <c r="AF166" s="451" t="s">
        <v>288</v>
      </c>
      <c r="AG166" s="153">
        <f t="shared" si="36"/>
        <v>0</v>
      </c>
      <c r="AH166" s="156"/>
      <c r="AI166" s="151"/>
      <c r="AJ166" s="151"/>
      <c r="AK166" s="151"/>
      <c r="AL166" s="151"/>
      <c r="AM166" s="151"/>
      <c r="AN166" s="151"/>
      <c r="AO166" s="151">
        <v>0</v>
      </c>
      <c r="AP166" s="156"/>
      <c r="AQ166" s="154">
        <f t="shared" si="37"/>
        <v>0</v>
      </c>
      <c r="AR166" s="152"/>
      <c r="AS166" s="152"/>
      <c r="AT166" s="152"/>
      <c r="AU166" s="152">
        <v>0</v>
      </c>
      <c r="AV166" s="153">
        <f t="shared" si="38"/>
        <v>62</v>
      </c>
      <c r="AW166" s="151"/>
      <c r="AX166" s="151"/>
      <c r="AY166" s="151"/>
      <c r="AZ166" s="151">
        <v>62</v>
      </c>
      <c r="BA166" s="153">
        <f t="shared" si="45"/>
        <v>121.9</v>
      </c>
      <c r="BB166" s="151"/>
      <c r="BC166" s="151"/>
      <c r="BD166" s="151"/>
      <c r="BE166" s="151">
        <v>121.9</v>
      </c>
      <c r="BF166" s="153">
        <f t="shared" si="46"/>
        <v>121.9</v>
      </c>
      <c r="BG166" s="151"/>
      <c r="BH166" s="151"/>
      <c r="BI166" s="151"/>
      <c r="BJ166" s="151">
        <v>121.9</v>
      </c>
    </row>
    <row r="167" spans="1:62" ht="24.75" thickBot="1">
      <c r="A167" s="112" t="s">
        <v>227</v>
      </c>
      <c r="B167" s="26">
        <v>10700</v>
      </c>
      <c r="C167" s="27" t="s">
        <v>238</v>
      </c>
      <c r="D167" s="27" t="s">
        <v>238</v>
      </c>
      <c r="E167" s="27" t="s">
        <v>238</v>
      </c>
      <c r="F167" s="27" t="s">
        <v>238</v>
      </c>
      <c r="G167" s="27" t="s">
        <v>238</v>
      </c>
      <c r="H167" s="27" t="s">
        <v>238</v>
      </c>
      <c r="I167" s="27" t="s">
        <v>238</v>
      </c>
      <c r="J167" s="27" t="s">
        <v>238</v>
      </c>
      <c r="K167" s="27" t="s">
        <v>238</v>
      </c>
      <c r="L167" s="27" t="s">
        <v>238</v>
      </c>
      <c r="M167" s="27" t="s">
        <v>238</v>
      </c>
      <c r="N167" s="27" t="s">
        <v>238</v>
      </c>
      <c r="O167" s="27" t="s">
        <v>238</v>
      </c>
      <c r="P167" s="27" t="s">
        <v>238</v>
      </c>
      <c r="Q167" s="28" t="s">
        <v>238</v>
      </c>
      <c r="R167" s="28" t="s">
        <v>238</v>
      </c>
      <c r="S167" s="28" t="s">
        <v>238</v>
      </c>
      <c r="T167" s="28" t="s">
        <v>238</v>
      </c>
      <c r="U167" s="28" t="s">
        <v>238</v>
      </c>
      <c r="V167" s="28" t="s">
        <v>238</v>
      </c>
      <c r="W167" s="28" t="s">
        <v>238</v>
      </c>
      <c r="X167" s="27" t="s">
        <v>238</v>
      </c>
      <c r="Y167" s="27" t="s">
        <v>238</v>
      </c>
      <c r="Z167" s="27" t="s">
        <v>238</v>
      </c>
      <c r="AA167" s="27" t="s">
        <v>238</v>
      </c>
      <c r="AB167" s="27" t="s">
        <v>238</v>
      </c>
      <c r="AC167" s="27" t="s">
        <v>238</v>
      </c>
      <c r="AD167" s="27" t="s">
        <v>238</v>
      </c>
      <c r="AE167" s="27"/>
      <c r="AF167" s="27"/>
      <c r="AG167" s="163">
        <f>AG20</f>
        <v>6585.9000000000005</v>
      </c>
      <c r="AH167" s="163">
        <f>AH20</f>
        <v>6523.6</v>
      </c>
      <c r="AI167" s="163">
        <f t="shared" ref="AI167:AZ167" si="47">AI20</f>
        <v>170.1</v>
      </c>
      <c r="AJ167" s="163">
        <f t="shared" si="47"/>
        <v>170.1</v>
      </c>
      <c r="AK167" s="163">
        <f t="shared" si="47"/>
        <v>1517.4</v>
      </c>
      <c r="AL167" s="163">
        <f t="shared" si="47"/>
        <v>1517.4</v>
      </c>
      <c r="AM167" s="163">
        <f t="shared" si="47"/>
        <v>0</v>
      </c>
      <c r="AN167" s="163"/>
      <c r="AO167" s="163">
        <f t="shared" si="47"/>
        <v>4898.4000000000005</v>
      </c>
      <c r="AP167" s="163">
        <f t="shared" si="47"/>
        <v>4836.1000000000004</v>
      </c>
      <c r="AQ167" s="163">
        <f t="shared" si="47"/>
        <v>5718.1999999999989</v>
      </c>
      <c r="AR167" s="163">
        <f t="shared" si="47"/>
        <v>90</v>
      </c>
      <c r="AS167" s="163">
        <f t="shared" si="47"/>
        <v>2634</v>
      </c>
      <c r="AT167" s="163">
        <f t="shared" si="47"/>
        <v>0</v>
      </c>
      <c r="AU167" s="163">
        <f t="shared" si="47"/>
        <v>2994.2</v>
      </c>
      <c r="AV167" s="163">
        <f t="shared" si="47"/>
        <v>3501.7</v>
      </c>
      <c r="AW167" s="163">
        <f t="shared" si="47"/>
        <v>90.1</v>
      </c>
      <c r="AX167" s="163">
        <f t="shared" si="47"/>
        <v>933.40000000000009</v>
      </c>
      <c r="AY167" s="163">
        <f t="shared" si="47"/>
        <v>0</v>
      </c>
      <c r="AZ167" s="163">
        <f t="shared" si="47"/>
        <v>2478.1999999999998</v>
      </c>
      <c r="BA167" s="163">
        <f t="shared" ref="BA167:BJ167" si="48">BA20</f>
        <v>3896.9000000000005</v>
      </c>
      <c r="BB167" s="163">
        <f t="shared" si="48"/>
        <v>93.8</v>
      </c>
      <c r="BC167" s="163">
        <f t="shared" si="48"/>
        <v>1365.5</v>
      </c>
      <c r="BD167" s="163">
        <f t="shared" si="48"/>
        <v>0</v>
      </c>
      <c r="BE167" s="163">
        <f t="shared" si="48"/>
        <v>2437.6000000000004</v>
      </c>
      <c r="BF167" s="163">
        <f t="shared" si="48"/>
        <v>3896.9000000000005</v>
      </c>
      <c r="BG167" s="163">
        <f t="shared" si="48"/>
        <v>93.8</v>
      </c>
      <c r="BH167" s="163">
        <f t="shared" si="48"/>
        <v>1365.5</v>
      </c>
      <c r="BI167" s="163">
        <f t="shared" si="48"/>
        <v>0</v>
      </c>
      <c r="BJ167" s="163">
        <f t="shared" si="48"/>
        <v>2437.6000000000004</v>
      </c>
    </row>
    <row r="169" spans="1:62" s="46" customFormat="1" ht="16.5">
      <c r="A169" s="52"/>
      <c r="B169" s="42"/>
      <c r="C169" s="636"/>
      <c r="D169" s="43"/>
      <c r="E169" s="43"/>
      <c r="F169" s="43"/>
      <c r="G169" s="44"/>
      <c r="H169" s="43"/>
      <c r="I169" s="43"/>
      <c r="J169" s="43"/>
      <c r="K169" s="44"/>
      <c r="L169" s="44"/>
      <c r="M169" s="43"/>
      <c r="N169" s="43"/>
      <c r="O169" s="43"/>
      <c r="P169" s="43"/>
      <c r="Q169" s="44"/>
      <c r="R169" s="44"/>
      <c r="S169" s="44"/>
      <c r="T169" s="44"/>
      <c r="U169" s="44"/>
      <c r="V169" s="44"/>
      <c r="W169" s="44"/>
      <c r="X169" s="44"/>
      <c r="Y169" s="44"/>
      <c r="Z169" s="44"/>
      <c r="AA169" s="44"/>
      <c r="AB169" s="44"/>
      <c r="AC169" s="44"/>
      <c r="AD169" s="45"/>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row>
    <row r="170" spans="1:62" ht="6" customHeight="1"/>
    <row r="171" spans="1:62" ht="7.5" customHeight="1"/>
    <row r="172" spans="1:62" s="35" customFormat="1"/>
    <row r="174" spans="1:62" s="34" customFormat="1"/>
  </sheetData>
  <mergeCells count="180">
    <mergeCell ref="BJ14:BJ18"/>
    <mergeCell ref="BA12:BJ12"/>
    <mergeCell ref="AV12:AZ12"/>
    <mergeCell ref="AV13:AV18"/>
    <mergeCell ref="AW13:AW18"/>
    <mergeCell ref="AX13:AX18"/>
    <mergeCell ref="AY13:AY18"/>
    <mergeCell ref="AZ13:AZ18"/>
    <mergeCell ref="BF13:BJ13"/>
    <mergeCell ref="BH14:BH18"/>
    <mergeCell ref="AK13:AL13"/>
    <mergeCell ref="BA13:BE13"/>
    <mergeCell ref="BI14:BI18"/>
    <mergeCell ref="BA14:BA18"/>
    <mergeCell ref="BC14:BC18"/>
    <mergeCell ref="BE14:BE18"/>
    <mergeCell ref="BD14:BD18"/>
    <mergeCell ref="BB14:BB18"/>
    <mergeCell ref="BG14:BG18"/>
    <mergeCell ref="BF14:BF18"/>
    <mergeCell ref="AQ12:AU12"/>
    <mergeCell ref="AJ14:AJ18"/>
    <mergeCell ref="AH14:AH18"/>
    <mergeCell ref="AQ13:AQ18"/>
    <mergeCell ref="AT13:AT18"/>
    <mergeCell ref="AP14:AP18"/>
    <mergeCell ref="AM14:AM18"/>
    <mergeCell ref="AK14:AK18"/>
    <mergeCell ref="AO13:AP13"/>
    <mergeCell ref="AO14:AO18"/>
    <mergeCell ref="AB13:AB18"/>
    <mergeCell ref="AA13:AA18"/>
    <mergeCell ref="AI14:AI18"/>
    <mergeCell ref="AG12:AP12"/>
    <mergeCell ref="W13:W18"/>
    <mergeCell ref="AF13:AF18"/>
    <mergeCell ref="AN14:AN18"/>
    <mergeCell ref="AG14:AG18"/>
    <mergeCell ref="AG13:AH13"/>
    <mergeCell ref="AM13:AN13"/>
    <mergeCell ref="AL14:AL18"/>
    <mergeCell ref="C12:E12"/>
    <mergeCell ref="AG9:BJ11"/>
    <mergeCell ref="AR13:AR18"/>
    <mergeCell ref="Y25:Y33"/>
    <mergeCell ref="Z25:Z33"/>
    <mergeCell ref="AE13:AE18"/>
    <mergeCell ref="X13:X18"/>
    <mergeCell ref="AB25:AB33"/>
    <mergeCell ref="AC9:AC18"/>
    <mergeCell ref="Z12:AB12"/>
    <mergeCell ref="J12:L12"/>
    <mergeCell ref="Q12:S12"/>
    <mergeCell ref="R13:R18"/>
    <mergeCell ref="A3:AZ4"/>
    <mergeCell ref="A5:AS5"/>
    <mergeCell ref="A9:A18"/>
    <mergeCell ref="B9:B18"/>
    <mergeCell ref="C9:AB10"/>
    <mergeCell ref="C11:V11"/>
    <mergeCell ref="AU13:AU18"/>
    <mergeCell ref="AS13:AS18"/>
    <mergeCell ref="Y13:Y18"/>
    <mergeCell ref="Z13:Z18"/>
    <mergeCell ref="K13:K18"/>
    <mergeCell ref="AD9:AF12"/>
    <mergeCell ref="AD13:AD18"/>
    <mergeCell ref="AI13:AJ13"/>
    <mergeCell ref="W11:AB11"/>
    <mergeCell ref="W12:Y12"/>
    <mergeCell ref="F12:I12"/>
    <mergeCell ref="AA25:AA33"/>
    <mergeCell ref="Y55:Y63"/>
    <mergeCell ref="Z55:Z64"/>
    <mergeCell ref="AA39:AA44"/>
    <mergeCell ref="M39:M53"/>
    <mergeCell ref="H13:H18"/>
    <mergeCell ref="I13:I18"/>
    <mergeCell ref="Q13:Q18"/>
    <mergeCell ref="M12:P12"/>
    <mergeCell ref="Z39:Z53"/>
    <mergeCell ref="X25:X32"/>
    <mergeCell ref="X55:X63"/>
    <mergeCell ref="Y39:Y44"/>
    <mergeCell ref="M25:M33"/>
    <mergeCell ref="M55:M64"/>
    <mergeCell ref="W25:W33"/>
    <mergeCell ref="W34:W38"/>
    <mergeCell ref="M75:M78"/>
    <mergeCell ref="C34:C38"/>
    <mergeCell ref="F13:F18"/>
    <mergeCell ref="S13:S18"/>
    <mergeCell ref="P13:P18"/>
    <mergeCell ref="J13:J18"/>
    <mergeCell ref="L13:L18"/>
    <mergeCell ref="N13:N18"/>
    <mergeCell ref="M13:M18"/>
    <mergeCell ref="G13:G18"/>
    <mergeCell ref="Y79:Y89"/>
    <mergeCell ref="O13:O18"/>
    <mergeCell ref="V13:V18"/>
    <mergeCell ref="T13:T18"/>
    <mergeCell ref="T12:V12"/>
    <mergeCell ref="U13:U18"/>
    <mergeCell ref="AB118:AB124"/>
    <mergeCell ref="Z118:Z124"/>
    <mergeCell ref="Z93:Z95"/>
    <mergeCell ref="Z83:Z92"/>
    <mergeCell ref="Z110:Z112"/>
    <mergeCell ref="AB113:AB117"/>
    <mergeCell ref="Z113:Z117"/>
    <mergeCell ref="AA113:AA117"/>
    <mergeCell ref="Y34:Y38"/>
    <mergeCell ref="AB55:AB63"/>
    <mergeCell ref="AB39:AB44"/>
    <mergeCell ref="W55:W64"/>
    <mergeCell ref="X39:X44"/>
    <mergeCell ref="W39:W53"/>
    <mergeCell ref="Y113:Y117"/>
    <mergeCell ref="W79:W92"/>
    <mergeCell ref="W110:W112"/>
    <mergeCell ref="C118:C124"/>
    <mergeCell ref="B113:B117"/>
    <mergeCell ref="M83:M92"/>
    <mergeCell ref="AA118:AA124"/>
    <mergeCell ref="M93:M95"/>
    <mergeCell ref="X79:X89"/>
    <mergeCell ref="X113:X117"/>
    <mergeCell ref="W113:W117"/>
    <mergeCell ref="M110:M124"/>
    <mergeCell ref="W118:W124"/>
    <mergeCell ref="B39:B53"/>
    <mergeCell ref="A34:A38"/>
    <mergeCell ref="B34:B38"/>
    <mergeCell ref="C25:C33"/>
    <mergeCell ref="B25:B33"/>
    <mergeCell ref="A145:A147"/>
    <mergeCell ref="C145:C147"/>
    <mergeCell ref="A113:A117"/>
    <mergeCell ref="A118:A124"/>
    <mergeCell ref="B118:B124"/>
    <mergeCell ref="E13:E18"/>
    <mergeCell ref="E25:E33"/>
    <mergeCell ref="D13:D18"/>
    <mergeCell ref="D25:D32"/>
    <mergeCell ref="A55:A65"/>
    <mergeCell ref="B55:B65"/>
    <mergeCell ref="A39:A53"/>
    <mergeCell ref="C55:C64"/>
    <mergeCell ref="A25:A33"/>
    <mergeCell ref="C13:C18"/>
    <mergeCell ref="E34:E38"/>
    <mergeCell ref="C110:C112"/>
    <mergeCell ref="C113:C117"/>
    <mergeCell ref="D113:D117"/>
    <mergeCell ref="D55:D63"/>
    <mergeCell ref="D39:D44"/>
    <mergeCell ref="E113:E117"/>
    <mergeCell ref="C39:C53"/>
    <mergeCell ref="E55:E63"/>
    <mergeCell ref="E39:E44"/>
    <mergeCell ref="F104:F105"/>
    <mergeCell ref="D79:D89"/>
    <mergeCell ref="E110:E112"/>
    <mergeCell ref="E79:E89"/>
    <mergeCell ref="A71:A78"/>
    <mergeCell ref="A79:A93"/>
    <mergeCell ref="C79:C92"/>
    <mergeCell ref="A100:A101"/>
    <mergeCell ref="B79:B91"/>
    <mergeCell ref="D118:D124"/>
    <mergeCell ref="Z145:Z147"/>
    <mergeCell ref="W145:W147"/>
    <mergeCell ref="Y145:Y147"/>
    <mergeCell ref="E118:E124"/>
    <mergeCell ref="Y118:Y124"/>
    <mergeCell ref="M145:M147"/>
    <mergeCell ref="E145:E147"/>
    <mergeCell ref="X145:X147"/>
    <mergeCell ref="X118:X124"/>
  </mergeCells>
  <phoneticPr fontId="0" type="noConversion"/>
  <pageMargins left="0.75" right="0.28000000000000003" top="0.49" bottom="0.51" header="0.5" footer="0.5"/>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dimension ref="A3:BJ166"/>
  <sheetViews>
    <sheetView view="pageBreakPreview" topLeftCell="Y134" zoomScaleNormal="75" zoomScaleSheetLayoutView="100" workbookViewId="0">
      <selection activeCell="AG161" sqref="AG161:BA163"/>
    </sheetView>
  </sheetViews>
  <sheetFormatPr defaultRowHeight="12.75"/>
  <cols>
    <col min="1" max="1" width="40.7109375" style="2" customWidth="1"/>
    <col min="2" max="2" width="5.85546875" style="2" customWidth="1"/>
    <col min="3" max="3" width="16.140625" style="2" customWidth="1"/>
    <col min="4" max="4" width="3.28515625" style="2" customWidth="1"/>
    <col min="5" max="5" width="4.42578125" style="2" customWidth="1"/>
    <col min="6" max="6" width="8.7109375" style="2" hidden="1" customWidth="1"/>
    <col min="7" max="7" width="7.85546875" style="2" hidden="1" customWidth="1"/>
    <col min="8" max="8" width="7.7109375" style="2" hidden="1" customWidth="1"/>
    <col min="9" max="9" width="8.28515625" style="2" hidden="1" customWidth="1"/>
    <col min="10" max="11" width="8" style="2" hidden="1" customWidth="1"/>
    <col min="12" max="12" width="9.140625" style="2" hidden="1" customWidth="1"/>
    <col min="13" max="13" width="10" style="2" hidden="1" customWidth="1"/>
    <col min="14" max="14" width="9.7109375" style="2" hidden="1" customWidth="1"/>
    <col min="15" max="15" width="9.5703125" style="2" hidden="1" customWidth="1"/>
    <col min="16" max="16" width="11.28515625" style="2" hidden="1" customWidth="1"/>
    <col min="17" max="17" width="10" style="2" hidden="1" customWidth="1"/>
    <col min="18" max="18" width="12.42578125" style="2" hidden="1" customWidth="1"/>
    <col min="19" max="19" width="9.5703125" style="2" hidden="1" customWidth="1"/>
    <col min="20" max="20" width="11.140625" style="2" hidden="1" customWidth="1"/>
    <col min="21" max="21" width="9" style="2" hidden="1" customWidth="1"/>
    <col min="22" max="22" width="9.28515625" style="2" hidden="1" customWidth="1"/>
    <col min="23" max="23" width="13.7109375" style="2" customWidth="1"/>
    <col min="24" max="24" width="3" style="2" customWidth="1"/>
    <col min="25" max="25" width="4.5703125" style="2" customWidth="1"/>
    <col min="26" max="26" width="17.42578125" style="2" hidden="1" customWidth="1"/>
    <col min="27" max="27" width="3.42578125" style="2" hidden="1" customWidth="1"/>
    <col min="28" max="28" width="5.42578125" style="2" hidden="1" customWidth="1"/>
    <col min="29" max="29" width="13.42578125" style="2" hidden="1" customWidth="1"/>
    <col min="30" max="30" width="5.28515625" style="2" customWidth="1"/>
    <col min="31" max="31" width="11.140625" style="2" customWidth="1"/>
    <col min="32" max="32" width="3.85546875" style="2" customWidth="1"/>
    <col min="33" max="34" width="7.140625" style="2" customWidth="1"/>
    <col min="35" max="36" width="6.140625" style="2" customWidth="1"/>
    <col min="37" max="38" width="6.5703125" style="2" customWidth="1"/>
    <col min="39" max="40" width="4.42578125" style="2" customWidth="1"/>
    <col min="41" max="42" width="6.85546875" style="2" customWidth="1"/>
    <col min="43" max="43" width="7" style="2" customWidth="1"/>
    <col min="44" max="44" width="6.28515625" style="2" customWidth="1"/>
    <col min="45" max="45" width="6.85546875" style="2" customWidth="1"/>
    <col min="46" max="46" width="5.140625" style="2" customWidth="1"/>
    <col min="47" max="47" width="7" style="2" customWidth="1"/>
    <col min="48" max="48" width="6.85546875" style="2" customWidth="1"/>
    <col min="49" max="49" width="5" style="2" customWidth="1"/>
    <col min="50" max="50" width="6.7109375" style="2" customWidth="1"/>
    <col min="51" max="51" width="4.85546875" style="2" customWidth="1"/>
    <col min="52" max="52" width="6.5703125" style="2" customWidth="1"/>
    <col min="53" max="53" width="7.28515625" style="2" customWidth="1"/>
    <col min="54" max="54" width="6.5703125" style="2" customWidth="1"/>
    <col min="55" max="55" width="7" style="2" customWidth="1"/>
    <col min="56" max="56" width="4.140625" style="2" customWidth="1"/>
    <col min="57" max="57" width="6.5703125" style="2" customWidth="1"/>
    <col min="58" max="58" width="7" style="2" customWidth="1"/>
    <col min="59" max="59" width="5.85546875" style="2" customWidth="1"/>
    <col min="60" max="60" width="5.5703125" style="2" customWidth="1"/>
    <col min="61" max="61" width="3.7109375" style="2" customWidth="1"/>
    <col min="62" max="62" width="6.85546875" style="2" customWidth="1"/>
    <col min="63" max="16384" width="9.140625" style="2"/>
  </cols>
  <sheetData>
    <row r="3" spans="1:62" s="56" customFormat="1" ht="6" customHeight="1">
      <c r="A3" s="940" t="s">
        <v>11</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55"/>
      <c r="BB3" s="55"/>
      <c r="BC3" s="55"/>
      <c r="BD3" s="55"/>
      <c r="BE3" s="55"/>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55"/>
      <c r="BB4" s="55"/>
      <c r="BC4" s="55"/>
      <c r="BD4" s="55"/>
      <c r="BE4" s="55"/>
    </row>
    <row r="5" spans="1:62" s="56" customFormat="1" ht="15">
      <c r="A5" s="941" t="s">
        <v>344</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27.75" customHeight="1">
      <c r="A9" s="905"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06"/>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06"/>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39" customHeight="1">
      <c r="A12" s="906"/>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2" t="s">
        <v>348</v>
      </c>
      <c r="AH12" s="927"/>
      <c r="AI12" s="927"/>
      <c r="AJ12" s="927"/>
      <c r="AK12" s="927"/>
      <c r="AL12" s="927"/>
      <c r="AM12" s="927"/>
      <c r="AN12" s="927"/>
      <c r="AO12" s="927"/>
      <c r="AP12" s="923"/>
      <c r="AQ12" s="922" t="s">
        <v>118</v>
      </c>
      <c r="AR12" s="927"/>
      <c r="AS12" s="927"/>
      <c r="AT12" s="927"/>
      <c r="AU12" s="923"/>
      <c r="AV12" s="922" t="s">
        <v>117</v>
      </c>
      <c r="AW12" s="927"/>
      <c r="AX12" s="927"/>
      <c r="AY12" s="927"/>
      <c r="AZ12" s="923"/>
      <c r="BA12" s="924" t="s">
        <v>435</v>
      </c>
      <c r="BB12" s="925"/>
      <c r="BC12" s="925"/>
      <c r="BD12" s="925"/>
      <c r="BE12" s="925"/>
      <c r="BF12" s="925"/>
      <c r="BG12" s="925"/>
      <c r="BH12" s="925"/>
      <c r="BI12" s="925"/>
      <c r="BJ12" s="926"/>
    </row>
    <row r="13" spans="1:62" ht="81.75" customHeight="1">
      <c r="A13" s="906"/>
      <c r="B13" s="909"/>
      <c r="C13" s="942" t="s">
        <v>338</v>
      </c>
      <c r="D13" s="942" t="s">
        <v>339</v>
      </c>
      <c r="E13" s="942" t="s">
        <v>340</v>
      </c>
      <c r="F13" s="942" t="s">
        <v>338</v>
      </c>
      <c r="G13" s="942" t="s">
        <v>339</v>
      </c>
      <c r="H13" s="942" t="s">
        <v>340</v>
      </c>
      <c r="I13" s="905" t="s">
        <v>341</v>
      </c>
      <c r="J13" s="942" t="s">
        <v>338</v>
      </c>
      <c r="K13" s="934" t="s">
        <v>342</v>
      </c>
      <c r="L13" s="942" t="s">
        <v>340</v>
      </c>
      <c r="M13" s="942" t="s">
        <v>338</v>
      </c>
      <c r="N13" s="934" t="s">
        <v>342</v>
      </c>
      <c r="O13" s="942" t="s">
        <v>340</v>
      </c>
      <c r="P13" s="905" t="s">
        <v>341</v>
      </c>
      <c r="Q13" s="942" t="s">
        <v>338</v>
      </c>
      <c r="R13" s="934" t="s">
        <v>342</v>
      </c>
      <c r="S13" s="905" t="s">
        <v>340</v>
      </c>
      <c r="T13" s="942" t="s">
        <v>338</v>
      </c>
      <c r="U13" s="934" t="s">
        <v>342</v>
      </c>
      <c r="V13" s="905" t="s">
        <v>340</v>
      </c>
      <c r="W13" s="942" t="s">
        <v>338</v>
      </c>
      <c r="X13" s="942" t="s">
        <v>339</v>
      </c>
      <c r="Y13" s="942" t="s">
        <v>340</v>
      </c>
      <c r="Z13" s="942" t="s">
        <v>338</v>
      </c>
      <c r="AA13" s="934" t="s">
        <v>342</v>
      </c>
      <c r="AB13" s="942" t="s">
        <v>340</v>
      </c>
      <c r="AC13" s="906"/>
      <c r="AD13" s="947" t="s">
        <v>343</v>
      </c>
      <c r="AE13" s="947" t="s">
        <v>300</v>
      </c>
      <c r="AF13" s="947" t="s">
        <v>301</v>
      </c>
      <c r="AG13" s="983" t="s">
        <v>439</v>
      </c>
      <c r="AH13" s="984"/>
      <c r="AI13" s="920" t="s">
        <v>4</v>
      </c>
      <c r="AJ13" s="920"/>
      <c r="AK13" s="920" t="s">
        <v>5</v>
      </c>
      <c r="AL13" s="920"/>
      <c r="AM13" s="920" t="s">
        <v>16</v>
      </c>
      <c r="AN13" s="920"/>
      <c r="AO13" s="920" t="s">
        <v>472</v>
      </c>
      <c r="AP13" s="920"/>
      <c r="AQ13" s="911" t="s">
        <v>439</v>
      </c>
      <c r="AR13" s="911" t="s">
        <v>4</v>
      </c>
      <c r="AS13" s="911" t="s">
        <v>5</v>
      </c>
      <c r="AT13" s="911" t="s">
        <v>16</v>
      </c>
      <c r="AU13" s="911" t="s">
        <v>472</v>
      </c>
      <c r="AV13" s="911" t="s">
        <v>439</v>
      </c>
      <c r="AW13" s="911" t="s">
        <v>4</v>
      </c>
      <c r="AX13" s="911" t="s">
        <v>5</v>
      </c>
      <c r="AY13" s="911" t="s">
        <v>16</v>
      </c>
      <c r="AZ13" s="911" t="s">
        <v>472</v>
      </c>
      <c r="BA13" s="920" t="s">
        <v>383</v>
      </c>
      <c r="BB13" s="920"/>
      <c r="BC13" s="920"/>
      <c r="BD13" s="920"/>
      <c r="BE13" s="920"/>
      <c r="BF13" s="920" t="s">
        <v>85</v>
      </c>
      <c r="BG13" s="920"/>
      <c r="BH13" s="920"/>
      <c r="BI13" s="920"/>
      <c r="BJ13" s="920"/>
    </row>
    <row r="14" spans="1:62" ht="18" customHeight="1">
      <c r="A14" s="906"/>
      <c r="B14" s="909"/>
      <c r="C14" s="942"/>
      <c r="D14" s="942"/>
      <c r="E14" s="942"/>
      <c r="F14" s="942"/>
      <c r="G14" s="942"/>
      <c r="H14" s="942"/>
      <c r="I14" s="906"/>
      <c r="J14" s="942"/>
      <c r="K14" s="951"/>
      <c r="L14" s="942"/>
      <c r="M14" s="942"/>
      <c r="N14" s="951"/>
      <c r="O14" s="942"/>
      <c r="P14" s="906"/>
      <c r="Q14" s="942"/>
      <c r="R14" s="951"/>
      <c r="S14" s="906"/>
      <c r="T14" s="942"/>
      <c r="U14" s="951"/>
      <c r="V14" s="906"/>
      <c r="W14" s="942"/>
      <c r="X14" s="942"/>
      <c r="Y14" s="942"/>
      <c r="Z14" s="942"/>
      <c r="AA14" s="951"/>
      <c r="AB14" s="942"/>
      <c r="AC14" s="906"/>
      <c r="AD14" s="947"/>
      <c r="AE14" s="947"/>
      <c r="AF14" s="947"/>
      <c r="AG14" s="911" t="s">
        <v>436</v>
      </c>
      <c r="AH14" s="911" t="s">
        <v>437</v>
      </c>
      <c r="AI14" s="920" t="s">
        <v>328</v>
      </c>
      <c r="AJ14" s="920" t="s">
        <v>327</v>
      </c>
      <c r="AK14" s="920" t="s">
        <v>328</v>
      </c>
      <c r="AL14" s="920" t="s">
        <v>327</v>
      </c>
      <c r="AM14" s="920" t="s">
        <v>328</v>
      </c>
      <c r="AN14" s="920" t="s">
        <v>327</v>
      </c>
      <c r="AO14" s="920" t="s">
        <v>328</v>
      </c>
      <c r="AP14" s="920" t="s">
        <v>327</v>
      </c>
      <c r="AQ14" s="912"/>
      <c r="AR14" s="912"/>
      <c r="AS14" s="912"/>
      <c r="AT14" s="912"/>
      <c r="AU14" s="912"/>
      <c r="AV14" s="912"/>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06"/>
      <c r="B15" s="909"/>
      <c r="C15" s="942"/>
      <c r="D15" s="942"/>
      <c r="E15" s="942"/>
      <c r="F15" s="942"/>
      <c r="G15" s="942"/>
      <c r="H15" s="942"/>
      <c r="I15" s="906"/>
      <c r="J15" s="942"/>
      <c r="K15" s="951"/>
      <c r="L15" s="942"/>
      <c r="M15" s="942"/>
      <c r="N15" s="951"/>
      <c r="O15" s="942"/>
      <c r="P15" s="906"/>
      <c r="Q15" s="942"/>
      <c r="R15" s="951"/>
      <c r="S15" s="906"/>
      <c r="T15" s="942"/>
      <c r="U15" s="951"/>
      <c r="V15" s="906"/>
      <c r="W15" s="942"/>
      <c r="X15" s="942"/>
      <c r="Y15" s="942"/>
      <c r="Z15" s="942"/>
      <c r="AA15" s="951"/>
      <c r="AB15" s="942"/>
      <c r="AC15" s="906"/>
      <c r="AD15" s="947"/>
      <c r="AE15" s="947"/>
      <c r="AF15" s="947"/>
      <c r="AG15" s="912"/>
      <c r="AH15" s="912"/>
      <c r="AI15" s="920"/>
      <c r="AJ15" s="920"/>
      <c r="AK15" s="920"/>
      <c r="AL15" s="920"/>
      <c r="AM15" s="920"/>
      <c r="AN15" s="920"/>
      <c r="AO15" s="920"/>
      <c r="AP15" s="920"/>
      <c r="AQ15" s="912"/>
      <c r="AR15" s="912"/>
      <c r="AS15" s="912"/>
      <c r="AT15" s="912"/>
      <c r="AU15" s="912"/>
      <c r="AV15" s="912"/>
      <c r="AW15" s="912"/>
      <c r="AX15" s="912"/>
      <c r="AY15" s="912"/>
      <c r="AZ15" s="912"/>
      <c r="BA15" s="918"/>
      <c r="BB15" s="912"/>
      <c r="BC15" s="912"/>
      <c r="BD15" s="912"/>
      <c r="BE15" s="912"/>
      <c r="BF15" s="918"/>
      <c r="BG15" s="912"/>
      <c r="BH15" s="912"/>
      <c r="BI15" s="912"/>
      <c r="BJ15" s="912"/>
    </row>
    <row r="16" spans="1:62" ht="18" hidden="1" customHeight="1">
      <c r="A16" s="906"/>
      <c r="B16" s="909"/>
      <c r="C16" s="942"/>
      <c r="D16" s="942"/>
      <c r="E16" s="942"/>
      <c r="F16" s="942"/>
      <c r="G16" s="942"/>
      <c r="H16" s="942"/>
      <c r="I16" s="906"/>
      <c r="J16" s="942"/>
      <c r="K16" s="951"/>
      <c r="L16" s="942"/>
      <c r="M16" s="942"/>
      <c r="N16" s="951"/>
      <c r="O16" s="942"/>
      <c r="P16" s="906"/>
      <c r="Q16" s="942"/>
      <c r="R16" s="951"/>
      <c r="S16" s="906"/>
      <c r="T16" s="942"/>
      <c r="U16" s="951"/>
      <c r="V16" s="906"/>
      <c r="W16" s="942"/>
      <c r="X16" s="942"/>
      <c r="Y16" s="942"/>
      <c r="Z16" s="942"/>
      <c r="AA16" s="951"/>
      <c r="AB16" s="942"/>
      <c r="AC16" s="906"/>
      <c r="AD16" s="947"/>
      <c r="AE16" s="947"/>
      <c r="AF16" s="947"/>
      <c r="AG16" s="912"/>
      <c r="AH16" s="912"/>
      <c r="AI16" s="920"/>
      <c r="AJ16" s="920"/>
      <c r="AK16" s="920"/>
      <c r="AL16" s="920"/>
      <c r="AM16" s="920"/>
      <c r="AN16" s="920"/>
      <c r="AO16" s="920"/>
      <c r="AP16" s="920"/>
      <c r="AQ16" s="912"/>
      <c r="AR16" s="912"/>
      <c r="AS16" s="912"/>
      <c r="AT16" s="912"/>
      <c r="AU16" s="912"/>
      <c r="AV16" s="912"/>
      <c r="AW16" s="912"/>
      <c r="AX16" s="912"/>
      <c r="AY16" s="912"/>
      <c r="AZ16" s="912"/>
      <c r="BA16" s="918"/>
      <c r="BB16" s="912"/>
      <c r="BC16" s="912"/>
      <c r="BD16" s="912"/>
      <c r="BE16" s="912"/>
      <c r="BF16" s="918"/>
      <c r="BG16" s="912"/>
      <c r="BH16" s="912"/>
      <c r="BI16" s="912"/>
      <c r="BJ16" s="912"/>
    </row>
    <row r="17" spans="1:62" ht="18" hidden="1" customHeight="1">
      <c r="A17" s="906"/>
      <c r="B17" s="909"/>
      <c r="C17" s="942"/>
      <c r="D17" s="942"/>
      <c r="E17" s="942"/>
      <c r="F17" s="942"/>
      <c r="G17" s="942"/>
      <c r="H17" s="942"/>
      <c r="I17" s="906"/>
      <c r="J17" s="942"/>
      <c r="K17" s="951"/>
      <c r="L17" s="942"/>
      <c r="M17" s="942"/>
      <c r="N17" s="951"/>
      <c r="O17" s="942"/>
      <c r="P17" s="906"/>
      <c r="Q17" s="942"/>
      <c r="R17" s="951"/>
      <c r="S17" s="906"/>
      <c r="T17" s="942"/>
      <c r="U17" s="951"/>
      <c r="V17" s="906"/>
      <c r="W17" s="942"/>
      <c r="X17" s="942"/>
      <c r="Y17" s="942"/>
      <c r="Z17" s="942"/>
      <c r="AA17" s="951"/>
      <c r="AB17" s="942"/>
      <c r="AC17" s="906"/>
      <c r="AD17" s="947"/>
      <c r="AE17" s="947"/>
      <c r="AF17" s="947"/>
      <c r="AG17" s="912"/>
      <c r="AH17" s="912"/>
      <c r="AI17" s="920"/>
      <c r="AJ17" s="920"/>
      <c r="AK17" s="920"/>
      <c r="AL17" s="920"/>
      <c r="AM17" s="920"/>
      <c r="AN17" s="920"/>
      <c r="AO17" s="920"/>
      <c r="AP17" s="920"/>
      <c r="AQ17" s="912"/>
      <c r="AR17" s="912"/>
      <c r="AS17" s="912"/>
      <c r="AT17" s="912"/>
      <c r="AU17" s="912"/>
      <c r="AV17" s="912"/>
      <c r="AW17" s="912"/>
      <c r="AX17" s="912"/>
      <c r="AY17" s="912"/>
      <c r="AZ17" s="912"/>
      <c r="BA17" s="918"/>
      <c r="BB17" s="912"/>
      <c r="BC17" s="912"/>
      <c r="BD17" s="912"/>
      <c r="BE17" s="912"/>
      <c r="BF17" s="918"/>
      <c r="BG17" s="912"/>
      <c r="BH17" s="912"/>
      <c r="BI17" s="912"/>
      <c r="BJ17" s="912"/>
    </row>
    <row r="18" spans="1:62" ht="18" hidden="1" customHeight="1">
      <c r="A18" s="907"/>
      <c r="B18" s="910"/>
      <c r="C18" s="942"/>
      <c r="D18" s="942"/>
      <c r="E18" s="942"/>
      <c r="F18" s="942"/>
      <c r="G18" s="942"/>
      <c r="H18" s="942"/>
      <c r="I18" s="907"/>
      <c r="J18" s="942"/>
      <c r="K18" s="937"/>
      <c r="L18" s="942"/>
      <c r="M18" s="942"/>
      <c r="N18" s="937"/>
      <c r="O18" s="942"/>
      <c r="P18" s="907"/>
      <c r="Q18" s="942"/>
      <c r="R18" s="937"/>
      <c r="S18" s="907"/>
      <c r="T18" s="942"/>
      <c r="U18" s="937"/>
      <c r="V18" s="907"/>
      <c r="W18" s="942"/>
      <c r="X18" s="942"/>
      <c r="Y18" s="942"/>
      <c r="Z18" s="942"/>
      <c r="AA18" s="937"/>
      <c r="AB18" s="942"/>
      <c r="AC18" s="907"/>
      <c r="AD18" s="947"/>
      <c r="AE18" s="947"/>
      <c r="AF18" s="947"/>
      <c r="AG18" s="913"/>
      <c r="AH18" s="913"/>
      <c r="AI18" s="920"/>
      <c r="AJ18" s="920"/>
      <c r="AK18" s="920"/>
      <c r="AL18" s="920"/>
      <c r="AM18" s="920"/>
      <c r="AN18" s="920"/>
      <c r="AO18" s="920"/>
      <c r="AP18" s="920"/>
      <c r="AQ18" s="913"/>
      <c r="AR18" s="913"/>
      <c r="AS18" s="913"/>
      <c r="AT18" s="913"/>
      <c r="AU18" s="913"/>
      <c r="AV18" s="913"/>
      <c r="AW18" s="913"/>
      <c r="AX18" s="913"/>
      <c r="AY18" s="913"/>
      <c r="AZ18" s="913"/>
      <c r="BA18" s="919"/>
      <c r="BB18" s="913"/>
      <c r="BC18" s="913"/>
      <c r="BD18" s="913"/>
      <c r="BE18" s="913"/>
      <c r="BF18" s="919"/>
      <c r="BG18" s="913"/>
      <c r="BH18" s="913"/>
      <c r="BI18" s="913"/>
      <c r="BJ18" s="913"/>
    </row>
    <row r="19" spans="1:62" ht="18" customHeight="1">
      <c r="A19" s="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36">
        <v>23</v>
      </c>
      <c r="X19" s="36">
        <v>24</v>
      </c>
      <c r="Y19" s="36">
        <v>25</v>
      </c>
      <c r="Z19" s="36">
        <v>26</v>
      </c>
      <c r="AA19" s="36">
        <v>27</v>
      </c>
      <c r="AB19" s="36">
        <v>28</v>
      </c>
      <c r="AC19" s="36">
        <v>29</v>
      </c>
      <c r="AD19" s="36">
        <v>30</v>
      </c>
      <c r="AE19" s="7"/>
      <c r="AF19" s="7"/>
      <c r="AG19" s="145">
        <v>33</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8" t="s">
        <v>238</v>
      </c>
      <c r="X20" s="8" t="s">
        <v>238</v>
      </c>
      <c r="Y20" s="8" t="s">
        <v>238</v>
      </c>
      <c r="Z20" s="8" t="s">
        <v>238</v>
      </c>
      <c r="AA20" s="8" t="s">
        <v>238</v>
      </c>
      <c r="AB20" s="8" t="s">
        <v>238</v>
      </c>
      <c r="AC20" s="8" t="s">
        <v>238</v>
      </c>
      <c r="AD20" s="8" t="s">
        <v>238</v>
      </c>
      <c r="AE20" s="8"/>
      <c r="AF20" s="8"/>
      <c r="AG20" s="147">
        <f t="shared" ref="AG20:BE20" si="0">AG21+AG99+AG116+AG129+AG144+AG154</f>
        <v>3637.4</v>
      </c>
      <c r="AH20" s="147">
        <f t="shared" si="0"/>
        <v>3419.4</v>
      </c>
      <c r="AI20" s="147">
        <f t="shared" si="0"/>
        <v>104.6</v>
      </c>
      <c r="AJ20" s="147">
        <f t="shared" si="0"/>
        <v>104.6</v>
      </c>
      <c r="AK20" s="147">
        <f t="shared" si="0"/>
        <v>730.2</v>
      </c>
      <c r="AL20" s="147">
        <f t="shared" si="0"/>
        <v>730.2</v>
      </c>
      <c r="AM20" s="147">
        <f t="shared" si="0"/>
        <v>0</v>
      </c>
      <c r="AN20" s="147"/>
      <c r="AO20" s="164">
        <f t="shared" si="0"/>
        <v>2802.6000000000004</v>
      </c>
      <c r="AP20" s="164">
        <f t="shared" si="0"/>
        <v>2584.6000000000004</v>
      </c>
      <c r="AQ20" s="147">
        <f t="shared" si="0"/>
        <v>5051.7000000000007</v>
      </c>
      <c r="AR20" s="147">
        <f t="shared" si="0"/>
        <v>90</v>
      </c>
      <c r="AS20" s="147">
        <f t="shared" si="0"/>
        <v>2527.9</v>
      </c>
      <c r="AT20" s="147">
        <f t="shared" si="0"/>
        <v>0</v>
      </c>
      <c r="AU20" s="147">
        <f t="shared" si="0"/>
        <v>2433.7999999999997</v>
      </c>
      <c r="AV20" s="147">
        <f t="shared" si="0"/>
        <v>2420.6999999999998</v>
      </c>
      <c r="AW20" s="147">
        <f t="shared" si="0"/>
        <v>90.1</v>
      </c>
      <c r="AX20" s="147">
        <f t="shared" si="0"/>
        <v>480.5</v>
      </c>
      <c r="AY20" s="147">
        <f t="shared" si="0"/>
        <v>0</v>
      </c>
      <c r="AZ20" s="164">
        <f t="shared" si="0"/>
        <v>1850.1</v>
      </c>
      <c r="BA20" s="164">
        <f t="shared" si="0"/>
        <v>2631.1</v>
      </c>
      <c r="BB20" s="147">
        <f t="shared" si="0"/>
        <v>93.8</v>
      </c>
      <c r="BC20" s="147">
        <f t="shared" si="0"/>
        <v>703</v>
      </c>
      <c r="BD20" s="147">
        <f t="shared" si="0"/>
        <v>0</v>
      </c>
      <c r="BE20" s="164">
        <f t="shared" si="0"/>
        <v>1834.3</v>
      </c>
      <c r="BF20" s="164">
        <f>BF21+BF99+BF116+BF129+BF144+BF154</f>
        <v>2631.1</v>
      </c>
      <c r="BG20" s="147">
        <f>BG21+BG99+BG116+BG129+BG144+BG154</f>
        <v>93.8</v>
      </c>
      <c r="BH20" s="164">
        <f>BH21+BH99+BH116+BH129+BH144+BH154</f>
        <v>703</v>
      </c>
      <c r="BI20" s="147">
        <f>BI21+BI99+BI116+BI129+BI144+BI154</f>
        <v>0</v>
      </c>
      <c r="BJ20" s="147">
        <f>BJ21+BJ99+BJ116+BJ129+BJ144+BJ154</f>
        <v>1834.3</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AZ21" si="1">AG22+AG62</f>
        <v>1884.5</v>
      </c>
      <c r="AH21" s="148">
        <f t="shared" si="1"/>
        <v>1674.4</v>
      </c>
      <c r="AI21" s="148">
        <f t="shared" si="1"/>
        <v>0</v>
      </c>
      <c r="AJ21" s="148"/>
      <c r="AK21" s="148">
        <f t="shared" si="1"/>
        <v>730.2</v>
      </c>
      <c r="AL21" s="148">
        <f t="shared" si="1"/>
        <v>730.2</v>
      </c>
      <c r="AM21" s="148">
        <f t="shared" si="1"/>
        <v>0</v>
      </c>
      <c r="AN21" s="148"/>
      <c r="AO21" s="569">
        <f t="shared" si="1"/>
        <v>1154.3</v>
      </c>
      <c r="AP21" s="569">
        <f t="shared" si="1"/>
        <v>944.2</v>
      </c>
      <c r="AQ21" s="146">
        <f t="shared" si="1"/>
        <v>3264.5</v>
      </c>
      <c r="AR21" s="146">
        <f t="shared" si="1"/>
        <v>0</v>
      </c>
      <c r="AS21" s="146">
        <f t="shared" si="1"/>
        <v>2527.9</v>
      </c>
      <c r="AT21" s="146">
        <f t="shared" si="1"/>
        <v>0</v>
      </c>
      <c r="AU21" s="146">
        <f t="shared" si="1"/>
        <v>736.59999999999991</v>
      </c>
      <c r="AV21" s="148">
        <f t="shared" si="1"/>
        <v>826.3</v>
      </c>
      <c r="AW21" s="148">
        <f t="shared" si="1"/>
        <v>0</v>
      </c>
      <c r="AX21" s="148">
        <f t="shared" si="1"/>
        <v>480.5</v>
      </c>
      <c r="AY21" s="148">
        <f t="shared" si="1"/>
        <v>0</v>
      </c>
      <c r="AZ21" s="148">
        <f t="shared" si="1"/>
        <v>345.79999999999995</v>
      </c>
      <c r="BA21" s="148">
        <f t="shared" ref="BA21:BJ21" si="2">BA22+BA62</f>
        <v>1048.7</v>
      </c>
      <c r="BB21" s="148">
        <f t="shared" si="2"/>
        <v>0</v>
      </c>
      <c r="BC21" s="148">
        <f t="shared" si="2"/>
        <v>703</v>
      </c>
      <c r="BD21" s="148">
        <f t="shared" si="2"/>
        <v>0</v>
      </c>
      <c r="BE21" s="148">
        <f t="shared" si="2"/>
        <v>345.7</v>
      </c>
      <c r="BF21" s="148">
        <f t="shared" si="2"/>
        <v>1048.7</v>
      </c>
      <c r="BG21" s="148">
        <f t="shared" si="2"/>
        <v>0</v>
      </c>
      <c r="BH21" s="148">
        <f t="shared" si="2"/>
        <v>703</v>
      </c>
      <c r="BI21" s="148">
        <f t="shared" si="2"/>
        <v>0</v>
      </c>
      <c r="BJ21" s="148">
        <f t="shared" si="2"/>
        <v>345.7</v>
      </c>
    </row>
    <row r="22" spans="1:62" s="40" customFormat="1" ht="59.25" customHeight="1">
      <c r="A22" s="117" t="s">
        <v>468</v>
      </c>
      <c r="B22" s="33">
        <v>6502</v>
      </c>
      <c r="C22" s="41" t="s">
        <v>238</v>
      </c>
      <c r="D22" s="38" t="s">
        <v>238</v>
      </c>
      <c r="E22" s="38" t="s">
        <v>238</v>
      </c>
      <c r="F22" s="38" t="s">
        <v>238</v>
      </c>
      <c r="G22" s="38" t="s">
        <v>238</v>
      </c>
      <c r="H22" s="38" t="s">
        <v>238</v>
      </c>
      <c r="I22" s="38" t="s">
        <v>238</v>
      </c>
      <c r="J22" s="38" t="s">
        <v>238</v>
      </c>
      <c r="K22" s="38" t="s">
        <v>238</v>
      </c>
      <c r="L22" s="38" t="s">
        <v>238</v>
      </c>
      <c r="M22" s="38" t="s">
        <v>238</v>
      </c>
      <c r="N22" s="38" t="s">
        <v>238</v>
      </c>
      <c r="O22" s="38" t="s">
        <v>238</v>
      </c>
      <c r="P22" s="38" t="s">
        <v>238</v>
      </c>
      <c r="Q22" s="39" t="s">
        <v>238</v>
      </c>
      <c r="R22" s="39" t="s">
        <v>238</v>
      </c>
      <c r="S22" s="39" t="s">
        <v>238</v>
      </c>
      <c r="T22" s="39" t="s">
        <v>238</v>
      </c>
      <c r="U22" s="39" t="s">
        <v>238</v>
      </c>
      <c r="V22" s="39" t="s">
        <v>238</v>
      </c>
      <c r="W22" s="39" t="s">
        <v>238</v>
      </c>
      <c r="X22" s="38" t="s">
        <v>238</v>
      </c>
      <c r="Y22" s="38" t="s">
        <v>238</v>
      </c>
      <c r="Z22" s="38" t="s">
        <v>238</v>
      </c>
      <c r="AA22" s="38" t="s">
        <v>238</v>
      </c>
      <c r="AB22" s="38" t="s">
        <v>238</v>
      </c>
      <c r="AC22" s="38" t="s">
        <v>238</v>
      </c>
      <c r="AD22" s="38" t="s">
        <v>238</v>
      </c>
      <c r="AE22" s="38"/>
      <c r="AF22" s="38"/>
      <c r="AG22" s="149">
        <f t="shared" ref="AG22:AZ22" si="3">AG25+AG31+AG34+AG49+AG51+AG59+AG60+AG61</f>
        <v>1010.6</v>
      </c>
      <c r="AH22" s="149">
        <f t="shared" si="3"/>
        <v>1003.6</v>
      </c>
      <c r="AI22" s="149">
        <f t="shared" si="3"/>
        <v>0</v>
      </c>
      <c r="AJ22" s="149"/>
      <c r="AK22" s="149">
        <f t="shared" si="3"/>
        <v>129.80000000000001</v>
      </c>
      <c r="AL22" s="149">
        <f t="shared" si="3"/>
        <v>129.80000000000001</v>
      </c>
      <c r="AM22" s="149">
        <f t="shared" si="3"/>
        <v>0</v>
      </c>
      <c r="AN22" s="149"/>
      <c r="AO22" s="149">
        <f>AO25+AO31+AO34+AO49+AO51+AO59+AO60+AO61</f>
        <v>880.8</v>
      </c>
      <c r="AP22" s="149">
        <f>AP25+AP31+AP34+AP49+AP51+AP59+AP60+AP61</f>
        <v>873.80000000000007</v>
      </c>
      <c r="AQ22" s="150">
        <f>AQ25+AQ31+AQ34+AQ49+AQ51+AQ59+AQ60+AQ61</f>
        <v>2448.5</v>
      </c>
      <c r="AR22" s="150">
        <f t="shared" si="3"/>
        <v>0</v>
      </c>
      <c r="AS22" s="150">
        <f t="shared" si="3"/>
        <v>2046.2</v>
      </c>
      <c r="AT22" s="150">
        <f t="shared" si="3"/>
        <v>0</v>
      </c>
      <c r="AU22" s="150">
        <f t="shared" si="3"/>
        <v>402.3</v>
      </c>
      <c r="AV22" s="149">
        <f t="shared" si="3"/>
        <v>3</v>
      </c>
      <c r="AW22" s="149">
        <f t="shared" si="3"/>
        <v>0</v>
      </c>
      <c r="AX22" s="149">
        <f t="shared" si="3"/>
        <v>0</v>
      </c>
      <c r="AY22" s="149">
        <f t="shared" si="3"/>
        <v>0</v>
      </c>
      <c r="AZ22" s="149">
        <f t="shared" si="3"/>
        <v>3</v>
      </c>
      <c r="BA22" s="149">
        <f t="shared" ref="BA22:BJ22" si="4">BA25+BA31+BA34+BA49+BA51+BA59+BA60+BA61</f>
        <v>3</v>
      </c>
      <c r="BB22" s="149">
        <f t="shared" si="4"/>
        <v>0</v>
      </c>
      <c r="BC22" s="149">
        <f t="shared" si="4"/>
        <v>0</v>
      </c>
      <c r="BD22" s="149">
        <f t="shared" si="4"/>
        <v>0</v>
      </c>
      <c r="BE22" s="149">
        <f t="shared" si="4"/>
        <v>3</v>
      </c>
      <c r="BF22" s="149">
        <f t="shared" si="4"/>
        <v>3</v>
      </c>
      <c r="BG22" s="149">
        <f t="shared" si="4"/>
        <v>0</v>
      </c>
      <c r="BH22" s="149">
        <f t="shared" si="4"/>
        <v>0</v>
      </c>
      <c r="BI22" s="149">
        <f t="shared" si="4"/>
        <v>0</v>
      </c>
      <c r="BJ22" s="149">
        <f t="shared" si="4"/>
        <v>3</v>
      </c>
    </row>
    <row r="23" spans="1:62" hidden="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idden="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9.5" customHeight="1">
      <c r="A25" s="883" t="s">
        <v>292</v>
      </c>
      <c r="B25" s="856">
        <v>6505</v>
      </c>
      <c r="C25" s="672" t="s">
        <v>447</v>
      </c>
      <c r="D25" s="650" t="s">
        <v>418</v>
      </c>
      <c r="E25" s="653" t="s">
        <v>448</v>
      </c>
      <c r="F25" s="59"/>
      <c r="G25" s="59"/>
      <c r="H25" s="59"/>
      <c r="I25" s="59"/>
      <c r="J25" s="59"/>
      <c r="K25" s="59"/>
      <c r="L25" s="59"/>
      <c r="M25" s="848" t="s">
        <v>385</v>
      </c>
      <c r="N25" s="60" t="s">
        <v>290</v>
      </c>
      <c r="O25" s="60" t="s">
        <v>386</v>
      </c>
      <c r="P25" s="59">
        <v>29</v>
      </c>
      <c r="Q25" s="59"/>
      <c r="R25" s="59"/>
      <c r="S25" s="59"/>
      <c r="T25" s="59"/>
      <c r="U25" s="59"/>
      <c r="V25" s="59"/>
      <c r="W25" s="672" t="s">
        <v>367</v>
      </c>
      <c r="X25" s="650" t="s">
        <v>242</v>
      </c>
      <c r="Y25" s="650" t="s">
        <v>368</v>
      </c>
      <c r="Z25" s="862" t="s">
        <v>2</v>
      </c>
      <c r="AA25" s="853" t="s">
        <v>290</v>
      </c>
      <c r="AB25" s="853" t="s">
        <v>378</v>
      </c>
      <c r="AC25" s="18"/>
      <c r="AD25" s="18"/>
      <c r="AE25" s="18"/>
      <c r="AF25" s="18"/>
      <c r="AG25" s="153">
        <f t="shared" ref="AG25:AH40" si="5">AI25+AK25+AM25+AO25</f>
        <v>3.3</v>
      </c>
      <c r="AH25" s="153">
        <f t="shared" si="5"/>
        <v>2.7</v>
      </c>
      <c r="AI25" s="153"/>
      <c r="AJ25" s="153"/>
      <c r="AK25" s="153"/>
      <c r="AL25" s="153"/>
      <c r="AM25" s="153"/>
      <c r="AN25" s="153"/>
      <c r="AO25" s="153">
        <f>AO26+AO27+AO28+AO29</f>
        <v>3.3</v>
      </c>
      <c r="AP25" s="153">
        <f>AP26+AP27+AP28+AP29</f>
        <v>2.7</v>
      </c>
      <c r="AQ25" s="153">
        <f t="shared" ref="AQ25:AZ25" si="6">AQ26+AQ27+AQ28+AQ29</f>
        <v>3</v>
      </c>
      <c r="AR25" s="153">
        <f t="shared" si="6"/>
        <v>0</v>
      </c>
      <c r="AS25" s="153">
        <f t="shared" si="6"/>
        <v>0</v>
      </c>
      <c r="AT25" s="153">
        <f t="shared" si="6"/>
        <v>0</v>
      </c>
      <c r="AU25" s="153">
        <f t="shared" si="6"/>
        <v>3</v>
      </c>
      <c r="AV25" s="153">
        <f t="shared" si="6"/>
        <v>3</v>
      </c>
      <c r="AW25" s="153">
        <f t="shared" si="6"/>
        <v>0</v>
      </c>
      <c r="AX25" s="153">
        <f t="shared" si="6"/>
        <v>0</v>
      </c>
      <c r="AY25" s="153">
        <f t="shared" si="6"/>
        <v>0</v>
      </c>
      <c r="AZ25" s="153">
        <f t="shared" si="6"/>
        <v>3</v>
      </c>
      <c r="BA25" s="153">
        <f t="shared" ref="BA25:BJ25" si="7">BA26+BA27+BA28+BA29</f>
        <v>3</v>
      </c>
      <c r="BB25" s="153">
        <f t="shared" si="7"/>
        <v>0</v>
      </c>
      <c r="BC25" s="153">
        <f t="shared" si="7"/>
        <v>0</v>
      </c>
      <c r="BD25" s="153">
        <f t="shared" si="7"/>
        <v>0</v>
      </c>
      <c r="BE25" s="153">
        <f t="shared" si="7"/>
        <v>3</v>
      </c>
      <c r="BF25" s="153">
        <f t="shared" si="7"/>
        <v>3</v>
      </c>
      <c r="BG25" s="153">
        <f t="shared" si="7"/>
        <v>0</v>
      </c>
      <c r="BH25" s="153">
        <f t="shared" si="7"/>
        <v>0</v>
      </c>
      <c r="BI25" s="153">
        <f t="shared" si="7"/>
        <v>0</v>
      </c>
      <c r="BJ25" s="153">
        <f t="shared" si="7"/>
        <v>3</v>
      </c>
    </row>
    <row r="26" spans="1:62" hidden="1">
      <c r="A26" s="872"/>
      <c r="B26" s="857"/>
      <c r="C26" s="673"/>
      <c r="D26" s="651"/>
      <c r="E26" s="654"/>
      <c r="F26" s="59"/>
      <c r="G26" s="59"/>
      <c r="H26" s="59"/>
      <c r="I26" s="59"/>
      <c r="J26" s="59"/>
      <c r="K26" s="59"/>
      <c r="L26" s="59"/>
      <c r="M26" s="849"/>
      <c r="N26" s="60"/>
      <c r="O26" s="60"/>
      <c r="P26" s="59"/>
      <c r="Q26" s="59"/>
      <c r="R26" s="59"/>
      <c r="S26" s="59"/>
      <c r="T26" s="59"/>
      <c r="U26" s="59"/>
      <c r="V26" s="59"/>
      <c r="W26" s="673"/>
      <c r="X26" s="651"/>
      <c r="Y26" s="651"/>
      <c r="Z26" s="863"/>
      <c r="AA26" s="854"/>
      <c r="AB26" s="854"/>
      <c r="AC26" s="18"/>
      <c r="AD26" s="18" t="s">
        <v>483</v>
      </c>
      <c r="AE26" s="18" t="s">
        <v>302</v>
      </c>
      <c r="AF26" s="18" t="s">
        <v>250</v>
      </c>
      <c r="AG26" s="153">
        <f t="shared" si="5"/>
        <v>0</v>
      </c>
      <c r="AH26" s="153"/>
      <c r="AI26" s="153"/>
      <c r="AJ26" s="153"/>
      <c r="AK26" s="153"/>
      <c r="AL26" s="153"/>
      <c r="AM26" s="153"/>
      <c r="AN26" s="153"/>
      <c r="AO26" s="153"/>
      <c r="AP26" s="153"/>
      <c r="AQ26" s="154">
        <f t="shared" ref="AQ26:AQ39" si="8">AR26+AS26+AT26+AU26</f>
        <v>0</v>
      </c>
      <c r="AR26" s="154"/>
      <c r="AS26" s="154"/>
      <c r="AT26" s="154"/>
      <c r="AU26" s="154"/>
      <c r="AV26" s="153">
        <f t="shared" ref="AV26:AV39" si="9">AW26+AX26+AY26+AZ26</f>
        <v>0</v>
      </c>
      <c r="AW26" s="153"/>
      <c r="AX26" s="153"/>
      <c r="AY26" s="153"/>
      <c r="AZ26" s="153"/>
      <c r="BA26" s="153">
        <f t="shared" ref="BA26:BA33" si="10">BB26+BC26+BD26+BE26</f>
        <v>0</v>
      </c>
      <c r="BB26" s="153"/>
      <c r="BC26" s="153"/>
      <c r="BD26" s="153"/>
      <c r="BE26" s="153"/>
      <c r="BF26" s="153">
        <f t="shared" ref="BF26:BF33" si="11">BG26+BH26+BI26+BJ26</f>
        <v>0</v>
      </c>
      <c r="BG26" s="153"/>
      <c r="BH26" s="153"/>
      <c r="BI26" s="153"/>
      <c r="BJ26" s="153"/>
    </row>
    <row r="27" spans="1:62" hidden="1">
      <c r="A27" s="872"/>
      <c r="B27" s="857"/>
      <c r="C27" s="673"/>
      <c r="D27" s="651"/>
      <c r="E27" s="654"/>
      <c r="F27" s="59"/>
      <c r="G27" s="59"/>
      <c r="H27" s="59"/>
      <c r="I27" s="59"/>
      <c r="J27" s="59"/>
      <c r="K27" s="59"/>
      <c r="L27" s="59"/>
      <c r="M27" s="849"/>
      <c r="N27" s="60"/>
      <c r="O27" s="60"/>
      <c r="P27" s="59"/>
      <c r="Q27" s="59"/>
      <c r="R27" s="59"/>
      <c r="S27" s="59"/>
      <c r="T27" s="59"/>
      <c r="U27" s="59"/>
      <c r="V27" s="59"/>
      <c r="W27" s="673"/>
      <c r="X27" s="651"/>
      <c r="Y27" s="651"/>
      <c r="Z27" s="863"/>
      <c r="AA27" s="854"/>
      <c r="AB27" s="854"/>
      <c r="AC27" s="18"/>
      <c r="AD27" s="18" t="s">
        <v>477</v>
      </c>
      <c r="AE27" s="18" t="s">
        <v>381</v>
      </c>
      <c r="AF27" s="18" t="s">
        <v>250</v>
      </c>
      <c r="AG27" s="153"/>
      <c r="AH27" s="153"/>
      <c r="AI27" s="153"/>
      <c r="AJ27" s="153"/>
      <c r="AK27" s="153"/>
      <c r="AL27" s="153"/>
      <c r="AM27" s="153"/>
      <c r="AN27" s="153"/>
      <c r="AO27" s="153"/>
      <c r="AP27" s="153"/>
      <c r="AQ27" s="154"/>
      <c r="AR27" s="154"/>
      <c r="AS27" s="154"/>
      <c r="AT27" s="154"/>
      <c r="AU27" s="154"/>
      <c r="AV27" s="153">
        <f t="shared" si="9"/>
        <v>0</v>
      </c>
      <c r="AW27" s="153"/>
      <c r="AX27" s="153"/>
      <c r="AY27" s="153"/>
      <c r="AZ27" s="153"/>
      <c r="BA27" s="153">
        <f t="shared" si="10"/>
        <v>0</v>
      </c>
      <c r="BB27" s="153"/>
      <c r="BC27" s="153"/>
      <c r="BD27" s="153"/>
      <c r="BE27" s="153"/>
      <c r="BF27" s="153">
        <f t="shared" si="11"/>
        <v>0</v>
      </c>
      <c r="BG27" s="153"/>
      <c r="BH27" s="153"/>
      <c r="BI27" s="153"/>
      <c r="BJ27" s="153"/>
    </row>
    <row r="28" spans="1:62" hidden="1">
      <c r="A28" s="872"/>
      <c r="B28" s="857"/>
      <c r="C28" s="673"/>
      <c r="D28" s="651"/>
      <c r="E28" s="654"/>
      <c r="F28" s="59"/>
      <c r="G28" s="59"/>
      <c r="H28" s="59"/>
      <c r="I28" s="59"/>
      <c r="J28" s="59"/>
      <c r="K28" s="59"/>
      <c r="L28" s="59"/>
      <c r="M28" s="849"/>
      <c r="N28" s="60"/>
      <c r="O28" s="60"/>
      <c r="P28" s="59"/>
      <c r="Q28" s="59"/>
      <c r="R28" s="59"/>
      <c r="S28" s="59"/>
      <c r="T28" s="59"/>
      <c r="U28" s="59"/>
      <c r="V28" s="59"/>
      <c r="W28" s="673"/>
      <c r="X28" s="651"/>
      <c r="Y28" s="651"/>
      <c r="Z28" s="863"/>
      <c r="AA28" s="854"/>
      <c r="AB28" s="854"/>
      <c r="AC28" s="18"/>
      <c r="AD28" s="18" t="s">
        <v>477</v>
      </c>
      <c r="AE28" s="18" t="s">
        <v>269</v>
      </c>
      <c r="AF28" s="18" t="s">
        <v>250</v>
      </c>
      <c r="AG28" s="153">
        <f t="shared" si="5"/>
        <v>0</v>
      </c>
      <c r="AH28" s="153">
        <f t="shared" si="5"/>
        <v>0</v>
      </c>
      <c r="AI28" s="153"/>
      <c r="AJ28" s="153"/>
      <c r="AK28" s="153"/>
      <c r="AL28" s="153"/>
      <c r="AM28" s="153"/>
      <c r="AN28" s="153"/>
      <c r="AO28" s="153"/>
      <c r="AP28" s="153"/>
      <c r="AQ28" s="154">
        <f t="shared" si="8"/>
        <v>0</v>
      </c>
      <c r="AR28" s="154"/>
      <c r="AS28" s="154"/>
      <c r="AT28" s="154"/>
      <c r="AU28" s="154"/>
      <c r="AV28" s="153">
        <f t="shared" si="9"/>
        <v>0</v>
      </c>
      <c r="AW28" s="153"/>
      <c r="AX28" s="153"/>
      <c r="AY28" s="153"/>
      <c r="AZ28" s="153"/>
      <c r="BA28" s="153">
        <f t="shared" si="10"/>
        <v>0</v>
      </c>
      <c r="BB28" s="153"/>
      <c r="BC28" s="153"/>
      <c r="BD28" s="153"/>
      <c r="BE28" s="153"/>
      <c r="BF28" s="153">
        <f t="shared" si="11"/>
        <v>0</v>
      </c>
      <c r="BG28" s="153"/>
      <c r="BH28" s="153"/>
      <c r="BI28" s="153"/>
      <c r="BJ28" s="153"/>
    </row>
    <row r="29" spans="1:62">
      <c r="A29" s="872"/>
      <c r="B29" s="857"/>
      <c r="C29" s="673"/>
      <c r="D29" s="836"/>
      <c r="E29" s="816"/>
      <c r="F29" s="59"/>
      <c r="G29" s="59"/>
      <c r="H29" s="59"/>
      <c r="I29" s="59"/>
      <c r="J29" s="59"/>
      <c r="K29" s="59"/>
      <c r="L29" s="59"/>
      <c r="M29" s="849"/>
      <c r="N29" s="60"/>
      <c r="O29" s="60"/>
      <c r="P29" s="59"/>
      <c r="Q29" s="59"/>
      <c r="R29" s="59"/>
      <c r="S29" s="59"/>
      <c r="T29" s="59"/>
      <c r="U29" s="59"/>
      <c r="V29" s="59"/>
      <c r="W29" s="673"/>
      <c r="X29" s="836"/>
      <c r="Y29" s="836"/>
      <c r="Z29" s="863"/>
      <c r="AA29" s="854"/>
      <c r="AB29" s="854"/>
      <c r="AC29" s="21"/>
      <c r="AD29" s="18" t="s">
        <v>481</v>
      </c>
      <c r="AE29" s="18" t="s">
        <v>31</v>
      </c>
      <c r="AF29" s="18" t="s">
        <v>250</v>
      </c>
      <c r="AG29" s="153">
        <f t="shared" si="5"/>
        <v>3.3</v>
      </c>
      <c r="AH29" s="153">
        <f t="shared" si="5"/>
        <v>2.7</v>
      </c>
      <c r="AI29" s="153"/>
      <c r="AJ29" s="153"/>
      <c r="AK29" s="153"/>
      <c r="AL29" s="153"/>
      <c r="AM29" s="153"/>
      <c r="AN29" s="153"/>
      <c r="AO29" s="153">
        <v>3.3</v>
      </c>
      <c r="AP29" s="153">
        <v>2.7</v>
      </c>
      <c r="AQ29" s="154">
        <f t="shared" si="8"/>
        <v>3</v>
      </c>
      <c r="AR29" s="154"/>
      <c r="AS29" s="154"/>
      <c r="AT29" s="154"/>
      <c r="AU29" s="154">
        <v>3</v>
      </c>
      <c r="AV29" s="153">
        <f t="shared" si="9"/>
        <v>3</v>
      </c>
      <c r="AW29" s="153"/>
      <c r="AX29" s="153"/>
      <c r="AY29" s="153"/>
      <c r="AZ29" s="153">
        <v>3</v>
      </c>
      <c r="BA29" s="153">
        <f t="shared" si="10"/>
        <v>3</v>
      </c>
      <c r="BB29" s="153"/>
      <c r="BC29" s="153"/>
      <c r="BD29" s="153"/>
      <c r="BE29" s="153">
        <v>3</v>
      </c>
      <c r="BF29" s="153">
        <f t="shared" si="11"/>
        <v>3</v>
      </c>
      <c r="BG29" s="153"/>
      <c r="BH29" s="153"/>
      <c r="BI29" s="153"/>
      <c r="BJ29" s="153">
        <v>3</v>
      </c>
    </row>
    <row r="30" spans="1:62" ht="49.5" customHeight="1">
      <c r="A30" s="873"/>
      <c r="B30" s="858"/>
      <c r="C30" s="817"/>
      <c r="D30" s="58"/>
      <c r="E30" s="58"/>
      <c r="F30" s="59"/>
      <c r="G30" s="59"/>
      <c r="H30" s="59"/>
      <c r="I30" s="59"/>
      <c r="J30" s="59"/>
      <c r="K30" s="59"/>
      <c r="L30" s="59"/>
      <c r="M30" s="850"/>
      <c r="N30" s="60"/>
      <c r="O30" s="60"/>
      <c r="P30" s="59"/>
      <c r="Q30" s="59"/>
      <c r="R30" s="59"/>
      <c r="S30" s="59"/>
      <c r="T30" s="59"/>
      <c r="U30" s="59"/>
      <c r="V30" s="59"/>
      <c r="W30" s="817"/>
      <c r="X30" s="58"/>
      <c r="Y30" s="58"/>
      <c r="Z30" s="876"/>
      <c r="AA30" s="855"/>
      <c r="AB30" s="855"/>
      <c r="AC30" s="21"/>
      <c r="AD30" s="18" t="s">
        <v>441</v>
      </c>
      <c r="AE30" s="18" t="s">
        <v>312</v>
      </c>
      <c r="AF30" s="18" t="s">
        <v>250</v>
      </c>
      <c r="AG30" s="153">
        <f>AI30+AK30+AM30+AO30</f>
        <v>589</v>
      </c>
      <c r="AH30" s="153">
        <f>AJ30+AL30+AN30+AP30</f>
        <v>589</v>
      </c>
      <c r="AI30" s="153"/>
      <c r="AJ30" s="153"/>
      <c r="AK30" s="153"/>
      <c r="AL30" s="153"/>
      <c r="AM30" s="153"/>
      <c r="AN30" s="153"/>
      <c r="AO30" s="153">
        <v>589</v>
      </c>
      <c r="AP30" s="153">
        <v>589</v>
      </c>
      <c r="AQ30" s="154">
        <f t="shared" si="8"/>
        <v>0</v>
      </c>
      <c r="AR30" s="154"/>
      <c r="AS30" s="154"/>
      <c r="AT30" s="154"/>
      <c r="AU30" s="154"/>
      <c r="AV30" s="153">
        <f t="shared" si="9"/>
        <v>0</v>
      </c>
      <c r="AW30" s="153"/>
      <c r="AX30" s="153"/>
      <c r="AY30" s="153"/>
      <c r="AZ30" s="153"/>
      <c r="BA30" s="153">
        <f t="shared" si="10"/>
        <v>0</v>
      </c>
      <c r="BB30" s="153"/>
      <c r="BC30" s="153"/>
      <c r="BD30" s="153"/>
      <c r="BE30" s="153"/>
      <c r="BF30" s="153">
        <f t="shared" si="11"/>
        <v>0</v>
      </c>
      <c r="BG30" s="153"/>
      <c r="BH30" s="153"/>
      <c r="BI30" s="153"/>
      <c r="BJ30" s="153"/>
    </row>
    <row r="31" spans="1:62" ht="54" hidden="1" customHeight="1">
      <c r="A31" s="883" t="s">
        <v>293</v>
      </c>
      <c r="B31" s="885">
        <v>6506</v>
      </c>
      <c r="C31" s="878" t="s">
        <v>396</v>
      </c>
      <c r="D31" s="58" t="s">
        <v>243</v>
      </c>
      <c r="E31" s="897" t="s">
        <v>397</v>
      </c>
      <c r="F31" s="59"/>
      <c r="G31" s="59"/>
      <c r="H31" s="59"/>
      <c r="I31" s="59"/>
      <c r="J31" s="59"/>
      <c r="K31" s="59"/>
      <c r="L31" s="59"/>
      <c r="M31" s="64" t="s">
        <v>351</v>
      </c>
      <c r="N31" s="60" t="s">
        <v>290</v>
      </c>
      <c r="O31" s="60" t="s">
        <v>386</v>
      </c>
      <c r="P31" s="59" t="s">
        <v>421</v>
      </c>
      <c r="Q31" s="59"/>
      <c r="R31" s="59"/>
      <c r="S31" s="59"/>
      <c r="T31" s="59"/>
      <c r="U31" s="59"/>
      <c r="V31" s="59"/>
      <c r="W31" s="877" t="s">
        <v>398</v>
      </c>
      <c r="X31" s="58" t="s">
        <v>399</v>
      </c>
      <c r="Y31" s="897" t="s">
        <v>400</v>
      </c>
      <c r="Z31" s="66"/>
      <c r="AA31" s="66"/>
      <c r="AB31" s="66"/>
      <c r="AC31" s="12"/>
      <c r="AD31" s="18" t="s">
        <v>291</v>
      </c>
      <c r="AE31" s="18"/>
      <c r="AF31" s="18"/>
      <c r="AG31" s="153">
        <f>AI31+AK31+AM31+AO31</f>
        <v>0</v>
      </c>
      <c r="AH31" s="153">
        <f t="shared" si="5"/>
        <v>0</v>
      </c>
      <c r="AI31" s="153">
        <f>AI32+AI33</f>
        <v>0</v>
      </c>
      <c r="AJ31" s="153"/>
      <c r="AK31" s="153">
        <f>AK32+AK33</f>
        <v>0</v>
      </c>
      <c r="AL31" s="153"/>
      <c r="AM31" s="153">
        <f>AM32+AM33</f>
        <v>0</v>
      </c>
      <c r="AN31" s="153"/>
      <c r="AO31" s="153">
        <f>AO32+AO33</f>
        <v>0</v>
      </c>
      <c r="AP31" s="153"/>
      <c r="AQ31" s="154">
        <f t="shared" si="8"/>
        <v>0</v>
      </c>
      <c r="AR31" s="154">
        <f>AR32+AR33</f>
        <v>0</v>
      </c>
      <c r="AS31" s="154">
        <f>AS32+AS33</f>
        <v>0</v>
      </c>
      <c r="AT31" s="154">
        <f>AT32+AT33</f>
        <v>0</v>
      </c>
      <c r="AU31" s="154">
        <f>AU32+AU33</f>
        <v>0</v>
      </c>
      <c r="AV31" s="153">
        <f t="shared" si="9"/>
        <v>0</v>
      </c>
      <c r="AW31" s="153">
        <f>AW32+AW33</f>
        <v>0</v>
      </c>
      <c r="AX31" s="153">
        <f>AX32+AX33</f>
        <v>0</v>
      </c>
      <c r="AY31" s="153">
        <f>AY32+AY33</f>
        <v>0</v>
      </c>
      <c r="AZ31" s="153">
        <f>AZ32+AZ33</f>
        <v>0</v>
      </c>
      <c r="BA31" s="153">
        <f t="shared" si="10"/>
        <v>0</v>
      </c>
      <c r="BB31" s="153">
        <f>BB32+BB33</f>
        <v>0</v>
      </c>
      <c r="BC31" s="153">
        <f>BC32+BC33</f>
        <v>0</v>
      </c>
      <c r="BD31" s="153">
        <f>BD32+BD33</f>
        <v>0</v>
      </c>
      <c r="BE31" s="153">
        <f>BE32+BE33</f>
        <v>0</v>
      </c>
      <c r="BF31" s="153">
        <f t="shared" si="11"/>
        <v>0</v>
      </c>
      <c r="BG31" s="153">
        <f>BG32+BG33</f>
        <v>0</v>
      </c>
      <c r="BH31" s="153">
        <f>BH32+BH33</f>
        <v>0</v>
      </c>
      <c r="BI31" s="153">
        <f>BI32+BI33</f>
        <v>0</v>
      </c>
      <c r="BJ31" s="153">
        <f>BJ32+BJ33</f>
        <v>0</v>
      </c>
    </row>
    <row r="32" spans="1:62" hidden="1">
      <c r="A32" s="872"/>
      <c r="B32" s="886"/>
      <c r="C32" s="651"/>
      <c r="D32" s="58"/>
      <c r="E32" s="654"/>
      <c r="F32" s="59"/>
      <c r="G32" s="59"/>
      <c r="H32" s="59"/>
      <c r="I32" s="59"/>
      <c r="J32" s="59"/>
      <c r="K32" s="59"/>
      <c r="L32" s="59"/>
      <c r="M32" s="64"/>
      <c r="N32" s="60"/>
      <c r="O32" s="67"/>
      <c r="P32" s="59"/>
      <c r="Q32" s="59"/>
      <c r="R32" s="59"/>
      <c r="S32" s="59"/>
      <c r="T32" s="59"/>
      <c r="U32" s="59"/>
      <c r="V32" s="59"/>
      <c r="W32" s="673"/>
      <c r="X32" s="58"/>
      <c r="Y32" s="654"/>
      <c r="Z32" s="66"/>
      <c r="AA32" s="66"/>
      <c r="AB32" s="66"/>
      <c r="AC32" s="12"/>
      <c r="AD32" s="18" t="s">
        <v>291</v>
      </c>
      <c r="AE32" s="18" t="s">
        <v>305</v>
      </c>
      <c r="AF32" s="18" t="s">
        <v>272</v>
      </c>
      <c r="AG32" s="153">
        <f t="shared" si="5"/>
        <v>0</v>
      </c>
      <c r="AH32" s="153">
        <f t="shared" si="5"/>
        <v>0</v>
      </c>
      <c r="AI32" s="153"/>
      <c r="AJ32" s="153"/>
      <c r="AK32" s="153"/>
      <c r="AL32" s="153"/>
      <c r="AM32" s="153"/>
      <c r="AN32" s="153"/>
      <c r="AO32" s="153"/>
      <c r="AP32" s="153"/>
      <c r="AQ32" s="154">
        <f t="shared" si="8"/>
        <v>0</v>
      </c>
      <c r="AR32" s="154"/>
      <c r="AS32" s="154"/>
      <c r="AT32" s="154"/>
      <c r="AU32" s="154"/>
      <c r="AV32" s="153">
        <f t="shared" si="9"/>
        <v>0</v>
      </c>
      <c r="AW32" s="153"/>
      <c r="AX32" s="153"/>
      <c r="AY32" s="153"/>
      <c r="AZ32" s="153"/>
      <c r="BA32" s="153">
        <f t="shared" si="10"/>
        <v>0</v>
      </c>
      <c r="BB32" s="153"/>
      <c r="BC32" s="153"/>
      <c r="BD32" s="153"/>
      <c r="BE32" s="153"/>
      <c r="BF32" s="153">
        <f t="shared" si="11"/>
        <v>0</v>
      </c>
      <c r="BG32" s="153"/>
      <c r="BH32" s="153"/>
      <c r="BI32" s="153"/>
      <c r="BJ32" s="153"/>
    </row>
    <row r="33" spans="1:62" ht="12" hidden="1" customHeight="1">
      <c r="A33" s="873"/>
      <c r="B33" s="887"/>
      <c r="C33" s="836"/>
      <c r="D33" s="58"/>
      <c r="E33" s="816"/>
      <c r="F33" s="59"/>
      <c r="G33" s="59"/>
      <c r="H33" s="59"/>
      <c r="I33" s="59"/>
      <c r="J33" s="59"/>
      <c r="K33" s="59"/>
      <c r="L33" s="59"/>
      <c r="M33" s="64"/>
      <c r="N33" s="60"/>
      <c r="O33" s="67"/>
      <c r="P33" s="59"/>
      <c r="Q33" s="59"/>
      <c r="R33" s="59"/>
      <c r="S33" s="59"/>
      <c r="T33" s="59"/>
      <c r="U33" s="59"/>
      <c r="V33" s="59"/>
      <c r="W33" s="817"/>
      <c r="X33" s="58"/>
      <c r="Y33" s="816"/>
      <c r="Z33" s="66"/>
      <c r="AA33" s="66"/>
      <c r="AB33" s="66"/>
      <c r="AC33" s="12"/>
      <c r="AD33" s="18" t="s">
        <v>291</v>
      </c>
      <c r="AE33" s="18" t="s">
        <v>305</v>
      </c>
      <c r="AF33" s="18">
        <v>244</v>
      </c>
      <c r="AG33" s="153">
        <f t="shared" si="5"/>
        <v>0</v>
      </c>
      <c r="AH33" s="153">
        <f t="shared" si="5"/>
        <v>0</v>
      </c>
      <c r="AI33" s="153"/>
      <c r="AJ33" s="153"/>
      <c r="AK33" s="153"/>
      <c r="AL33" s="153"/>
      <c r="AM33" s="153"/>
      <c r="AN33" s="153"/>
      <c r="AO33" s="153"/>
      <c r="AP33" s="153"/>
      <c r="AQ33" s="154">
        <f t="shared" si="8"/>
        <v>0</v>
      </c>
      <c r="AR33" s="154"/>
      <c r="AS33" s="154"/>
      <c r="AT33" s="154"/>
      <c r="AU33" s="154"/>
      <c r="AV33" s="153">
        <f t="shared" si="9"/>
        <v>0</v>
      </c>
      <c r="AW33" s="153"/>
      <c r="AX33" s="153"/>
      <c r="AY33" s="153"/>
      <c r="AZ33" s="153"/>
      <c r="BA33" s="153">
        <f t="shared" si="10"/>
        <v>0</v>
      </c>
      <c r="BB33" s="153"/>
      <c r="BC33" s="153"/>
      <c r="BD33" s="153"/>
      <c r="BE33" s="153"/>
      <c r="BF33" s="153">
        <f t="shared" si="11"/>
        <v>0</v>
      </c>
      <c r="BG33" s="153"/>
      <c r="BH33" s="153"/>
      <c r="BI33" s="153"/>
      <c r="BJ33" s="153"/>
    </row>
    <row r="34" spans="1:62" ht="22.5" customHeight="1">
      <c r="A34" s="883" t="s">
        <v>440</v>
      </c>
      <c r="B34" s="885">
        <v>6508</v>
      </c>
      <c r="C34" s="878" t="s">
        <v>447</v>
      </c>
      <c r="D34" s="878" t="s">
        <v>418</v>
      </c>
      <c r="E34" s="897" t="s">
        <v>448</v>
      </c>
      <c r="F34" s="59"/>
      <c r="G34" s="59"/>
      <c r="H34" s="59"/>
      <c r="I34" s="59"/>
      <c r="J34" s="59"/>
      <c r="K34" s="59"/>
      <c r="L34" s="59"/>
      <c r="M34" s="848" t="s">
        <v>446</v>
      </c>
      <c r="N34" s="60" t="s">
        <v>290</v>
      </c>
      <c r="O34" s="67" t="s">
        <v>386</v>
      </c>
      <c r="P34" s="59">
        <v>9</v>
      </c>
      <c r="Q34" s="59"/>
      <c r="R34" s="59"/>
      <c r="S34" s="59"/>
      <c r="T34" s="59"/>
      <c r="U34" s="59"/>
      <c r="V34" s="59"/>
      <c r="W34" s="877" t="s">
        <v>367</v>
      </c>
      <c r="X34" s="878" t="s">
        <v>242</v>
      </c>
      <c r="Y34" s="878" t="s">
        <v>368</v>
      </c>
      <c r="Z34" s="879" t="s">
        <v>415</v>
      </c>
      <c r="AA34" s="944" t="s">
        <v>416</v>
      </c>
      <c r="AB34" s="944" t="s">
        <v>417</v>
      </c>
      <c r="AC34" s="18"/>
      <c r="AD34" s="18" t="s">
        <v>478</v>
      </c>
      <c r="AE34" s="18"/>
      <c r="AF34" s="18"/>
      <c r="AG34" s="153">
        <f t="shared" si="5"/>
        <v>759.40000000000009</v>
      </c>
      <c r="AH34" s="153">
        <f t="shared" si="5"/>
        <v>757.3</v>
      </c>
      <c r="AI34" s="153">
        <f>AI35+AI36+AI37+AI38+AI40+AI41+AI42+AI43+AI44+AI45+AI46+AI47+AI39</f>
        <v>0</v>
      </c>
      <c r="AJ34" s="153"/>
      <c r="AK34" s="153">
        <f t="shared" ref="AK34:AZ34" si="12">AK35+AK36+AK37+AK38+AK40+AK41+AK42+AK43+AK44+AK45+AK46+AK47+AK39</f>
        <v>129.80000000000001</v>
      </c>
      <c r="AL34" s="153">
        <f t="shared" si="12"/>
        <v>129.80000000000001</v>
      </c>
      <c r="AM34" s="153">
        <f t="shared" si="12"/>
        <v>0</v>
      </c>
      <c r="AN34" s="153"/>
      <c r="AO34" s="153">
        <f>AO35+AO36+AO37+AO38+AO40+AO41+AO42+AO43+AO44+AO45+AO46+AO47+AO39</f>
        <v>629.6</v>
      </c>
      <c r="AP34" s="153">
        <f>AP35+AP36+AP37+AP38+AP40+AP41+AP42+AP43+AP44+AP45+AP46+AP47+AP39</f>
        <v>627.5</v>
      </c>
      <c r="AQ34" s="153">
        <f t="shared" si="12"/>
        <v>204.3</v>
      </c>
      <c r="AR34" s="153">
        <f t="shared" si="12"/>
        <v>0</v>
      </c>
      <c r="AS34" s="153">
        <f t="shared" si="12"/>
        <v>0</v>
      </c>
      <c r="AT34" s="153">
        <f t="shared" si="12"/>
        <v>0</v>
      </c>
      <c r="AU34" s="153">
        <f t="shared" si="12"/>
        <v>204.3</v>
      </c>
      <c r="AV34" s="153">
        <f t="shared" si="12"/>
        <v>0</v>
      </c>
      <c r="AW34" s="153">
        <f t="shared" si="12"/>
        <v>0</v>
      </c>
      <c r="AX34" s="153">
        <f t="shared" si="12"/>
        <v>0</v>
      </c>
      <c r="AY34" s="153">
        <f t="shared" si="12"/>
        <v>0</v>
      </c>
      <c r="AZ34" s="153">
        <f t="shared" si="12"/>
        <v>0</v>
      </c>
      <c r="BA34" s="153">
        <f t="shared" ref="BA34:BJ34" si="13">BA35+BA36+BA37+BA38+BA40+BA41+BA42+BA43+BA44+BA45+BA46+BA47+BA39</f>
        <v>0</v>
      </c>
      <c r="BB34" s="153">
        <f t="shared" si="13"/>
        <v>0</v>
      </c>
      <c r="BC34" s="153">
        <f t="shared" si="13"/>
        <v>0</v>
      </c>
      <c r="BD34" s="153">
        <f t="shared" si="13"/>
        <v>0</v>
      </c>
      <c r="BE34" s="153">
        <f t="shared" si="13"/>
        <v>0</v>
      </c>
      <c r="BF34" s="153">
        <f t="shared" si="13"/>
        <v>0</v>
      </c>
      <c r="BG34" s="153">
        <f t="shared" si="13"/>
        <v>0</v>
      </c>
      <c r="BH34" s="153">
        <f t="shared" si="13"/>
        <v>0</v>
      </c>
      <c r="BI34" s="153">
        <f t="shared" si="13"/>
        <v>0</v>
      </c>
      <c r="BJ34" s="153">
        <f t="shared" si="13"/>
        <v>0</v>
      </c>
    </row>
    <row r="35" spans="1:62">
      <c r="A35" s="872"/>
      <c r="B35" s="886"/>
      <c r="C35" s="651"/>
      <c r="D35" s="651"/>
      <c r="E35" s="654"/>
      <c r="F35" s="59"/>
      <c r="G35" s="59"/>
      <c r="H35" s="59"/>
      <c r="I35" s="59"/>
      <c r="J35" s="59"/>
      <c r="K35" s="59"/>
      <c r="L35" s="59"/>
      <c r="M35" s="849"/>
      <c r="N35" s="60"/>
      <c r="O35" s="67"/>
      <c r="P35" s="59"/>
      <c r="Q35" s="59"/>
      <c r="R35" s="59"/>
      <c r="S35" s="59"/>
      <c r="T35" s="59"/>
      <c r="U35" s="59"/>
      <c r="V35" s="59"/>
      <c r="W35" s="673"/>
      <c r="X35" s="651"/>
      <c r="Y35" s="651"/>
      <c r="Z35" s="880"/>
      <c r="AA35" s="945"/>
      <c r="AB35" s="945"/>
      <c r="AC35" s="18"/>
      <c r="AD35" s="18" t="s">
        <v>478</v>
      </c>
      <c r="AE35" s="18" t="s">
        <v>289</v>
      </c>
      <c r="AF35" s="18" t="s">
        <v>250</v>
      </c>
      <c r="AG35" s="153">
        <f t="shared" si="5"/>
        <v>1</v>
      </c>
      <c r="AH35" s="153">
        <f t="shared" si="5"/>
        <v>1</v>
      </c>
      <c r="AI35" s="153"/>
      <c r="AJ35" s="153"/>
      <c r="AK35" s="153"/>
      <c r="AL35" s="153"/>
      <c r="AM35" s="153"/>
      <c r="AN35" s="153"/>
      <c r="AO35" s="153">
        <v>1</v>
      </c>
      <c r="AP35" s="153">
        <v>1</v>
      </c>
      <c r="AQ35" s="154">
        <f t="shared" si="8"/>
        <v>0</v>
      </c>
      <c r="AR35" s="154"/>
      <c r="AS35" s="154"/>
      <c r="AT35" s="154"/>
      <c r="AU35" s="154">
        <v>0</v>
      </c>
      <c r="AV35" s="153">
        <f t="shared" si="9"/>
        <v>0</v>
      </c>
      <c r="AW35" s="153"/>
      <c r="AX35" s="153"/>
      <c r="AY35" s="153"/>
      <c r="AZ35" s="153">
        <v>0</v>
      </c>
      <c r="BA35" s="153">
        <f t="shared" ref="BA35:BA50" si="14">BB35+BC35+BD35+BE35</f>
        <v>0</v>
      </c>
      <c r="BB35" s="153"/>
      <c r="BC35" s="153"/>
      <c r="BD35" s="153"/>
      <c r="BE35" s="153">
        <v>0</v>
      </c>
      <c r="BF35" s="153">
        <f t="shared" ref="BF35:BF50" si="15">BG35+BH35+BI35+BJ35</f>
        <v>0</v>
      </c>
      <c r="BG35" s="153"/>
      <c r="BH35" s="153"/>
      <c r="BI35" s="153"/>
      <c r="BJ35" s="153">
        <v>0</v>
      </c>
    </row>
    <row r="36" spans="1:62">
      <c r="A36" s="872"/>
      <c r="B36" s="886"/>
      <c r="C36" s="651"/>
      <c r="D36" s="651"/>
      <c r="E36" s="654"/>
      <c r="F36" s="59"/>
      <c r="G36" s="59"/>
      <c r="H36" s="59"/>
      <c r="I36" s="59"/>
      <c r="J36" s="59"/>
      <c r="K36" s="59"/>
      <c r="L36" s="59"/>
      <c r="M36" s="849"/>
      <c r="N36" s="60"/>
      <c r="O36" s="67"/>
      <c r="P36" s="59"/>
      <c r="Q36" s="59"/>
      <c r="R36" s="59"/>
      <c r="S36" s="59"/>
      <c r="T36" s="59"/>
      <c r="U36" s="59"/>
      <c r="V36" s="59"/>
      <c r="W36" s="673"/>
      <c r="X36" s="651"/>
      <c r="Y36" s="651"/>
      <c r="Z36" s="880"/>
      <c r="AA36" s="945"/>
      <c r="AB36" s="945"/>
      <c r="AC36" s="18"/>
      <c r="AD36" s="1" t="s">
        <v>478</v>
      </c>
      <c r="AE36" s="12" t="s">
        <v>425</v>
      </c>
      <c r="AF36" s="18" t="s">
        <v>250</v>
      </c>
      <c r="AG36" s="153">
        <f t="shared" si="5"/>
        <v>7.9</v>
      </c>
      <c r="AH36" s="153">
        <f t="shared" si="5"/>
        <v>7.9</v>
      </c>
      <c r="AI36" s="153"/>
      <c r="AJ36" s="153"/>
      <c r="AK36" s="153"/>
      <c r="AL36" s="153"/>
      <c r="AM36" s="153"/>
      <c r="AN36" s="153"/>
      <c r="AO36" s="153">
        <v>7.9</v>
      </c>
      <c r="AP36" s="153">
        <v>7.9</v>
      </c>
      <c r="AQ36" s="154">
        <f t="shared" si="8"/>
        <v>0</v>
      </c>
      <c r="AR36" s="154"/>
      <c r="AS36" s="154"/>
      <c r="AT36" s="154"/>
      <c r="AU36" s="154"/>
      <c r="AV36" s="153">
        <f t="shared" si="9"/>
        <v>0</v>
      </c>
      <c r="AW36" s="153"/>
      <c r="AX36" s="153"/>
      <c r="AY36" s="153"/>
      <c r="AZ36" s="153"/>
      <c r="BA36" s="153">
        <f t="shared" si="14"/>
        <v>0</v>
      </c>
      <c r="BB36" s="153"/>
      <c r="BC36" s="153"/>
      <c r="BD36" s="153"/>
      <c r="BE36" s="153"/>
      <c r="BF36" s="153">
        <f t="shared" si="15"/>
        <v>0</v>
      </c>
      <c r="BG36" s="153"/>
      <c r="BH36" s="153"/>
      <c r="BI36" s="153"/>
      <c r="BJ36" s="153"/>
    </row>
    <row r="37" spans="1:62">
      <c r="A37" s="872"/>
      <c r="B37" s="886"/>
      <c r="C37" s="651"/>
      <c r="D37" s="651"/>
      <c r="E37" s="654"/>
      <c r="F37" s="59"/>
      <c r="G37" s="59"/>
      <c r="H37" s="59"/>
      <c r="I37" s="59"/>
      <c r="J37" s="59"/>
      <c r="K37" s="59"/>
      <c r="L37" s="59"/>
      <c r="M37" s="849"/>
      <c r="N37" s="60"/>
      <c r="O37" s="67"/>
      <c r="P37" s="59"/>
      <c r="Q37" s="59"/>
      <c r="R37" s="59"/>
      <c r="S37" s="59"/>
      <c r="T37" s="59"/>
      <c r="U37" s="59"/>
      <c r="V37" s="59"/>
      <c r="W37" s="673"/>
      <c r="X37" s="651"/>
      <c r="Y37" s="651"/>
      <c r="Z37" s="880"/>
      <c r="AA37" s="945"/>
      <c r="AB37" s="945"/>
      <c r="AC37" s="18"/>
      <c r="AD37" s="18" t="s">
        <v>478</v>
      </c>
      <c r="AE37" s="18" t="s">
        <v>484</v>
      </c>
      <c r="AF37" s="18" t="s">
        <v>250</v>
      </c>
      <c r="AG37" s="153">
        <f t="shared" si="5"/>
        <v>216.8</v>
      </c>
      <c r="AH37" s="153">
        <f t="shared" si="5"/>
        <v>216.3</v>
      </c>
      <c r="AI37" s="153"/>
      <c r="AJ37" s="153"/>
      <c r="AK37" s="153">
        <v>129.80000000000001</v>
      </c>
      <c r="AL37" s="153">
        <v>129.80000000000001</v>
      </c>
      <c r="AM37" s="153"/>
      <c r="AN37" s="153"/>
      <c r="AO37" s="153">
        <v>87</v>
      </c>
      <c r="AP37" s="153">
        <v>86.5</v>
      </c>
      <c r="AQ37" s="154">
        <f t="shared" si="8"/>
        <v>0</v>
      </c>
      <c r="AR37" s="154"/>
      <c r="AS37" s="154"/>
      <c r="AT37" s="154"/>
      <c r="AU37" s="154"/>
      <c r="AV37" s="153">
        <f t="shared" si="9"/>
        <v>0</v>
      </c>
      <c r="AW37" s="153"/>
      <c r="AX37" s="153"/>
      <c r="AY37" s="153"/>
      <c r="AZ37" s="153"/>
      <c r="BA37" s="153">
        <f t="shared" si="14"/>
        <v>0</v>
      </c>
      <c r="BB37" s="153"/>
      <c r="BC37" s="153"/>
      <c r="BD37" s="153"/>
      <c r="BE37" s="153"/>
      <c r="BF37" s="153">
        <f t="shared" si="15"/>
        <v>0</v>
      </c>
      <c r="BG37" s="153"/>
      <c r="BH37" s="153"/>
      <c r="BI37" s="153"/>
      <c r="BJ37" s="153"/>
    </row>
    <row r="38" spans="1:62">
      <c r="A38" s="872"/>
      <c r="B38" s="886"/>
      <c r="C38" s="651"/>
      <c r="D38" s="651"/>
      <c r="E38" s="654"/>
      <c r="F38" s="59"/>
      <c r="G38" s="59"/>
      <c r="H38" s="59"/>
      <c r="I38" s="59"/>
      <c r="J38" s="59"/>
      <c r="K38" s="59"/>
      <c r="L38" s="59"/>
      <c r="M38" s="849"/>
      <c r="N38" s="60"/>
      <c r="O38" s="67"/>
      <c r="P38" s="59"/>
      <c r="Q38" s="59"/>
      <c r="R38" s="59"/>
      <c r="S38" s="59"/>
      <c r="T38" s="59"/>
      <c r="U38" s="59"/>
      <c r="V38" s="59"/>
      <c r="W38" s="673"/>
      <c r="X38" s="651"/>
      <c r="Y38" s="651"/>
      <c r="Z38" s="880"/>
      <c r="AA38" s="945"/>
      <c r="AB38" s="945"/>
      <c r="AC38" s="18"/>
      <c r="AD38" s="18" t="s">
        <v>478</v>
      </c>
      <c r="AE38" s="18" t="s">
        <v>270</v>
      </c>
      <c r="AF38" s="18">
        <v>244</v>
      </c>
      <c r="AG38" s="153">
        <f t="shared" si="5"/>
        <v>0</v>
      </c>
      <c r="AH38" s="153">
        <f t="shared" si="5"/>
        <v>0</v>
      </c>
      <c r="AI38" s="153"/>
      <c r="AJ38" s="153"/>
      <c r="AK38" s="153"/>
      <c r="AL38" s="153"/>
      <c r="AM38" s="153"/>
      <c r="AN38" s="153"/>
      <c r="AO38" s="153"/>
      <c r="AP38" s="153"/>
      <c r="AQ38" s="154">
        <f t="shared" si="8"/>
        <v>0</v>
      </c>
      <c r="AR38" s="154"/>
      <c r="AS38" s="154"/>
      <c r="AT38" s="154"/>
      <c r="AU38" s="154"/>
      <c r="AV38" s="153">
        <f t="shared" si="9"/>
        <v>0</v>
      </c>
      <c r="AW38" s="153"/>
      <c r="AX38" s="153"/>
      <c r="AY38" s="153"/>
      <c r="AZ38" s="153"/>
      <c r="BA38" s="153">
        <f t="shared" si="14"/>
        <v>0</v>
      </c>
      <c r="BB38" s="153"/>
      <c r="BC38" s="153"/>
      <c r="BD38" s="153"/>
      <c r="BE38" s="153"/>
      <c r="BF38" s="153">
        <f t="shared" si="15"/>
        <v>0</v>
      </c>
      <c r="BG38" s="153"/>
      <c r="BH38" s="153"/>
      <c r="BI38" s="153"/>
      <c r="BJ38" s="153"/>
    </row>
    <row r="39" spans="1:62">
      <c r="A39" s="872"/>
      <c r="B39" s="886"/>
      <c r="C39" s="651"/>
      <c r="D39" s="651"/>
      <c r="E39" s="654"/>
      <c r="F39" s="59"/>
      <c r="G39" s="59"/>
      <c r="H39" s="59"/>
      <c r="I39" s="59"/>
      <c r="J39" s="59"/>
      <c r="K39" s="59"/>
      <c r="L39" s="59"/>
      <c r="M39" s="849"/>
      <c r="N39" s="60"/>
      <c r="O39" s="67"/>
      <c r="P39" s="59"/>
      <c r="Q39" s="59"/>
      <c r="R39" s="59"/>
      <c r="S39" s="59"/>
      <c r="T39" s="59"/>
      <c r="U39" s="59"/>
      <c r="V39" s="59"/>
      <c r="W39" s="673"/>
      <c r="X39" s="651"/>
      <c r="Y39" s="651"/>
      <c r="Z39" s="880"/>
      <c r="AA39" s="945"/>
      <c r="AB39" s="945"/>
      <c r="AC39" s="18"/>
      <c r="AD39" s="18" t="s">
        <v>478</v>
      </c>
      <c r="AE39" s="18" t="s">
        <v>27</v>
      </c>
      <c r="AF39" s="18">
        <v>244</v>
      </c>
      <c r="AG39" s="153">
        <f t="shared" si="5"/>
        <v>533.70000000000005</v>
      </c>
      <c r="AH39" s="153">
        <f t="shared" si="5"/>
        <v>532.1</v>
      </c>
      <c r="AI39" s="153"/>
      <c r="AJ39" s="153"/>
      <c r="AK39" s="153"/>
      <c r="AL39" s="153"/>
      <c r="AM39" s="153"/>
      <c r="AN39" s="153"/>
      <c r="AO39" s="153">
        <v>533.70000000000005</v>
      </c>
      <c r="AP39" s="153">
        <v>532.1</v>
      </c>
      <c r="AQ39" s="154">
        <f t="shared" si="8"/>
        <v>204.3</v>
      </c>
      <c r="AR39" s="154"/>
      <c r="AS39" s="154"/>
      <c r="AT39" s="154"/>
      <c r="AU39" s="154">
        <v>204.3</v>
      </c>
      <c r="AV39" s="153">
        <f t="shared" si="9"/>
        <v>0</v>
      </c>
      <c r="AW39" s="153"/>
      <c r="AX39" s="153"/>
      <c r="AY39" s="153"/>
      <c r="AZ39" s="153">
        <v>0</v>
      </c>
      <c r="BA39" s="153">
        <f t="shared" si="14"/>
        <v>0</v>
      </c>
      <c r="BB39" s="153"/>
      <c r="BC39" s="153"/>
      <c r="BD39" s="153"/>
      <c r="BE39" s="153">
        <v>0</v>
      </c>
      <c r="BF39" s="153">
        <f t="shared" si="15"/>
        <v>0</v>
      </c>
      <c r="BG39" s="153"/>
      <c r="BH39" s="153"/>
      <c r="BI39" s="153"/>
      <c r="BJ39" s="153">
        <v>0</v>
      </c>
    </row>
    <row r="40" spans="1:62">
      <c r="A40" s="872"/>
      <c r="B40" s="886"/>
      <c r="C40" s="651"/>
      <c r="D40" s="651"/>
      <c r="E40" s="654"/>
      <c r="F40" s="59"/>
      <c r="G40" s="59"/>
      <c r="H40" s="59"/>
      <c r="I40" s="59"/>
      <c r="J40" s="59"/>
      <c r="K40" s="59"/>
      <c r="L40" s="59"/>
      <c r="M40" s="849"/>
      <c r="N40" s="60"/>
      <c r="O40" s="67"/>
      <c r="P40" s="59"/>
      <c r="Q40" s="59"/>
      <c r="R40" s="59"/>
      <c r="S40" s="59"/>
      <c r="T40" s="59"/>
      <c r="U40" s="59"/>
      <c r="V40" s="59"/>
      <c r="W40" s="673"/>
      <c r="X40" s="836"/>
      <c r="Y40" s="836"/>
      <c r="Z40" s="880"/>
      <c r="AA40" s="946"/>
      <c r="AB40" s="946"/>
      <c r="AC40" s="18"/>
      <c r="AD40" s="18" t="s">
        <v>478</v>
      </c>
      <c r="AE40" s="18" t="s">
        <v>19</v>
      </c>
      <c r="AF40" s="18" t="s">
        <v>250</v>
      </c>
      <c r="AG40" s="153">
        <f>AI40+AK40+AM40+AO40</f>
        <v>0</v>
      </c>
      <c r="AH40" s="153">
        <f t="shared" si="5"/>
        <v>0</v>
      </c>
      <c r="AI40" s="153"/>
      <c r="AJ40" s="153"/>
      <c r="AK40" s="153"/>
      <c r="AL40" s="153"/>
      <c r="AM40" s="153"/>
      <c r="AN40" s="153"/>
      <c r="AO40" s="153"/>
      <c r="AP40" s="153"/>
      <c r="AQ40" s="154">
        <f>AR40+AS40+AT40+AU40</f>
        <v>0</v>
      </c>
      <c r="AR40" s="154"/>
      <c r="AS40" s="154"/>
      <c r="AT40" s="154"/>
      <c r="AU40" s="154">
        <v>0</v>
      </c>
      <c r="AV40" s="153">
        <f>AW40+AX40+AY40+AZ40</f>
        <v>0</v>
      </c>
      <c r="AW40" s="153"/>
      <c r="AX40" s="153"/>
      <c r="AY40" s="153"/>
      <c r="AZ40" s="153"/>
      <c r="BA40" s="153">
        <f t="shared" si="14"/>
        <v>0</v>
      </c>
      <c r="BB40" s="153"/>
      <c r="BC40" s="153"/>
      <c r="BD40" s="153"/>
      <c r="BE40" s="153"/>
      <c r="BF40" s="153">
        <f t="shared" si="15"/>
        <v>0</v>
      </c>
      <c r="BG40" s="153"/>
      <c r="BH40" s="153"/>
      <c r="BI40" s="153"/>
      <c r="BJ40" s="153"/>
    </row>
    <row r="41" spans="1:62" ht="12.75" hidden="1" customHeight="1">
      <c r="A41" s="872"/>
      <c r="B41" s="886"/>
      <c r="C41" s="651"/>
      <c r="D41" s="651"/>
      <c r="E41" s="654"/>
      <c r="F41" s="59"/>
      <c r="G41" s="59"/>
      <c r="H41" s="59"/>
      <c r="I41" s="59"/>
      <c r="J41" s="59"/>
      <c r="K41" s="59"/>
      <c r="L41" s="59"/>
      <c r="M41" s="849"/>
      <c r="N41" s="60"/>
      <c r="O41" s="67"/>
      <c r="P41" s="59"/>
      <c r="Q41" s="59"/>
      <c r="R41" s="59"/>
      <c r="S41" s="59"/>
      <c r="T41" s="59"/>
      <c r="U41" s="59"/>
      <c r="V41" s="59"/>
      <c r="W41" s="673"/>
      <c r="X41" s="58"/>
      <c r="Y41" s="58"/>
      <c r="Z41" s="880"/>
      <c r="AA41" s="69"/>
      <c r="AB41" s="69"/>
      <c r="AC41" s="18"/>
      <c r="AD41" s="18" t="s">
        <v>478</v>
      </c>
      <c r="AE41" s="18" t="s">
        <v>271</v>
      </c>
      <c r="AF41" s="18" t="s">
        <v>250</v>
      </c>
      <c r="AG41" s="153">
        <f t="shared" ref="AG41:AH116" si="16">AI41+AK41+AM41+AO41</f>
        <v>0</v>
      </c>
      <c r="AH41" s="153">
        <f t="shared" si="16"/>
        <v>0</v>
      </c>
      <c r="AI41" s="153"/>
      <c r="AJ41" s="153"/>
      <c r="AK41" s="153"/>
      <c r="AL41" s="153"/>
      <c r="AM41" s="153"/>
      <c r="AN41" s="153"/>
      <c r="AO41" s="153"/>
      <c r="AP41" s="153"/>
      <c r="AQ41" s="154">
        <f t="shared" ref="AQ41:AQ116" si="17">AR41+AS41+AT41+AU41</f>
        <v>0</v>
      </c>
      <c r="AR41" s="154"/>
      <c r="AS41" s="154"/>
      <c r="AT41" s="154"/>
      <c r="AU41" s="154"/>
      <c r="AV41" s="153">
        <f t="shared" ref="AV41:AV116" si="18">AW41+AX41+AY41+AZ41</f>
        <v>0</v>
      </c>
      <c r="AW41" s="153"/>
      <c r="AX41" s="153"/>
      <c r="AY41" s="153"/>
      <c r="AZ41" s="153"/>
      <c r="BA41" s="153">
        <f t="shared" si="14"/>
        <v>0</v>
      </c>
      <c r="BB41" s="153"/>
      <c r="BC41" s="153"/>
      <c r="BD41" s="153"/>
      <c r="BE41" s="153"/>
      <c r="BF41" s="153">
        <f t="shared" si="15"/>
        <v>0</v>
      </c>
      <c r="BG41" s="153"/>
      <c r="BH41" s="153"/>
      <c r="BI41" s="153"/>
      <c r="BJ41" s="153"/>
    </row>
    <row r="42" spans="1:62" ht="12.75" hidden="1" customHeight="1">
      <c r="A42" s="872"/>
      <c r="B42" s="886"/>
      <c r="C42" s="651"/>
      <c r="D42" s="651"/>
      <c r="E42" s="654"/>
      <c r="F42" s="59"/>
      <c r="G42" s="59"/>
      <c r="H42" s="59"/>
      <c r="I42" s="59"/>
      <c r="J42" s="59"/>
      <c r="K42" s="59"/>
      <c r="L42" s="59"/>
      <c r="M42" s="849"/>
      <c r="N42" s="60"/>
      <c r="O42" s="67"/>
      <c r="P42" s="59"/>
      <c r="Q42" s="59"/>
      <c r="R42" s="59"/>
      <c r="S42" s="59"/>
      <c r="T42" s="59"/>
      <c r="U42" s="59"/>
      <c r="V42" s="59"/>
      <c r="W42" s="673"/>
      <c r="X42" s="58"/>
      <c r="Y42" s="58"/>
      <c r="Z42" s="880"/>
      <c r="AA42" s="69"/>
      <c r="AB42" s="69"/>
      <c r="AC42" s="18"/>
      <c r="AD42" s="18" t="s">
        <v>478</v>
      </c>
      <c r="AE42" s="18" t="s">
        <v>286</v>
      </c>
      <c r="AF42" s="18" t="s">
        <v>268</v>
      </c>
      <c r="AG42" s="153">
        <f t="shared" si="16"/>
        <v>0</v>
      </c>
      <c r="AH42" s="153">
        <f t="shared" si="16"/>
        <v>0</v>
      </c>
      <c r="AI42" s="153"/>
      <c r="AJ42" s="153"/>
      <c r="AK42" s="153"/>
      <c r="AL42" s="153"/>
      <c r="AM42" s="153"/>
      <c r="AN42" s="153"/>
      <c r="AO42" s="153"/>
      <c r="AP42" s="153"/>
      <c r="AQ42" s="154">
        <f t="shared" si="17"/>
        <v>0</v>
      </c>
      <c r="AR42" s="154"/>
      <c r="AS42" s="154"/>
      <c r="AT42" s="154"/>
      <c r="AU42" s="154"/>
      <c r="AV42" s="153">
        <f t="shared" si="18"/>
        <v>0</v>
      </c>
      <c r="AW42" s="153"/>
      <c r="AX42" s="153"/>
      <c r="AY42" s="153"/>
      <c r="AZ42" s="153"/>
      <c r="BA42" s="153">
        <f t="shared" si="14"/>
        <v>0</v>
      </c>
      <c r="BB42" s="153"/>
      <c r="BC42" s="153"/>
      <c r="BD42" s="153"/>
      <c r="BE42" s="153"/>
      <c r="BF42" s="153">
        <f t="shared" si="15"/>
        <v>0</v>
      </c>
      <c r="BG42" s="153"/>
      <c r="BH42" s="153"/>
      <c r="BI42" s="153"/>
      <c r="BJ42" s="153"/>
    </row>
    <row r="43" spans="1:62" ht="12.75" hidden="1" customHeight="1">
      <c r="A43" s="872"/>
      <c r="B43" s="886"/>
      <c r="C43" s="651"/>
      <c r="D43" s="651"/>
      <c r="E43" s="654"/>
      <c r="F43" s="59"/>
      <c r="G43" s="59"/>
      <c r="H43" s="59"/>
      <c r="I43" s="59"/>
      <c r="J43" s="59"/>
      <c r="K43" s="59"/>
      <c r="L43" s="59"/>
      <c r="M43" s="849"/>
      <c r="N43" s="60"/>
      <c r="O43" s="67"/>
      <c r="P43" s="59"/>
      <c r="Q43" s="59"/>
      <c r="R43" s="59"/>
      <c r="S43" s="59"/>
      <c r="T43" s="59"/>
      <c r="U43" s="59"/>
      <c r="V43" s="59"/>
      <c r="W43" s="673"/>
      <c r="X43" s="58"/>
      <c r="Y43" s="58"/>
      <c r="Z43" s="880"/>
      <c r="AA43" s="69"/>
      <c r="AB43" s="69"/>
      <c r="AC43" s="18"/>
      <c r="AD43" s="18" t="s">
        <v>478</v>
      </c>
      <c r="AE43" s="18" t="s">
        <v>306</v>
      </c>
      <c r="AF43" s="18" t="s">
        <v>267</v>
      </c>
      <c r="AG43" s="153">
        <f t="shared" si="16"/>
        <v>0</v>
      </c>
      <c r="AH43" s="153">
        <f t="shared" si="16"/>
        <v>0</v>
      </c>
      <c r="AI43" s="153"/>
      <c r="AJ43" s="153"/>
      <c r="AK43" s="153"/>
      <c r="AL43" s="153"/>
      <c r="AM43" s="153"/>
      <c r="AN43" s="153"/>
      <c r="AO43" s="153"/>
      <c r="AP43" s="153"/>
      <c r="AQ43" s="154">
        <f t="shared" si="17"/>
        <v>0</v>
      </c>
      <c r="AR43" s="154"/>
      <c r="AS43" s="154"/>
      <c r="AT43" s="154"/>
      <c r="AU43" s="154"/>
      <c r="AV43" s="153">
        <f t="shared" si="18"/>
        <v>0</v>
      </c>
      <c r="AW43" s="153"/>
      <c r="AX43" s="153"/>
      <c r="AY43" s="153"/>
      <c r="AZ43" s="153"/>
      <c r="BA43" s="153">
        <f t="shared" si="14"/>
        <v>0</v>
      </c>
      <c r="BB43" s="153"/>
      <c r="BC43" s="153"/>
      <c r="BD43" s="153"/>
      <c r="BE43" s="153"/>
      <c r="BF43" s="153">
        <f t="shared" si="15"/>
        <v>0</v>
      </c>
      <c r="BG43" s="153"/>
      <c r="BH43" s="153"/>
      <c r="BI43" s="153"/>
      <c r="BJ43" s="153"/>
    </row>
    <row r="44" spans="1:62" ht="12.75" hidden="1" customHeight="1">
      <c r="A44" s="872"/>
      <c r="B44" s="886"/>
      <c r="C44" s="651"/>
      <c r="D44" s="651"/>
      <c r="E44" s="654"/>
      <c r="F44" s="59"/>
      <c r="G44" s="59"/>
      <c r="H44" s="59"/>
      <c r="I44" s="59"/>
      <c r="J44" s="59"/>
      <c r="K44" s="59"/>
      <c r="L44" s="59"/>
      <c r="M44" s="849"/>
      <c r="N44" s="60"/>
      <c r="O44" s="67"/>
      <c r="P44" s="59"/>
      <c r="Q44" s="59"/>
      <c r="R44" s="59"/>
      <c r="S44" s="59"/>
      <c r="T44" s="59"/>
      <c r="U44" s="59"/>
      <c r="V44" s="59"/>
      <c r="W44" s="673"/>
      <c r="X44" s="58"/>
      <c r="Y44" s="58"/>
      <c r="Z44" s="880"/>
      <c r="AA44" s="69"/>
      <c r="AB44" s="69"/>
      <c r="AC44" s="18"/>
      <c r="AD44" s="18" t="s">
        <v>478</v>
      </c>
      <c r="AE44" s="18" t="s">
        <v>307</v>
      </c>
      <c r="AF44" s="18" t="s">
        <v>250</v>
      </c>
      <c r="AG44" s="153">
        <f t="shared" si="16"/>
        <v>0</v>
      </c>
      <c r="AH44" s="153">
        <f t="shared" si="16"/>
        <v>0</v>
      </c>
      <c r="AI44" s="153"/>
      <c r="AJ44" s="153"/>
      <c r="AK44" s="153"/>
      <c r="AL44" s="153"/>
      <c r="AM44" s="153"/>
      <c r="AN44" s="153"/>
      <c r="AO44" s="153"/>
      <c r="AP44" s="153"/>
      <c r="AQ44" s="154">
        <f t="shared" si="17"/>
        <v>0</v>
      </c>
      <c r="AR44" s="154"/>
      <c r="AS44" s="154"/>
      <c r="AT44" s="154"/>
      <c r="AU44" s="154"/>
      <c r="AV44" s="153">
        <f t="shared" si="18"/>
        <v>0</v>
      </c>
      <c r="AW44" s="153"/>
      <c r="AX44" s="153"/>
      <c r="AY44" s="153"/>
      <c r="AZ44" s="153"/>
      <c r="BA44" s="153">
        <f t="shared" si="14"/>
        <v>0</v>
      </c>
      <c r="BB44" s="153"/>
      <c r="BC44" s="153"/>
      <c r="BD44" s="153"/>
      <c r="BE44" s="153"/>
      <c r="BF44" s="153">
        <f t="shared" si="15"/>
        <v>0</v>
      </c>
      <c r="BG44" s="153"/>
      <c r="BH44" s="153"/>
      <c r="BI44" s="153"/>
      <c r="BJ44" s="153"/>
    </row>
    <row r="45" spans="1:62" ht="12.75" hidden="1" customHeight="1">
      <c r="A45" s="872"/>
      <c r="B45" s="886"/>
      <c r="C45" s="651"/>
      <c r="D45" s="651"/>
      <c r="E45" s="654"/>
      <c r="F45" s="59"/>
      <c r="G45" s="59"/>
      <c r="H45" s="59"/>
      <c r="I45" s="59"/>
      <c r="J45" s="59"/>
      <c r="K45" s="59"/>
      <c r="L45" s="59"/>
      <c r="M45" s="849"/>
      <c r="N45" s="60"/>
      <c r="O45" s="67"/>
      <c r="P45" s="59"/>
      <c r="Q45" s="59"/>
      <c r="R45" s="59"/>
      <c r="S45" s="59"/>
      <c r="T45" s="59"/>
      <c r="U45" s="59"/>
      <c r="V45" s="59"/>
      <c r="W45" s="673"/>
      <c r="X45" s="58"/>
      <c r="Y45" s="58"/>
      <c r="Z45" s="880"/>
      <c r="AA45" s="69"/>
      <c r="AB45" s="69"/>
      <c r="AC45" s="18"/>
      <c r="AD45" s="18" t="s">
        <v>478</v>
      </c>
      <c r="AE45" s="18" t="s">
        <v>317</v>
      </c>
      <c r="AF45" s="18" t="s">
        <v>250</v>
      </c>
      <c r="AG45" s="153">
        <f t="shared" si="16"/>
        <v>0</v>
      </c>
      <c r="AH45" s="153">
        <f t="shared" si="16"/>
        <v>0</v>
      </c>
      <c r="AI45" s="153"/>
      <c r="AJ45" s="153"/>
      <c r="AK45" s="153"/>
      <c r="AL45" s="153"/>
      <c r="AM45" s="153"/>
      <c r="AN45" s="153"/>
      <c r="AO45" s="153"/>
      <c r="AP45" s="153"/>
      <c r="AQ45" s="154">
        <f t="shared" si="17"/>
        <v>0</v>
      </c>
      <c r="AR45" s="154"/>
      <c r="AS45" s="154"/>
      <c r="AT45" s="154"/>
      <c r="AU45" s="154"/>
      <c r="AV45" s="153">
        <f t="shared" si="18"/>
        <v>0</v>
      </c>
      <c r="AW45" s="153"/>
      <c r="AX45" s="153"/>
      <c r="AY45" s="153"/>
      <c r="AZ45" s="153"/>
      <c r="BA45" s="153">
        <f t="shared" si="14"/>
        <v>0</v>
      </c>
      <c r="BB45" s="153"/>
      <c r="BC45" s="153"/>
      <c r="BD45" s="153"/>
      <c r="BE45" s="153"/>
      <c r="BF45" s="153">
        <f t="shared" si="15"/>
        <v>0</v>
      </c>
      <c r="BG45" s="153"/>
      <c r="BH45" s="153"/>
      <c r="BI45" s="153"/>
      <c r="BJ45" s="153"/>
    </row>
    <row r="46" spans="1:62" ht="12.75" hidden="1" customHeight="1">
      <c r="A46" s="872"/>
      <c r="B46" s="886"/>
      <c r="C46" s="651"/>
      <c r="D46" s="651"/>
      <c r="E46" s="654"/>
      <c r="F46" s="59"/>
      <c r="G46" s="59"/>
      <c r="H46" s="59"/>
      <c r="I46" s="59"/>
      <c r="J46" s="59"/>
      <c r="K46" s="59"/>
      <c r="L46" s="59"/>
      <c r="M46" s="849"/>
      <c r="N46" s="60"/>
      <c r="O46" s="67"/>
      <c r="P46" s="59"/>
      <c r="Q46" s="59"/>
      <c r="R46" s="59"/>
      <c r="S46" s="59"/>
      <c r="T46" s="59"/>
      <c r="U46" s="59"/>
      <c r="V46" s="59"/>
      <c r="W46" s="673"/>
      <c r="X46" s="58"/>
      <c r="Y46" s="58"/>
      <c r="Z46" s="880"/>
      <c r="AA46" s="69"/>
      <c r="AB46" s="69"/>
      <c r="AC46" s="18"/>
      <c r="AD46" s="18" t="s">
        <v>478</v>
      </c>
      <c r="AE46" s="18" t="s">
        <v>297</v>
      </c>
      <c r="AF46" s="18" t="s">
        <v>268</v>
      </c>
      <c r="AG46" s="153">
        <f t="shared" si="16"/>
        <v>0</v>
      </c>
      <c r="AH46" s="153">
        <f t="shared" si="16"/>
        <v>0</v>
      </c>
      <c r="AI46" s="153"/>
      <c r="AJ46" s="153"/>
      <c r="AK46" s="153"/>
      <c r="AL46" s="153"/>
      <c r="AM46" s="153"/>
      <c r="AN46" s="153"/>
      <c r="AO46" s="153"/>
      <c r="AP46" s="153"/>
      <c r="AQ46" s="154">
        <f t="shared" si="17"/>
        <v>0</v>
      </c>
      <c r="AR46" s="154"/>
      <c r="AS46" s="154"/>
      <c r="AT46" s="154"/>
      <c r="AU46" s="154"/>
      <c r="AV46" s="153">
        <f t="shared" si="18"/>
        <v>0</v>
      </c>
      <c r="AW46" s="153"/>
      <c r="AX46" s="153"/>
      <c r="AY46" s="153"/>
      <c r="AZ46" s="153"/>
      <c r="BA46" s="153">
        <f t="shared" si="14"/>
        <v>0</v>
      </c>
      <c r="BB46" s="153"/>
      <c r="BC46" s="153"/>
      <c r="BD46" s="153"/>
      <c r="BE46" s="153"/>
      <c r="BF46" s="153">
        <f t="shared" si="15"/>
        <v>0</v>
      </c>
      <c r="BG46" s="153"/>
      <c r="BH46" s="153"/>
      <c r="BI46" s="153"/>
      <c r="BJ46" s="153"/>
    </row>
    <row r="47" spans="1:62" ht="12.75" hidden="1" customHeight="1">
      <c r="A47" s="872"/>
      <c r="B47" s="886"/>
      <c r="C47" s="651"/>
      <c r="D47" s="651"/>
      <c r="E47" s="654"/>
      <c r="F47" s="59"/>
      <c r="G47" s="59"/>
      <c r="H47" s="59"/>
      <c r="I47" s="59"/>
      <c r="J47" s="59"/>
      <c r="K47" s="59"/>
      <c r="L47" s="59"/>
      <c r="M47" s="849"/>
      <c r="N47" s="60"/>
      <c r="O47" s="67"/>
      <c r="P47" s="59"/>
      <c r="Q47" s="59"/>
      <c r="R47" s="59"/>
      <c r="S47" s="59"/>
      <c r="T47" s="59"/>
      <c r="U47" s="59"/>
      <c r="V47" s="59"/>
      <c r="W47" s="673"/>
      <c r="X47" s="58"/>
      <c r="Y47" s="58"/>
      <c r="Z47" s="880"/>
      <c r="AA47" s="69"/>
      <c r="AB47" s="69"/>
      <c r="AC47" s="18"/>
      <c r="AD47" s="18" t="s">
        <v>478</v>
      </c>
      <c r="AE47" s="18" t="s">
        <v>296</v>
      </c>
      <c r="AF47" s="18" t="s">
        <v>250</v>
      </c>
      <c r="AG47" s="153">
        <f t="shared" si="16"/>
        <v>0</v>
      </c>
      <c r="AH47" s="153">
        <f t="shared" si="16"/>
        <v>0</v>
      </c>
      <c r="AI47" s="153"/>
      <c r="AJ47" s="153"/>
      <c r="AK47" s="153"/>
      <c r="AL47" s="153"/>
      <c r="AM47" s="153"/>
      <c r="AN47" s="153"/>
      <c r="AO47" s="153"/>
      <c r="AP47" s="153"/>
      <c r="AQ47" s="154">
        <f t="shared" si="17"/>
        <v>0</v>
      </c>
      <c r="AR47" s="154"/>
      <c r="AS47" s="154"/>
      <c r="AT47" s="154"/>
      <c r="AU47" s="154"/>
      <c r="AV47" s="153">
        <f t="shared" si="18"/>
        <v>0</v>
      </c>
      <c r="AW47" s="153"/>
      <c r="AX47" s="153"/>
      <c r="AY47" s="153"/>
      <c r="AZ47" s="153"/>
      <c r="BA47" s="153">
        <f t="shared" si="14"/>
        <v>0</v>
      </c>
      <c r="BB47" s="153"/>
      <c r="BC47" s="153"/>
      <c r="BD47" s="153"/>
      <c r="BE47" s="153"/>
      <c r="BF47" s="153">
        <f t="shared" si="15"/>
        <v>0</v>
      </c>
      <c r="BG47" s="153"/>
      <c r="BH47" s="153"/>
      <c r="BI47" s="153"/>
      <c r="BJ47" s="153"/>
    </row>
    <row r="48" spans="1:62" ht="14.25" customHeight="1">
      <c r="A48" s="873"/>
      <c r="B48" s="887"/>
      <c r="C48" s="836"/>
      <c r="D48" s="836"/>
      <c r="E48" s="816"/>
      <c r="F48" s="59"/>
      <c r="G48" s="59"/>
      <c r="H48" s="59"/>
      <c r="I48" s="59"/>
      <c r="J48" s="59"/>
      <c r="K48" s="59"/>
      <c r="L48" s="59"/>
      <c r="M48" s="850"/>
      <c r="N48" s="60"/>
      <c r="O48" s="67"/>
      <c r="P48" s="59"/>
      <c r="Q48" s="59"/>
      <c r="R48" s="59"/>
      <c r="S48" s="59"/>
      <c r="T48" s="59"/>
      <c r="U48" s="59"/>
      <c r="V48" s="59"/>
      <c r="W48" s="817"/>
      <c r="X48" s="58"/>
      <c r="Y48" s="58"/>
      <c r="Z48" s="881"/>
      <c r="AA48" s="69"/>
      <c r="AB48" s="69"/>
      <c r="AC48" s="18"/>
      <c r="AD48" s="18"/>
      <c r="AE48" s="18"/>
      <c r="AF48" s="18"/>
      <c r="AG48" s="153">
        <f t="shared" si="16"/>
        <v>759.40000000000009</v>
      </c>
      <c r="AH48" s="153">
        <f t="shared" si="16"/>
        <v>757.3</v>
      </c>
      <c r="AI48" s="153"/>
      <c r="AJ48" s="153"/>
      <c r="AK48" s="153">
        <f>SUM(AK35:AK47)</f>
        <v>129.80000000000001</v>
      </c>
      <c r="AL48" s="153">
        <f>SUM(AL35:AL47)</f>
        <v>129.80000000000001</v>
      </c>
      <c r="AM48" s="153"/>
      <c r="AN48" s="153"/>
      <c r="AO48" s="153">
        <f>SUM(AO35:AO47)</f>
        <v>629.6</v>
      </c>
      <c r="AP48" s="153">
        <f>SUM(AP35:AP47)</f>
        <v>627.5</v>
      </c>
      <c r="AQ48" s="154">
        <f>SUM(AQ35:AQ47)</f>
        <v>204.3</v>
      </c>
      <c r="AR48" s="154"/>
      <c r="AS48" s="154"/>
      <c r="AT48" s="154"/>
      <c r="AU48" s="154">
        <f>SUM(AU35:AU47)</f>
        <v>204.3</v>
      </c>
      <c r="AV48" s="153">
        <f t="shared" si="18"/>
        <v>0</v>
      </c>
      <c r="AW48" s="153"/>
      <c r="AX48" s="153"/>
      <c r="AY48" s="153"/>
      <c r="AZ48" s="153">
        <v>0</v>
      </c>
      <c r="BA48" s="153">
        <f t="shared" si="14"/>
        <v>0</v>
      </c>
      <c r="BB48" s="153"/>
      <c r="BC48" s="153"/>
      <c r="BD48" s="153"/>
      <c r="BE48" s="153">
        <v>0</v>
      </c>
      <c r="BF48" s="153">
        <f t="shared" si="15"/>
        <v>0</v>
      </c>
      <c r="BG48" s="153"/>
      <c r="BH48" s="153"/>
      <c r="BI48" s="153"/>
      <c r="BJ48" s="153">
        <v>0</v>
      </c>
    </row>
    <row r="49" spans="1:62" ht="0.75" hidden="1" customHeight="1">
      <c r="A49" s="116" t="s">
        <v>321</v>
      </c>
      <c r="B49" s="17">
        <v>6509</v>
      </c>
      <c r="C49" s="58" t="s">
        <v>454</v>
      </c>
      <c r="D49" s="68" t="s">
        <v>244</v>
      </c>
      <c r="E49" s="58" t="s">
        <v>455</v>
      </c>
      <c r="F49" s="59"/>
      <c r="G49" s="59"/>
      <c r="H49" s="59"/>
      <c r="I49" s="59"/>
      <c r="J49" s="59"/>
      <c r="K49" s="59"/>
      <c r="L49" s="59"/>
      <c r="M49" s="64" t="s">
        <v>330</v>
      </c>
      <c r="N49" s="60" t="s">
        <v>290</v>
      </c>
      <c r="O49" s="60" t="s">
        <v>386</v>
      </c>
      <c r="P49" s="59">
        <v>11</v>
      </c>
      <c r="Q49" s="59"/>
      <c r="R49" s="59"/>
      <c r="S49" s="59"/>
      <c r="T49" s="59"/>
      <c r="U49" s="59"/>
      <c r="V49" s="59"/>
      <c r="W49" s="58" t="s">
        <v>457</v>
      </c>
      <c r="X49" s="68" t="s">
        <v>418</v>
      </c>
      <c r="Y49" s="68" t="s">
        <v>459</v>
      </c>
      <c r="Z49" s="70" t="s">
        <v>471</v>
      </c>
      <c r="AA49" s="70" t="s">
        <v>290</v>
      </c>
      <c r="AB49" s="70" t="s">
        <v>417</v>
      </c>
      <c r="AC49" s="18"/>
      <c r="AD49" s="18" t="s">
        <v>228</v>
      </c>
      <c r="AE49" s="18" t="s">
        <v>273</v>
      </c>
      <c r="AF49" s="18" t="s">
        <v>250</v>
      </c>
      <c r="AG49" s="153">
        <f t="shared" si="16"/>
        <v>0</v>
      </c>
      <c r="AH49" s="153">
        <f t="shared" si="16"/>
        <v>0</v>
      </c>
      <c r="AI49" s="153"/>
      <c r="AJ49" s="153"/>
      <c r="AK49" s="153"/>
      <c r="AL49" s="153"/>
      <c r="AM49" s="153"/>
      <c r="AN49" s="153"/>
      <c r="AO49" s="153"/>
      <c r="AP49" s="153"/>
      <c r="AQ49" s="154">
        <f t="shared" si="17"/>
        <v>0</v>
      </c>
      <c r="AR49" s="154"/>
      <c r="AS49" s="154"/>
      <c r="AT49" s="154"/>
      <c r="AU49" s="154"/>
      <c r="AV49" s="153">
        <f t="shared" si="18"/>
        <v>0</v>
      </c>
      <c r="AW49" s="153"/>
      <c r="AX49" s="153"/>
      <c r="AY49" s="153"/>
      <c r="AZ49" s="153"/>
      <c r="BA49" s="153">
        <f t="shared" si="14"/>
        <v>0</v>
      </c>
      <c r="BB49" s="153"/>
      <c r="BC49" s="153"/>
      <c r="BD49" s="153"/>
      <c r="BE49" s="153"/>
      <c r="BF49" s="153">
        <f t="shared" si="15"/>
        <v>0</v>
      </c>
      <c r="BG49" s="153"/>
      <c r="BH49" s="153"/>
      <c r="BI49" s="153"/>
      <c r="BJ49" s="153"/>
    </row>
    <row r="50" spans="1:62" ht="11.25" customHeight="1">
      <c r="A50" s="859" t="s">
        <v>322</v>
      </c>
      <c r="B50" s="856">
        <v>6513</v>
      </c>
      <c r="C50" s="871" t="s">
        <v>447</v>
      </c>
      <c r="D50" s="867" t="s">
        <v>418</v>
      </c>
      <c r="E50" s="985" t="s">
        <v>448</v>
      </c>
      <c r="F50" s="59"/>
      <c r="G50" s="59"/>
      <c r="H50" s="59"/>
      <c r="I50" s="59"/>
      <c r="J50" s="59"/>
      <c r="K50" s="59"/>
      <c r="L50" s="59"/>
      <c r="M50" s="898" t="s">
        <v>387</v>
      </c>
      <c r="N50" s="60" t="s">
        <v>290</v>
      </c>
      <c r="O50" s="60" t="s">
        <v>386</v>
      </c>
      <c r="P50" s="59" t="s">
        <v>420</v>
      </c>
      <c r="Q50" s="59"/>
      <c r="R50" s="59"/>
      <c r="S50" s="59"/>
      <c r="T50" s="59"/>
      <c r="U50" s="59"/>
      <c r="V50" s="59"/>
      <c r="W50" s="871" t="s">
        <v>367</v>
      </c>
      <c r="X50" s="867" t="s">
        <v>242</v>
      </c>
      <c r="Y50" s="867" t="s">
        <v>368</v>
      </c>
      <c r="Z50" s="954" t="s">
        <v>413</v>
      </c>
      <c r="AA50" s="957" t="s">
        <v>290</v>
      </c>
      <c r="AB50" s="957" t="s">
        <v>378</v>
      </c>
      <c r="AC50" s="18"/>
      <c r="AD50" s="18"/>
      <c r="AE50" s="18"/>
      <c r="AF50" s="18"/>
      <c r="AG50" s="153">
        <f t="shared" si="16"/>
        <v>0</v>
      </c>
      <c r="AH50" s="153">
        <f t="shared" si="16"/>
        <v>0</v>
      </c>
      <c r="AI50" s="153"/>
      <c r="AJ50" s="153"/>
      <c r="AK50" s="153"/>
      <c r="AL50" s="153"/>
      <c r="AM50" s="153"/>
      <c r="AN50" s="153"/>
      <c r="AO50" s="153"/>
      <c r="AP50" s="153"/>
      <c r="AQ50" s="154">
        <f t="shared" si="17"/>
        <v>0</v>
      </c>
      <c r="AR50" s="154"/>
      <c r="AS50" s="154"/>
      <c r="AT50" s="154"/>
      <c r="AU50" s="154"/>
      <c r="AV50" s="153">
        <f t="shared" si="18"/>
        <v>0</v>
      </c>
      <c r="AW50" s="153"/>
      <c r="AX50" s="153"/>
      <c r="AY50" s="153"/>
      <c r="AZ50" s="153"/>
      <c r="BA50" s="153">
        <f t="shared" si="14"/>
        <v>0</v>
      </c>
      <c r="BB50" s="153"/>
      <c r="BC50" s="153"/>
      <c r="BD50" s="153"/>
      <c r="BE50" s="153"/>
      <c r="BF50" s="153">
        <f t="shared" si="15"/>
        <v>0</v>
      </c>
      <c r="BG50" s="153"/>
      <c r="BH50" s="153"/>
      <c r="BI50" s="153"/>
      <c r="BJ50" s="153"/>
    </row>
    <row r="51" spans="1:62" ht="12.75" customHeight="1">
      <c r="A51" s="860"/>
      <c r="B51" s="857"/>
      <c r="C51" s="749"/>
      <c r="D51" s="867"/>
      <c r="E51" s="819"/>
      <c r="F51" s="59"/>
      <c r="G51" s="59"/>
      <c r="H51" s="59"/>
      <c r="I51" s="59"/>
      <c r="J51" s="59"/>
      <c r="K51" s="59"/>
      <c r="L51" s="59"/>
      <c r="M51" s="899"/>
      <c r="N51" s="72"/>
      <c r="O51" s="72"/>
      <c r="P51" s="72"/>
      <c r="Q51" s="59"/>
      <c r="R51" s="59"/>
      <c r="S51" s="59"/>
      <c r="T51" s="59"/>
      <c r="U51" s="59"/>
      <c r="V51" s="59"/>
      <c r="W51" s="749"/>
      <c r="X51" s="867"/>
      <c r="Y51" s="867"/>
      <c r="Z51" s="955"/>
      <c r="AA51" s="958"/>
      <c r="AB51" s="958"/>
      <c r="AC51" s="18"/>
      <c r="AD51" s="18" t="s">
        <v>476</v>
      </c>
      <c r="AE51" s="18"/>
      <c r="AF51" s="18"/>
      <c r="AG51" s="153">
        <f t="shared" si="16"/>
        <v>247.89999999999998</v>
      </c>
      <c r="AH51" s="153">
        <f t="shared" si="16"/>
        <v>243.60000000000002</v>
      </c>
      <c r="AI51" s="153"/>
      <c r="AJ51" s="153"/>
      <c r="AK51" s="153"/>
      <c r="AL51" s="153"/>
      <c r="AM51" s="153"/>
      <c r="AN51" s="153"/>
      <c r="AO51" s="153">
        <f t="shared" ref="AO51:AU51" si="19">AO52+AO55+AO56+AO53+AO54</f>
        <v>247.89999999999998</v>
      </c>
      <c r="AP51" s="153">
        <f t="shared" si="19"/>
        <v>243.60000000000002</v>
      </c>
      <c r="AQ51" s="153">
        <f>AQ52+AQ55+AQ56+AQ53+AQ54+AQ57</f>
        <v>2241.1999999999998</v>
      </c>
      <c r="AR51" s="153">
        <f t="shared" si="19"/>
        <v>0</v>
      </c>
      <c r="AS51" s="153">
        <f>AS52+AS55+AS56+AS53+AS54+AS57</f>
        <v>2046.2</v>
      </c>
      <c r="AT51" s="153">
        <f t="shared" si="19"/>
        <v>0</v>
      </c>
      <c r="AU51" s="153">
        <f t="shared" si="19"/>
        <v>195</v>
      </c>
      <c r="AV51" s="153">
        <f t="shared" ref="AV51:BE51" si="20">AV52+AV55+AV56+AV53</f>
        <v>0</v>
      </c>
      <c r="AW51" s="153">
        <f t="shared" si="20"/>
        <v>0</v>
      </c>
      <c r="AX51" s="153">
        <f t="shared" si="20"/>
        <v>0</v>
      </c>
      <c r="AY51" s="153">
        <f t="shared" si="20"/>
        <v>0</v>
      </c>
      <c r="AZ51" s="153">
        <f t="shared" si="20"/>
        <v>0</v>
      </c>
      <c r="BA51" s="153">
        <f t="shared" si="20"/>
        <v>0</v>
      </c>
      <c r="BB51" s="153">
        <f t="shared" si="20"/>
        <v>0</v>
      </c>
      <c r="BC51" s="153">
        <f t="shared" si="20"/>
        <v>0</v>
      </c>
      <c r="BD51" s="153">
        <f t="shared" si="20"/>
        <v>0</v>
      </c>
      <c r="BE51" s="153">
        <f t="shared" si="20"/>
        <v>0</v>
      </c>
      <c r="BF51" s="153">
        <f>BF52+BF55+BF56+BF53</f>
        <v>0</v>
      </c>
      <c r="BG51" s="153">
        <f>BG52+BG55+BG56+BG53</f>
        <v>0</v>
      </c>
      <c r="BH51" s="153">
        <f>BH52+BH55+BH56+BH53</f>
        <v>0</v>
      </c>
      <c r="BI51" s="153">
        <f>BI52+BI55+BI56+BI53</f>
        <v>0</v>
      </c>
      <c r="BJ51" s="153">
        <f>BJ52+BJ55+BJ56+BJ53</f>
        <v>0</v>
      </c>
    </row>
    <row r="52" spans="1:62" ht="12.75" customHeight="1">
      <c r="A52" s="860"/>
      <c r="B52" s="857"/>
      <c r="C52" s="749"/>
      <c r="D52" s="867"/>
      <c r="E52" s="819"/>
      <c r="F52" s="59"/>
      <c r="G52" s="59"/>
      <c r="H52" s="59"/>
      <c r="I52" s="59"/>
      <c r="J52" s="59"/>
      <c r="K52" s="59"/>
      <c r="L52" s="59"/>
      <c r="M52" s="899"/>
      <c r="N52" s="60"/>
      <c r="O52" s="60"/>
      <c r="P52" s="59"/>
      <c r="Q52" s="59"/>
      <c r="R52" s="59"/>
      <c r="S52" s="59"/>
      <c r="T52" s="59"/>
      <c r="U52" s="59"/>
      <c r="V52" s="59"/>
      <c r="W52" s="749"/>
      <c r="X52" s="867"/>
      <c r="Y52" s="867"/>
      <c r="Z52" s="955"/>
      <c r="AA52" s="958"/>
      <c r="AB52" s="958"/>
      <c r="AC52" s="18"/>
      <c r="AD52" s="18" t="s">
        <v>476</v>
      </c>
      <c r="AE52" s="18" t="s">
        <v>461</v>
      </c>
      <c r="AF52" s="18" t="s">
        <v>250</v>
      </c>
      <c r="AG52" s="153">
        <f t="shared" si="16"/>
        <v>0</v>
      </c>
      <c r="AH52" s="153">
        <f t="shared" si="16"/>
        <v>0</v>
      </c>
      <c r="AI52" s="153"/>
      <c r="AJ52" s="153"/>
      <c r="AK52" s="153"/>
      <c r="AL52" s="153"/>
      <c r="AM52" s="153"/>
      <c r="AN52" s="153"/>
      <c r="AO52" s="153"/>
      <c r="AP52" s="153"/>
      <c r="AQ52" s="154">
        <f t="shared" si="17"/>
        <v>1880</v>
      </c>
      <c r="AR52" s="146"/>
      <c r="AS52" s="146">
        <v>1880</v>
      </c>
      <c r="AT52" s="146"/>
      <c r="AU52" s="146">
        <v>0</v>
      </c>
      <c r="AV52" s="153">
        <f t="shared" si="18"/>
        <v>0</v>
      </c>
      <c r="AW52" s="153"/>
      <c r="AX52" s="153"/>
      <c r="AY52" s="153"/>
      <c r="AZ52" s="148"/>
      <c r="BA52" s="153">
        <f>BB52+BC52+BD52+BE52</f>
        <v>0</v>
      </c>
      <c r="BB52" s="153"/>
      <c r="BC52" s="153"/>
      <c r="BD52" s="153"/>
      <c r="BE52" s="148"/>
      <c r="BF52" s="153">
        <f>BG52+BH52+BI52+BJ52</f>
        <v>0</v>
      </c>
      <c r="BG52" s="153"/>
      <c r="BH52" s="153"/>
      <c r="BI52" s="153"/>
      <c r="BJ52" s="148"/>
    </row>
    <row r="53" spans="1:62" ht="12.75" customHeight="1">
      <c r="A53" s="860"/>
      <c r="B53" s="857"/>
      <c r="C53" s="749"/>
      <c r="D53" s="867"/>
      <c r="E53" s="819"/>
      <c r="F53" s="59"/>
      <c r="G53" s="59"/>
      <c r="H53" s="59"/>
      <c r="I53" s="59"/>
      <c r="J53" s="59"/>
      <c r="K53" s="59"/>
      <c r="L53" s="59"/>
      <c r="M53" s="899"/>
      <c r="N53" s="60"/>
      <c r="O53" s="60"/>
      <c r="P53" s="59"/>
      <c r="Q53" s="59"/>
      <c r="R53" s="59"/>
      <c r="S53" s="59"/>
      <c r="T53" s="59"/>
      <c r="U53" s="59"/>
      <c r="V53" s="59"/>
      <c r="W53" s="749"/>
      <c r="X53" s="867"/>
      <c r="Y53" s="867"/>
      <c r="Z53" s="955"/>
      <c r="AA53" s="958"/>
      <c r="AB53" s="958"/>
      <c r="AC53" s="18"/>
      <c r="AD53" s="18" t="s">
        <v>476</v>
      </c>
      <c r="AE53" s="18" t="s">
        <v>24</v>
      </c>
      <c r="AF53" s="18" t="s">
        <v>250</v>
      </c>
      <c r="AG53" s="153">
        <f t="shared" si="16"/>
        <v>84.8</v>
      </c>
      <c r="AH53" s="153">
        <f t="shared" si="16"/>
        <v>84.8</v>
      </c>
      <c r="AI53" s="153"/>
      <c r="AJ53" s="153"/>
      <c r="AK53" s="153"/>
      <c r="AL53" s="153"/>
      <c r="AM53" s="153"/>
      <c r="AN53" s="153"/>
      <c r="AO53" s="153">
        <v>84.8</v>
      </c>
      <c r="AP53" s="153">
        <v>84.8</v>
      </c>
      <c r="AQ53" s="154">
        <f t="shared" si="17"/>
        <v>45</v>
      </c>
      <c r="AR53" s="146"/>
      <c r="AS53" s="146"/>
      <c r="AT53" s="146"/>
      <c r="AU53" s="146">
        <v>45</v>
      </c>
      <c r="AV53" s="153">
        <f t="shared" si="18"/>
        <v>0</v>
      </c>
      <c r="AW53" s="153"/>
      <c r="AX53" s="153"/>
      <c r="AY53" s="153"/>
      <c r="AZ53" s="148">
        <v>0</v>
      </c>
      <c r="BA53" s="153">
        <f>BB53+BC53+BD53+BE53</f>
        <v>0</v>
      </c>
      <c r="BB53" s="153"/>
      <c r="BC53" s="153"/>
      <c r="BD53" s="153"/>
      <c r="BE53" s="148">
        <v>0</v>
      </c>
      <c r="BF53" s="153">
        <f>BG53+BH53+BI53+BJ53</f>
        <v>0</v>
      </c>
      <c r="BG53" s="153"/>
      <c r="BH53" s="153"/>
      <c r="BI53" s="153"/>
      <c r="BJ53" s="148">
        <v>0</v>
      </c>
    </row>
    <row r="54" spans="1:62" ht="12.75" customHeight="1">
      <c r="A54" s="860"/>
      <c r="B54" s="857"/>
      <c r="C54" s="749"/>
      <c r="D54" s="867"/>
      <c r="E54" s="819"/>
      <c r="F54" s="59"/>
      <c r="G54" s="59"/>
      <c r="H54" s="59"/>
      <c r="I54" s="59"/>
      <c r="J54" s="59"/>
      <c r="K54" s="59"/>
      <c r="L54" s="59"/>
      <c r="M54" s="899"/>
      <c r="N54" s="60"/>
      <c r="O54" s="60"/>
      <c r="P54" s="59"/>
      <c r="Q54" s="59"/>
      <c r="R54" s="59"/>
      <c r="S54" s="59"/>
      <c r="T54" s="59"/>
      <c r="U54" s="59"/>
      <c r="V54" s="59"/>
      <c r="W54" s="749"/>
      <c r="X54" s="867"/>
      <c r="Y54" s="867"/>
      <c r="Z54" s="955"/>
      <c r="AA54" s="958"/>
      <c r="AB54" s="958"/>
      <c r="AC54" s="18"/>
      <c r="AD54" s="18" t="s">
        <v>476</v>
      </c>
      <c r="AE54" s="18" t="s">
        <v>30</v>
      </c>
      <c r="AF54" s="18" t="s">
        <v>250</v>
      </c>
      <c r="AG54" s="153">
        <f t="shared" si="16"/>
        <v>163.1</v>
      </c>
      <c r="AH54" s="153">
        <f t="shared" si="16"/>
        <v>158.80000000000001</v>
      </c>
      <c r="AI54" s="153"/>
      <c r="AJ54" s="153"/>
      <c r="AK54" s="153"/>
      <c r="AL54" s="153"/>
      <c r="AM54" s="153"/>
      <c r="AN54" s="153"/>
      <c r="AO54" s="153">
        <v>163.1</v>
      </c>
      <c r="AP54" s="153">
        <v>158.80000000000001</v>
      </c>
      <c r="AQ54" s="154">
        <f t="shared" si="17"/>
        <v>150</v>
      </c>
      <c r="AR54" s="146"/>
      <c r="AS54" s="146"/>
      <c r="AT54" s="146"/>
      <c r="AU54" s="146">
        <v>150</v>
      </c>
      <c r="AV54" s="153"/>
      <c r="AW54" s="153"/>
      <c r="AX54" s="153"/>
      <c r="AY54" s="153"/>
      <c r="AZ54" s="148"/>
      <c r="BA54" s="153"/>
      <c r="BB54" s="153"/>
      <c r="BC54" s="153"/>
      <c r="BD54" s="153"/>
      <c r="BE54" s="148"/>
      <c r="BF54" s="153"/>
      <c r="BG54" s="153"/>
      <c r="BH54" s="153"/>
      <c r="BI54" s="153"/>
      <c r="BJ54" s="148"/>
    </row>
    <row r="55" spans="1:62" ht="12.75" customHeight="1">
      <c r="A55" s="860"/>
      <c r="B55" s="857"/>
      <c r="C55" s="749"/>
      <c r="D55" s="867"/>
      <c r="E55" s="819"/>
      <c r="F55" s="59"/>
      <c r="G55" s="59"/>
      <c r="H55" s="59"/>
      <c r="I55" s="59"/>
      <c r="J55" s="59"/>
      <c r="K55" s="59"/>
      <c r="L55" s="59"/>
      <c r="M55" s="899"/>
      <c r="N55" s="60"/>
      <c r="O55" s="60"/>
      <c r="P55" s="59"/>
      <c r="Q55" s="59"/>
      <c r="R55" s="59"/>
      <c r="S55" s="59"/>
      <c r="T55" s="59"/>
      <c r="U55" s="59"/>
      <c r="V55" s="59"/>
      <c r="W55" s="749"/>
      <c r="X55" s="867"/>
      <c r="Y55" s="867"/>
      <c r="Z55" s="955"/>
      <c r="AA55" s="958"/>
      <c r="AB55" s="958"/>
      <c r="AC55" s="18"/>
      <c r="AD55" s="18" t="s">
        <v>476</v>
      </c>
      <c r="AE55" s="18" t="s">
        <v>310</v>
      </c>
      <c r="AF55" s="18" t="s">
        <v>250</v>
      </c>
      <c r="AG55" s="153">
        <f t="shared" si="16"/>
        <v>0</v>
      </c>
      <c r="AH55" s="153">
        <f t="shared" si="16"/>
        <v>0</v>
      </c>
      <c r="AI55" s="153"/>
      <c r="AJ55" s="153"/>
      <c r="AK55" s="153"/>
      <c r="AL55" s="153"/>
      <c r="AM55" s="153"/>
      <c r="AN55" s="153"/>
      <c r="AO55" s="153"/>
      <c r="AP55" s="153"/>
      <c r="AQ55" s="154">
        <f t="shared" si="17"/>
        <v>0</v>
      </c>
      <c r="AR55" s="146"/>
      <c r="AS55" s="146"/>
      <c r="AT55" s="146"/>
      <c r="AU55" s="146"/>
      <c r="AV55" s="153">
        <f t="shared" si="18"/>
        <v>0</v>
      </c>
      <c r="AW55" s="153"/>
      <c r="AX55" s="153"/>
      <c r="AY55" s="153"/>
      <c r="AZ55" s="148"/>
      <c r="BA55" s="153">
        <f>BB55+BC55+BD55+BE55</f>
        <v>0</v>
      </c>
      <c r="BB55" s="153"/>
      <c r="BC55" s="153"/>
      <c r="BD55" s="153"/>
      <c r="BE55" s="148"/>
      <c r="BF55" s="153">
        <f>BG55+BH55+BI55+BJ55</f>
        <v>0</v>
      </c>
      <c r="BG55" s="153"/>
      <c r="BH55" s="153"/>
      <c r="BI55" s="153"/>
      <c r="BJ55" s="148"/>
    </row>
    <row r="56" spans="1:62" ht="12.75" customHeight="1">
      <c r="A56" s="860"/>
      <c r="B56" s="857"/>
      <c r="C56" s="749"/>
      <c r="D56" s="867"/>
      <c r="E56" s="819"/>
      <c r="F56" s="59"/>
      <c r="G56" s="59"/>
      <c r="H56" s="59"/>
      <c r="I56" s="59"/>
      <c r="J56" s="59"/>
      <c r="K56" s="59"/>
      <c r="L56" s="59"/>
      <c r="M56" s="899"/>
      <c r="N56" s="60"/>
      <c r="O56" s="60"/>
      <c r="P56" s="59"/>
      <c r="Q56" s="59"/>
      <c r="R56" s="59"/>
      <c r="S56" s="59"/>
      <c r="T56" s="59"/>
      <c r="U56" s="59"/>
      <c r="V56" s="59"/>
      <c r="W56" s="749"/>
      <c r="X56" s="867"/>
      <c r="Y56" s="867"/>
      <c r="Z56" s="955"/>
      <c r="AA56" s="959"/>
      <c r="AB56" s="959"/>
      <c r="AC56" s="18"/>
      <c r="AD56" s="18" t="s">
        <v>476</v>
      </c>
      <c r="AE56" s="18" t="s">
        <v>296</v>
      </c>
      <c r="AF56" s="18" t="s">
        <v>250</v>
      </c>
      <c r="AG56" s="153">
        <f t="shared" si="16"/>
        <v>0</v>
      </c>
      <c r="AH56" s="153">
        <f t="shared" si="16"/>
        <v>0</v>
      </c>
      <c r="AI56" s="153"/>
      <c r="AJ56" s="153"/>
      <c r="AK56" s="153"/>
      <c r="AL56" s="153"/>
      <c r="AM56" s="153"/>
      <c r="AN56" s="153"/>
      <c r="AO56" s="153"/>
      <c r="AP56" s="153"/>
      <c r="AQ56" s="154">
        <f t="shared" si="17"/>
        <v>0</v>
      </c>
      <c r="AR56" s="146"/>
      <c r="AS56" s="146">
        <v>0</v>
      </c>
      <c r="AT56" s="146"/>
      <c r="AU56" s="146">
        <v>0</v>
      </c>
      <c r="AV56" s="153">
        <f t="shared" si="18"/>
        <v>0</v>
      </c>
      <c r="AW56" s="153"/>
      <c r="AX56" s="153"/>
      <c r="AY56" s="153"/>
      <c r="AZ56" s="148"/>
      <c r="BA56" s="153">
        <f>BB56+BC56+BD56+BE56</f>
        <v>0</v>
      </c>
      <c r="BB56" s="153"/>
      <c r="BC56" s="153"/>
      <c r="BD56" s="153"/>
      <c r="BE56" s="148"/>
      <c r="BF56" s="153">
        <f>BG56+BH56+BI56+BJ56</f>
        <v>0</v>
      </c>
      <c r="BG56" s="153"/>
      <c r="BH56" s="153"/>
      <c r="BI56" s="153"/>
      <c r="BJ56" s="148"/>
    </row>
    <row r="57" spans="1:62" ht="12.75" customHeight="1">
      <c r="A57" s="860"/>
      <c r="B57" s="857"/>
      <c r="C57" s="749"/>
      <c r="D57" s="867"/>
      <c r="E57" s="820"/>
      <c r="F57" s="59"/>
      <c r="G57" s="59"/>
      <c r="H57" s="59"/>
      <c r="I57" s="59"/>
      <c r="J57" s="59"/>
      <c r="K57" s="59"/>
      <c r="L57" s="59"/>
      <c r="M57" s="899"/>
      <c r="N57" s="60"/>
      <c r="O57" s="60"/>
      <c r="P57" s="59"/>
      <c r="Q57" s="59"/>
      <c r="R57" s="59"/>
      <c r="S57" s="59"/>
      <c r="T57" s="59"/>
      <c r="U57" s="59"/>
      <c r="V57" s="59"/>
      <c r="W57" s="749"/>
      <c r="X57" s="867"/>
      <c r="Y57" s="66"/>
      <c r="Z57" s="955"/>
      <c r="AA57" s="59"/>
      <c r="AB57" s="59"/>
      <c r="AC57" s="18"/>
      <c r="AD57" s="18" t="s">
        <v>476</v>
      </c>
      <c r="AE57" s="12" t="s">
        <v>484</v>
      </c>
      <c r="AF57" s="12" t="s">
        <v>250</v>
      </c>
      <c r="AG57" s="153"/>
      <c r="AH57" s="153">
        <f t="shared" si="16"/>
        <v>0</v>
      </c>
      <c r="AI57" s="153"/>
      <c r="AJ57" s="153"/>
      <c r="AK57" s="153"/>
      <c r="AL57" s="153"/>
      <c r="AM57" s="153"/>
      <c r="AN57" s="153"/>
      <c r="AO57" s="153"/>
      <c r="AP57" s="153"/>
      <c r="AQ57" s="154">
        <f t="shared" si="17"/>
        <v>166.2</v>
      </c>
      <c r="AR57" s="146"/>
      <c r="AS57" s="146">
        <v>166.2</v>
      </c>
      <c r="AT57" s="146"/>
      <c r="AU57" s="146"/>
      <c r="AV57" s="153"/>
      <c r="AW57" s="153"/>
      <c r="AX57" s="153"/>
      <c r="AY57" s="153"/>
      <c r="AZ57" s="148"/>
      <c r="BA57" s="153"/>
      <c r="BB57" s="153"/>
      <c r="BC57" s="153"/>
      <c r="BD57" s="153"/>
      <c r="BE57" s="148"/>
      <c r="BF57" s="153"/>
      <c r="BG57" s="153"/>
      <c r="BH57" s="153"/>
      <c r="BI57" s="153"/>
      <c r="BJ57" s="148"/>
    </row>
    <row r="58" spans="1:62" ht="15" customHeight="1">
      <c r="A58" s="860"/>
      <c r="B58" s="858"/>
      <c r="C58" s="750"/>
      <c r="D58" s="59"/>
      <c r="E58" s="59"/>
      <c r="F58" s="59"/>
      <c r="G58" s="59"/>
      <c r="H58" s="59"/>
      <c r="I58" s="59"/>
      <c r="J58" s="59"/>
      <c r="K58" s="59"/>
      <c r="L58" s="59"/>
      <c r="M58" s="900"/>
      <c r="N58" s="60"/>
      <c r="O58" s="60"/>
      <c r="P58" s="59"/>
      <c r="Q58" s="59"/>
      <c r="R58" s="59"/>
      <c r="S58" s="59"/>
      <c r="T58" s="59"/>
      <c r="U58" s="59"/>
      <c r="V58" s="59"/>
      <c r="W58" s="750"/>
      <c r="X58" s="59"/>
      <c r="Y58" s="59"/>
      <c r="Z58" s="956"/>
      <c r="AA58" s="59"/>
      <c r="AB58" s="59"/>
      <c r="AC58" s="18"/>
      <c r="AD58" s="18"/>
      <c r="AE58" s="18"/>
      <c r="AF58" s="18"/>
      <c r="AG58" s="153">
        <f t="shared" si="16"/>
        <v>247.89999999999998</v>
      </c>
      <c r="AH58" s="153">
        <f t="shared" si="16"/>
        <v>243.60000000000002</v>
      </c>
      <c r="AI58" s="153"/>
      <c r="AJ58" s="153"/>
      <c r="AK58" s="153"/>
      <c r="AL58" s="153"/>
      <c r="AM58" s="153"/>
      <c r="AN58" s="153"/>
      <c r="AO58" s="153">
        <f>SUM(AO52:AO56)</f>
        <v>247.89999999999998</v>
      </c>
      <c r="AP58" s="153">
        <f>SUM(AP52:AP56)</f>
        <v>243.60000000000002</v>
      </c>
      <c r="AQ58" s="154">
        <f t="shared" si="17"/>
        <v>2241.1999999999998</v>
      </c>
      <c r="AR58" s="146"/>
      <c r="AS58" s="146">
        <f>SUM(AS52:AS57)</f>
        <v>2046.2</v>
      </c>
      <c r="AT58" s="146"/>
      <c r="AU58" s="146">
        <f>SUM(AU52:AU56)</f>
        <v>195</v>
      </c>
      <c r="AV58" s="153">
        <f t="shared" si="18"/>
        <v>0</v>
      </c>
      <c r="AW58" s="153"/>
      <c r="AX58" s="153"/>
      <c r="AY58" s="153"/>
      <c r="AZ58" s="148">
        <f>SUM(AZ52:AZ56)</f>
        <v>0</v>
      </c>
      <c r="BA58" s="153">
        <f t="shared" ref="BA58:BA76" si="21">BB58+BC58+BD58+BE58</f>
        <v>0</v>
      </c>
      <c r="BB58" s="153"/>
      <c r="BC58" s="153"/>
      <c r="BD58" s="153"/>
      <c r="BE58" s="148">
        <f>SUM(BE52:BE56)</f>
        <v>0</v>
      </c>
      <c r="BF58" s="153">
        <f t="shared" ref="BF58:BF69" si="22">BG58+BH58+BI58+BJ58</f>
        <v>0</v>
      </c>
      <c r="BG58" s="153"/>
      <c r="BH58" s="153"/>
      <c r="BI58" s="153"/>
      <c r="BJ58" s="148">
        <f>SUM(BJ52:BJ56)</f>
        <v>0</v>
      </c>
    </row>
    <row r="59" spans="1:62" ht="17.25" customHeight="1">
      <c r="A59" s="861"/>
      <c r="B59" s="14">
        <v>6513</v>
      </c>
      <c r="C59" s="66"/>
      <c r="D59" s="66"/>
      <c r="E59" s="66"/>
      <c r="F59" s="66"/>
      <c r="G59" s="66"/>
      <c r="H59" s="66"/>
      <c r="I59" s="66"/>
      <c r="J59" s="66"/>
      <c r="K59" s="66"/>
      <c r="L59" s="66"/>
      <c r="M59" s="64" t="s">
        <v>372</v>
      </c>
      <c r="N59" s="60" t="s">
        <v>290</v>
      </c>
      <c r="O59" s="60" t="s">
        <v>386</v>
      </c>
      <c r="P59" s="66" t="s">
        <v>422</v>
      </c>
      <c r="Q59" s="66"/>
      <c r="R59" s="66"/>
      <c r="S59" s="66"/>
      <c r="T59" s="66"/>
      <c r="U59" s="66"/>
      <c r="V59" s="66"/>
      <c r="W59" s="66"/>
      <c r="X59" s="66"/>
      <c r="Y59" s="66"/>
      <c r="Z59" s="73" t="s">
        <v>374</v>
      </c>
      <c r="AA59" s="73"/>
      <c r="AB59" s="73" t="s">
        <v>375</v>
      </c>
      <c r="AC59" s="12"/>
      <c r="AD59" s="12" t="s">
        <v>476</v>
      </c>
      <c r="AE59" s="12" t="s">
        <v>308</v>
      </c>
      <c r="AF59" s="12" t="s">
        <v>250</v>
      </c>
      <c r="AG59" s="153">
        <f t="shared" si="16"/>
        <v>0</v>
      </c>
      <c r="AH59" s="153"/>
      <c r="AI59" s="148"/>
      <c r="AJ59" s="148"/>
      <c r="AK59" s="148"/>
      <c r="AL59" s="148"/>
      <c r="AM59" s="148"/>
      <c r="AN59" s="148"/>
      <c r="AO59" s="148"/>
      <c r="AP59" s="153"/>
      <c r="AQ59" s="154">
        <f t="shared" si="17"/>
        <v>0</v>
      </c>
      <c r="AR59" s="146"/>
      <c r="AS59" s="146"/>
      <c r="AT59" s="146"/>
      <c r="AU59" s="146"/>
      <c r="AV59" s="153">
        <f t="shared" si="18"/>
        <v>0</v>
      </c>
      <c r="AW59" s="120"/>
      <c r="AX59" s="120"/>
      <c r="AY59" s="120"/>
      <c r="AZ59" s="120"/>
      <c r="BA59" s="153">
        <f t="shared" si="21"/>
        <v>0</v>
      </c>
      <c r="BB59" s="120"/>
      <c r="BC59" s="120"/>
      <c r="BD59" s="120"/>
      <c r="BE59" s="120"/>
      <c r="BF59" s="153">
        <f t="shared" si="22"/>
        <v>0</v>
      </c>
      <c r="BG59" s="120"/>
      <c r="BH59" s="120"/>
      <c r="BI59" s="120"/>
      <c r="BJ59" s="120"/>
    </row>
    <row r="60" spans="1:62" hidden="1">
      <c r="A60" s="112"/>
      <c r="B60" s="14"/>
      <c r="C60" s="66"/>
      <c r="D60" s="66"/>
      <c r="E60" s="66"/>
      <c r="F60" s="66"/>
      <c r="G60" s="66"/>
      <c r="H60" s="66"/>
      <c r="I60" s="66"/>
      <c r="J60" s="66"/>
      <c r="K60" s="66"/>
      <c r="L60" s="66"/>
      <c r="M60" s="66"/>
      <c r="N60" s="66"/>
      <c r="O60" s="66"/>
      <c r="P60" s="66"/>
      <c r="Q60" s="59"/>
      <c r="R60" s="59"/>
      <c r="S60" s="59"/>
      <c r="T60" s="59"/>
      <c r="U60" s="59"/>
      <c r="V60" s="59"/>
      <c r="W60" s="59"/>
      <c r="X60" s="66"/>
      <c r="Y60" s="66"/>
      <c r="Z60" s="66"/>
      <c r="AA60" s="66"/>
      <c r="AB60" s="66"/>
      <c r="AC60" s="12"/>
      <c r="AD60" s="12"/>
      <c r="AE60" s="12"/>
      <c r="AF60" s="12"/>
      <c r="AG60" s="153">
        <f t="shared" si="16"/>
        <v>0</v>
      </c>
      <c r="AH60" s="156"/>
      <c r="AI60" s="156"/>
      <c r="AJ60" s="156"/>
      <c r="AK60" s="156"/>
      <c r="AL60" s="156"/>
      <c r="AM60" s="156"/>
      <c r="AN60" s="156"/>
      <c r="AO60" s="148"/>
      <c r="AP60" s="153"/>
      <c r="AQ60" s="154">
        <f t="shared" si="17"/>
        <v>0</v>
      </c>
      <c r="AR60" s="157"/>
      <c r="AS60" s="157"/>
      <c r="AT60" s="157"/>
      <c r="AU60" s="158"/>
      <c r="AV60" s="153">
        <f t="shared" si="18"/>
        <v>0</v>
      </c>
      <c r="AW60" s="159"/>
      <c r="AX60" s="159"/>
      <c r="AY60" s="159"/>
      <c r="AZ60" s="159"/>
      <c r="BA60" s="153">
        <f t="shared" si="21"/>
        <v>0</v>
      </c>
      <c r="BB60" s="159"/>
      <c r="BC60" s="159"/>
      <c r="BD60" s="159"/>
      <c r="BE60" s="159"/>
      <c r="BF60" s="153">
        <f t="shared" si="22"/>
        <v>0</v>
      </c>
      <c r="BG60" s="159"/>
      <c r="BH60" s="159"/>
      <c r="BI60" s="159"/>
      <c r="BJ60" s="159"/>
    </row>
    <row r="61" spans="1:62" ht="19.5" hidden="1" customHeight="1">
      <c r="A61" s="112"/>
      <c r="B61" s="14">
        <v>6513</v>
      </c>
      <c r="C61" s="58"/>
      <c r="D61" s="58"/>
      <c r="E61" s="58"/>
      <c r="F61" s="66"/>
      <c r="G61" s="66"/>
      <c r="H61" s="66"/>
      <c r="I61" s="66"/>
      <c r="J61" s="66"/>
      <c r="K61" s="66"/>
      <c r="L61" s="66"/>
      <c r="M61" s="74"/>
      <c r="N61" s="60"/>
      <c r="O61" s="60"/>
      <c r="P61" s="66"/>
      <c r="Q61" s="59"/>
      <c r="R61" s="59"/>
      <c r="S61" s="59"/>
      <c r="T61" s="59"/>
      <c r="U61" s="59"/>
      <c r="V61" s="59"/>
      <c r="W61" s="58"/>
      <c r="X61" s="58"/>
      <c r="Y61" s="58"/>
      <c r="Z61" s="73"/>
      <c r="AA61" s="73"/>
      <c r="AB61" s="73"/>
      <c r="AC61" s="12"/>
      <c r="AD61" s="12" t="s">
        <v>476</v>
      </c>
      <c r="AE61" s="18" t="s">
        <v>311</v>
      </c>
      <c r="AF61" s="18" t="s">
        <v>250</v>
      </c>
      <c r="AG61" s="153">
        <f t="shared" si="16"/>
        <v>0</v>
      </c>
      <c r="AH61" s="153"/>
      <c r="AI61" s="148"/>
      <c r="AJ61" s="148"/>
      <c r="AK61" s="148"/>
      <c r="AL61" s="148"/>
      <c r="AM61" s="148"/>
      <c r="AN61" s="148"/>
      <c r="AO61" s="148"/>
      <c r="AP61" s="153"/>
      <c r="AQ61" s="154">
        <f t="shared" si="17"/>
        <v>0</v>
      </c>
      <c r="AR61" s="146"/>
      <c r="AS61" s="146"/>
      <c r="AT61" s="146"/>
      <c r="AU61" s="146"/>
      <c r="AV61" s="153">
        <f t="shared" si="18"/>
        <v>0</v>
      </c>
      <c r="AW61" s="120"/>
      <c r="AX61" s="120"/>
      <c r="AY61" s="120"/>
      <c r="AZ61" s="120"/>
      <c r="BA61" s="153">
        <f t="shared" si="21"/>
        <v>0</v>
      </c>
      <c r="BB61" s="120"/>
      <c r="BC61" s="120"/>
      <c r="BD61" s="120"/>
      <c r="BE61" s="120"/>
      <c r="BF61" s="153">
        <f t="shared" si="22"/>
        <v>0</v>
      </c>
      <c r="BG61" s="120"/>
      <c r="BH61" s="120"/>
      <c r="BI61" s="120"/>
      <c r="BJ61" s="120"/>
    </row>
    <row r="62" spans="1:62" s="40" customFormat="1" ht="116.25" customHeight="1">
      <c r="A62" s="117" t="s">
        <v>0</v>
      </c>
      <c r="B62" s="33">
        <v>6600</v>
      </c>
      <c r="C62" s="75" t="s">
        <v>238</v>
      </c>
      <c r="D62" s="76" t="s">
        <v>238</v>
      </c>
      <c r="E62" s="76" t="s">
        <v>238</v>
      </c>
      <c r="F62" s="76" t="s">
        <v>238</v>
      </c>
      <c r="G62" s="76" t="s">
        <v>238</v>
      </c>
      <c r="H62" s="76" t="s">
        <v>238</v>
      </c>
      <c r="I62" s="76" t="s">
        <v>238</v>
      </c>
      <c r="J62" s="76" t="s">
        <v>238</v>
      </c>
      <c r="K62" s="76" t="s">
        <v>238</v>
      </c>
      <c r="L62" s="76" t="s">
        <v>238</v>
      </c>
      <c r="M62" s="76" t="s">
        <v>238</v>
      </c>
      <c r="N62" s="76" t="s">
        <v>238</v>
      </c>
      <c r="O62" s="76" t="s">
        <v>238</v>
      </c>
      <c r="P62" s="76" t="s">
        <v>238</v>
      </c>
      <c r="Q62" s="77" t="s">
        <v>238</v>
      </c>
      <c r="R62" s="77" t="s">
        <v>238</v>
      </c>
      <c r="S62" s="77" t="s">
        <v>238</v>
      </c>
      <c r="T62" s="77" t="s">
        <v>238</v>
      </c>
      <c r="U62" s="77" t="s">
        <v>238</v>
      </c>
      <c r="V62" s="77" t="s">
        <v>238</v>
      </c>
      <c r="W62" s="77" t="s">
        <v>238</v>
      </c>
      <c r="X62" s="76" t="s">
        <v>238</v>
      </c>
      <c r="Y62" s="76" t="s">
        <v>238</v>
      </c>
      <c r="Z62" s="76" t="s">
        <v>238</v>
      </c>
      <c r="AA62" s="76" t="s">
        <v>238</v>
      </c>
      <c r="AB62" s="76" t="s">
        <v>238</v>
      </c>
      <c r="AC62" s="38" t="s">
        <v>238</v>
      </c>
      <c r="AD62" s="38" t="s">
        <v>238</v>
      </c>
      <c r="AE62" s="38"/>
      <c r="AF62" s="38"/>
      <c r="AG62" s="160">
        <f>AI62+AK62+AM62+AO62</f>
        <v>873.9</v>
      </c>
      <c r="AH62" s="160">
        <f>AJ62+AL62+AN62+AP62</f>
        <v>670.8</v>
      </c>
      <c r="AI62" s="149">
        <f t="shared" ref="AI62:AZ62" si="23">AI65+AI73+AI92+AI93+AI95+AI68+AI69+AI91+AI90</f>
        <v>0</v>
      </c>
      <c r="AJ62" s="149"/>
      <c r="AK62" s="149">
        <f t="shared" si="23"/>
        <v>600.4</v>
      </c>
      <c r="AL62" s="149">
        <f t="shared" si="23"/>
        <v>600.4</v>
      </c>
      <c r="AM62" s="149">
        <f t="shared" si="23"/>
        <v>0</v>
      </c>
      <c r="AN62" s="149"/>
      <c r="AO62" s="149">
        <f>AO65+AO73+AO92+AO93+AO95+AO68+AO69+AO91+AO90+AO71</f>
        <v>273.5</v>
      </c>
      <c r="AP62" s="149">
        <f>AP65+AP73+AP92+AP93+AP95+AP68+AP69+AP91+AP90+AP71</f>
        <v>70.399999999999991</v>
      </c>
      <c r="AQ62" s="161">
        <f>AR62+AS62+AT62+AU62</f>
        <v>816</v>
      </c>
      <c r="AR62" s="150">
        <f t="shared" si="23"/>
        <v>0</v>
      </c>
      <c r="AS62" s="150">
        <f t="shared" si="23"/>
        <v>481.7</v>
      </c>
      <c r="AT62" s="150">
        <f t="shared" si="23"/>
        <v>0</v>
      </c>
      <c r="AU62" s="150">
        <f t="shared" si="23"/>
        <v>334.29999999999995</v>
      </c>
      <c r="AV62" s="160">
        <f t="shared" si="18"/>
        <v>823.3</v>
      </c>
      <c r="AW62" s="149">
        <f t="shared" si="23"/>
        <v>0</v>
      </c>
      <c r="AX62" s="149">
        <f t="shared" si="23"/>
        <v>480.5</v>
      </c>
      <c r="AY62" s="149">
        <f t="shared" si="23"/>
        <v>0</v>
      </c>
      <c r="AZ62" s="149">
        <f t="shared" si="23"/>
        <v>342.79999999999995</v>
      </c>
      <c r="BA62" s="160">
        <f t="shared" si="21"/>
        <v>1045.7</v>
      </c>
      <c r="BB62" s="149">
        <f>BB65+BB73+BB92+BB93+BB95+BB68+BB69+BB91+BB90</f>
        <v>0</v>
      </c>
      <c r="BC62" s="149">
        <f>BC65+BC73+BC92+BC93+BC95+BC68+BC69+BC91+BC90</f>
        <v>703</v>
      </c>
      <c r="BD62" s="149">
        <f>BD65+BD73+BD92+BD93+BD95+BD68+BD69+BD91+BD90</f>
        <v>0</v>
      </c>
      <c r="BE62" s="149">
        <f>BE65+BE73+BE92+BE93+BE95+BE68+BE69+BE91+BE90</f>
        <v>342.7</v>
      </c>
      <c r="BF62" s="160">
        <f t="shared" si="22"/>
        <v>1045.7</v>
      </c>
      <c r="BG62" s="149">
        <f>BG65+BG73+BG92+BG93+BG95+BG68+BG69+BG91+BG90</f>
        <v>0</v>
      </c>
      <c r="BH62" s="149">
        <f>BH65+BH73+BH92+BH93+BH95+BH68+BH69+BH91+BH90</f>
        <v>703</v>
      </c>
      <c r="BI62" s="149">
        <f>BI65+BI73+BI92+BI93+BI95+BI68+BI69+BI91+BI90</f>
        <v>0</v>
      </c>
      <c r="BJ62" s="149">
        <f>BJ65+BJ73+BJ92+BJ93+BJ95+BJ68+BJ69+BJ91+BJ90</f>
        <v>342.7</v>
      </c>
    </row>
    <row r="63" spans="1:62" ht="17.25" hidden="1" customHeight="1">
      <c r="A63" s="113" t="s">
        <v>411</v>
      </c>
      <c r="B63" s="15"/>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16"/>
      <c r="AD63" s="16"/>
      <c r="AE63" s="16"/>
      <c r="AF63" s="16"/>
      <c r="AG63" s="153">
        <f t="shared" si="16"/>
        <v>0</v>
      </c>
      <c r="AH63" s="156"/>
      <c r="AI63" s="151"/>
      <c r="AJ63" s="151"/>
      <c r="AK63" s="151"/>
      <c r="AL63" s="151"/>
      <c r="AM63" s="151"/>
      <c r="AN63" s="151"/>
      <c r="AO63" s="151"/>
      <c r="AP63" s="156"/>
      <c r="AQ63" s="154">
        <f t="shared" si="17"/>
        <v>0</v>
      </c>
      <c r="AR63" s="152"/>
      <c r="AS63" s="152"/>
      <c r="AT63" s="152"/>
      <c r="AU63" s="152"/>
      <c r="AV63" s="153">
        <f t="shared" si="18"/>
        <v>0</v>
      </c>
      <c r="AW63" s="151"/>
      <c r="AX63" s="151"/>
      <c r="AY63" s="151"/>
      <c r="AZ63" s="151"/>
      <c r="BA63" s="153">
        <f t="shared" si="21"/>
        <v>0</v>
      </c>
      <c r="BB63" s="151"/>
      <c r="BC63" s="151"/>
      <c r="BD63" s="151"/>
      <c r="BE63" s="151"/>
      <c r="BF63" s="153">
        <f t="shared" si="22"/>
        <v>0</v>
      </c>
      <c r="BG63" s="151"/>
      <c r="BH63" s="151"/>
      <c r="BI63" s="151"/>
      <c r="BJ63" s="151"/>
    </row>
    <row r="64" spans="1:62" ht="15" hidden="1" customHeight="1">
      <c r="A64" s="114" t="s">
        <v>412</v>
      </c>
      <c r="B64" s="17"/>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18"/>
      <c r="AD64" s="18"/>
      <c r="AE64" s="18"/>
      <c r="AF64" s="18"/>
      <c r="AG64" s="153">
        <f t="shared" si="16"/>
        <v>0</v>
      </c>
      <c r="AH64" s="153"/>
      <c r="AI64" s="153"/>
      <c r="AJ64" s="153"/>
      <c r="AK64" s="153"/>
      <c r="AL64" s="153"/>
      <c r="AM64" s="153"/>
      <c r="AN64" s="153"/>
      <c r="AO64" s="153"/>
      <c r="AP64" s="153"/>
      <c r="AQ64" s="154">
        <f t="shared" si="17"/>
        <v>0</v>
      </c>
      <c r="AR64" s="154"/>
      <c r="AS64" s="154"/>
      <c r="AT64" s="154"/>
      <c r="AU64" s="154"/>
      <c r="AV64" s="153">
        <f t="shared" si="18"/>
        <v>0</v>
      </c>
      <c r="AW64" s="153"/>
      <c r="AX64" s="153"/>
      <c r="AY64" s="153"/>
      <c r="AZ64" s="153"/>
      <c r="BA64" s="153">
        <f t="shared" si="21"/>
        <v>0</v>
      </c>
      <c r="BB64" s="153"/>
      <c r="BC64" s="153"/>
      <c r="BD64" s="153"/>
      <c r="BE64" s="153"/>
      <c r="BF64" s="153">
        <f t="shared" si="22"/>
        <v>0</v>
      </c>
      <c r="BG64" s="153"/>
      <c r="BH64" s="153"/>
      <c r="BI64" s="153"/>
      <c r="BJ64" s="153"/>
    </row>
    <row r="65" spans="1:62" ht="14.25" hidden="1" customHeight="1">
      <c r="A65" s="883" t="s">
        <v>419</v>
      </c>
      <c r="B65" s="22">
        <v>6601</v>
      </c>
      <c r="C65" s="748" t="s">
        <v>447</v>
      </c>
      <c r="D65" s="969" t="s">
        <v>245</v>
      </c>
      <c r="E65" s="745" t="s">
        <v>448</v>
      </c>
      <c r="F65" s="59"/>
      <c r="G65" s="59"/>
      <c r="H65" s="59"/>
      <c r="I65" s="59"/>
      <c r="J65" s="59"/>
      <c r="K65" s="59"/>
      <c r="L65" s="59"/>
      <c r="M65" s="64" t="s">
        <v>387</v>
      </c>
      <c r="N65" s="60" t="s">
        <v>290</v>
      </c>
      <c r="O65" s="60" t="s">
        <v>386</v>
      </c>
      <c r="P65" s="59" t="s">
        <v>420</v>
      </c>
      <c r="Q65" s="59"/>
      <c r="R65" s="59"/>
      <c r="S65" s="59"/>
      <c r="T65" s="59"/>
      <c r="U65" s="59"/>
      <c r="V65" s="59"/>
      <c r="W65" s="748" t="s">
        <v>367</v>
      </c>
      <c r="X65" s="68" t="s">
        <v>242</v>
      </c>
      <c r="Y65" s="745" t="s">
        <v>368</v>
      </c>
      <c r="Z65" s="70" t="s">
        <v>413</v>
      </c>
      <c r="AA65" s="71" t="s">
        <v>290</v>
      </c>
      <c r="AB65" s="71" t="s">
        <v>378</v>
      </c>
      <c r="AC65" s="18"/>
      <c r="AD65" s="18">
        <v>502</v>
      </c>
      <c r="AE65" s="18"/>
      <c r="AF65" s="18"/>
      <c r="AG65" s="153">
        <f t="shared" si="16"/>
        <v>0</v>
      </c>
      <c r="AH65" s="153"/>
      <c r="AI65" s="153"/>
      <c r="AJ65" s="153"/>
      <c r="AK65" s="153"/>
      <c r="AL65" s="153"/>
      <c r="AM65" s="153"/>
      <c r="AN65" s="153"/>
      <c r="AO65" s="153"/>
      <c r="AP65" s="153"/>
      <c r="AQ65" s="154">
        <f t="shared" si="17"/>
        <v>0</v>
      </c>
      <c r="AR65" s="154"/>
      <c r="AS65" s="154"/>
      <c r="AT65" s="154"/>
      <c r="AU65" s="154"/>
      <c r="AV65" s="153">
        <f t="shared" si="18"/>
        <v>0</v>
      </c>
      <c r="AW65" s="153"/>
      <c r="AX65" s="153"/>
      <c r="AY65" s="153"/>
      <c r="AZ65" s="153"/>
      <c r="BA65" s="153">
        <f t="shared" si="21"/>
        <v>0</v>
      </c>
      <c r="BB65" s="153"/>
      <c r="BC65" s="153"/>
      <c r="BD65" s="153"/>
      <c r="BE65" s="153"/>
      <c r="BF65" s="153">
        <f t="shared" si="22"/>
        <v>0</v>
      </c>
      <c r="BG65" s="153"/>
      <c r="BH65" s="153"/>
      <c r="BI65" s="153"/>
      <c r="BJ65" s="153"/>
    </row>
    <row r="66" spans="1:62" ht="15.75" hidden="1" customHeight="1">
      <c r="A66" s="872"/>
      <c r="B66" s="22"/>
      <c r="C66" s="749"/>
      <c r="D66" s="888"/>
      <c r="E66" s="746"/>
      <c r="F66" s="59"/>
      <c r="G66" s="59"/>
      <c r="H66" s="59"/>
      <c r="I66" s="59"/>
      <c r="J66" s="59"/>
      <c r="K66" s="59"/>
      <c r="L66" s="59"/>
      <c r="M66" s="64"/>
      <c r="N66" s="60"/>
      <c r="O66" s="60"/>
      <c r="P66" s="59"/>
      <c r="Q66" s="59"/>
      <c r="R66" s="59"/>
      <c r="S66" s="59"/>
      <c r="T66" s="59"/>
      <c r="U66" s="59"/>
      <c r="V66" s="59"/>
      <c r="W66" s="749"/>
      <c r="X66" s="79"/>
      <c r="Y66" s="746"/>
      <c r="Z66" s="70"/>
      <c r="AA66" s="71"/>
      <c r="AB66" s="71"/>
      <c r="AC66" s="18"/>
      <c r="AD66" s="18" t="s">
        <v>480</v>
      </c>
      <c r="AE66" s="18" t="s">
        <v>295</v>
      </c>
      <c r="AF66" s="18" t="s">
        <v>268</v>
      </c>
      <c r="AG66" s="153">
        <f t="shared" si="16"/>
        <v>0</v>
      </c>
      <c r="AH66" s="153"/>
      <c r="AI66" s="153"/>
      <c r="AJ66" s="153"/>
      <c r="AK66" s="153"/>
      <c r="AL66" s="153"/>
      <c r="AM66" s="153"/>
      <c r="AN66" s="153"/>
      <c r="AO66" s="153"/>
      <c r="AP66" s="153"/>
      <c r="AQ66" s="154">
        <f t="shared" si="17"/>
        <v>0</v>
      </c>
      <c r="AR66" s="154"/>
      <c r="AS66" s="154"/>
      <c r="AT66" s="154"/>
      <c r="AU66" s="154"/>
      <c r="AV66" s="153">
        <f t="shared" si="18"/>
        <v>0</v>
      </c>
      <c r="AW66" s="153"/>
      <c r="AX66" s="153"/>
      <c r="AY66" s="153"/>
      <c r="AZ66" s="153"/>
      <c r="BA66" s="153">
        <f t="shared" si="21"/>
        <v>0</v>
      </c>
      <c r="BB66" s="153"/>
      <c r="BC66" s="153"/>
      <c r="BD66" s="153"/>
      <c r="BE66" s="153"/>
      <c r="BF66" s="153">
        <f t="shared" si="22"/>
        <v>0</v>
      </c>
      <c r="BG66" s="153"/>
      <c r="BH66" s="153"/>
      <c r="BI66" s="153"/>
      <c r="BJ66" s="153"/>
    </row>
    <row r="67" spans="1:62" ht="14.25" hidden="1" customHeight="1">
      <c r="A67" s="872"/>
      <c r="B67" s="22"/>
      <c r="C67" s="749"/>
      <c r="D67" s="888"/>
      <c r="E67" s="746"/>
      <c r="F67" s="59"/>
      <c r="G67" s="59"/>
      <c r="H67" s="59"/>
      <c r="I67" s="59"/>
      <c r="J67" s="59"/>
      <c r="K67" s="59"/>
      <c r="L67" s="59"/>
      <c r="M67" s="64"/>
      <c r="N67" s="60"/>
      <c r="O67" s="60"/>
      <c r="P67" s="59"/>
      <c r="Q67" s="59"/>
      <c r="R67" s="59"/>
      <c r="S67" s="59"/>
      <c r="T67" s="59"/>
      <c r="U67" s="59"/>
      <c r="V67" s="59"/>
      <c r="W67" s="749"/>
      <c r="X67" s="79"/>
      <c r="Y67" s="746"/>
      <c r="Z67" s="70"/>
      <c r="AA67" s="71"/>
      <c r="AB67" s="71"/>
      <c r="AC67" s="18"/>
      <c r="AD67" s="18" t="s">
        <v>480</v>
      </c>
      <c r="AE67" s="18" t="s">
        <v>294</v>
      </c>
      <c r="AF67" s="18" t="s">
        <v>268</v>
      </c>
      <c r="AG67" s="153">
        <f t="shared" si="16"/>
        <v>0</v>
      </c>
      <c r="AH67" s="153"/>
      <c r="AI67" s="153"/>
      <c r="AJ67" s="153"/>
      <c r="AK67" s="153"/>
      <c r="AL67" s="153"/>
      <c r="AM67" s="153"/>
      <c r="AN67" s="153"/>
      <c r="AO67" s="153"/>
      <c r="AP67" s="153"/>
      <c r="AQ67" s="154">
        <f t="shared" si="17"/>
        <v>0</v>
      </c>
      <c r="AR67" s="154"/>
      <c r="AS67" s="154"/>
      <c r="AT67" s="154"/>
      <c r="AU67" s="154"/>
      <c r="AV67" s="153">
        <f t="shared" si="18"/>
        <v>0</v>
      </c>
      <c r="AW67" s="153"/>
      <c r="AX67" s="153"/>
      <c r="AY67" s="153"/>
      <c r="AZ67" s="153"/>
      <c r="BA67" s="153">
        <f t="shared" si="21"/>
        <v>0</v>
      </c>
      <c r="BB67" s="153"/>
      <c r="BC67" s="153"/>
      <c r="BD67" s="153"/>
      <c r="BE67" s="153"/>
      <c r="BF67" s="153">
        <f t="shared" si="22"/>
        <v>0</v>
      </c>
      <c r="BG67" s="153"/>
      <c r="BH67" s="153"/>
      <c r="BI67" s="153"/>
      <c r="BJ67" s="153"/>
    </row>
    <row r="68" spans="1:62" ht="12.75" hidden="1" customHeight="1">
      <c r="A68" s="872"/>
      <c r="B68" s="22"/>
      <c r="C68" s="749"/>
      <c r="D68" s="888"/>
      <c r="E68" s="746"/>
      <c r="F68" s="59"/>
      <c r="G68" s="59"/>
      <c r="H68" s="59"/>
      <c r="I68" s="59"/>
      <c r="J68" s="59"/>
      <c r="K68" s="59"/>
      <c r="L68" s="59"/>
      <c r="M68" s="64" t="s">
        <v>385</v>
      </c>
      <c r="N68" s="60" t="s">
        <v>290</v>
      </c>
      <c r="O68" s="60" t="s">
        <v>386</v>
      </c>
      <c r="P68" s="59">
        <v>29</v>
      </c>
      <c r="Q68" s="59"/>
      <c r="R68" s="59"/>
      <c r="S68" s="59"/>
      <c r="T68" s="59"/>
      <c r="U68" s="59"/>
      <c r="V68" s="59"/>
      <c r="W68" s="749"/>
      <c r="X68" s="59"/>
      <c r="Y68" s="746"/>
      <c r="Z68" s="63" t="s">
        <v>2</v>
      </c>
      <c r="AA68" s="63" t="s">
        <v>290</v>
      </c>
      <c r="AB68" s="63" t="s">
        <v>378</v>
      </c>
      <c r="AC68" s="18"/>
      <c r="AD68" s="18" t="s">
        <v>480</v>
      </c>
      <c r="AE68" s="18"/>
      <c r="AF68" s="18"/>
      <c r="AG68" s="153">
        <f t="shared" si="16"/>
        <v>0</v>
      </c>
      <c r="AH68" s="153"/>
      <c r="AI68" s="153"/>
      <c r="AJ68" s="153"/>
      <c r="AK68" s="153"/>
      <c r="AL68" s="153"/>
      <c r="AM68" s="153"/>
      <c r="AN68" s="153"/>
      <c r="AO68" s="153"/>
      <c r="AP68" s="153"/>
      <c r="AQ68" s="154">
        <f t="shared" si="17"/>
        <v>0</v>
      </c>
      <c r="AR68" s="154"/>
      <c r="AS68" s="154"/>
      <c r="AT68" s="154"/>
      <c r="AU68" s="154"/>
      <c r="AV68" s="153">
        <f t="shared" si="18"/>
        <v>0</v>
      </c>
      <c r="AW68" s="153"/>
      <c r="AX68" s="153"/>
      <c r="AY68" s="153"/>
      <c r="AZ68" s="153"/>
      <c r="BA68" s="153">
        <f t="shared" si="21"/>
        <v>0</v>
      </c>
      <c r="BB68" s="153"/>
      <c r="BC68" s="153"/>
      <c r="BD68" s="153"/>
      <c r="BE68" s="153"/>
      <c r="BF68" s="153">
        <f t="shared" si="22"/>
        <v>0</v>
      </c>
      <c r="BG68" s="153"/>
      <c r="BH68" s="153"/>
      <c r="BI68" s="153"/>
      <c r="BJ68" s="153"/>
    </row>
    <row r="69" spans="1:62" ht="21.75" hidden="1" customHeight="1">
      <c r="A69" s="872"/>
      <c r="B69" s="22"/>
      <c r="C69" s="749"/>
      <c r="D69" s="888"/>
      <c r="E69" s="746"/>
      <c r="F69" s="59"/>
      <c r="G69" s="59"/>
      <c r="H69" s="59"/>
      <c r="I69" s="59"/>
      <c r="J69" s="59"/>
      <c r="K69" s="59"/>
      <c r="L69" s="59"/>
      <c r="M69" s="848" t="s">
        <v>449</v>
      </c>
      <c r="N69" s="846" t="s">
        <v>290</v>
      </c>
      <c r="O69" s="846" t="s">
        <v>386</v>
      </c>
      <c r="P69" s="59">
        <v>10</v>
      </c>
      <c r="Q69" s="59"/>
      <c r="R69" s="59"/>
      <c r="S69" s="59"/>
      <c r="T69" s="59"/>
      <c r="U69" s="59"/>
      <c r="V69" s="59"/>
      <c r="W69" s="749"/>
      <c r="X69" s="59"/>
      <c r="Y69" s="746"/>
      <c r="Z69" s="66"/>
      <c r="AA69" s="66"/>
      <c r="AB69" s="66"/>
      <c r="AC69" s="18"/>
      <c r="AD69" s="18" t="s">
        <v>441</v>
      </c>
      <c r="AE69" s="18"/>
      <c r="AF69" s="18"/>
      <c r="AG69" s="153">
        <f t="shared" si="16"/>
        <v>0</v>
      </c>
      <c r="AH69" s="153"/>
      <c r="AI69" s="153"/>
      <c r="AJ69" s="153"/>
      <c r="AK69" s="153"/>
      <c r="AL69" s="153"/>
      <c r="AM69" s="153"/>
      <c r="AN69" s="153"/>
      <c r="AO69" s="153">
        <f>AO70</f>
        <v>0</v>
      </c>
      <c r="AP69" s="153"/>
      <c r="AQ69" s="154">
        <f t="shared" si="17"/>
        <v>0</v>
      </c>
      <c r="AR69" s="154"/>
      <c r="AS69" s="154"/>
      <c r="AT69" s="154"/>
      <c r="AU69" s="154"/>
      <c r="AV69" s="153">
        <f t="shared" si="18"/>
        <v>0</v>
      </c>
      <c r="AW69" s="153"/>
      <c r="AX69" s="153"/>
      <c r="AY69" s="153"/>
      <c r="AZ69" s="153"/>
      <c r="BA69" s="153">
        <f t="shared" si="21"/>
        <v>0</v>
      </c>
      <c r="BB69" s="153"/>
      <c r="BC69" s="153"/>
      <c r="BD69" s="153"/>
      <c r="BE69" s="153"/>
      <c r="BF69" s="153">
        <f t="shared" si="22"/>
        <v>0</v>
      </c>
      <c r="BG69" s="153"/>
      <c r="BH69" s="153"/>
      <c r="BI69" s="153"/>
      <c r="BJ69" s="153"/>
    </row>
    <row r="70" spans="1:62" ht="32.25" hidden="1" customHeight="1">
      <c r="A70" s="872"/>
      <c r="B70" s="22">
        <v>6601</v>
      </c>
      <c r="C70" s="749"/>
      <c r="D70" s="888"/>
      <c r="E70" s="746"/>
      <c r="F70" s="59"/>
      <c r="G70" s="59"/>
      <c r="H70" s="59"/>
      <c r="I70" s="59"/>
      <c r="J70" s="59"/>
      <c r="K70" s="59"/>
      <c r="L70" s="59"/>
      <c r="M70" s="849"/>
      <c r="N70" s="847"/>
      <c r="O70" s="847"/>
      <c r="P70" s="59"/>
      <c r="Q70" s="59"/>
      <c r="R70" s="59"/>
      <c r="S70" s="59"/>
      <c r="T70" s="59"/>
      <c r="U70" s="59"/>
      <c r="V70" s="59"/>
      <c r="W70" s="749"/>
      <c r="X70" s="66"/>
      <c r="Y70" s="746"/>
      <c r="Z70" s="59"/>
      <c r="AA70" s="59"/>
      <c r="AB70" s="59"/>
      <c r="AC70" s="18"/>
      <c r="AD70" s="18" t="s">
        <v>441</v>
      </c>
      <c r="AE70" s="18" t="s">
        <v>312</v>
      </c>
      <c r="AF70" s="18" t="s">
        <v>250</v>
      </c>
      <c r="AG70" s="153"/>
      <c r="AH70" s="153"/>
      <c r="AI70" s="153"/>
      <c r="AJ70" s="153"/>
      <c r="AK70" s="153"/>
      <c r="AL70" s="153"/>
      <c r="AM70" s="153"/>
      <c r="AN70" s="153"/>
      <c r="AO70" s="153"/>
      <c r="AP70" s="153"/>
      <c r="AQ70" s="154"/>
      <c r="AR70" s="154"/>
      <c r="AS70" s="154"/>
      <c r="AT70" s="154"/>
      <c r="AU70" s="154"/>
      <c r="AV70" s="153"/>
      <c r="AW70" s="153"/>
      <c r="AX70" s="153"/>
      <c r="AY70" s="153"/>
      <c r="AZ70" s="153"/>
      <c r="BA70" s="153"/>
      <c r="BB70" s="153"/>
      <c r="BC70" s="153"/>
      <c r="BD70" s="153"/>
      <c r="BE70" s="153"/>
      <c r="BF70" s="153"/>
      <c r="BG70" s="153"/>
      <c r="BH70" s="153"/>
      <c r="BI70" s="153"/>
      <c r="BJ70" s="153"/>
    </row>
    <row r="71" spans="1:62" ht="27" hidden="1" customHeight="1">
      <c r="A71" s="872"/>
      <c r="B71" s="22"/>
      <c r="C71" s="750"/>
      <c r="D71" s="661"/>
      <c r="E71" s="747"/>
      <c r="F71" s="59"/>
      <c r="G71" s="59"/>
      <c r="H71" s="59"/>
      <c r="I71" s="59"/>
      <c r="J71" s="59"/>
      <c r="K71" s="59"/>
      <c r="L71" s="59"/>
      <c r="M71" s="849"/>
      <c r="N71" s="67"/>
      <c r="O71" s="67"/>
      <c r="P71" s="59"/>
      <c r="Q71" s="59"/>
      <c r="R71" s="59"/>
      <c r="S71" s="59"/>
      <c r="T71" s="59"/>
      <c r="U71" s="59"/>
      <c r="V71" s="59"/>
      <c r="W71" s="750"/>
      <c r="X71" s="66"/>
      <c r="Y71" s="747"/>
      <c r="Z71" s="59"/>
      <c r="AA71" s="59"/>
      <c r="AB71" s="59"/>
      <c r="AC71" s="18"/>
      <c r="AD71" s="18" t="s">
        <v>441</v>
      </c>
      <c r="AE71" s="18" t="s">
        <v>281</v>
      </c>
      <c r="AF71" s="18" t="s">
        <v>250</v>
      </c>
      <c r="AG71" s="155">
        <f t="shared" si="16"/>
        <v>0</v>
      </c>
      <c r="AH71" s="155"/>
      <c r="AI71" s="153"/>
      <c r="AJ71" s="153"/>
      <c r="AK71" s="153"/>
      <c r="AL71" s="153"/>
      <c r="AM71" s="153"/>
      <c r="AN71" s="153"/>
      <c r="AO71" s="153">
        <v>0</v>
      </c>
      <c r="AP71" s="153"/>
      <c r="AQ71" s="154">
        <f t="shared" si="17"/>
        <v>0</v>
      </c>
      <c r="AR71" s="154"/>
      <c r="AS71" s="154"/>
      <c r="AT71" s="154"/>
      <c r="AU71" s="154"/>
      <c r="AV71" s="153">
        <f t="shared" si="18"/>
        <v>0</v>
      </c>
      <c r="AW71" s="153"/>
      <c r="AX71" s="153"/>
      <c r="AY71" s="153"/>
      <c r="AZ71" s="153"/>
      <c r="BA71" s="153">
        <f t="shared" si="21"/>
        <v>0</v>
      </c>
      <c r="BB71" s="153"/>
      <c r="BC71" s="153"/>
      <c r="BD71" s="153"/>
      <c r="BE71" s="153"/>
      <c r="BF71" s="153">
        <f t="shared" ref="BF71:BF76" si="24">BG71+BH71+BI71+BJ71</f>
        <v>0</v>
      </c>
      <c r="BG71" s="153"/>
      <c r="BH71" s="153"/>
      <c r="BI71" s="153"/>
      <c r="BJ71" s="153"/>
    </row>
    <row r="72" spans="1:62" ht="18.75" hidden="1" customHeight="1">
      <c r="A72" s="873"/>
      <c r="B72" s="22"/>
      <c r="C72" s="66"/>
      <c r="D72" s="66"/>
      <c r="E72" s="66"/>
      <c r="F72" s="59"/>
      <c r="G72" s="59"/>
      <c r="H72" s="59"/>
      <c r="I72" s="59"/>
      <c r="J72" s="59"/>
      <c r="K72" s="59"/>
      <c r="L72" s="59"/>
      <c r="M72" s="850"/>
      <c r="N72" s="67"/>
      <c r="O72" s="67"/>
      <c r="P72" s="59"/>
      <c r="Q72" s="59"/>
      <c r="R72" s="59"/>
      <c r="S72" s="59"/>
      <c r="T72" s="59"/>
      <c r="U72" s="59"/>
      <c r="V72" s="59"/>
      <c r="W72" s="66"/>
      <c r="X72" s="66"/>
      <c r="Y72" s="66"/>
      <c r="Z72" s="59"/>
      <c r="AA72" s="59"/>
      <c r="AB72" s="59"/>
      <c r="AC72" s="18"/>
      <c r="AD72" s="18" t="s">
        <v>441</v>
      </c>
      <c r="AE72" s="18" t="s">
        <v>269</v>
      </c>
      <c r="AF72" s="18" t="s">
        <v>250</v>
      </c>
      <c r="AG72" s="153">
        <f t="shared" si="16"/>
        <v>0</v>
      </c>
      <c r="AH72" s="153"/>
      <c r="AI72" s="153"/>
      <c r="AJ72" s="153"/>
      <c r="AK72" s="153"/>
      <c r="AL72" s="153"/>
      <c r="AM72" s="153"/>
      <c r="AN72" s="153"/>
      <c r="AO72" s="153"/>
      <c r="AP72" s="153"/>
      <c r="AQ72" s="154">
        <f t="shared" si="17"/>
        <v>0</v>
      </c>
      <c r="AR72" s="154"/>
      <c r="AS72" s="154"/>
      <c r="AT72" s="154"/>
      <c r="AU72" s="154"/>
      <c r="AV72" s="153">
        <f t="shared" si="18"/>
        <v>0</v>
      </c>
      <c r="AW72" s="153"/>
      <c r="AX72" s="153"/>
      <c r="AY72" s="153"/>
      <c r="AZ72" s="153"/>
      <c r="BA72" s="153">
        <f t="shared" si="21"/>
        <v>0</v>
      </c>
      <c r="BB72" s="153"/>
      <c r="BC72" s="153"/>
      <c r="BD72" s="153"/>
      <c r="BE72" s="153"/>
      <c r="BF72" s="153">
        <f t="shared" si="24"/>
        <v>0</v>
      </c>
      <c r="BG72" s="153"/>
      <c r="BH72" s="153"/>
      <c r="BI72" s="153"/>
      <c r="BJ72" s="153"/>
    </row>
    <row r="73" spans="1:62" ht="45" customHeight="1">
      <c r="A73" s="883" t="s">
        <v>426</v>
      </c>
      <c r="B73" s="856">
        <v>6603</v>
      </c>
      <c r="C73" s="748" t="s">
        <v>447</v>
      </c>
      <c r="D73" s="867" t="s">
        <v>246</v>
      </c>
      <c r="E73" s="867" t="s">
        <v>448</v>
      </c>
      <c r="F73" s="66"/>
      <c r="G73" s="66"/>
      <c r="H73" s="66"/>
      <c r="I73" s="66"/>
      <c r="J73" s="66"/>
      <c r="K73" s="66"/>
      <c r="L73" s="66"/>
      <c r="M73" s="66"/>
      <c r="N73" s="66"/>
      <c r="O73" s="66"/>
      <c r="P73" s="66" t="s">
        <v>439</v>
      </c>
      <c r="Q73" s="66"/>
      <c r="R73" s="66"/>
      <c r="S73" s="66"/>
      <c r="T73" s="66"/>
      <c r="U73" s="66"/>
      <c r="V73" s="66"/>
      <c r="W73" s="867" t="s">
        <v>367</v>
      </c>
      <c r="X73" s="867" t="s">
        <v>242</v>
      </c>
      <c r="Y73" s="867" t="s">
        <v>368</v>
      </c>
      <c r="Z73" s="986" t="s">
        <v>469</v>
      </c>
      <c r="AA73" s="59"/>
      <c r="AB73" s="59"/>
      <c r="AC73" s="18"/>
      <c r="AD73" s="18" t="s">
        <v>473</v>
      </c>
      <c r="AE73" s="18"/>
      <c r="AF73" s="18"/>
      <c r="AG73" s="153">
        <f t="shared" si="16"/>
        <v>870.3</v>
      </c>
      <c r="AH73" s="153">
        <f t="shared" si="16"/>
        <v>667.19999999999993</v>
      </c>
      <c r="AI73" s="153">
        <f t="shared" ref="AI73:AZ73" si="25">AI74+AI77+AI87</f>
        <v>0</v>
      </c>
      <c r="AJ73" s="153"/>
      <c r="AK73" s="153">
        <f t="shared" si="25"/>
        <v>600.4</v>
      </c>
      <c r="AL73" s="153">
        <f t="shared" si="25"/>
        <v>600.4</v>
      </c>
      <c r="AM73" s="153">
        <f t="shared" si="25"/>
        <v>0</v>
      </c>
      <c r="AN73" s="153"/>
      <c r="AO73" s="153">
        <f t="shared" si="25"/>
        <v>269.89999999999998</v>
      </c>
      <c r="AP73" s="153">
        <f t="shared" si="25"/>
        <v>66.8</v>
      </c>
      <c r="AQ73" s="154">
        <f t="shared" si="17"/>
        <v>814.5</v>
      </c>
      <c r="AR73" s="154">
        <f t="shared" si="25"/>
        <v>0</v>
      </c>
      <c r="AS73" s="154">
        <f t="shared" si="25"/>
        <v>481.7</v>
      </c>
      <c r="AT73" s="154">
        <f t="shared" si="25"/>
        <v>0</v>
      </c>
      <c r="AU73" s="154">
        <f t="shared" si="25"/>
        <v>332.79999999999995</v>
      </c>
      <c r="AV73" s="153">
        <f t="shared" si="18"/>
        <v>813.3</v>
      </c>
      <c r="AW73" s="153">
        <f t="shared" si="25"/>
        <v>0</v>
      </c>
      <c r="AX73" s="153">
        <f t="shared" si="25"/>
        <v>480.5</v>
      </c>
      <c r="AY73" s="153">
        <f t="shared" si="25"/>
        <v>0</v>
      </c>
      <c r="AZ73" s="153">
        <f t="shared" si="25"/>
        <v>332.79999999999995</v>
      </c>
      <c r="BA73" s="153">
        <f t="shared" si="21"/>
        <v>1035.7</v>
      </c>
      <c r="BB73" s="153">
        <f>BB74+BB77+BB87</f>
        <v>0</v>
      </c>
      <c r="BC73" s="153">
        <f>BC74+BC77+BC87</f>
        <v>703</v>
      </c>
      <c r="BD73" s="153">
        <f>BD74+BD77+BD87</f>
        <v>0</v>
      </c>
      <c r="BE73" s="153">
        <f>BE74+BE77+BE87</f>
        <v>332.7</v>
      </c>
      <c r="BF73" s="153">
        <f t="shared" si="24"/>
        <v>1035.7</v>
      </c>
      <c r="BG73" s="153">
        <f>BG74+BG77+BG87</f>
        <v>0</v>
      </c>
      <c r="BH73" s="153">
        <f>BH74+BH77+BH87</f>
        <v>703</v>
      </c>
      <c r="BI73" s="153">
        <f>BI74+BI77+BI87</f>
        <v>0</v>
      </c>
      <c r="BJ73" s="153">
        <f>BJ74+BJ77+BJ87</f>
        <v>332.7</v>
      </c>
    </row>
    <row r="74" spans="1:62" ht="27" hidden="1" customHeight="1">
      <c r="A74" s="872"/>
      <c r="B74" s="857"/>
      <c r="C74" s="749"/>
      <c r="D74" s="867"/>
      <c r="E74" s="867"/>
      <c r="F74" s="66"/>
      <c r="G74" s="66"/>
      <c r="H74" s="66"/>
      <c r="I74" s="66"/>
      <c r="J74" s="66"/>
      <c r="K74" s="66"/>
      <c r="L74" s="66"/>
      <c r="M74" s="64" t="s">
        <v>352</v>
      </c>
      <c r="N74" s="66" t="s">
        <v>290</v>
      </c>
      <c r="O74" s="60" t="s">
        <v>353</v>
      </c>
      <c r="P74" s="66">
        <v>17</v>
      </c>
      <c r="Q74" s="66"/>
      <c r="R74" s="66"/>
      <c r="S74" s="66"/>
      <c r="T74" s="66"/>
      <c r="U74" s="66"/>
      <c r="V74" s="66"/>
      <c r="W74" s="867"/>
      <c r="X74" s="867"/>
      <c r="Y74" s="867"/>
      <c r="Z74" s="987"/>
      <c r="AA74" s="81" t="s">
        <v>414</v>
      </c>
      <c r="AB74" s="81" t="s">
        <v>470</v>
      </c>
      <c r="AC74" s="18"/>
      <c r="AD74" s="18" t="s">
        <v>473</v>
      </c>
      <c r="AE74" s="18"/>
      <c r="AF74" s="18"/>
      <c r="AG74" s="153">
        <f t="shared" si="16"/>
        <v>0</v>
      </c>
      <c r="AH74" s="153"/>
      <c r="AI74" s="153"/>
      <c r="AJ74" s="153"/>
      <c r="AK74" s="153"/>
      <c r="AL74" s="153"/>
      <c r="AM74" s="153"/>
      <c r="AN74" s="153"/>
      <c r="AO74" s="153"/>
      <c r="AP74" s="153"/>
      <c r="AQ74" s="154">
        <f t="shared" si="17"/>
        <v>0</v>
      </c>
      <c r="AR74" s="154"/>
      <c r="AS74" s="154"/>
      <c r="AT74" s="154"/>
      <c r="AU74" s="154"/>
      <c r="AV74" s="153">
        <f t="shared" si="18"/>
        <v>0</v>
      </c>
      <c r="AW74" s="153"/>
      <c r="AX74" s="153"/>
      <c r="AY74" s="153"/>
      <c r="AZ74" s="153"/>
      <c r="BA74" s="153">
        <f t="shared" si="21"/>
        <v>0</v>
      </c>
      <c r="BB74" s="153"/>
      <c r="BC74" s="153"/>
      <c r="BD74" s="153"/>
      <c r="BE74" s="153"/>
      <c r="BF74" s="153">
        <f t="shared" si="24"/>
        <v>0</v>
      </c>
      <c r="BG74" s="153"/>
      <c r="BH74" s="153"/>
      <c r="BI74" s="153"/>
      <c r="BJ74" s="153"/>
    </row>
    <row r="75" spans="1:62" ht="12.75" hidden="1" customHeight="1">
      <c r="A75" s="872"/>
      <c r="B75" s="857"/>
      <c r="C75" s="749"/>
      <c r="D75" s="867"/>
      <c r="E75" s="867"/>
      <c r="F75" s="66"/>
      <c r="G75" s="66"/>
      <c r="H75" s="66"/>
      <c r="I75" s="66"/>
      <c r="J75" s="66"/>
      <c r="K75" s="66"/>
      <c r="L75" s="66"/>
      <c r="M75" s="64"/>
      <c r="N75" s="66"/>
      <c r="O75" s="60"/>
      <c r="P75" s="66"/>
      <c r="Q75" s="66"/>
      <c r="R75" s="66"/>
      <c r="S75" s="66"/>
      <c r="T75" s="66"/>
      <c r="U75" s="66"/>
      <c r="V75" s="66"/>
      <c r="W75" s="867"/>
      <c r="X75" s="867"/>
      <c r="Y75" s="867"/>
      <c r="Z75" s="987"/>
      <c r="AA75" s="83"/>
      <c r="AB75" s="83"/>
      <c r="AC75" s="18"/>
      <c r="AD75" s="18" t="s">
        <v>473</v>
      </c>
      <c r="AE75" s="18" t="s">
        <v>313</v>
      </c>
      <c r="AF75" s="18" t="s">
        <v>268</v>
      </c>
      <c r="AG75" s="153">
        <f t="shared" si="16"/>
        <v>0</v>
      </c>
      <c r="AH75" s="153"/>
      <c r="AI75" s="153"/>
      <c r="AJ75" s="153"/>
      <c r="AK75" s="153"/>
      <c r="AL75" s="153"/>
      <c r="AM75" s="153"/>
      <c r="AN75" s="153"/>
      <c r="AO75" s="153"/>
      <c r="AP75" s="153"/>
      <c r="AQ75" s="154">
        <f t="shared" si="17"/>
        <v>0</v>
      </c>
      <c r="AR75" s="154"/>
      <c r="AS75" s="154"/>
      <c r="AT75" s="154"/>
      <c r="AU75" s="154"/>
      <c r="AV75" s="153">
        <f t="shared" si="18"/>
        <v>0</v>
      </c>
      <c r="AW75" s="153"/>
      <c r="AX75" s="153"/>
      <c r="AY75" s="153"/>
      <c r="AZ75" s="153"/>
      <c r="BA75" s="153">
        <f t="shared" si="21"/>
        <v>0</v>
      </c>
      <c r="BB75" s="153"/>
      <c r="BC75" s="153"/>
      <c r="BD75" s="153"/>
      <c r="BE75" s="153"/>
      <c r="BF75" s="153">
        <f t="shared" si="24"/>
        <v>0</v>
      </c>
      <c r="BG75" s="153"/>
      <c r="BH75" s="153"/>
      <c r="BI75" s="153"/>
      <c r="BJ75" s="153"/>
    </row>
    <row r="76" spans="1:62" ht="12.75" hidden="1" customHeight="1">
      <c r="A76" s="872"/>
      <c r="B76" s="857"/>
      <c r="C76" s="749"/>
      <c r="D76" s="867"/>
      <c r="E76" s="867"/>
      <c r="F76" s="66"/>
      <c r="G76" s="66"/>
      <c r="H76" s="66"/>
      <c r="I76" s="66"/>
      <c r="J76" s="66"/>
      <c r="K76" s="66"/>
      <c r="L76" s="66"/>
      <c r="M76" s="64"/>
      <c r="N76" s="66"/>
      <c r="O76" s="60"/>
      <c r="P76" s="66"/>
      <c r="Q76" s="66"/>
      <c r="R76" s="66"/>
      <c r="S76" s="66"/>
      <c r="T76" s="66"/>
      <c r="U76" s="66"/>
      <c r="V76" s="66"/>
      <c r="W76" s="867"/>
      <c r="X76" s="867"/>
      <c r="Y76" s="867"/>
      <c r="Z76" s="987"/>
      <c r="AA76" s="83"/>
      <c r="AB76" s="83"/>
      <c r="AC76" s="18"/>
      <c r="AD76" s="18" t="s">
        <v>473</v>
      </c>
      <c r="AE76" s="18" t="s">
        <v>283</v>
      </c>
      <c r="AF76" s="18" t="s">
        <v>268</v>
      </c>
      <c r="AG76" s="153">
        <f t="shared" si="16"/>
        <v>0</v>
      </c>
      <c r="AH76" s="153"/>
      <c r="AI76" s="153"/>
      <c r="AJ76" s="153"/>
      <c r="AK76" s="153"/>
      <c r="AL76" s="153"/>
      <c r="AM76" s="153"/>
      <c r="AN76" s="153"/>
      <c r="AO76" s="153"/>
      <c r="AP76" s="153"/>
      <c r="AQ76" s="154">
        <f t="shared" si="17"/>
        <v>0</v>
      </c>
      <c r="AR76" s="154"/>
      <c r="AS76" s="154"/>
      <c r="AT76" s="154"/>
      <c r="AU76" s="154"/>
      <c r="AV76" s="153">
        <f t="shared" si="18"/>
        <v>0</v>
      </c>
      <c r="AW76" s="153"/>
      <c r="AX76" s="153"/>
      <c r="AY76" s="153"/>
      <c r="AZ76" s="153"/>
      <c r="BA76" s="153">
        <f t="shared" si="21"/>
        <v>0</v>
      </c>
      <c r="BB76" s="153"/>
      <c r="BC76" s="153"/>
      <c r="BD76" s="153"/>
      <c r="BE76" s="153"/>
      <c r="BF76" s="153">
        <f t="shared" si="24"/>
        <v>0</v>
      </c>
      <c r="BG76" s="153"/>
      <c r="BH76" s="153"/>
      <c r="BI76" s="153"/>
      <c r="BJ76" s="153"/>
    </row>
    <row r="77" spans="1:62" ht="15.75" customHeight="1">
      <c r="A77" s="872"/>
      <c r="B77" s="857"/>
      <c r="C77" s="749"/>
      <c r="D77" s="867"/>
      <c r="E77" s="867"/>
      <c r="F77" s="66"/>
      <c r="G77" s="66"/>
      <c r="H77" s="66"/>
      <c r="I77" s="66"/>
      <c r="J77" s="66"/>
      <c r="K77" s="66"/>
      <c r="L77" s="66"/>
      <c r="M77" s="901" t="s">
        <v>450</v>
      </c>
      <c r="N77" s="66"/>
      <c r="O77" s="66"/>
      <c r="P77" s="66">
        <v>35</v>
      </c>
      <c r="Q77" s="66"/>
      <c r="R77" s="66"/>
      <c r="S77" s="66"/>
      <c r="T77" s="66"/>
      <c r="U77" s="66"/>
      <c r="V77" s="66"/>
      <c r="W77" s="867"/>
      <c r="X77" s="867"/>
      <c r="Y77" s="867"/>
      <c r="Z77" s="987"/>
      <c r="AA77" s="989" t="s">
        <v>290</v>
      </c>
      <c r="AB77" s="989" t="s">
        <v>380</v>
      </c>
      <c r="AC77" s="18"/>
      <c r="AD77" s="18" t="s">
        <v>473</v>
      </c>
      <c r="AE77" s="18"/>
      <c r="AF77" s="18"/>
      <c r="AG77" s="153">
        <f t="shared" si="16"/>
        <v>870.3</v>
      </c>
      <c r="AH77" s="153">
        <f t="shared" si="16"/>
        <v>667.19999999999993</v>
      </c>
      <c r="AI77" s="153"/>
      <c r="AJ77" s="153"/>
      <c r="AK77" s="153">
        <f>AK78+AK79+AK80+AK83</f>
        <v>600.4</v>
      </c>
      <c r="AL77" s="153">
        <f>AL78+AL79+AL80+AL83</f>
        <v>600.4</v>
      </c>
      <c r="AM77" s="153">
        <f>AM78+AM79+AM80+AM83</f>
        <v>0</v>
      </c>
      <c r="AN77" s="153"/>
      <c r="AO77" s="153">
        <f>AO78+AO79+AO80+AO83</f>
        <v>269.89999999999998</v>
      </c>
      <c r="AP77" s="153">
        <f>AP78+AP79+AP80+AP83</f>
        <v>66.8</v>
      </c>
      <c r="AQ77" s="153">
        <f t="shared" ref="AQ77:BE77" si="26">AQ78+AQ79+AQ80+AQ83+AQ81+AQ82+AQ84+AQ85</f>
        <v>814.5</v>
      </c>
      <c r="AR77" s="153">
        <f t="shared" si="26"/>
        <v>0</v>
      </c>
      <c r="AS77" s="153">
        <f t="shared" si="26"/>
        <v>481.7</v>
      </c>
      <c r="AT77" s="153">
        <f t="shared" si="26"/>
        <v>0</v>
      </c>
      <c r="AU77" s="153">
        <f t="shared" si="26"/>
        <v>332.79999999999995</v>
      </c>
      <c r="AV77" s="153">
        <f t="shared" si="26"/>
        <v>813.3</v>
      </c>
      <c r="AW77" s="153">
        <f t="shared" si="26"/>
        <v>0</v>
      </c>
      <c r="AX77" s="153">
        <f t="shared" si="26"/>
        <v>480.5</v>
      </c>
      <c r="AY77" s="153">
        <f t="shared" si="26"/>
        <v>0</v>
      </c>
      <c r="AZ77" s="153">
        <f t="shared" si="26"/>
        <v>332.79999999999995</v>
      </c>
      <c r="BA77" s="153">
        <f t="shared" si="26"/>
        <v>1035.7</v>
      </c>
      <c r="BB77" s="153">
        <f t="shared" si="26"/>
        <v>0</v>
      </c>
      <c r="BC77" s="153">
        <f t="shared" si="26"/>
        <v>703</v>
      </c>
      <c r="BD77" s="153">
        <f t="shared" si="26"/>
        <v>0</v>
      </c>
      <c r="BE77" s="153">
        <f t="shared" si="26"/>
        <v>332.7</v>
      </c>
      <c r="BF77" s="153">
        <f>BF78+BF79+BF80+BF83+BF81+BF82+BF84+BF85</f>
        <v>1035.7</v>
      </c>
      <c r="BG77" s="153">
        <f>BG78+BG79+BG80+BG83+BG81+BG82+BG84+BG85</f>
        <v>0</v>
      </c>
      <c r="BH77" s="153">
        <f>BH78+BH79+BH80+BH83+BH81+BH82+BH84+BH85</f>
        <v>703</v>
      </c>
      <c r="BI77" s="153">
        <f>BI78+BI79+BI80+BI83+BI81+BI82+BI84+BI85</f>
        <v>0</v>
      </c>
      <c r="BJ77" s="153">
        <f>BJ78+BJ79+BJ80+BJ83+BJ81+BJ82+BJ84+BJ85</f>
        <v>332.7</v>
      </c>
    </row>
    <row r="78" spans="1:62">
      <c r="A78" s="872"/>
      <c r="B78" s="857"/>
      <c r="C78" s="749"/>
      <c r="D78" s="867"/>
      <c r="E78" s="867"/>
      <c r="F78" s="66"/>
      <c r="G78" s="66"/>
      <c r="H78" s="66"/>
      <c r="I78" s="66"/>
      <c r="J78" s="66"/>
      <c r="K78" s="66"/>
      <c r="L78" s="66"/>
      <c r="M78" s="901"/>
      <c r="N78" s="66"/>
      <c r="O78" s="66"/>
      <c r="P78" s="66"/>
      <c r="Q78" s="66"/>
      <c r="R78" s="66"/>
      <c r="S78" s="66"/>
      <c r="T78" s="66"/>
      <c r="U78" s="66"/>
      <c r="V78" s="66"/>
      <c r="W78" s="867"/>
      <c r="X78" s="867"/>
      <c r="Y78" s="867"/>
      <c r="Z78" s="987"/>
      <c r="AA78" s="989"/>
      <c r="AB78" s="989"/>
      <c r="AC78" s="12"/>
      <c r="AD78" s="12" t="s">
        <v>473</v>
      </c>
      <c r="AE78" s="12" t="s">
        <v>99</v>
      </c>
      <c r="AF78" s="12" t="s">
        <v>250</v>
      </c>
      <c r="AG78" s="153">
        <f t="shared" si="16"/>
        <v>0</v>
      </c>
      <c r="AH78" s="153"/>
      <c r="AI78" s="153"/>
      <c r="AJ78" s="153"/>
      <c r="AK78" s="153">
        <v>0</v>
      </c>
      <c r="AL78" s="153"/>
      <c r="AM78" s="153"/>
      <c r="AN78" s="153"/>
      <c r="AO78" s="153"/>
      <c r="AP78" s="153"/>
      <c r="AQ78" s="154">
        <f t="shared" si="17"/>
        <v>0</v>
      </c>
      <c r="AR78" s="154"/>
      <c r="AS78" s="154">
        <v>0</v>
      </c>
      <c r="AT78" s="154"/>
      <c r="AU78" s="154">
        <v>0</v>
      </c>
      <c r="AV78" s="153">
        <f t="shared" si="18"/>
        <v>0</v>
      </c>
      <c r="AW78" s="153"/>
      <c r="AX78" s="153"/>
      <c r="AY78" s="153"/>
      <c r="AZ78" s="153"/>
      <c r="BA78" s="153">
        <f t="shared" ref="BA78:BA100" si="27">BB78+BC78+BD78+BE78</f>
        <v>0</v>
      </c>
      <c r="BB78" s="153"/>
      <c r="BC78" s="153"/>
      <c r="BD78" s="153"/>
      <c r="BE78" s="153"/>
      <c r="BF78" s="153">
        <f t="shared" ref="BF78:BF90" si="28">BG78+BH78+BI78+BJ78</f>
        <v>0</v>
      </c>
      <c r="BG78" s="153"/>
      <c r="BH78" s="153"/>
      <c r="BI78" s="153"/>
      <c r="BJ78" s="153"/>
    </row>
    <row r="79" spans="1:62">
      <c r="A79" s="872"/>
      <c r="B79" s="857"/>
      <c r="C79" s="749"/>
      <c r="D79" s="867"/>
      <c r="E79" s="867"/>
      <c r="F79" s="66"/>
      <c r="G79" s="66"/>
      <c r="H79" s="66"/>
      <c r="I79" s="66"/>
      <c r="J79" s="66"/>
      <c r="K79" s="66"/>
      <c r="L79" s="66"/>
      <c r="M79" s="901"/>
      <c r="N79" s="66"/>
      <c r="O79" s="66"/>
      <c r="P79" s="66"/>
      <c r="Q79" s="66"/>
      <c r="R79" s="66"/>
      <c r="S79" s="66"/>
      <c r="T79" s="66"/>
      <c r="U79" s="66"/>
      <c r="V79" s="66"/>
      <c r="W79" s="867"/>
      <c r="X79" s="867"/>
      <c r="Y79" s="867"/>
      <c r="Z79" s="987"/>
      <c r="AA79" s="989"/>
      <c r="AB79" s="989"/>
      <c r="AC79" s="12"/>
      <c r="AD79" s="12" t="s">
        <v>473</v>
      </c>
      <c r="AE79" s="12" t="s">
        <v>284</v>
      </c>
      <c r="AF79" s="12" t="s">
        <v>250</v>
      </c>
      <c r="AG79" s="153">
        <f t="shared" si="16"/>
        <v>0</v>
      </c>
      <c r="AH79" s="153"/>
      <c r="AI79" s="153"/>
      <c r="AJ79" s="153"/>
      <c r="AK79" s="153"/>
      <c r="AL79" s="153"/>
      <c r="AM79" s="153"/>
      <c r="AN79" s="153"/>
      <c r="AO79" s="153"/>
      <c r="AP79" s="153"/>
      <c r="AQ79" s="154">
        <f t="shared" si="17"/>
        <v>0</v>
      </c>
      <c r="AR79" s="154"/>
      <c r="AS79" s="154"/>
      <c r="AT79" s="154"/>
      <c r="AU79" s="154"/>
      <c r="AV79" s="153">
        <f t="shared" si="18"/>
        <v>0</v>
      </c>
      <c r="AW79" s="153"/>
      <c r="AX79" s="153"/>
      <c r="AY79" s="153"/>
      <c r="AZ79" s="153"/>
      <c r="BA79" s="153">
        <f t="shared" si="27"/>
        <v>0</v>
      </c>
      <c r="BB79" s="153"/>
      <c r="BC79" s="153"/>
      <c r="BD79" s="153"/>
      <c r="BE79" s="153"/>
      <c r="BF79" s="153">
        <f t="shared" si="28"/>
        <v>0</v>
      </c>
      <c r="BG79" s="153"/>
      <c r="BH79" s="153"/>
      <c r="BI79" s="153"/>
      <c r="BJ79" s="153"/>
    </row>
    <row r="80" spans="1:62">
      <c r="A80" s="872"/>
      <c r="B80" s="857"/>
      <c r="C80" s="749"/>
      <c r="D80" s="867"/>
      <c r="E80" s="867"/>
      <c r="F80" s="66"/>
      <c r="G80" s="66"/>
      <c r="H80" s="66"/>
      <c r="I80" s="66"/>
      <c r="J80" s="66"/>
      <c r="K80" s="66"/>
      <c r="L80" s="66"/>
      <c r="M80" s="901"/>
      <c r="N80" s="66"/>
      <c r="O80" s="66"/>
      <c r="P80" s="66"/>
      <c r="Q80" s="66"/>
      <c r="R80" s="66"/>
      <c r="S80" s="66"/>
      <c r="T80" s="66"/>
      <c r="U80" s="66"/>
      <c r="V80" s="66"/>
      <c r="W80" s="867"/>
      <c r="X80" s="867"/>
      <c r="Y80" s="867"/>
      <c r="Z80" s="987"/>
      <c r="AA80" s="989"/>
      <c r="AB80" s="989"/>
      <c r="AC80" s="21"/>
      <c r="AD80" s="12" t="s">
        <v>473</v>
      </c>
      <c r="AE80" s="12" t="s">
        <v>25</v>
      </c>
      <c r="AF80" s="12" t="s">
        <v>250</v>
      </c>
      <c r="AG80" s="153">
        <f t="shared" si="16"/>
        <v>203.2</v>
      </c>
      <c r="AH80" s="153">
        <f t="shared" si="16"/>
        <v>0.1</v>
      </c>
      <c r="AI80" s="153"/>
      <c r="AJ80" s="153"/>
      <c r="AK80" s="153"/>
      <c r="AL80" s="153"/>
      <c r="AM80" s="153"/>
      <c r="AN80" s="153"/>
      <c r="AO80" s="153">
        <v>203.2</v>
      </c>
      <c r="AP80" s="153">
        <v>0.1</v>
      </c>
      <c r="AQ80" s="154">
        <f t="shared" si="17"/>
        <v>0</v>
      </c>
      <c r="AR80" s="154"/>
      <c r="AS80" s="154"/>
      <c r="AT80" s="154"/>
      <c r="AU80" s="154">
        <v>0</v>
      </c>
      <c r="AV80" s="153">
        <f t="shared" si="18"/>
        <v>0</v>
      </c>
      <c r="AW80" s="153"/>
      <c r="AX80" s="153"/>
      <c r="AY80" s="153"/>
      <c r="AZ80" s="153">
        <v>0</v>
      </c>
      <c r="BA80" s="153">
        <f t="shared" si="27"/>
        <v>0</v>
      </c>
      <c r="BB80" s="153"/>
      <c r="BC80" s="153"/>
      <c r="BD80" s="153"/>
      <c r="BE80" s="153">
        <v>0</v>
      </c>
      <c r="BF80" s="153">
        <f t="shared" si="28"/>
        <v>0</v>
      </c>
      <c r="BG80" s="153"/>
      <c r="BH80" s="153"/>
      <c r="BI80" s="153"/>
      <c r="BJ80" s="153">
        <v>0</v>
      </c>
    </row>
    <row r="81" spans="1:62">
      <c r="A81" s="872"/>
      <c r="B81" s="857"/>
      <c r="C81" s="749"/>
      <c r="D81" s="867"/>
      <c r="E81" s="867"/>
      <c r="F81" s="66"/>
      <c r="G81" s="66"/>
      <c r="H81" s="66"/>
      <c r="I81" s="66"/>
      <c r="J81" s="66"/>
      <c r="K81" s="66"/>
      <c r="L81" s="66"/>
      <c r="M81" s="901"/>
      <c r="N81" s="66"/>
      <c r="O81" s="66"/>
      <c r="P81" s="66"/>
      <c r="Q81" s="66"/>
      <c r="R81" s="66"/>
      <c r="S81" s="66"/>
      <c r="T81" s="66"/>
      <c r="U81" s="66"/>
      <c r="V81" s="66"/>
      <c r="W81" s="867"/>
      <c r="X81" s="867"/>
      <c r="Y81" s="867"/>
      <c r="Z81" s="987"/>
      <c r="AA81" s="989"/>
      <c r="AB81" s="989"/>
      <c r="AC81" s="21"/>
      <c r="AD81" s="12" t="s">
        <v>473</v>
      </c>
      <c r="AE81" s="12" t="s">
        <v>392</v>
      </c>
      <c r="AF81" s="12" t="s">
        <v>250</v>
      </c>
      <c r="AG81" s="153"/>
      <c r="AH81" s="153">
        <f t="shared" si="16"/>
        <v>0</v>
      </c>
      <c r="AI81" s="153"/>
      <c r="AJ81" s="153"/>
      <c r="AK81" s="153"/>
      <c r="AL81" s="153"/>
      <c r="AM81" s="153"/>
      <c r="AN81" s="153"/>
      <c r="AO81" s="153"/>
      <c r="AP81" s="153"/>
      <c r="AQ81" s="154">
        <f t="shared" si="17"/>
        <v>159.9</v>
      </c>
      <c r="AR81" s="154"/>
      <c r="AS81" s="154"/>
      <c r="AT81" s="154"/>
      <c r="AU81" s="154">
        <v>159.9</v>
      </c>
      <c r="AV81" s="153">
        <f t="shared" si="18"/>
        <v>159.6</v>
      </c>
      <c r="AW81" s="153"/>
      <c r="AX81" s="153"/>
      <c r="AY81" s="153"/>
      <c r="AZ81" s="153">
        <v>159.6</v>
      </c>
      <c r="BA81" s="153">
        <f t="shared" si="27"/>
        <v>180</v>
      </c>
      <c r="BB81" s="153"/>
      <c r="BC81" s="153"/>
      <c r="BD81" s="153"/>
      <c r="BE81" s="153">
        <v>180</v>
      </c>
      <c r="BF81" s="153">
        <f t="shared" si="28"/>
        <v>180</v>
      </c>
      <c r="BG81" s="153"/>
      <c r="BH81" s="153"/>
      <c r="BI81" s="153"/>
      <c r="BJ81" s="153">
        <v>180</v>
      </c>
    </row>
    <row r="82" spans="1:62">
      <c r="A82" s="872"/>
      <c r="B82" s="857"/>
      <c r="C82" s="749"/>
      <c r="D82" s="867"/>
      <c r="E82" s="867"/>
      <c r="F82" s="66"/>
      <c r="G82" s="66"/>
      <c r="H82" s="66"/>
      <c r="I82" s="66"/>
      <c r="J82" s="66"/>
      <c r="K82" s="66"/>
      <c r="L82" s="66"/>
      <c r="M82" s="901"/>
      <c r="N82" s="66"/>
      <c r="O82" s="66"/>
      <c r="P82" s="66"/>
      <c r="Q82" s="66"/>
      <c r="R82" s="66"/>
      <c r="S82" s="66"/>
      <c r="T82" s="66"/>
      <c r="U82" s="66"/>
      <c r="V82" s="66"/>
      <c r="W82" s="867"/>
      <c r="X82" s="867"/>
      <c r="Y82" s="867"/>
      <c r="Z82" s="987"/>
      <c r="AA82" s="989"/>
      <c r="AB82" s="989"/>
      <c r="AC82" s="21"/>
      <c r="AD82" s="12" t="s">
        <v>473</v>
      </c>
      <c r="AE82" s="12" t="s">
        <v>393</v>
      </c>
      <c r="AF82" s="12" t="s">
        <v>250</v>
      </c>
      <c r="AG82" s="153"/>
      <c r="AH82" s="153">
        <f t="shared" si="16"/>
        <v>0</v>
      </c>
      <c r="AI82" s="153"/>
      <c r="AJ82" s="153"/>
      <c r="AK82" s="153"/>
      <c r="AL82" s="153"/>
      <c r="AM82" s="153"/>
      <c r="AN82" s="153"/>
      <c r="AO82" s="153"/>
      <c r="AP82" s="153"/>
      <c r="AQ82" s="154">
        <f t="shared" si="17"/>
        <v>119.3</v>
      </c>
      <c r="AR82" s="154"/>
      <c r="AS82" s="154"/>
      <c r="AT82" s="154"/>
      <c r="AU82" s="154">
        <v>119.3</v>
      </c>
      <c r="AV82" s="153">
        <f t="shared" si="18"/>
        <v>119.8</v>
      </c>
      <c r="AW82" s="153"/>
      <c r="AX82" s="153"/>
      <c r="AY82" s="153"/>
      <c r="AZ82" s="153">
        <v>119.8</v>
      </c>
      <c r="BA82" s="153">
        <f t="shared" si="27"/>
        <v>74.599999999999994</v>
      </c>
      <c r="BB82" s="153"/>
      <c r="BC82" s="153"/>
      <c r="BD82" s="153"/>
      <c r="BE82" s="153">
        <v>74.599999999999994</v>
      </c>
      <c r="BF82" s="153">
        <f t="shared" si="28"/>
        <v>74.599999999999994</v>
      </c>
      <c r="BG82" s="153"/>
      <c r="BH82" s="153"/>
      <c r="BI82" s="153"/>
      <c r="BJ82" s="153">
        <v>74.599999999999994</v>
      </c>
    </row>
    <row r="83" spans="1:62">
      <c r="A83" s="872"/>
      <c r="B83" s="857"/>
      <c r="C83" s="749"/>
      <c r="D83" s="867"/>
      <c r="E83" s="867"/>
      <c r="F83" s="66"/>
      <c r="G83" s="66"/>
      <c r="H83" s="66"/>
      <c r="I83" s="66"/>
      <c r="J83" s="66"/>
      <c r="K83" s="66"/>
      <c r="L83" s="66"/>
      <c r="M83" s="901"/>
      <c r="N83" s="66"/>
      <c r="O83" s="66"/>
      <c r="P83" s="66"/>
      <c r="Q83" s="66"/>
      <c r="R83" s="66"/>
      <c r="S83" s="66"/>
      <c r="T83" s="66"/>
      <c r="U83" s="66"/>
      <c r="V83" s="66"/>
      <c r="W83" s="867"/>
      <c r="X83" s="867"/>
      <c r="Y83" s="867"/>
      <c r="Z83" s="987"/>
      <c r="AA83" s="989"/>
      <c r="AB83" s="989"/>
      <c r="AC83" s="21"/>
      <c r="AD83" s="12" t="s">
        <v>473</v>
      </c>
      <c r="AE83" s="12" t="s">
        <v>26</v>
      </c>
      <c r="AF83" s="12" t="s">
        <v>250</v>
      </c>
      <c r="AG83" s="153">
        <f t="shared" si="16"/>
        <v>667.1</v>
      </c>
      <c r="AH83" s="153">
        <f t="shared" si="16"/>
        <v>667.1</v>
      </c>
      <c r="AI83" s="153"/>
      <c r="AJ83" s="153"/>
      <c r="AK83" s="153">
        <v>600.4</v>
      </c>
      <c r="AL83" s="153">
        <v>600.4</v>
      </c>
      <c r="AM83" s="153"/>
      <c r="AN83" s="153"/>
      <c r="AO83" s="153">
        <v>66.7</v>
      </c>
      <c r="AP83" s="153">
        <v>66.7</v>
      </c>
      <c r="AQ83" s="154">
        <f t="shared" si="17"/>
        <v>0</v>
      </c>
      <c r="AR83" s="154"/>
      <c r="AS83" s="154">
        <v>0</v>
      </c>
      <c r="AT83" s="154"/>
      <c r="AU83" s="154">
        <v>0</v>
      </c>
      <c r="AV83" s="153">
        <f t="shared" si="18"/>
        <v>0</v>
      </c>
      <c r="AW83" s="153"/>
      <c r="AX83" s="153">
        <v>0</v>
      </c>
      <c r="AY83" s="153"/>
      <c r="AZ83" s="153">
        <v>0</v>
      </c>
      <c r="BA83" s="153">
        <f t="shared" si="27"/>
        <v>0</v>
      </c>
      <c r="BB83" s="153"/>
      <c r="BC83" s="153">
        <v>0</v>
      </c>
      <c r="BD83" s="153"/>
      <c r="BE83" s="153">
        <v>0</v>
      </c>
      <c r="BF83" s="153">
        <f t="shared" si="28"/>
        <v>0</v>
      </c>
      <c r="BG83" s="153"/>
      <c r="BH83" s="153">
        <v>0</v>
      </c>
      <c r="BI83" s="153"/>
      <c r="BJ83" s="153">
        <v>0</v>
      </c>
    </row>
    <row r="84" spans="1:62" ht="14.25" customHeight="1">
      <c r="A84" s="872"/>
      <c r="B84" s="857"/>
      <c r="C84" s="749"/>
      <c r="D84" s="79"/>
      <c r="E84" s="79"/>
      <c r="F84" s="66"/>
      <c r="G84" s="66"/>
      <c r="H84" s="66"/>
      <c r="I84" s="66"/>
      <c r="J84" s="66"/>
      <c r="K84" s="66"/>
      <c r="L84" s="66"/>
      <c r="M84" s="901"/>
      <c r="N84" s="66"/>
      <c r="O84" s="66"/>
      <c r="P84" s="66"/>
      <c r="Q84" s="66"/>
      <c r="R84" s="66"/>
      <c r="S84" s="66"/>
      <c r="T84" s="66"/>
      <c r="U84" s="66"/>
      <c r="V84" s="66"/>
      <c r="W84" s="867"/>
      <c r="X84" s="610"/>
      <c r="Y84" s="611"/>
      <c r="Z84" s="987"/>
      <c r="AA84" s="989"/>
      <c r="AB84" s="989"/>
      <c r="AC84" s="21"/>
      <c r="AD84" s="12" t="s">
        <v>473</v>
      </c>
      <c r="AE84" s="12" t="s">
        <v>388</v>
      </c>
      <c r="AF84" s="12" t="s">
        <v>250</v>
      </c>
      <c r="AG84" s="153"/>
      <c r="AH84" s="153"/>
      <c r="AI84" s="153"/>
      <c r="AJ84" s="153"/>
      <c r="AK84" s="153"/>
      <c r="AL84" s="153"/>
      <c r="AM84" s="153"/>
      <c r="AN84" s="153"/>
      <c r="AO84" s="153"/>
      <c r="AP84" s="153"/>
      <c r="AQ84" s="154">
        <f t="shared" si="17"/>
        <v>306.59999999999997</v>
      </c>
      <c r="AR84" s="154"/>
      <c r="AS84" s="154">
        <v>275.89999999999998</v>
      </c>
      <c r="AT84" s="154"/>
      <c r="AU84" s="154">
        <v>30.7</v>
      </c>
      <c r="AV84" s="153">
        <f t="shared" si="18"/>
        <v>305.2</v>
      </c>
      <c r="AW84" s="153"/>
      <c r="AX84" s="153">
        <v>274.7</v>
      </c>
      <c r="AY84" s="153"/>
      <c r="AZ84" s="153">
        <v>30.5</v>
      </c>
      <c r="BA84" s="153">
        <f t="shared" si="27"/>
        <v>552.4</v>
      </c>
      <c r="BB84" s="153"/>
      <c r="BC84" s="153">
        <v>497.2</v>
      </c>
      <c r="BD84" s="153"/>
      <c r="BE84" s="153">
        <v>55.2</v>
      </c>
      <c r="BF84" s="153">
        <f t="shared" si="28"/>
        <v>552.4</v>
      </c>
      <c r="BG84" s="153"/>
      <c r="BH84" s="153">
        <v>497.2</v>
      </c>
      <c r="BI84" s="153"/>
      <c r="BJ84" s="153">
        <v>55.2</v>
      </c>
    </row>
    <row r="85" spans="1:62" ht="13.5" customHeight="1">
      <c r="A85" s="872"/>
      <c r="B85" s="857"/>
      <c r="C85" s="749"/>
      <c r="D85" s="79"/>
      <c r="E85" s="79"/>
      <c r="F85" s="66"/>
      <c r="G85" s="66"/>
      <c r="H85" s="66"/>
      <c r="I85" s="66"/>
      <c r="J85" s="66"/>
      <c r="K85" s="66"/>
      <c r="L85" s="66"/>
      <c r="M85" s="901"/>
      <c r="N85" s="66"/>
      <c r="O85" s="66"/>
      <c r="P85" s="66"/>
      <c r="Q85" s="66"/>
      <c r="R85" s="66"/>
      <c r="S85" s="66"/>
      <c r="T85" s="66"/>
      <c r="U85" s="66"/>
      <c r="V85" s="66"/>
      <c r="W85" s="867"/>
      <c r="X85" s="610"/>
      <c r="Y85" s="611"/>
      <c r="Z85" s="987"/>
      <c r="AA85" s="989"/>
      <c r="AB85" s="989"/>
      <c r="AC85" s="21"/>
      <c r="AD85" s="12" t="s">
        <v>473</v>
      </c>
      <c r="AE85" s="12" t="s">
        <v>389</v>
      </c>
      <c r="AF85" s="12" t="s">
        <v>250</v>
      </c>
      <c r="AG85" s="153"/>
      <c r="AH85" s="153"/>
      <c r="AI85" s="153"/>
      <c r="AJ85" s="153"/>
      <c r="AK85" s="153"/>
      <c r="AL85" s="153"/>
      <c r="AM85" s="153"/>
      <c r="AN85" s="153"/>
      <c r="AO85" s="153"/>
      <c r="AP85" s="153"/>
      <c r="AQ85" s="154">
        <f t="shared" si="17"/>
        <v>228.70000000000002</v>
      </c>
      <c r="AR85" s="154"/>
      <c r="AS85" s="154">
        <v>205.8</v>
      </c>
      <c r="AT85" s="154"/>
      <c r="AU85" s="154">
        <v>22.9</v>
      </c>
      <c r="AV85" s="153">
        <f t="shared" si="18"/>
        <v>228.70000000000002</v>
      </c>
      <c r="AW85" s="153"/>
      <c r="AX85" s="153">
        <v>205.8</v>
      </c>
      <c r="AY85" s="153"/>
      <c r="AZ85" s="153">
        <v>22.9</v>
      </c>
      <c r="BA85" s="153">
        <f t="shared" si="27"/>
        <v>228.70000000000002</v>
      </c>
      <c r="BB85" s="153"/>
      <c r="BC85" s="153">
        <v>205.8</v>
      </c>
      <c r="BD85" s="153"/>
      <c r="BE85" s="153">
        <v>22.9</v>
      </c>
      <c r="BF85" s="153">
        <f t="shared" si="28"/>
        <v>228.70000000000002</v>
      </c>
      <c r="BG85" s="153"/>
      <c r="BH85" s="153">
        <v>205.8</v>
      </c>
      <c r="BI85" s="153"/>
      <c r="BJ85" s="153">
        <v>22.9</v>
      </c>
    </row>
    <row r="86" spans="1:62" ht="15" hidden="1" customHeight="1">
      <c r="A86" s="872"/>
      <c r="B86" s="857"/>
      <c r="C86" s="750"/>
      <c r="D86" s="66"/>
      <c r="E86" s="66"/>
      <c r="F86" s="66"/>
      <c r="G86" s="66"/>
      <c r="H86" s="66"/>
      <c r="I86" s="66"/>
      <c r="J86" s="66"/>
      <c r="K86" s="66"/>
      <c r="L86" s="66"/>
      <c r="M86" s="901"/>
      <c r="N86" s="66"/>
      <c r="O86" s="66"/>
      <c r="P86" s="66"/>
      <c r="Q86" s="66"/>
      <c r="R86" s="66"/>
      <c r="S86" s="66"/>
      <c r="T86" s="66"/>
      <c r="U86" s="66"/>
      <c r="V86" s="66"/>
      <c r="W86" s="867"/>
      <c r="X86" s="143"/>
      <c r="Y86" s="59"/>
      <c r="Z86" s="987"/>
      <c r="AA86" s="989"/>
      <c r="AB86" s="989"/>
      <c r="AC86" s="21"/>
      <c r="AD86" s="21"/>
      <c r="AE86" s="16"/>
      <c r="AF86" s="21"/>
      <c r="AG86" s="153">
        <f t="shared" si="16"/>
        <v>0</v>
      </c>
      <c r="AH86" s="153"/>
      <c r="AI86" s="153"/>
      <c r="AJ86" s="153"/>
      <c r="AK86" s="153"/>
      <c r="AL86" s="153"/>
      <c r="AM86" s="153"/>
      <c r="AN86" s="153"/>
      <c r="AO86" s="153">
        <v>0</v>
      </c>
      <c r="AP86" s="153"/>
      <c r="AQ86" s="154">
        <f t="shared" si="17"/>
        <v>0</v>
      </c>
      <c r="AR86" s="154"/>
      <c r="AS86" s="154"/>
      <c r="AT86" s="154"/>
      <c r="AU86" s="154">
        <f>SUM(AU78:AU79)</f>
        <v>0</v>
      </c>
      <c r="AV86" s="153">
        <f t="shared" si="18"/>
        <v>0</v>
      </c>
      <c r="AW86" s="153"/>
      <c r="AX86" s="153"/>
      <c r="AY86" s="153"/>
      <c r="AZ86" s="153">
        <f>SUM(AZ78:AZ79)</f>
        <v>0</v>
      </c>
      <c r="BA86" s="153">
        <f t="shared" si="27"/>
        <v>0</v>
      </c>
      <c r="BB86" s="153"/>
      <c r="BC86" s="153"/>
      <c r="BD86" s="153"/>
      <c r="BE86" s="153">
        <f>SUM(BE78:BE79)</f>
        <v>0</v>
      </c>
      <c r="BF86" s="153">
        <f t="shared" si="28"/>
        <v>0</v>
      </c>
      <c r="BG86" s="153"/>
      <c r="BH86" s="153"/>
      <c r="BI86" s="153"/>
      <c r="BJ86" s="153">
        <f>SUM(BJ78:BJ79)</f>
        <v>0</v>
      </c>
    </row>
    <row r="87" spans="1:62" ht="15" hidden="1" customHeight="1">
      <c r="A87" s="872"/>
      <c r="B87" s="857"/>
      <c r="C87" s="59"/>
      <c r="D87" s="59"/>
      <c r="E87" s="59"/>
      <c r="F87" s="59"/>
      <c r="G87" s="59"/>
      <c r="H87" s="59"/>
      <c r="I87" s="59"/>
      <c r="J87" s="59"/>
      <c r="K87" s="59"/>
      <c r="L87" s="59"/>
      <c r="M87" s="848" t="s">
        <v>385</v>
      </c>
      <c r="N87" s="60" t="s">
        <v>290</v>
      </c>
      <c r="O87" s="60" t="s">
        <v>386</v>
      </c>
      <c r="P87" s="59">
        <v>29</v>
      </c>
      <c r="Q87" s="59"/>
      <c r="R87" s="59"/>
      <c r="S87" s="59"/>
      <c r="T87" s="59"/>
      <c r="U87" s="59"/>
      <c r="V87" s="59"/>
      <c r="W87" s="59"/>
      <c r="X87" s="59"/>
      <c r="Y87" s="59"/>
      <c r="Z87" s="987"/>
      <c r="AA87" s="63"/>
      <c r="AB87" s="63"/>
      <c r="AC87" s="21"/>
      <c r="AD87" s="21" t="s">
        <v>473</v>
      </c>
      <c r="AE87" s="16"/>
      <c r="AF87" s="21"/>
      <c r="AG87" s="153">
        <f t="shared" si="16"/>
        <v>0</v>
      </c>
      <c r="AH87" s="153"/>
      <c r="AI87" s="153"/>
      <c r="AJ87" s="153"/>
      <c r="AK87" s="153"/>
      <c r="AL87" s="153"/>
      <c r="AM87" s="153"/>
      <c r="AN87" s="153"/>
      <c r="AO87" s="153"/>
      <c r="AP87" s="153"/>
      <c r="AQ87" s="154">
        <f t="shared" si="17"/>
        <v>0</v>
      </c>
      <c r="AR87" s="154"/>
      <c r="AS87" s="154"/>
      <c r="AT87" s="154"/>
      <c r="AU87" s="154"/>
      <c r="AV87" s="153">
        <f t="shared" si="18"/>
        <v>0</v>
      </c>
      <c r="AW87" s="153"/>
      <c r="AX87" s="153"/>
      <c r="AY87" s="153"/>
      <c r="AZ87" s="153"/>
      <c r="BA87" s="153">
        <f t="shared" si="27"/>
        <v>0</v>
      </c>
      <c r="BB87" s="153"/>
      <c r="BC87" s="153"/>
      <c r="BD87" s="153"/>
      <c r="BE87" s="153"/>
      <c r="BF87" s="153">
        <f t="shared" si="28"/>
        <v>0</v>
      </c>
      <c r="BG87" s="153"/>
      <c r="BH87" s="153"/>
      <c r="BI87" s="153"/>
      <c r="BJ87" s="153"/>
    </row>
    <row r="88" spans="1:62" ht="15.75" hidden="1" customHeight="1">
      <c r="A88" s="872"/>
      <c r="B88" s="857"/>
      <c r="C88" s="59"/>
      <c r="D88" s="59"/>
      <c r="E88" s="59"/>
      <c r="F88" s="59"/>
      <c r="G88" s="59"/>
      <c r="H88" s="59"/>
      <c r="I88" s="59"/>
      <c r="J88" s="59"/>
      <c r="K88" s="59"/>
      <c r="L88" s="59"/>
      <c r="M88" s="849"/>
      <c r="N88" s="60"/>
      <c r="O88" s="60"/>
      <c r="P88" s="59"/>
      <c r="Q88" s="59"/>
      <c r="R88" s="59"/>
      <c r="S88" s="59"/>
      <c r="T88" s="59"/>
      <c r="U88" s="59"/>
      <c r="V88" s="59"/>
      <c r="W88" s="59"/>
      <c r="X88" s="59"/>
      <c r="Y88" s="59"/>
      <c r="Z88" s="987"/>
      <c r="AA88" s="87"/>
      <c r="AB88" s="87"/>
      <c r="AC88" s="12"/>
      <c r="AD88" s="12" t="s">
        <v>473</v>
      </c>
      <c r="AE88" s="12" t="s">
        <v>315</v>
      </c>
      <c r="AF88" s="12" t="s">
        <v>250</v>
      </c>
      <c r="AG88" s="153">
        <f t="shared" si="16"/>
        <v>0</v>
      </c>
      <c r="AH88" s="153"/>
      <c r="AI88" s="153"/>
      <c r="AJ88" s="153"/>
      <c r="AK88" s="153"/>
      <c r="AL88" s="153"/>
      <c r="AM88" s="153"/>
      <c r="AN88" s="153"/>
      <c r="AO88" s="153"/>
      <c r="AP88" s="153"/>
      <c r="AQ88" s="154">
        <f t="shared" si="17"/>
        <v>0</v>
      </c>
      <c r="AR88" s="154"/>
      <c r="AS88" s="154"/>
      <c r="AT88" s="154"/>
      <c r="AU88" s="154"/>
      <c r="AV88" s="153">
        <f t="shared" si="18"/>
        <v>0</v>
      </c>
      <c r="AW88" s="153"/>
      <c r="AX88" s="153"/>
      <c r="AY88" s="153"/>
      <c r="AZ88" s="153"/>
      <c r="BA88" s="153">
        <f t="shared" si="27"/>
        <v>0</v>
      </c>
      <c r="BB88" s="153"/>
      <c r="BC88" s="153"/>
      <c r="BD88" s="153"/>
      <c r="BE88" s="153"/>
      <c r="BF88" s="153">
        <f t="shared" si="28"/>
        <v>0</v>
      </c>
      <c r="BG88" s="153"/>
      <c r="BH88" s="153"/>
      <c r="BI88" s="153"/>
      <c r="BJ88" s="153"/>
    </row>
    <row r="89" spans="1:62" ht="21.75" hidden="1" customHeight="1">
      <c r="A89" s="873"/>
      <c r="B89" s="858"/>
      <c r="C89" s="59"/>
      <c r="D89" s="59"/>
      <c r="E89" s="59"/>
      <c r="F89" s="59"/>
      <c r="G89" s="59"/>
      <c r="H89" s="59"/>
      <c r="I89" s="59"/>
      <c r="J89" s="59"/>
      <c r="K89" s="59"/>
      <c r="L89" s="59"/>
      <c r="M89" s="850"/>
      <c r="N89" s="60"/>
      <c r="O89" s="60"/>
      <c r="P89" s="59"/>
      <c r="Q89" s="59"/>
      <c r="R89" s="59"/>
      <c r="S89" s="59"/>
      <c r="T89" s="59"/>
      <c r="U89" s="59"/>
      <c r="V89" s="59"/>
      <c r="W89" s="59"/>
      <c r="X89" s="59"/>
      <c r="Y89" s="59"/>
      <c r="Z89" s="988"/>
      <c r="AA89" s="87"/>
      <c r="AB89" s="87"/>
      <c r="AC89" s="12"/>
      <c r="AD89" s="12" t="s">
        <v>473</v>
      </c>
      <c r="AE89" s="12" t="s">
        <v>303</v>
      </c>
      <c r="AF89" s="12" t="s">
        <v>250</v>
      </c>
      <c r="AG89" s="153">
        <f t="shared" si="16"/>
        <v>0</v>
      </c>
      <c r="AH89" s="153"/>
      <c r="AI89" s="153"/>
      <c r="AJ89" s="153"/>
      <c r="AK89" s="153"/>
      <c r="AL89" s="153"/>
      <c r="AM89" s="153"/>
      <c r="AN89" s="153"/>
      <c r="AO89" s="153"/>
      <c r="AP89" s="153"/>
      <c r="AQ89" s="154">
        <f t="shared" si="17"/>
        <v>0</v>
      </c>
      <c r="AR89" s="154"/>
      <c r="AS89" s="154"/>
      <c r="AT89" s="154"/>
      <c r="AU89" s="154"/>
      <c r="AV89" s="153">
        <f t="shared" si="18"/>
        <v>0</v>
      </c>
      <c r="AW89" s="153"/>
      <c r="AX89" s="153"/>
      <c r="AY89" s="153"/>
      <c r="AZ89" s="153"/>
      <c r="BA89" s="153">
        <f t="shared" si="27"/>
        <v>0</v>
      </c>
      <c r="BB89" s="153"/>
      <c r="BC89" s="153"/>
      <c r="BD89" s="153"/>
      <c r="BE89" s="153"/>
      <c r="BF89" s="153">
        <f t="shared" si="28"/>
        <v>0</v>
      </c>
      <c r="BG89" s="153"/>
      <c r="BH89" s="153"/>
      <c r="BI89" s="153"/>
      <c r="BJ89" s="153"/>
    </row>
    <row r="90" spans="1:62" ht="157.5" hidden="1" customHeight="1">
      <c r="A90" s="115" t="s">
        <v>394</v>
      </c>
      <c r="B90" s="23">
        <v>6604</v>
      </c>
      <c r="C90" s="88" t="s">
        <v>447</v>
      </c>
      <c r="D90" s="68" t="s">
        <v>357</v>
      </c>
      <c r="E90" s="68" t="s">
        <v>448</v>
      </c>
      <c r="F90" s="59"/>
      <c r="G90" s="59"/>
      <c r="H90" s="59"/>
      <c r="I90" s="59"/>
      <c r="J90" s="59"/>
      <c r="K90" s="59"/>
      <c r="L90" s="59"/>
      <c r="M90" s="89" t="s">
        <v>387</v>
      </c>
      <c r="N90" s="60" t="s">
        <v>290</v>
      </c>
      <c r="O90" s="60" t="s">
        <v>386</v>
      </c>
      <c r="P90" s="59" t="s">
        <v>420</v>
      </c>
      <c r="Q90" s="59"/>
      <c r="R90" s="59"/>
      <c r="S90" s="59"/>
      <c r="T90" s="59"/>
      <c r="U90" s="59"/>
      <c r="V90" s="59"/>
      <c r="W90" s="88" t="s">
        <v>367</v>
      </c>
      <c r="X90" s="68" t="s">
        <v>358</v>
      </c>
      <c r="Y90" s="68" t="s">
        <v>368</v>
      </c>
      <c r="Z90" s="90" t="s">
        <v>413</v>
      </c>
      <c r="AA90" s="71" t="s">
        <v>290</v>
      </c>
      <c r="AB90" s="71" t="s">
        <v>378</v>
      </c>
      <c r="AC90" s="18"/>
      <c r="AD90" s="18"/>
      <c r="AE90" s="18"/>
      <c r="AF90" s="18"/>
      <c r="AG90" s="153">
        <f t="shared" si="16"/>
        <v>0</v>
      </c>
      <c r="AH90" s="153"/>
      <c r="AI90" s="153"/>
      <c r="AJ90" s="153"/>
      <c r="AK90" s="153"/>
      <c r="AL90" s="153"/>
      <c r="AM90" s="153"/>
      <c r="AN90" s="153"/>
      <c r="AO90" s="153"/>
      <c r="AP90" s="153"/>
      <c r="AQ90" s="154">
        <f t="shared" si="17"/>
        <v>0</v>
      </c>
      <c r="AR90" s="154"/>
      <c r="AS90" s="154"/>
      <c r="AT90" s="154"/>
      <c r="AU90" s="154"/>
      <c r="AV90" s="153">
        <f t="shared" si="18"/>
        <v>0</v>
      </c>
      <c r="AW90" s="153"/>
      <c r="AX90" s="153"/>
      <c r="AY90" s="153"/>
      <c r="AZ90" s="153"/>
      <c r="BA90" s="153">
        <f t="shared" si="27"/>
        <v>0</v>
      </c>
      <c r="BB90" s="153"/>
      <c r="BC90" s="153"/>
      <c r="BD90" s="153"/>
      <c r="BE90" s="153"/>
      <c r="BF90" s="153">
        <f t="shared" si="28"/>
        <v>0</v>
      </c>
      <c r="BG90" s="153"/>
      <c r="BH90" s="153"/>
      <c r="BI90" s="153"/>
      <c r="BJ90" s="153"/>
    </row>
    <row r="91" spans="1:62" ht="64.5" hidden="1" customHeight="1">
      <c r="A91" s="500" t="s">
        <v>355</v>
      </c>
      <c r="B91" s="23">
        <v>6610</v>
      </c>
      <c r="C91" s="91"/>
      <c r="D91" s="66"/>
      <c r="E91" s="66"/>
      <c r="F91" s="59"/>
      <c r="G91" s="59"/>
      <c r="H91" s="59"/>
      <c r="I91" s="59"/>
      <c r="J91" s="59"/>
      <c r="K91" s="59"/>
      <c r="L91" s="59"/>
      <c r="M91" s="64"/>
      <c r="N91" s="60"/>
      <c r="O91" s="60"/>
      <c r="P91" s="59"/>
      <c r="Q91" s="59"/>
      <c r="R91" s="59"/>
      <c r="S91" s="59"/>
      <c r="T91" s="59"/>
      <c r="U91" s="59"/>
      <c r="V91" s="59"/>
      <c r="W91" s="66"/>
      <c r="X91" s="66"/>
      <c r="Y91" s="66"/>
      <c r="Z91" s="87"/>
      <c r="AA91" s="87"/>
      <c r="AB91" s="87"/>
      <c r="AC91" s="12"/>
      <c r="AD91" s="1"/>
      <c r="AE91" s="12"/>
      <c r="AF91" s="18"/>
      <c r="AG91" s="153"/>
      <c r="AH91" s="153"/>
      <c r="AI91" s="153"/>
      <c r="AJ91" s="153"/>
      <c r="AK91" s="153"/>
      <c r="AL91" s="153"/>
      <c r="AM91" s="153"/>
      <c r="AN91" s="153"/>
      <c r="AO91" s="153"/>
      <c r="AP91" s="153"/>
      <c r="AQ91" s="154"/>
      <c r="AR91" s="154"/>
      <c r="AS91" s="154"/>
      <c r="AT91" s="154"/>
      <c r="AU91" s="154"/>
      <c r="AV91" s="153"/>
      <c r="AW91" s="153"/>
      <c r="AX91" s="153"/>
      <c r="AY91" s="153"/>
      <c r="AZ91" s="153"/>
      <c r="BA91" s="153"/>
      <c r="BB91" s="153"/>
      <c r="BC91" s="153"/>
      <c r="BD91" s="153"/>
      <c r="BE91" s="153"/>
      <c r="BF91" s="153"/>
      <c r="BG91" s="153"/>
      <c r="BH91" s="153"/>
      <c r="BI91" s="153"/>
      <c r="BJ91" s="153"/>
    </row>
    <row r="92" spans="1:62" ht="145.5" customHeight="1">
      <c r="A92" s="568" t="s">
        <v>427</v>
      </c>
      <c r="B92" s="23">
        <v>6612</v>
      </c>
      <c r="C92" s="79" t="s">
        <v>403</v>
      </c>
      <c r="D92" s="79" t="s">
        <v>359</v>
      </c>
      <c r="E92" s="79" t="s">
        <v>404</v>
      </c>
      <c r="F92" s="66"/>
      <c r="G92" s="66"/>
      <c r="H92" s="66"/>
      <c r="I92" s="66"/>
      <c r="J92" s="66"/>
      <c r="K92" s="66"/>
      <c r="L92" s="66"/>
      <c r="M92" s="64" t="s">
        <v>385</v>
      </c>
      <c r="N92" s="60" t="s">
        <v>290</v>
      </c>
      <c r="O92" s="60" t="s">
        <v>386</v>
      </c>
      <c r="P92" s="66">
        <v>29</v>
      </c>
      <c r="Q92" s="66"/>
      <c r="R92" s="66"/>
      <c r="S92" s="66"/>
      <c r="T92" s="66"/>
      <c r="U92" s="66"/>
      <c r="V92" s="66"/>
      <c r="W92" s="79" t="s">
        <v>451</v>
      </c>
      <c r="X92" s="79" t="s">
        <v>452</v>
      </c>
      <c r="Y92" s="79" t="s">
        <v>453</v>
      </c>
      <c r="Z92" s="63" t="s">
        <v>2</v>
      </c>
      <c r="AA92" s="87" t="s">
        <v>290</v>
      </c>
      <c r="AB92" s="87" t="s">
        <v>378</v>
      </c>
      <c r="AC92" s="18"/>
      <c r="AD92" s="18" t="s">
        <v>474</v>
      </c>
      <c r="AE92" s="18" t="s">
        <v>287</v>
      </c>
      <c r="AF92" s="18" t="s">
        <v>288</v>
      </c>
      <c r="AG92" s="153">
        <f t="shared" si="16"/>
        <v>0</v>
      </c>
      <c r="AH92" s="153"/>
      <c r="AI92" s="153"/>
      <c r="AJ92" s="153"/>
      <c r="AK92" s="153"/>
      <c r="AL92" s="153"/>
      <c r="AM92" s="153"/>
      <c r="AN92" s="153"/>
      <c r="AO92" s="153">
        <v>0</v>
      </c>
      <c r="AP92" s="153"/>
      <c r="AQ92" s="154">
        <f t="shared" si="17"/>
        <v>1.5</v>
      </c>
      <c r="AR92" s="154"/>
      <c r="AS92" s="154"/>
      <c r="AT92" s="154"/>
      <c r="AU92" s="154">
        <v>1.5</v>
      </c>
      <c r="AV92" s="153">
        <f t="shared" si="18"/>
        <v>10</v>
      </c>
      <c r="AW92" s="153"/>
      <c r="AX92" s="153"/>
      <c r="AY92" s="153"/>
      <c r="AZ92" s="153">
        <v>10</v>
      </c>
      <c r="BA92" s="153">
        <f t="shared" si="27"/>
        <v>10</v>
      </c>
      <c r="BB92" s="153"/>
      <c r="BC92" s="153"/>
      <c r="BD92" s="153"/>
      <c r="BE92" s="153">
        <v>10</v>
      </c>
      <c r="BF92" s="153">
        <f>BG92+BH92+BI92+BJ92</f>
        <v>10</v>
      </c>
      <c r="BG92" s="153"/>
      <c r="BH92" s="153"/>
      <c r="BI92" s="153"/>
      <c r="BJ92" s="153">
        <v>10</v>
      </c>
    </row>
    <row r="93" spans="1:62" ht="102" hidden="1" customHeight="1">
      <c r="A93" s="115" t="s">
        <v>373</v>
      </c>
      <c r="B93" s="17">
        <v>6617</v>
      </c>
      <c r="C93" s="62" t="s">
        <v>447</v>
      </c>
      <c r="D93" s="62" t="s">
        <v>418</v>
      </c>
      <c r="E93" s="62" t="s">
        <v>448</v>
      </c>
      <c r="F93" s="59"/>
      <c r="G93" s="59"/>
      <c r="H93" s="59"/>
      <c r="I93" s="59"/>
      <c r="J93" s="59"/>
      <c r="K93" s="59"/>
      <c r="L93" s="59"/>
      <c r="M93" s="180" t="s">
        <v>387</v>
      </c>
      <c r="N93" s="67" t="s">
        <v>290</v>
      </c>
      <c r="O93" s="67" t="s">
        <v>386</v>
      </c>
      <c r="P93" s="59" t="s">
        <v>420</v>
      </c>
      <c r="Q93" s="59"/>
      <c r="R93" s="59"/>
      <c r="S93" s="59"/>
      <c r="T93" s="59"/>
      <c r="U93" s="59"/>
      <c r="V93" s="59"/>
      <c r="W93" s="62" t="s">
        <v>367</v>
      </c>
      <c r="X93" s="62" t="s">
        <v>360</v>
      </c>
      <c r="Y93" s="62" t="s">
        <v>368</v>
      </c>
      <c r="Z93" s="70" t="s">
        <v>413</v>
      </c>
      <c r="AA93" s="71" t="s">
        <v>290</v>
      </c>
      <c r="AB93" s="71" t="s">
        <v>378</v>
      </c>
      <c r="AC93" s="18"/>
      <c r="AD93" s="18" t="s">
        <v>476</v>
      </c>
      <c r="AE93" s="18" t="s">
        <v>310</v>
      </c>
      <c r="AF93" s="18" t="s">
        <v>250</v>
      </c>
      <c r="AG93" s="153">
        <f t="shared" si="16"/>
        <v>0</v>
      </c>
      <c r="AH93" s="153"/>
      <c r="AI93" s="153"/>
      <c r="AJ93" s="153"/>
      <c r="AK93" s="153"/>
      <c r="AL93" s="153"/>
      <c r="AM93" s="153"/>
      <c r="AN93" s="153"/>
      <c r="AO93" s="153"/>
      <c r="AP93" s="153"/>
      <c r="AQ93" s="154">
        <f t="shared" si="17"/>
        <v>0</v>
      </c>
      <c r="AR93" s="154"/>
      <c r="AS93" s="154"/>
      <c r="AT93" s="154"/>
      <c r="AU93" s="154"/>
      <c r="AV93" s="153">
        <f t="shared" si="18"/>
        <v>0</v>
      </c>
      <c r="AW93" s="153"/>
      <c r="AX93" s="153"/>
      <c r="AY93" s="153"/>
      <c r="AZ93" s="153"/>
      <c r="BA93" s="153">
        <f t="shared" si="27"/>
        <v>0</v>
      </c>
      <c r="BB93" s="153"/>
      <c r="BC93" s="153"/>
      <c r="BD93" s="153"/>
      <c r="BE93" s="153"/>
      <c r="BF93" s="153">
        <f>BG93+BH93+BI93+BJ93</f>
        <v>0</v>
      </c>
      <c r="BG93" s="153"/>
      <c r="BH93" s="153"/>
      <c r="BI93" s="153"/>
      <c r="BJ93" s="153"/>
    </row>
    <row r="94" spans="1:62" ht="49.5" customHeight="1">
      <c r="A94" s="874" t="s">
        <v>434</v>
      </c>
      <c r="B94" s="856">
        <v>6618</v>
      </c>
      <c r="C94" s="871" t="s">
        <v>447</v>
      </c>
      <c r="D94" s="58" t="s">
        <v>458</v>
      </c>
      <c r="E94" s="58" t="s">
        <v>448</v>
      </c>
      <c r="F94" s="59"/>
      <c r="G94" s="59"/>
      <c r="H94" s="59"/>
      <c r="I94" s="59"/>
      <c r="J94" s="59"/>
      <c r="K94" s="59"/>
      <c r="L94" s="59"/>
      <c r="M94" s="64" t="s">
        <v>385</v>
      </c>
      <c r="N94" s="60" t="s">
        <v>290</v>
      </c>
      <c r="O94" s="60" t="s">
        <v>386</v>
      </c>
      <c r="P94" s="59">
        <v>29</v>
      </c>
      <c r="Q94" s="59"/>
      <c r="R94" s="59"/>
      <c r="S94" s="59"/>
      <c r="T94" s="59"/>
      <c r="U94" s="59"/>
      <c r="V94" s="59"/>
      <c r="W94" s="58" t="s">
        <v>367</v>
      </c>
      <c r="X94" s="58" t="s">
        <v>242</v>
      </c>
      <c r="Y94" s="58" t="s">
        <v>368</v>
      </c>
      <c r="Z94" s="63" t="s">
        <v>2</v>
      </c>
      <c r="AA94" s="63" t="s">
        <v>290</v>
      </c>
      <c r="AB94" s="63" t="s">
        <v>378</v>
      </c>
      <c r="AC94" s="18"/>
      <c r="AD94" s="18"/>
      <c r="AE94" s="18"/>
      <c r="AF94" s="18"/>
      <c r="AG94" s="153">
        <f t="shared" si="16"/>
        <v>0</v>
      </c>
      <c r="AH94" s="153"/>
      <c r="AI94" s="153"/>
      <c r="AJ94" s="153"/>
      <c r="AK94" s="153"/>
      <c r="AL94" s="153"/>
      <c r="AM94" s="153"/>
      <c r="AN94" s="153"/>
      <c r="AO94" s="153"/>
      <c r="AP94" s="153"/>
      <c r="AQ94" s="154">
        <f t="shared" si="17"/>
        <v>0</v>
      </c>
      <c r="AR94" s="154"/>
      <c r="AS94" s="154"/>
      <c r="AT94" s="154"/>
      <c r="AU94" s="154"/>
      <c r="AV94" s="153">
        <f t="shared" si="18"/>
        <v>0</v>
      </c>
      <c r="AW94" s="153"/>
      <c r="AX94" s="153"/>
      <c r="AY94" s="153"/>
      <c r="AZ94" s="153"/>
      <c r="BA94" s="153">
        <f t="shared" si="27"/>
        <v>0</v>
      </c>
      <c r="BB94" s="153"/>
      <c r="BC94" s="153"/>
      <c r="BD94" s="153"/>
      <c r="BE94" s="153"/>
      <c r="BF94" s="153">
        <f>BG94+BH94+BI94+BJ94</f>
        <v>0</v>
      </c>
      <c r="BG94" s="153"/>
      <c r="BH94" s="153"/>
      <c r="BI94" s="153"/>
      <c r="BJ94" s="153"/>
    </row>
    <row r="95" spans="1:62" ht="41.25" customHeight="1">
      <c r="A95" s="875"/>
      <c r="B95" s="858"/>
      <c r="C95" s="750"/>
      <c r="D95" s="59"/>
      <c r="E95" s="59"/>
      <c r="F95" s="59"/>
      <c r="G95" s="59"/>
      <c r="H95" s="59"/>
      <c r="I95" s="59">
        <v>30</v>
      </c>
      <c r="J95" s="59"/>
      <c r="K95" s="59"/>
      <c r="L95" s="59"/>
      <c r="M95" s="72"/>
      <c r="N95" s="72"/>
      <c r="O95" s="72"/>
      <c r="P95" s="72"/>
      <c r="Q95" s="59"/>
      <c r="R95" s="59"/>
      <c r="S95" s="59"/>
      <c r="T95" s="59"/>
      <c r="U95" s="59"/>
      <c r="V95" s="59"/>
      <c r="W95" s="59"/>
      <c r="X95" s="59"/>
      <c r="Y95" s="59"/>
      <c r="Z95" s="59"/>
      <c r="AA95" s="59"/>
      <c r="AB95" s="59"/>
      <c r="AC95" s="18"/>
      <c r="AD95" s="18" t="s">
        <v>477</v>
      </c>
      <c r="AE95" s="18" t="s">
        <v>381</v>
      </c>
      <c r="AF95" s="18" t="s">
        <v>250</v>
      </c>
      <c r="AG95" s="153">
        <f t="shared" si="16"/>
        <v>3.6</v>
      </c>
      <c r="AH95" s="153">
        <f>AJ95+AL95+AN95+AP95</f>
        <v>3.6</v>
      </c>
      <c r="AI95" s="153"/>
      <c r="AJ95" s="153"/>
      <c r="AK95" s="153"/>
      <c r="AL95" s="153"/>
      <c r="AM95" s="153"/>
      <c r="AN95" s="153"/>
      <c r="AO95" s="153">
        <v>3.6</v>
      </c>
      <c r="AP95" s="153">
        <v>3.6</v>
      </c>
      <c r="AQ95" s="154"/>
      <c r="AR95" s="154"/>
      <c r="AS95" s="154"/>
      <c r="AT95" s="154"/>
      <c r="AU95" s="154"/>
      <c r="AV95" s="153"/>
      <c r="AW95" s="153"/>
      <c r="AX95" s="153"/>
      <c r="AY95" s="153"/>
      <c r="AZ95" s="153"/>
      <c r="BA95" s="153"/>
      <c r="BB95" s="153"/>
      <c r="BC95" s="153"/>
      <c r="BD95" s="153"/>
      <c r="BE95" s="153"/>
      <c r="BF95" s="153"/>
      <c r="BG95" s="153"/>
      <c r="BH95" s="153"/>
      <c r="BI95" s="153"/>
      <c r="BJ95" s="153"/>
    </row>
    <row r="96" spans="1:62" ht="14.25" hidden="1" customHeight="1">
      <c r="A96" s="112" t="s">
        <v>412</v>
      </c>
      <c r="B96" s="14"/>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12"/>
      <c r="AD96" s="12"/>
      <c r="AE96" s="12"/>
      <c r="AF96" s="12"/>
      <c r="AG96" s="153">
        <f t="shared" si="16"/>
        <v>0</v>
      </c>
      <c r="AH96" s="153"/>
      <c r="AI96" s="148"/>
      <c r="AJ96" s="148"/>
      <c r="AK96" s="148"/>
      <c r="AL96" s="148"/>
      <c r="AM96" s="148"/>
      <c r="AN96" s="148"/>
      <c r="AO96" s="148"/>
      <c r="AP96" s="153"/>
      <c r="AQ96" s="154">
        <f t="shared" si="17"/>
        <v>0</v>
      </c>
      <c r="AR96" s="146"/>
      <c r="AS96" s="146"/>
      <c r="AT96" s="146"/>
      <c r="AU96" s="146"/>
      <c r="AV96" s="153">
        <f t="shared" si="18"/>
        <v>0</v>
      </c>
      <c r="AW96" s="148"/>
      <c r="AX96" s="148"/>
      <c r="AY96" s="148"/>
      <c r="AZ96" s="148"/>
      <c r="BA96" s="153">
        <f t="shared" si="27"/>
        <v>0</v>
      </c>
      <c r="BB96" s="148"/>
      <c r="BC96" s="148"/>
      <c r="BD96" s="148"/>
      <c r="BE96" s="148"/>
      <c r="BF96" s="153">
        <f>BG96+BH96+BI96+BJ96</f>
        <v>0</v>
      </c>
      <c r="BG96" s="148"/>
      <c r="BH96" s="148"/>
      <c r="BI96" s="148"/>
      <c r="BJ96" s="148"/>
    </row>
    <row r="97" spans="1:62" ht="13.5" hidden="1" customHeight="1">
      <c r="A97" s="112" t="s">
        <v>467</v>
      </c>
      <c r="B97" s="14">
        <v>6700</v>
      </c>
      <c r="C97" s="92" t="s">
        <v>238</v>
      </c>
      <c r="D97" s="93" t="s">
        <v>238</v>
      </c>
      <c r="E97" s="93" t="s">
        <v>238</v>
      </c>
      <c r="F97" s="93" t="s">
        <v>238</v>
      </c>
      <c r="G97" s="93" t="s">
        <v>238</v>
      </c>
      <c r="H97" s="93" t="s">
        <v>238</v>
      </c>
      <c r="I97" s="93" t="s">
        <v>238</v>
      </c>
      <c r="J97" s="93" t="s">
        <v>238</v>
      </c>
      <c r="K97" s="93" t="s">
        <v>238</v>
      </c>
      <c r="L97" s="93" t="s">
        <v>238</v>
      </c>
      <c r="M97" s="93" t="s">
        <v>238</v>
      </c>
      <c r="N97" s="93" t="s">
        <v>238</v>
      </c>
      <c r="O97" s="93" t="s">
        <v>238</v>
      </c>
      <c r="P97" s="93" t="s">
        <v>238</v>
      </c>
      <c r="Q97" s="94" t="s">
        <v>238</v>
      </c>
      <c r="R97" s="94" t="s">
        <v>238</v>
      </c>
      <c r="S97" s="94" t="s">
        <v>238</v>
      </c>
      <c r="T97" s="94" t="s">
        <v>238</v>
      </c>
      <c r="U97" s="94" t="s">
        <v>238</v>
      </c>
      <c r="V97" s="94" t="s">
        <v>238</v>
      </c>
      <c r="W97" s="94" t="s">
        <v>238</v>
      </c>
      <c r="X97" s="93" t="s">
        <v>238</v>
      </c>
      <c r="Y97" s="93" t="s">
        <v>238</v>
      </c>
      <c r="Z97" s="93" t="s">
        <v>238</v>
      </c>
      <c r="AA97" s="93" t="s">
        <v>238</v>
      </c>
      <c r="AB97" s="93" t="s">
        <v>238</v>
      </c>
      <c r="AC97" s="8" t="s">
        <v>238</v>
      </c>
      <c r="AD97" s="8" t="s">
        <v>238</v>
      </c>
      <c r="AE97" s="8"/>
      <c r="AF97" s="8"/>
      <c r="AG97" s="153">
        <f t="shared" si="16"/>
        <v>0</v>
      </c>
      <c r="AH97" s="153"/>
      <c r="AI97" s="148"/>
      <c r="AJ97" s="148"/>
      <c r="AK97" s="148"/>
      <c r="AL97" s="148"/>
      <c r="AM97" s="148"/>
      <c r="AN97" s="148"/>
      <c r="AO97" s="148"/>
      <c r="AP97" s="153"/>
      <c r="AQ97" s="154">
        <f t="shared" si="17"/>
        <v>0</v>
      </c>
      <c r="AR97" s="146"/>
      <c r="AS97" s="146"/>
      <c r="AT97" s="146"/>
      <c r="AU97" s="146"/>
      <c r="AV97" s="153">
        <f t="shared" si="18"/>
        <v>0</v>
      </c>
      <c r="AW97" s="148"/>
      <c r="AX97" s="148"/>
      <c r="AY97" s="148"/>
      <c r="AZ97" s="148"/>
      <c r="BA97" s="153">
        <f t="shared" si="27"/>
        <v>0</v>
      </c>
      <c r="BB97" s="148"/>
      <c r="BC97" s="148"/>
      <c r="BD97" s="148"/>
      <c r="BE97" s="148"/>
      <c r="BF97" s="153">
        <f>BG97+BH97+BI97+BJ97</f>
        <v>0</v>
      </c>
      <c r="BG97" s="148"/>
      <c r="BH97" s="148"/>
      <c r="BI97" s="148"/>
      <c r="BJ97" s="148"/>
    </row>
    <row r="98" spans="1:62" ht="18" hidden="1" customHeight="1">
      <c r="A98" s="113" t="s">
        <v>411</v>
      </c>
      <c r="B98" s="15"/>
      <c r="C98" s="78"/>
      <c r="D98" s="78"/>
      <c r="E98" s="78"/>
      <c r="F98" s="496"/>
      <c r="G98" s="78"/>
      <c r="H98" s="78"/>
      <c r="I98" s="78"/>
      <c r="J98" s="78"/>
      <c r="K98" s="78"/>
      <c r="L98" s="78"/>
      <c r="M98" s="78"/>
      <c r="N98" s="78"/>
      <c r="O98" s="78"/>
      <c r="P98" s="78"/>
      <c r="Q98" s="78"/>
      <c r="R98" s="78"/>
      <c r="S98" s="78"/>
      <c r="T98" s="78"/>
      <c r="U98" s="78"/>
      <c r="V98" s="78"/>
      <c r="W98" s="78"/>
      <c r="X98" s="78"/>
      <c r="Y98" s="78"/>
      <c r="Z98" s="78"/>
      <c r="AA98" s="78"/>
      <c r="AB98" s="78"/>
      <c r="AC98" s="16"/>
      <c r="AD98" s="16"/>
      <c r="AE98" s="16"/>
      <c r="AF98" s="16"/>
      <c r="AG98" s="153">
        <f t="shared" si="16"/>
        <v>0</v>
      </c>
      <c r="AH98" s="156"/>
      <c r="AI98" s="151"/>
      <c r="AJ98" s="151"/>
      <c r="AK98" s="151"/>
      <c r="AL98" s="151"/>
      <c r="AM98" s="151"/>
      <c r="AN98" s="151"/>
      <c r="AO98" s="151"/>
      <c r="AP98" s="156"/>
      <c r="AQ98" s="154">
        <f t="shared" si="17"/>
        <v>0</v>
      </c>
      <c r="AR98" s="152"/>
      <c r="AS98" s="152"/>
      <c r="AT98" s="152"/>
      <c r="AU98" s="152"/>
      <c r="AV98" s="153">
        <f t="shared" si="18"/>
        <v>0</v>
      </c>
      <c r="AW98" s="151"/>
      <c r="AX98" s="151"/>
      <c r="AY98" s="151"/>
      <c r="AZ98" s="151"/>
      <c r="BA98" s="153">
        <f t="shared" si="27"/>
        <v>0</v>
      </c>
      <c r="BB98" s="151"/>
      <c r="BC98" s="151"/>
      <c r="BD98" s="151"/>
      <c r="BE98" s="151"/>
      <c r="BF98" s="153">
        <f>BG98+BH98+BI98+BJ98</f>
        <v>0</v>
      </c>
      <c r="BG98" s="151"/>
      <c r="BH98" s="151"/>
      <c r="BI98" s="151"/>
      <c r="BJ98" s="151"/>
    </row>
    <row r="99" spans="1:62" s="40" customFormat="1" ht="147" customHeight="1">
      <c r="A99" s="112" t="s">
        <v>331</v>
      </c>
      <c r="B99" s="37">
        <v>6800</v>
      </c>
      <c r="C99" s="76" t="s">
        <v>238</v>
      </c>
      <c r="D99" s="76" t="s">
        <v>238</v>
      </c>
      <c r="E99" s="76" t="s">
        <v>238</v>
      </c>
      <c r="F99" s="76" t="s">
        <v>238</v>
      </c>
      <c r="G99" s="76" t="s">
        <v>238</v>
      </c>
      <c r="H99" s="76" t="s">
        <v>238</v>
      </c>
      <c r="I99" s="76" t="s">
        <v>238</v>
      </c>
      <c r="J99" s="76" t="s">
        <v>238</v>
      </c>
      <c r="K99" s="76" t="s">
        <v>238</v>
      </c>
      <c r="L99" s="76" t="s">
        <v>238</v>
      </c>
      <c r="M99" s="76" t="s">
        <v>238</v>
      </c>
      <c r="N99" s="76" t="s">
        <v>238</v>
      </c>
      <c r="O99" s="76" t="s">
        <v>238</v>
      </c>
      <c r="P99" s="76" t="s">
        <v>238</v>
      </c>
      <c r="Q99" s="77" t="s">
        <v>238</v>
      </c>
      <c r="R99" s="77" t="s">
        <v>238</v>
      </c>
      <c r="S99" s="77" t="s">
        <v>238</v>
      </c>
      <c r="T99" s="77" t="s">
        <v>238</v>
      </c>
      <c r="U99" s="77" t="s">
        <v>238</v>
      </c>
      <c r="V99" s="77" t="s">
        <v>238</v>
      </c>
      <c r="W99" s="77" t="s">
        <v>238</v>
      </c>
      <c r="X99" s="76" t="s">
        <v>238</v>
      </c>
      <c r="Y99" s="76" t="s">
        <v>238</v>
      </c>
      <c r="Z99" s="76" t="s">
        <v>238</v>
      </c>
      <c r="AA99" s="76" t="s">
        <v>238</v>
      </c>
      <c r="AB99" s="76" t="s">
        <v>238</v>
      </c>
      <c r="AC99" s="38" t="s">
        <v>238</v>
      </c>
      <c r="AD99" s="38" t="s">
        <v>238</v>
      </c>
      <c r="AE99" s="38"/>
      <c r="AF99" s="38"/>
      <c r="AG99" s="160">
        <f t="shared" si="16"/>
        <v>1345</v>
      </c>
      <c r="AH99" s="160">
        <f t="shared" si="16"/>
        <v>1337.1</v>
      </c>
      <c r="AI99" s="149">
        <f>AI101+AI109+AI111+AI115</f>
        <v>15</v>
      </c>
      <c r="AJ99" s="149">
        <f>AJ101+AJ109+AJ111+AJ115</f>
        <v>15</v>
      </c>
      <c r="AK99" s="149">
        <f>AK101+AK109+AK111+AK115</f>
        <v>0</v>
      </c>
      <c r="AL99" s="149"/>
      <c r="AM99" s="149">
        <f>AM101+AM109+AM111+AM115</f>
        <v>0</v>
      </c>
      <c r="AN99" s="149"/>
      <c r="AO99" s="149">
        <f>AO101+AO113+AO115</f>
        <v>1330</v>
      </c>
      <c r="AP99" s="149">
        <f>AP101+AP113+AP115</f>
        <v>1322.1</v>
      </c>
      <c r="AQ99" s="161">
        <f>AR99+AS99+AT99+AU99</f>
        <v>1296.0999999999999</v>
      </c>
      <c r="AR99" s="150">
        <f>AR101+AR109+AR111+AR115</f>
        <v>0</v>
      </c>
      <c r="AS99" s="150">
        <f>AS101+AS109+AS111+AS115</f>
        <v>0</v>
      </c>
      <c r="AT99" s="150">
        <f>AT101+AT109+AT111+AT115</f>
        <v>0</v>
      </c>
      <c r="AU99" s="150">
        <f>AU101+AU113</f>
        <v>1296.0999999999999</v>
      </c>
      <c r="AV99" s="160">
        <f t="shared" si="18"/>
        <v>1057.0999999999999</v>
      </c>
      <c r="AW99" s="149">
        <f>AW101+AW109+AW111+AW115</f>
        <v>0</v>
      </c>
      <c r="AX99" s="149">
        <f>AX101+AX109+AX111+AX115</f>
        <v>0</v>
      </c>
      <c r="AY99" s="149">
        <f>AY101+AY109+AY111+AY115</f>
        <v>0</v>
      </c>
      <c r="AZ99" s="149">
        <f>AZ101+AZ113+AZ115</f>
        <v>1057.0999999999999</v>
      </c>
      <c r="BA99" s="160">
        <f t="shared" si="27"/>
        <v>995.80000000000007</v>
      </c>
      <c r="BB99" s="149">
        <f>BB101+BB109+BB111+BB115</f>
        <v>0</v>
      </c>
      <c r="BC99" s="149">
        <f>BC101+BC109+BC111+BC115</f>
        <v>0</v>
      </c>
      <c r="BD99" s="149">
        <f>BD101+BD109+BD111+BD115</f>
        <v>0</v>
      </c>
      <c r="BE99" s="149">
        <f>BE101+BE113+BE115</f>
        <v>995.80000000000007</v>
      </c>
      <c r="BF99" s="160">
        <f>BG99+BH99+BI99+BJ99</f>
        <v>995.80000000000007</v>
      </c>
      <c r="BG99" s="149">
        <f>BG101+BG109+BG111+BG115</f>
        <v>0</v>
      </c>
      <c r="BH99" s="149">
        <f>BH101+BH109+BH111+BH115</f>
        <v>0</v>
      </c>
      <c r="BI99" s="149">
        <f>BI101+BI109+BI111+BI115</f>
        <v>0</v>
      </c>
      <c r="BJ99" s="149">
        <f>BJ101+BJ113+BJ115</f>
        <v>995.80000000000007</v>
      </c>
    </row>
    <row r="100" spans="1:62" ht="14.25" hidden="1" customHeight="1">
      <c r="A100" s="119" t="s">
        <v>411</v>
      </c>
      <c r="B100" s="30"/>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16"/>
      <c r="AD100" s="16"/>
      <c r="AE100" s="16"/>
      <c r="AF100" s="16"/>
      <c r="AG100" s="153">
        <f t="shared" si="16"/>
        <v>0</v>
      </c>
      <c r="AH100" s="156"/>
      <c r="AI100" s="151"/>
      <c r="AJ100" s="151"/>
      <c r="AK100" s="151"/>
      <c r="AL100" s="151"/>
      <c r="AM100" s="151"/>
      <c r="AN100" s="151"/>
      <c r="AO100" s="151"/>
      <c r="AP100" s="156"/>
      <c r="AQ100" s="154">
        <f t="shared" si="17"/>
        <v>0</v>
      </c>
      <c r="AR100" s="152"/>
      <c r="AS100" s="152"/>
      <c r="AT100" s="152"/>
      <c r="AU100" s="152"/>
      <c r="AV100" s="153">
        <f t="shared" si="18"/>
        <v>0</v>
      </c>
      <c r="AW100" s="151"/>
      <c r="AX100" s="151"/>
      <c r="AY100" s="151"/>
      <c r="AZ100" s="151"/>
      <c r="BA100" s="153">
        <f t="shared" si="27"/>
        <v>0</v>
      </c>
      <c r="BB100" s="151"/>
      <c r="BC100" s="151"/>
      <c r="BD100" s="151"/>
      <c r="BE100" s="151"/>
      <c r="BF100" s="153">
        <f>BG100+BH100+BI100+BJ100</f>
        <v>0</v>
      </c>
      <c r="BG100" s="151"/>
      <c r="BH100" s="151"/>
      <c r="BI100" s="151"/>
      <c r="BJ100" s="151"/>
    </row>
    <row r="101" spans="1:62" ht="18.75" customHeight="1">
      <c r="A101" s="121"/>
      <c r="B101" s="32"/>
      <c r="C101" s="748" t="s">
        <v>447</v>
      </c>
      <c r="D101" s="867" t="s">
        <v>356</v>
      </c>
      <c r="E101" s="745" t="s">
        <v>448</v>
      </c>
      <c r="F101" s="66"/>
      <c r="G101" s="66"/>
      <c r="H101" s="66"/>
      <c r="I101" s="66"/>
      <c r="J101" s="66"/>
      <c r="K101" s="66"/>
      <c r="L101" s="66"/>
      <c r="M101" s="848" t="s">
        <v>320</v>
      </c>
      <c r="N101" s="846" t="s">
        <v>290</v>
      </c>
      <c r="O101" s="846" t="s">
        <v>386</v>
      </c>
      <c r="P101" s="66">
        <v>38</v>
      </c>
      <c r="Q101" s="66"/>
      <c r="R101" s="66"/>
      <c r="S101" s="66"/>
      <c r="T101" s="66"/>
      <c r="U101" s="66"/>
      <c r="V101" s="66"/>
      <c r="W101" s="748" t="s">
        <v>367</v>
      </c>
      <c r="X101" s="818" t="s">
        <v>361</v>
      </c>
      <c r="Y101" s="818" t="s">
        <v>368</v>
      </c>
      <c r="Z101" s="853" t="s">
        <v>376</v>
      </c>
      <c r="AA101" s="853" t="s">
        <v>290</v>
      </c>
      <c r="AB101" s="853" t="s">
        <v>377</v>
      </c>
      <c r="AC101" s="12"/>
      <c r="AD101" s="12" t="s">
        <v>482</v>
      </c>
      <c r="AE101" s="12"/>
      <c r="AF101" s="12"/>
      <c r="AG101" s="153">
        <f t="shared" si="16"/>
        <v>926.59999999999991</v>
      </c>
      <c r="AH101" s="153">
        <f t="shared" si="16"/>
        <v>919.09999999999991</v>
      </c>
      <c r="AI101" s="148">
        <f>AI102+AI105</f>
        <v>15</v>
      </c>
      <c r="AJ101" s="148">
        <f>AJ102+AJ105</f>
        <v>15</v>
      </c>
      <c r="AK101" s="148"/>
      <c r="AL101" s="148"/>
      <c r="AM101" s="148"/>
      <c r="AN101" s="148"/>
      <c r="AO101" s="148">
        <f>AO103+AO104+AO106+AO107</f>
        <v>911.59999999999991</v>
      </c>
      <c r="AP101" s="148">
        <f>AP103+AP104+AP106+AP107</f>
        <v>904.09999999999991</v>
      </c>
      <c r="AQ101" s="148">
        <f t="shared" ref="AQ101:AZ101" si="29">AQ103+AQ104+AQ106+AQ107</f>
        <v>876.1</v>
      </c>
      <c r="AR101" s="148">
        <f t="shared" si="29"/>
        <v>0</v>
      </c>
      <c r="AS101" s="148">
        <f t="shared" si="29"/>
        <v>0</v>
      </c>
      <c r="AT101" s="148">
        <f t="shared" si="29"/>
        <v>0</v>
      </c>
      <c r="AU101" s="148">
        <f t="shared" si="29"/>
        <v>876.1</v>
      </c>
      <c r="AV101" s="148">
        <f t="shared" si="29"/>
        <v>875.1</v>
      </c>
      <c r="AW101" s="148">
        <f t="shared" si="29"/>
        <v>0</v>
      </c>
      <c r="AX101" s="148">
        <f t="shared" si="29"/>
        <v>0</v>
      </c>
      <c r="AY101" s="148">
        <f t="shared" si="29"/>
        <v>0</v>
      </c>
      <c r="AZ101" s="148">
        <f t="shared" si="29"/>
        <v>875.1</v>
      </c>
      <c r="BA101" s="148">
        <f t="shared" ref="BA101:BJ101" si="30">BA103+BA104+BA106+BA107</f>
        <v>875.1</v>
      </c>
      <c r="BB101" s="148">
        <f t="shared" si="30"/>
        <v>0</v>
      </c>
      <c r="BC101" s="148">
        <f t="shared" si="30"/>
        <v>0</v>
      </c>
      <c r="BD101" s="148">
        <f t="shared" si="30"/>
        <v>0</v>
      </c>
      <c r="BE101" s="148">
        <f t="shared" si="30"/>
        <v>875.1</v>
      </c>
      <c r="BF101" s="148">
        <f t="shared" si="30"/>
        <v>875.1</v>
      </c>
      <c r="BG101" s="148">
        <f t="shared" si="30"/>
        <v>0</v>
      </c>
      <c r="BH101" s="148">
        <f t="shared" si="30"/>
        <v>0</v>
      </c>
      <c r="BI101" s="148">
        <f t="shared" si="30"/>
        <v>0</v>
      </c>
      <c r="BJ101" s="148">
        <f t="shared" si="30"/>
        <v>875.1</v>
      </c>
    </row>
    <row r="102" spans="1:62" ht="21.75" customHeight="1">
      <c r="A102" s="859" t="s">
        <v>324</v>
      </c>
      <c r="B102" s="856">
        <v>6802</v>
      </c>
      <c r="C102" s="749"/>
      <c r="D102" s="867"/>
      <c r="E102" s="746"/>
      <c r="F102" s="66"/>
      <c r="G102" s="66"/>
      <c r="H102" s="66"/>
      <c r="I102" s="66"/>
      <c r="J102" s="66"/>
      <c r="K102" s="66"/>
      <c r="L102" s="66"/>
      <c r="M102" s="849"/>
      <c r="N102" s="882"/>
      <c r="O102" s="882"/>
      <c r="P102" s="66"/>
      <c r="Q102" s="59"/>
      <c r="R102" s="59"/>
      <c r="S102" s="59"/>
      <c r="T102" s="59"/>
      <c r="U102" s="59"/>
      <c r="V102" s="59"/>
      <c r="W102" s="749"/>
      <c r="X102" s="819"/>
      <c r="Y102" s="819"/>
      <c r="Z102" s="854"/>
      <c r="AA102" s="854"/>
      <c r="AB102" s="854"/>
      <c r="AC102" s="12"/>
      <c r="AD102" s="12" t="s">
        <v>482</v>
      </c>
      <c r="AE102" s="12" t="s">
        <v>408</v>
      </c>
      <c r="AF102" s="12">
        <v>120</v>
      </c>
      <c r="AG102" s="153">
        <f>AI102</f>
        <v>11.5</v>
      </c>
      <c r="AH102" s="153">
        <f>AJ102</f>
        <v>11.5</v>
      </c>
      <c r="AI102" s="148">
        <v>11.5</v>
      </c>
      <c r="AJ102" s="148">
        <v>11.5</v>
      </c>
      <c r="AK102" s="148"/>
      <c r="AL102" s="148"/>
      <c r="AM102" s="148"/>
      <c r="AN102" s="148"/>
      <c r="AO102" s="148"/>
      <c r="AP102" s="153"/>
      <c r="AQ102" s="153"/>
      <c r="AR102" s="148"/>
      <c r="AS102" s="148"/>
      <c r="AT102" s="148"/>
      <c r="AU102" s="148"/>
      <c r="AV102" s="153"/>
      <c r="AW102" s="148"/>
      <c r="AX102" s="148"/>
      <c r="AY102" s="148"/>
      <c r="AZ102" s="148"/>
      <c r="BA102" s="153"/>
      <c r="BB102" s="148"/>
      <c r="BC102" s="148"/>
      <c r="BD102" s="148"/>
      <c r="BE102" s="148"/>
      <c r="BF102" s="153"/>
      <c r="BG102" s="148"/>
      <c r="BH102" s="148"/>
      <c r="BI102" s="148"/>
      <c r="BJ102" s="148"/>
    </row>
    <row r="103" spans="1:62" ht="26.25" customHeight="1">
      <c r="A103" s="861"/>
      <c r="B103" s="858"/>
      <c r="C103" s="749"/>
      <c r="D103" s="867"/>
      <c r="E103" s="746"/>
      <c r="F103" s="66"/>
      <c r="G103" s="66"/>
      <c r="H103" s="66"/>
      <c r="I103" s="66"/>
      <c r="J103" s="66"/>
      <c r="K103" s="66"/>
      <c r="L103" s="66"/>
      <c r="M103" s="849"/>
      <c r="N103" s="882"/>
      <c r="O103" s="882"/>
      <c r="P103" s="66"/>
      <c r="Q103" s="59"/>
      <c r="R103" s="59"/>
      <c r="S103" s="59"/>
      <c r="T103" s="59"/>
      <c r="U103" s="59"/>
      <c r="V103" s="59"/>
      <c r="W103" s="749"/>
      <c r="X103" s="819"/>
      <c r="Y103" s="819"/>
      <c r="Z103" s="854"/>
      <c r="AA103" s="854"/>
      <c r="AB103" s="854"/>
      <c r="AC103" s="12"/>
      <c r="AD103" s="12" t="s">
        <v>482</v>
      </c>
      <c r="AE103" s="12" t="s">
        <v>274</v>
      </c>
      <c r="AF103" s="12">
        <v>121</v>
      </c>
      <c r="AG103" s="153">
        <f t="shared" si="16"/>
        <v>628.79999999999995</v>
      </c>
      <c r="AH103" s="153">
        <f t="shared" si="16"/>
        <v>628.79999999999995</v>
      </c>
      <c r="AI103" s="148"/>
      <c r="AJ103" s="148"/>
      <c r="AK103" s="148"/>
      <c r="AL103" s="148"/>
      <c r="AM103" s="148"/>
      <c r="AN103" s="148"/>
      <c r="AO103" s="148">
        <v>628.79999999999995</v>
      </c>
      <c r="AP103" s="153">
        <v>628.79999999999995</v>
      </c>
      <c r="AQ103" s="154">
        <f t="shared" si="17"/>
        <v>653.70000000000005</v>
      </c>
      <c r="AR103" s="146"/>
      <c r="AS103" s="146"/>
      <c r="AT103" s="146"/>
      <c r="AU103" s="146">
        <v>653.70000000000005</v>
      </c>
      <c r="AV103" s="153">
        <f t="shared" si="18"/>
        <v>672.1</v>
      </c>
      <c r="AW103" s="148"/>
      <c r="AX103" s="148"/>
      <c r="AY103" s="148"/>
      <c r="AZ103" s="148">
        <v>672.1</v>
      </c>
      <c r="BA103" s="153">
        <f t="shared" ref="BA103:BA112" si="31">BB103+BC103+BD103+BE103</f>
        <v>672.1</v>
      </c>
      <c r="BB103" s="148"/>
      <c r="BC103" s="148"/>
      <c r="BD103" s="148"/>
      <c r="BE103" s="148">
        <v>672.1</v>
      </c>
      <c r="BF103" s="153">
        <f>BG103+BH103+BI103+BJ103</f>
        <v>672.1</v>
      </c>
      <c r="BG103" s="148"/>
      <c r="BH103" s="148"/>
      <c r="BI103" s="148"/>
      <c r="BJ103" s="148">
        <v>672.1</v>
      </c>
    </row>
    <row r="104" spans="1:62" ht="15.75" customHeight="1">
      <c r="A104" s="859" t="s">
        <v>323</v>
      </c>
      <c r="B104" s="856">
        <v>6801</v>
      </c>
      <c r="C104" s="749"/>
      <c r="D104" s="867"/>
      <c r="E104" s="746"/>
      <c r="F104" s="66"/>
      <c r="G104" s="66"/>
      <c r="H104" s="66"/>
      <c r="I104" s="66"/>
      <c r="J104" s="66"/>
      <c r="K104" s="66"/>
      <c r="L104" s="66"/>
      <c r="M104" s="849"/>
      <c r="N104" s="882"/>
      <c r="O104" s="882"/>
      <c r="P104" s="66"/>
      <c r="Q104" s="59"/>
      <c r="R104" s="59"/>
      <c r="S104" s="59"/>
      <c r="T104" s="59"/>
      <c r="U104" s="59"/>
      <c r="V104" s="59"/>
      <c r="W104" s="749"/>
      <c r="X104" s="819"/>
      <c r="Y104" s="819"/>
      <c r="Z104" s="854"/>
      <c r="AA104" s="854"/>
      <c r="AB104" s="854"/>
      <c r="AC104" s="12"/>
      <c r="AD104" s="12" t="s">
        <v>482</v>
      </c>
      <c r="AE104" s="12" t="s">
        <v>274</v>
      </c>
      <c r="AF104" s="12">
        <v>129</v>
      </c>
      <c r="AG104" s="153">
        <f t="shared" si="16"/>
        <v>243.5</v>
      </c>
      <c r="AH104" s="153">
        <f t="shared" si="16"/>
        <v>236.9</v>
      </c>
      <c r="AI104" s="148"/>
      <c r="AJ104" s="148"/>
      <c r="AK104" s="148"/>
      <c r="AL104" s="148"/>
      <c r="AM104" s="148"/>
      <c r="AN104" s="148"/>
      <c r="AO104" s="148">
        <v>243.5</v>
      </c>
      <c r="AP104" s="153">
        <v>236.9</v>
      </c>
      <c r="AQ104" s="154">
        <f t="shared" si="17"/>
        <v>197.4</v>
      </c>
      <c r="AR104" s="146"/>
      <c r="AS104" s="146"/>
      <c r="AT104" s="146"/>
      <c r="AU104" s="146">
        <v>197.4</v>
      </c>
      <c r="AV104" s="153">
        <f t="shared" si="18"/>
        <v>203</v>
      </c>
      <c r="AW104" s="148"/>
      <c r="AX104" s="148"/>
      <c r="AY104" s="148"/>
      <c r="AZ104" s="148">
        <v>203</v>
      </c>
      <c r="BA104" s="153">
        <f t="shared" si="31"/>
        <v>203</v>
      </c>
      <c r="BB104" s="148"/>
      <c r="BC104" s="148"/>
      <c r="BD104" s="148"/>
      <c r="BE104" s="148">
        <v>203</v>
      </c>
      <c r="BF104" s="153">
        <f>BG104+BH104+BI104+BJ104</f>
        <v>203</v>
      </c>
      <c r="BG104" s="148"/>
      <c r="BH104" s="148"/>
      <c r="BI104" s="148"/>
      <c r="BJ104" s="148">
        <v>203</v>
      </c>
    </row>
    <row r="105" spans="1:62" ht="15.75" customHeight="1">
      <c r="A105" s="860"/>
      <c r="B105" s="857"/>
      <c r="C105" s="749"/>
      <c r="D105" s="867"/>
      <c r="E105" s="746"/>
      <c r="F105" s="66"/>
      <c r="G105" s="66"/>
      <c r="H105" s="66"/>
      <c r="I105" s="66"/>
      <c r="J105" s="66"/>
      <c r="K105" s="66"/>
      <c r="L105" s="66"/>
      <c r="M105" s="849"/>
      <c r="N105" s="882"/>
      <c r="O105" s="882"/>
      <c r="P105" s="66"/>
      <c r="Q105" s="59"/>
      <c r="R105" s="59"/>
      <c r="S105" s="59"/>
      <c r="T105" s="59"/>
      <c r="U105" s="59"/>
      <c r="V105" s="59"/>
      <c r="W105" s="749"/>
      <c r="X105" s="819"/>
      <c r="Y105" s="819"/>
      <c r="Z105" s="854"/>
      <c r="AA105" s="854"/>
      <c r="AB105" s="854"/>
      <c r="AC105" s="12"/>
      <c r="AD105" s="12" t="s">
        <v>482</v>
      </c>
      <c r="AE105" s="12" t="s">
        <v>408</v>
      </c>
      <c r="AF105" s="12">
        <v>120</v>
      </c>
      <c r="AG105" s="153">
        <f t="shared" si="16"/>
        <v>3.5</v>
      </c>
      <c r="AH105" s="153">
        <f>AJ105</f>
        <v>3.5</v>
      </c>
      <c r="AI105" s="148">
        <v>3.5</v>
      </c>
      <c r="AJ105" s="148">
        <v>3.5</v>
      </c>
      <c r="AK105" s="148"/>
      <c r="AL105" s="148"/>
      <c r="AM105" s="148"/>
      <c r="AN105" s="148"/>
      <c r="AO105" s="148"/>
      <c r="AP105" s="153"/>
      <c r="AQ105" s="154"/>
      <c r="AR105" s="146"/>
      <c r="AS105" s="146"/>
      <c r="AT105" s="146"/>
      <c r="AU105" s="146"/>
      <c r="AV105" s="153"/>
      <c r="AW105" s="148"/>
      <c r="AX105" s="148"/>
      <c r="AY105" s="148"/>
      <c r="AZ105" s="148"/>
      <c r="BA105" s="153"/>
      <c r="BB105" s="148"/>
      <c r="BC105" s="148"/>
      <c r="BD105" s="148"/>
      <c r="BE105" s="148"/>
      <c r="BF105" s="153"/>
      <c r="BG105" s="148"/>
      <c r="BH105" s="148"/>
      <c r="BI105" s="148"/>
      <c r="BJ105" s="148"/>
    </row>
    <row r="106" spans="1:62" ht="16.5" customHeight="1">
      <c r="A106" s="860"/>
      <c r="B106" s="857"/>
      <c r="C106" s="749"/>
      <c r="D106" s="867"/>
      <c r="E106" s="746"/>
      <c r="F106" s="66"/>
      <c r="G106" s="66"/>
      <c r="H106" s="66"/>
      <c r="I106" s="66"/>
      <c r="J106" s="66"/>
      <c r="K106" s="66"/>
      <c r="L106" s="66"/>
      <c r="M106" s="849"/>
      <c r="N106" s="882"/>
      <c r="O106" s="882"/>
      <c r="P106" s="66"/>
      <c r="Q106" s="59"/>
      <c r="R106" s="59"/>
      <c r="S106" s="59"/>
      <c r="T106" s="59"/>
      <c r="U106" s="59"/>
      <c r="V106" s="59"/>
      <c r="W106" s="749"/>
      <c r="X106" s="819"/>
      <c r="Y106" s="819"/>
      <c r="Z106" s="854"/>
      <c r="AA106" s="854"/>
      <c r="AB106" s="854"/>
      <c r="AC106" s="12"/>
      <c r="AD106" s="12" t="s">
        <v>482</v>
      </c>
      <c r="AE106" s="12" t="s">
        <v>274</v>
      </c>
      <c r="AF106" s="12">
        <v>240</v>
      </c>
      <c r="AG106" s="153">
        <f t="shared" si="16"/>
        <v>36.799999999999997</v>
      </c>
      <c r="AH106" s="153">
        <f t="shared" si="16"/>
        <v>36.799999999999997</v>
      </c>
      <c r="AI106" s="148"/>
      <c r="AJ106" s="148"/>
      <c r="AK106" s="148"/>
      <c r="AL106" s="148"/>
      <c r="AM106" s="148"/>
      <c r="AN106" s="148"/>
      <c r="AO106" s="148">
        <v>36.799999999999997</v>
      </c>
      <c r="AP106" s="153">
        <v>36.799999999999997</v>
      </c>
      <c r="AQ106" s="154">
        <f t="shared" si="17"/>
        <v>23</v>
      </c>
      <c r="AR106" s="146"/>
      <c r="AS106" s="146"/>
      <c r="AT106" s="146"/>
      <c r="AU106" s="146">
        <v>23</v>
      </c>
      <c r="AV106" s="153">
        <f t="shared" si="18"/>
        <v>0</v>
      </c>
      <c r="AW106" s="148"/>
      <c r="AX106" s="148"/>
      <c r="AY106" s="148"/>
      <c r="AZ106" s="148">
        <v>0</v>
      </c>
      <c r="BA106" s="153">
        <f t="shared" si="31"/>
        <v>0</v>
      </c>
      <c r="BB106" s="148"/>
      <c r="BC106" s="148"/>
      <c r="BD106" s="148"/>
      <c r="BE106" s="148">
        <v>0</v>
      </c>
      <c r="BF106" s="153">
        <f t="shared" ref="BF106:BF112" si="32">BG106+BH106+BI106+BJ106</f>
        <v>0</v>
      </c>
      <c r="BG106" s="148"/>
      <c r="BH106" s="148"/>
      <c r="BI106" s="148"/>
      <c r="BJ106" s="148">
        <v>0</v>
      </c>
    </row>
    <row r="107" spans="1:62">
      <c r="A107" s="860"/>
      <c r="B107" s="857"/>
      <c r="C107" s="749"/>
      <c r="D107" s="867"/>
      <c r="E107" s="746"/>
      <c r="F107" s="66"/>
      <c r="G107" s="66"/>
      <c r="H107" s="66"/>
      <c r="I107" s="66"/>
      <c r="J107" s="66"/>
      <c r="K107" s="66"/>
      <c r="L107" s="66"/>
      <c r="M107" s="849"/>
      <c r="N107" s="882"/>
      <c r="O107" s="882"/>
      <c r="P107" s="66"/>
      <c r="Q107" s="59"/>
      <c r="R107" s="59"/>
      <c r="S107" s="59"/>
      <c r="T107" s="59"/>
      <c r="U107" s="59"/>
      <c r="V107" s="59"/>
      <c r="W107" s="749"/>
      <c r="X107" s="819"/>
      <c r="Y107" s="819"/>
      <c r="Z107" s="854"/>
      <c r="AA107" s="854"/>
      <c r="AB107" s="854"/>
      <c r="AC107" s="12"/>
      <c r="AD107" s="12" t="s">
        <v>482</v>
      </c>
      <c r="AE107" s="12" t="s">
        <v>274</v>
      </c>
      <c r="AF107" s="12" t="s">
        <v>275</v>
      </c>
      <c r="AG107" s="153">
        <f t="shared" si="16"/>
        <v>2.5</v>
      </c>
      <c r="AH107" s="153">
        <f t="shared" si="16"/>
        <v>1.6</v>
      </c>
      <c r="AI107" s="148"/>
      <c r="AJ107" s="148"/>
      <c r="AK107" s="148"/>
      <c r="AL107" s="148"/>
      <c r="AM107" s="148"/>
      <c r="AN107" s="148"/>
      <c r="AO107" s="148">
        <v>2.5</v>
      </c>
      <c r="AP107" s="153">
        <v>1.6</v>
      </c>
      <c r="AQ107" s="154">
        <f t="shared" si="17"/>
        <v>2</v>
      </c>
      <c r="AR107" s="146"/>
      <c r="AS107" s="146"/>
      <c r="AT107" s="146"/>
      <c r="AU107" s="146">
        <v>2</v>
      </c>
      <c r="AV107" s="153">
        <f t="shared" si="18"/>
        <v>0</v>
      </c>
      <c r="AW107" s="148"/>
      <c r="AX107" s="148"/>
      <c r="AY107" s="148"/>
      <c r="AZ107" s="148">
        <v>0</v>
      </c>
      <c r="BA107" s="153">
        <f t="shared" si="31"/>
        <v>0</v>
      </c>
      <c r="BB107" s="148"/>
      <c r="BC107" s="148"/>
      <c r="BD107" s="148"/>
      <c r="BE107" s="148">
        <v>0</v>
      </c>
      <c r="BF107" s="153">
        <f t="shared" si="32"/>
        <v>0</v>
      </c>
      <c r="BG107" s="148"/>
      <c r="BH107" s="148"/>
      <c r="BI107" s="148"/>
      <c r="BJ107" s="148">
        <v>0</v>
      </c>
    </row>
    <row r="108" spans="1:62" ht="14.25" customHeight="1">
      <c r="A108" s="861"/>
      <c r="B108" s="858"/>
      <c r="C108" s="749"/>
      <c r="D108" s="867"/>
      <c r="E108" s="746"/>
      <c r="F108" s="66"/>
      <c r="G108" s="66"/>
      <c r="H108" s="66"/>
      <c r="I108" s="66"/>
      <c r="J108" s="66"/>
      <c r="K108" s="66"/>
      <c r="L108" s="66"/>
      <c r="M108" s="849"/>
      <c r="N108" s="882"/>
      <c r="O108" s="882"/>
      <c r="P108" s="66"/>
      <c r="Q108" s="59"/>
      <c r="R108" s="59"/>
      <c r="S108" s="59"/>
      <c r="T108" s="59"/>
      <c r="U108" s="59"/>
      <c r="V108" s="59"/>
      <c r="W108" s="749"/>
      <c r="X108" s="819"/>
      <c r="Y108" s="819"/>
      <c r="Z108" s="854"/>
      <c r="AA108" s="854"/>
      <c r="AB108" s="854"/>
      <c r="AC108" s="12"/>
      <c r="AD108" s="12"/>
      <c r="AE108" s="12"/>
      <c r="AF108" s="12"/>
      <c r="AG108" s="153">
        <f t="shared" si="16"/>
        <v>911.59999999999991</v>
      </c>
      <c r="AH108" s="153">
        <f t="shared" si="16"/>
        <v>904.09999999999991</v>
      </c>
      <c r="AI108" s="148"/>
      <c r="AJ108" s="148"/>
      <c r="AK108" s="148"/>
      <c r="AL108" s="148"/>
      <c r="AM108" s="148"/>
      <c r="AN108" s="148"/>
      <c r="AO108" s="148">
        <f>SUM(AO103:AO107)</f>
        <v>911.59999999999991</v>
      </c>
      <c r="AP108" s="148">
        <f>SUM(AP103:AP107)</f>
        <v>904.09999999999991</v>
      </c>
      <c r="AQ108" s="154">
        <f t="shared" si="17"/>
        <v>876.1</v>
      </c>
      <c r="AR108" s="146"/>
      <c r="AS108" s="146"/>
      <c r="AT108" s="146"/>
      <c r="AU108" s="146">
        <f>SUM(AU103:AU107)</f>
        <v>876.1</v>
      </c>
      <c r="AV108" s="153">
        <f t="shared" si="18"/>
        <v>875.1</v>
      </c>
      <c r="AW108" s="148"/>
      <c r="AX108" s="148"/>
      <c r="AY108" s="148"/>
      <c r="AZ108" s="148">
        <f>SUM(AZ103:AZ107)</f>
        <v>875.1</v>
      </c>
      <c r="BA108" s="153">
        <f t="shared" si="31"/>
        <v>875.1</v>
      </c>
      <c r="BB108" s="148"/>
      <c r="BC108" s="148"/>
      <c r="BD108" s="148"/>
      <c r="BE108" s="148">
        <f>SUM(BE103:BE107)</f>
        <v>875.1</v>
      </c>
      <c r="BF108" s="153">
        <f t="shared" si="32"/>
        <v>875.1</v>
      </c>
      <c r="BG108" s="148"/>
      <c r="BH108" s="148"/>
      <c r="BI108" s="148"/>
      <c r="BJ108" s="148">
        <f>SUM(BJ103:BJ107)</f>
        <v>875.1</v>
      </c>
    </row>
    <row r="109" spans="1:62" ht="54.75" customHeight="1">
      <c r="A109" s="859" t="s">
        <v>6</v>
      </c>
      <c r="B109" s="856">
        <v>6808</v>
      </c>
      <c r="C109" s="749"/>
      <c r="D109" s="867"/>
      <c r="E109" s="746"/>
      <c r="F109" s="66"/>
      <c r="G109" s="66"/>
      <c r="H109" s="66"/>
      <c r="I109" s="66"/>
      <c r="J109" s="66"/>
      <c r="K109" s="66"/>
      <c r="L109" s="66"/>
      <c r="M109" s="849"/>
      <c r="N109" s="882"/>
      <c r="O109" s="882"/>
      <c r="P109" s="66">
        <v>38</v>
      </c>
      <c r="Q109" s="59"/>
      <c r="R109" s="59"/>
      <c r="S109" s="59"/>
      <c r="T109" s="59"/>
      <c r="U109" s="59"/>
      <c r="V109" s="59"/>
      <c r="W109" s="749"/>
      <c r="X109" s="819"/>
      <c r="Y109" s="819"/>
      <c r="Z109" s="854"/>
      <c r="AA109" s="854"/>
      <c r="AB109" s="854"/>
      <c r="AC109" s="12"/>
      <c r="AD109" s="12" t="s">
        <v>483</v>
      </c>
      <c r="AE109" s="12" t="s">
        <v>277</v>
      </c>
      <c r="AF109" s="12">
        <v>120</v>
      </c>
      <c r="AG109" s="153">
        <f t="shared" si="16"/>
        <v>416.4</v>
      </c>
      <c r="AH109" s="153">
        <f t="shared" si="16"/>
        <v>416</v>
      </c>
      <c r="AI109" s="148"/>
      <c r="AJ109" s="148"/>
      <c r="AK109" s="148"/>
      <c r="AL109" s="148"/>
      <c r="AM109" s="148"/>
      <c r="AN109" s="148"/>
      <c r="AO109" s="148">
        <v>416.4</v>
      </c>
      <c r="AP109" s="148">
        <v>416</v>
      </c>
      <c r="AQ109" s="154">
        <f t="shared" si="17"/>
        <v>321</v>
      </c>
      <c r="AR109" s="146"/>
      <c r="AS109" s="146"/>
      <c r="AT109" s="146"/>
      <c r="AU109" s="146">
        <v>321</v>
      </c>
      <c r="AV109" s="153">
        <f t="shared" si="18"/>
        <v>139.80000000000001</v>
      </c>
      <c r="AW109" s="148"/>
      <c r="AX109" s="148"/>
      <c r="AY109" s="148"/>
      <c r="AZ109" s="148">
        <v>139.80000000000001</v>
      </c>
      <c r="BA109" s="153">
        <f t="shared" si="31"/>
        <v>92.7</v>
      </c>
      <c r="BB109" s="148"/>
      <c r="BC109" s="148"/>
      <c r="BD109" s="148"/>
      <c r="BE109" s="148">
        <v>92.7</v>
      </c>
      <c r="BF109" s="153">
        <f t="shared" si="32"/>
        <v>92.7</v>
      </c>
      <c r="BG109" s="148"/>
      <c r="BH109" s="148"/>
      <c r="BI109" s="148"/>
      <c r="BJ109" s="148">
        <v>92.7</v>
      </c>
    </row>
    <row r="110" spans="1:62">
      <c r="A110" s="860"/>
      <c r="B110" s="857"/>
      <c r="C110" s="749"/>
      <c r="D110" s="867"/>
      <c r="E110" s="746"/>
      <c r="F110" s="66"/>
      <c r="G110" s="66"/>
      <c r="H110" s="66"/>
      <c r="I110" s="66"/>
      <c r="J110" s="66"/>
      <c r="K110" s="66"/>
      <c r="L110" s="66"/>
      <c r="M110" s="849"/>
      <c r="N110" s="882"/>
      <c r="O110" s="882"/>
      <c r="P110" s="66"/>
      <c r="Q110" s="59"/>
      <c r="R110" s="59"/>
      <c r="S110" s="59"/>
      <c r="T110" s="59"/>
      <c r="U110" s="59"/>
      <c r="V110" s="59"/>
      <c r="W110" s="749"/>
      <c r="X110" s="819"/>
      <c r="Y110" s="819"/>
      <c r="Z110" s="854"/>
      <c r="AA110" s="854"/>
      <c r="AB110" s="854"/>
      <c r="AC110" s="12"/>
      <c r="AD110" s="12" t="s">
        <v>483</v>
      </c>
      <c r="AE110" s="12" t="s">
        <v>277</v>
      </c>
      <c r="AF110" s="12">
        <v>129</v>
      </c>
      <c r="AG110" s="153">
        <f t="shared" si="16"/>
        <v>0</v>
      </c>
      <c r="AH110" s="153"/>
      <c r="AI110" s="148"/>
      <c r="AJ110" s="148"/>
      <c r="AK110" s="148"/>
      <c r="AL110" s="148"/>
      <c r="AM110" s="148"/>
      <c r="AN110" s="148"/>
      <c r="AO110" s="148">
        <v>0</v>
      </c>
      <c r="AP110" s="153"/>
      <c r="AQ110" s="154">
        <f t="shared" si="17"/>
        <v>96.9</v>
      </c>
      <c r="AR110" s="146"/>
      <c r="AS110" s="146"/>
      <c r="AT110" s="146"/>
      <c r="AU110" s="146">
        <v>96.9</v>
      </c>
      <c r="AV110" s="153">
        <f t="shared" si="18"/>
        <v>42.2</v>
      </c>
      <c r="AW110" s="148"/>
      <c r="AX110" s="148"/>
      <c r="AY110" s="148"/>
      <c r="AZ110" s="148">
        <v>42.2</v>
      </c>
      <c r="BA110" s="153">
        <f t="shared" si="31"/>
        <v>28</v>
      </c>
      <c r="BB110" s="148"/>
      <c r="BC110" s="148"/>
      <c r="BD110" s="148"/>
      <c r="BE110" s="148">
        <v>28</v>
      </c>
      <c r="BF110" s="153">
        <f t="shared" si="32"/>
        <v>28</v>
      </c>
      <c r="BG110" s="148"/>
      <c r="BH110" s="148"/>
      <c r="BI110" s="148"/>
      <c r="BJ110" s="148">
        <v>28</v>
      </c>
    </row>
    <row r="111" spans="1:62">
      <c r="A111" s="860"/>
      <c r="B111" s="857"/>
      <c r="C111" s="749"/>
      <c r="D111" s="867"/>
      <c r="E111" s="746"/>
      <c r="F111" s="66"/>
      <c r="G111" s="66"/>
      <c r="H111" s="66"/>
      <c r="I111" s="66"/>
      <c r="J111" s="66"/>
      <c r="K111" s="66"/>
      <c r="L111" s="66"/>
      <c r="M111" s="849"/>
      <c r="N111" s="882"/>
      <c r="O111" s="882"/>
      <c r="P111" s="66">
        <v>38</v>
      </c>
      <c r="Q111" s="59"/>
      <c r="R111" s="59"/>
      <c r="S111" s="59"/>
      <c r="T111" s="59"/>
      <c r="U111" s="59"/>
      <c r="V111" s="59"/>
      <c r="W111" s="749"/>
      <c r="X111" s="819"/>
      <c r="Y111" s="819"/>
      <c r="Z111" s="854"/>
      <c r="AA111" s="855"/>
      <c r="AB111" s="855"/>
      <c r="AC111" s="12"/>
      <c r="AD111" s="12" t="s">
        <v>483</v>
      </c>
      <c r="AE111" s="12" t="s">
        <v>276</v>
      </c>
      <c r="AF111" s="12" t="s">
        <v>250</v>
      </c>
      <c r="AG111" s="153">
        <f t="shared" si="16"/>
        <v>0</v>
      </c>
      <c r="AH111" s="153"/>
      <c r="AI111" s="148"/>
      <c r="AJ111" s="148"/>
      <c r="AK111" s="148"/>
      <c r="AL111" s="148"/>
      <c r="AM111" s="148"/>
      <c r="AN111" s="148"/>
      <c r="AO111" s="148">
        <v>0</v>
      </c>
      <c r="AP111" s="153"/>
      <c r="AQ111" s="154">
        <f t="shared" si="17"/>
        <v>0</v>
      </c>
      <c r="AR111" s="146"/>
      <c r="AS111" s="146"/>
      <c r="AT111" s="146"/>
      <c r="AU111" s="146">
        <v>0</v>
      </c>
      <c r="AV111" s="153">
        <f t="shared" si="18"/>
        <v>0</v>
      </c>
      <c r="AW111" s="148"/>
      <c r="AX111" s="148"/>
      <c r="AY111" s="148"/>
      <c r="AZ111" s="148">
        <v>0</v>
      </c>
      <c r="BA111" s="153">
        <f t="shared" si="31"/>
        <v>0</v>
      </c>
      <c r="BB111" s="148"/>
      <c r="BC111" s="148"/>
      <c r="BD111" s="148"/>
      <c r="BE111" s="148">
        <v>0</v>
      </c>
      <c r="BF111" s="153">
        <f t="shared" si="32"/>
        <v>0</v>
      </c>
      <c r="BG111" s="148"/>
      <c r="BH111" s="148"/>
      <c r="BI111" s="148"/>
      <c r="BJ111" s="148">
        <v>0</v>
      </c>
    </row>
    <row r="112" spans="1:62" ht="20.25" customHeight="1">
      <c r="A112" s="860"/>
      <c r="B112" s="857"/>
      <c r="C112" s="749"/>
      <c r="D112" s="867"/>
      <c r="E112" s="746"/>
      <c r="F112" s="66"/>
      <c r="G112" s="66"/>
      <c r="H112" s="66"/>
      <c r="I112" s="66"/>
      <c r="J112" s="66"/>
      <c r="K112" s="66"/>
      <c r="L112" s="66"/>
      <c r="M112" s="849"/>
      <c r="N112" s="882"/>
      <c r="O112" s="882"/>
      <c r="P112" s="66"/>
      <c r="Q112" s="59"/>
      <c r="R112" s="59"/>
      <c r="S112" s="59"/>
      <c r="T112" s="59"/>
      <c r="U112" s="59"/>
      <c r="V112" s="59"/>
      <c r="W112" s="749"/>
      <c r="X112" s="819"/>
      <c r="Y112" s="819"/>
      <c r="Z112" s="854"/>
      <c r="AA112" s="174"/>
      <c r="AB112" s="174"/>
      <c r="AC112" s="12"/>
      <c r="AD112" s="12" t="s">
        <v>483</v>
      </c>
      <c r="AE112" s="12" t="s">
        <v>276</v>
      </c>
      <c r="AF112" s="12">
        <v>850</v>
      </c>
      <c r="AG112" s="153">
        <f t="shared" si="16"/>
        <v>2</v>
      </c>
      <c r="AH112" s="153">
        <f t="shared" si="16"/>
        <v>2</v>
      </c>
      <c r="AI112" s="148"/>
      <c r="AJ112" s="148"/>
      <c r="AK112" s="148"/>
      <c r="AL112" s="148"/>
      <c r="AM112" s="148"/>
      <c r="AN112" s="148"/>
      <c r="AO112" s="148">
        <v>2</v>
      </c>
      <c r="AP112" s="153">
        <v>2</v>
      </c>
      <c r="AQ112" s="154">
        <f t="shared" si="17"/>
        <v>2.1</v>
      </c>
      <c r="AR112" s="146"/>
      <c r="AS112" s="146"/>
      <c r="AT112" s="146"/>
      <c r="AU112" s="146">
        <v>2.1</v>
      </c>
      <c r="AV112" s="153">
        <f t="shared" si="18"/>
        <v>0</v>
      </c>
      <c r="AW112" s="148"/>
      <c r="AX112" s="148"/>
      <c r="AY112" s="148"/>
      <c r="AZ112" s="148">
        <v>0</v>
      </c>
      <c r="BA112" s="153">
        <f t="shared" si="31"/>
        <v>0</v>
      </c>
      <c r="BB112" s="148"/>
      <c r="BC112" s="148"/>
      <c r="BD112" s="148"/>
      <c r="BE112" s="148">
        <v>0</v>
      </c>
      <c r="BF112" s="153">
        <f t="shared" si="32"/>
        <v>0</v>
      </c>
      <c r="BG112" s="148"/>
      <c r="BH112" s="148"/>
      <c r="BI112" s="148"/>
      <c r="BJ112" s="148">
        <v>0</v>
      </c>
    </row>
    <row r="113" spans="1:62" ht="19.5" customHeight="1">
      <c r="A113" s="861"/>
      <c r="B113" s="858"/>
      <c r="C113" s="866"/>
      <c r="D113" s="867"/>
      <c r="E113" s="976"/>
      <c r="F113" s="66"/>
      <c r="G113" s="66"/>
      <c r="H113" s="66"/>
      <c r="I113" s="66"/>
      <c r="J113" s="66"/>
      <c r="K113" s="66"/>
      <c r="L113" s="66"/>
      <c r="M113" s="850"/>
      <c r="N113" s="847"/>
      <c r="O113" s="847"/>
      <c r="P113" s="66"/>
      <c r="Q113" s="59"/>
      <c r="R113" s="59"/>
      <c r="S113" s="59"/>
      <c r="T113" s="59"/>
      <c r="U113" s="59"/>
      <c r="V113" s="59"/>
      <c r="W113" s="866"/>
      <c r="X113" s="982"/>
      <c r="Y113" s="982"/>
      <c r="Z113" s="855"/>
      <c r="AA113" s="66"/>
      <c r="AB113" s="66"/>
      <c r="AC113" s="12"/>
      <c r="AD113" s="12"/>
      <c r="AE113" s="12"/>
      <c r="AF113" s="12"/>
      <c r="AG113" s="153">
        <f>AI113+AK113+AM113+AO113</f>
        <v>418.4</v>
      </c>
      <c r="AH113" s="153">
        <f>AJ113+AL113+AN113+AP113</f>
        <v>418</v>
      </c>
      <c r="AI113" s="148"/>
      <c r="AJ113" s="148"/>
      <c r="AK113" s="148"/>
      <c r="AL113" s="148"/>
      <c r="AM113" s="148"/>
      <c r="AN113" s="148"/>
      <c r="AO113" s="148">
        <f>AO109+AO110+AO111+AO112</f>
        <v>418.4</v>
      </c>
      <c r="AP113" s="148">
        <f>AP109+AP110+AP111+AP112</f>
        <v>418</v>
      </c>
      <c r="AQ113" s="148">
        <f t="shared" ref="AQ113:AZ113" si="33">AQ109+AQ110+AQ111+AQ112</f>
        <v>420</v>
      </c>
      <c r="AR113" s="148">
        <f t="shared" si="33"/>
        <v>0</v>
      </c>
      <c r="AS113" s="148">
        <f t="shared" si="33"/>
        <v>0</v>
      </c>
      <c r="AT113" s="148">
        <f t="shared" si="33"/>
        <v>0</v>
      </c>
      <c r="AU113" s="148">
        <f t="shared" si="33"/>
        <v>420</v>
      </c>
      <c r="AV113" s="148">
        <f t="shared" si="33"/>
        <v>182</v>
      </c>
      <c r="AW113" s="148">
        <f t="shared" si="33"/>
        <v>0</v>
      </c>
      <c r="AX113" s="148">
        <f t="shared" si="33"/>
        <v>0</v>
      </c>
      <c r="AY113" s="148">
        <f t="shared" si="33"/>
        <v>0</v>
      </c>
      <c r="AZ113" s="148">
        <f t="shared" si="33"/>
        <v>182</v>
      </c>
      <c r="BA113" s="148">
        <f t="shared" ref="BA113:BJ113" si="34">BA109+BA110+BA111+BA112</f>
        <v>120.7</v>
      </c>
      <c r="BB113" s="148">
        <f t="shared" si="34"/>
        <v>0</v>
      </c>
      <c r="BC113" s="148">
        <f t="shared" si="34"/>
        <v>0</v>
      </c>
      <c r="BD113" s="148">
        <f t="shared" si="34"/>
        <v>0</v>
      </c>
      <c r="BE113" s="148">
        <f t="shared" si="34"/>
        <v>120.7</v>
      </c>
      <c r="BF113" s="148">
        <f t="shared" si="34"/>
        <v>120.7</v>
      </c>
      <c r="BG113" s="148">
        <f t="shared" si="34"/>
        <v>0</v>
      </c>
      <c r="BH113" s="148">
        <f t="shared" si="34"/>
        <v>0</v>
      </c>
      <c r="BI113" s="148">
        <f t="shared" si="34"/>
        <v>0</v>
      </c>
      <c r="BJ113" s="148">
        <f t="shared" si="34"/>
        <v>120.7</v>
      </c>
    </row>
    <row r="114" spans="1:62" ht="17.25" hidden="1" customHeight="1">
      <c r="A114" s="859" t="s">
        <v>456</v>
      </c>
      <c r="B114" s="894">
        <v>6812</v>
      </c>
      <c r="C114" s="629"/>
      <c r="D114" s="600"/>
      <c r="E114" s="629"/>
      <c r="F114" s="66"/>
      <c r="G114" s="66"/>
      <c r="H114" s="66"/>
      <c r="I114" s="66"/>
      <c r="J114" s="66"/>
      <c r="K114" s="66"/>
      <c r="L114" s="66"/>
      <c r="M114" s="630"/>
      <c r="N114" s="167"/>
      <c r="O114" s="167"/>
      <c r="P114" s="66"/>
      <c r="Q114" s="59"/>
      <c r="R114" s="59"/>
      <c r="S114" s="59"/>
      <c r="T114" s="59"/>
      <c r="U114" s="59"/>
      <c r="V114" s="59"/>
      <c r="W114" s="629"/>
      <c r="X114" s="629"/>
      <c r="Y114" s="629"/>
      <c r="Z114" s="591"/>
      <c r="AA114" s="66"/>
      <c r="AB114" s="66"/>
      <c r="AC114" s="12"/>
      <c r="AD114" s="18" t="s">
        <v>441</v>
      </c>
      <c r="AE114" s="18" t="s">
        <v>281</v>
      </c>
      <c r="AF114" s="18" t="s">
        <v>250</v>
      </c>
      <c r="AG114" s="153"/>
      <c r="AH114" s="153"/>
      <c r="AI114" s="153"/>
      <c r="AJ114" s="153"/>
      <c r="AK114" s="153"/>
      <c r="AL114" s="153"/>
      <c r="AM114" s="153"/>
      <c r="AN114" s="153"/>
      <c r="AO114" s="153"/>
      <c r="AP114" s="153"/>
      <c r="AQ114" s="153">
        <f>AR114+AS114+AT114+AU114</f>
        <v>0</v>
      </c>
      <c r="AR114" s="153"/>
      <c r="AS114" s="153"/>
      <c r="AT114" s="153"/>
      <c r="AU114" s="153">
        <v>0</v>
      </c>
      <c r="AV114" s="153"/>
      <c r="AW114" s="153"/>
      <c r="AX114" s="153"/>
      <c r="AY114" s="153"/>
      <c r="AZ114" s="153"/>
      <c r="BA114" s="153"/>
      <c r="BB114" s="153"/>
      <c r="BC114" s="153"/>
      <c r="BD114" s="153"/>
      <c r="BE114" s="153"/>
      <c r="BF114" s="153"/>
      <c r="BG114" s="153"/>
      <c r="BH114" s="153"/>
      <c r="BI114" s="153"/>
      <c r="BJ114" s="153"/>
    </row>
    <row r="115" spans="1:62" ht="18" hidden="1" customHeight="1">
      <c r="A115" s="861"/>
      <c r="B115" s="896"/>
      <c r="C115" s="58"/>
      <c r="D115" s="62"/>
      <c r="E115" s="58"/>
      <c r="F115" s="66"/>
      <c r="G115" s="66"/>
      <c r="H115" s="66"/>
      <c r="I115" s="66"/>
      <c r="J115" s="66"/>
      <c r="K115" s="66"/>
      <c r="L115" s="66"/>
      <c r="M115" s="74"/>
      <c r="N115" s="60"/>
      <c r="O115" s="67"/>
      <c r="P115" s="66"/>
      <c r="Q115" s="59"/>
      <c r="R115" s="59"/>
      <c r="S115" s="59"/>
      <c r="T115" s="59"/>
      <c r="U115" s="59"/>
      <c r="V115" s="59"/>
      <c r="W115" s="58"/>
      <c r="X115" s="58"/>
      <c r="Y115" s="58"/>
      <c r="Z115" s="73"/>
      <c r="AA115" s="73"/>
      <c r="AB115" s="73"/>
      <c r="AC115" s="12"/>
      <c r="AD115" s="18" t="s">
        <v>441</v>
      </c>
      <c r="AE115" s="18" t="s">
        <v>312</v>
      </c>
      <c r="AF115" s="18" t="s">
        <v>250</v>
      </c>
      <c r="AG115" s="153"/>
      <c r="AH115" s="153"/>
      <c r="AI115" s="153"/>
      <c r="AJ115" s="153"/>
      <c r="AK115" s="153"/>
      <c r="AL115" s="153"/>
      <c r="AM115" s="153"/>
      <c r="AN115" s="153"/>
      <c r="AO115" s="153"/>
      <c r="AP115" s="153"/>
      <c r="AQ115" s="154">
        <f>AR115+AS115+AT115+AU115</f>
        <v>0</v>
      </c>
      <c r="AR115" s="154"/>
      <c r="AS115" s="154"/>
      <c r="AT115" s="154"/>
      <c r="AU115" s="154"/>
      <c r="AV115" s="153">
        <f>AW115+AX115+AY115+AZ115</f>
        <v>0</v>
      </c>
      <c r="AW115" s="153"/>
      <c r="AX115" s="153"/>
      <c r="AY115" s="153"/>
      <c r="AZ115" s="153"/>
      <c r="BA115" s="153">
        <f>BB115+BC115+BD115+BE115</f>
        <v>0</v>
      </c>
      <c r="BB115" s="153"/>
      <c r="BC115" s="153"/>
      <c r="BD115" s="153"/>
      <c r="BE115" s="153"/>
      <c r="BF115" s="153">
        <f>BG115+BH115+BI115+BJ115</f>
        <v>0</v>
      </c>
      <c r="BG115" s="153"/>
      <c r="BH115" s="153"/>
      <c r="BI115" s="153"/>
      <c r="BJ115" s="153"/>
    </row>
    <row r="116" spans="1:62" ht="19.5" hidden="1" customHeight="1">
      <c r="A116" s="166" t="s">
        <v>465</v>
      </c>
      <c r="B116" s="10">
        <v>6900</v>
      </c>
      <c r="C116" s="95" t="s">
        <v>238</v>
      </c>
      <c r="D116" s="93" t="s">
        <v>238</v>
      </c>
      <c r="E116" s="93" t="s">
        <v>238</v>
      </c>
      <c r="F116" s="93" t="s">
        <v>238</v>
      </c>
      <c r="G116" s="93" t="s">
        <v>238</v>
      </c>
      <c r="H116" s="93" t="s">
        <v>238</v>
      </c>
      <c r="I116" s="93" t="s">
        <v>238</v>
      </c>
      <c r="J116" s="93" t="s">
        <v>238</v>
      </c>
      <c r="K116" s="93" t="s">
        <v>238</v>
      </c>
      <c r="L116" s="93" t="s">
        <v>238</v>
      </c>
      <c r="M116" s="93" t="s">
        <v>238</v>
      </c>
      <c r="N116" s="93" t="s">
        <v>238</v>
      </c>
      <c r="O116" s="93" t="s">
        <v>238</v>
      </c>
      <c r="P116" s="93" t="s">
        <v>238</v>
      </c>
      <c r="Q116" s="94" t="s">
        <v>238</v>
      </c>
      <c r="R116" s="94" t="s">
        <v>238</v>
      </c>
      <c r="S116" s="94" t="s">
        <v>238</v>
      </c>
      <c r="T116" s="94" t="s">
        <v>238</v>
      </c>
      <c r="U116" s="94" t="s">
        <v>238</v>
      </c>
      <c r="V116" s="94" t="s">
        <v>238</v>
      </c>
      <c r="W116" s="94" t="s">
        <v>238</v>
      </c>
      <c r="X116" s="93" t="s">
        <v>238</v>
      </c>
      <c r="Y116" s="93" t="s">
        <v>238</v>
      </c>
      <c r="Z116" s="93" t="s">
        <v>238</v>
      </c>
      <c r="AA116" s="93" t="s">
        <v>238</v>
      </c>
      <c r="AB116" s="93" t="s">
        <v>238</v>
      </c>
      <c r="AC116" s="8" t="s">
        <v>238</v>
      </c>
      <c r="AD116" s="8" t="s">
        <v>238</v>
      </c>
      <c r="AE116" s="8"/>
      <c r="AF116" s="8"/>
      <c r="AG116" s="153">
        <f t="shared" si="16"/>
        <v>0</v>
      </c>
      <c r="AH116" s="153"/>
      <c r="AI116" s="148"/>
      <c r="AJ116" s="148"/>
      <c r="AK116" s="148"/>
      <c r="AL116" s="148"/>
      <c r="AM116" s="148"/>
      <c r="AN116" s="148"/>
      <c r="AO116" s="148"/>
      <c r="AP116" s="153"/>
      <c r="AQ116" s="154">
        <f t="shared" si="17"/>
        <v>0</v>
      </c>
      <c r="AR116" s="146"/>
      <c r="AS116" s="146"/>
      <c r="AT116" s="146"/>
      <c r="AU116" s="146"/>
      <c r="AV116" s="153">
        <f t="shared" si="18"/>
        <v>0</v>
      </c>
      <c r="AW116" s="148"/>
      <c r="AX116" s="148"/>
      <c r="AY116" s="148"/>
      <c r="AZ116" s="148"/>
      <c r="BA116" s="153">
        <f t="shared" ref="BA116:BA146" si="35">BB116+BC116+BD116+BE116</f>
        <v>0</v>
      </c>
      <c r="BB116" s="148"/>
      <c r="BC116" s="148"/>
      <c r="BD116" s="148"/>
      <c r="BE116" s="148"/>
      <c r="BF116" s="153">
        <f t="shared" ref="BF116:BF146" si="36">BG116+BH116+BI116+BJ116</f>
        <v>0</v>
      </c>
      <c r="BG116" s="148"/>
      <c r="BH116" s="148"/>
      <c r="BI116" s="148"/>
      <c r="BJ116" s="148"/>
    </row>
    <row r="117" spans="1:62" ht="19.5" hidden="1" customHeight="1">
      <c r="A117" s="166" t="s">
        <v>466</v>
      </c>
      <c r="B117" s="14">
        <v>6901</v>
      </c>
      <c r="C117" s="95" t="s">
        <v>238</v>
      </c>
      <c r="D117" s="93" t="s">
        <v>238</v>
      </c>
      <c r="E117" s="93" t="s">
        <v>238</v>
      </c>
      <c r="F117" s="93" t="s">
        <v>238</v>
      </c>
      <c r="G117" s="93" t="s">
        <v>238</v>
      </c>
      <c r="H117" s="93" t="s">
        <v>238</v>
      </c>
      <c r="I117" s="93" t="s">
        <v>238</v>
      </c>
      <c r="J117" s="93" t="s">
        <v>238</v>
      </c>
      <c r="K117" s="93" t="s">
        <v>238</v>
      </c>
      <c r="L117" s="93" t="s">
        <v>238</v>
      </c>
      <c r="M117" s="93" t="s">
        <v>238</v>
      </c>
      <c r="N117" s="93" t="s">
        <v>238</v>
      </c>
      <c r="O117" s="93" t="s">
        <v>238</v>
      </c>
      <c r="P117" s="93" t="s">
        <v>238</v>
      </c>
      <c r="Q117" s="94" t="s">
        <v>238</v>
      </c>
      <c r="R117" s="94" t="s">
        <v>238</v>
      </c>
      <c r="S117" s="94" t="s">
        <v>238</v>
      </c>
      <c r="T117" s="94" t="s">
        <v>238</v>
      </c>
      <c r="U117" s="94" t="s">
        <v>238</v>
      </c>
      <c r="V117" s="94" t="s">
        <v>238</v>
      </c>
      <c r="W117" s="94" t="s">
        <v>238</v>
      </c>
      <c r="X117" s="93" t="s">
        <v>238</v>
      </c>
      <c r="Y117" s="93" t="s">
        <v>238</v>
      </c>
      <c r="Z117" s="93" t="s">
        <v>238</v>
      </c>
      <c r="AA117" s="93" t="s">
        <v>238</v>
      </c>
      <c r="AB117" s="93" t="s">
        <v>238</v>
      </c>
      <c r="AC117" s="8" t="s">
        <v>238</v>
      </c>
      <c r="AD117" s="8" t="s">
        <v>238</v>
      </c>
      <c r="AE117" s="8"/>
      <c r="AF117" s="8"/>
      <c r="AG117" s="153">
        <f t="shared" ref="AG117:AH154" si="37">AI117+AK117+AM117+AO117</f>
        <v>0</v>
      </c>
      <c r="AH117" s="153"/>
      <c r="AI117" s="148"/>
      <c r="AJ117" s="148"/>
      <c r="AK117" s="148"/>
      <c r="AL117" s="148"/>
      <c r="AM117" s="148"/>
      <c r="AN117" s="148"/>
      <c r="AO117" s="148"/>
      <c r="AP117" s="153"/>
      <c r="AQ117" s="154">
        <f t="shared" ref="AQ117:AQ154" si="38">AR117+AS117+AT117+AU117</f>
        <v>0</v>
      </c>
      <c r="AR117" s="146"/>
      <c r="AS117" s="146"/>
      <c r="AT117" s="146"/>
      <c r="AU117" s="146"/>
      <c r="AV117" s="153">
        <f t="shared" ref="AV117:AV154" si="39">AW117+AX117+AY117+AZ117</f>
        <v>0</v>
      </c>
      <c r="AW117" s="148"/>
      <c r="AX117" s="148"/>
      <c r="AY117" s="148"/>
      <c r="AZ117" s="148"/>
      <c r="BA117" s="153">
        <f t="shared" si="35"/>
        <v>0</v>
      </c>
      <c r="BB117" s="148"/>
      <c r="BC117" s="148"/>
      <c r="BD117" s="148"/>
      <c r="BE117" s="148"/>
      <c r="BF117" s="153">
        <f t="shared" si="36"/>
        <v>0</v>
      </c>
      <c r="BG117" s="148"/>
      <c r="BH117" s="148"/>
      <c r="BI117" s="148"/>
      <c r="BJ117" s="148"/>
    </row>
    <row r="118" spans="1:62" ht="20.25" hidden="1" customHeight="1">
      <c r="A118" s="502" t="s">
        <v>411</v>
      </c>
      <c r="B118" s="15"/>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16"/>
      <c r="AD118" s="16"/>
      <c r="AE118" s="16"/>
      <c r="AF118" s="16"/>
      <c r="AG118" s="153">
        <f t="shared" si="37"/>
        <v>0</v>
      </c>
      <c r="AH118" s="156"/>
      <c r="AI118" s="151"/>
      <c r="AJ118" s="151"/>
      <c r="AK118" s="151"/>
      <c r="AL118" s="151"/>
      <c r="AM118" s="151"/>
      <c r="AN118" s="151"/>
      <c r="AO118" s="151"/>
      <c r="AP118" s="156"/>
      <c r="AQ118" s="154">
        <f t="shared" si="38"/>
        <v>0</v>
      </c>
      <c r="AR118" s="152"/>
      <c r="AS118" s="152"/>
      <c r="AT118" s="152"/>
      <c r="AU118" s="152"/>
      <c r="AV118" s="153">
        <f t="shared" si="39"/>
        <v>0</v>
      </c>
      <c r="AW118" s="151"/>
      <c r="AX118" s="151"/>
      <c r="AY118" s="151"/>
      <c r="AZ118" s="151"/>
      <c r="BA118" s="153">
        <f t="shared" si="35"/>
        <v>0</v>
      </c>
      <c r="BB118" s="151"/>
      <c r="BC118" s="151"/>
      <c r="BD118" s="151"/>
      <c r="BE118" s="151"/>
      <c r="BF118" s="153">
        <f t="shared" si="36"/>
        <v>0</v>
      </c>
      <c r="BG118" s="151"/>
      <c r="BH118" s="151"/>
      <c r="BI118" s="151"/>
      <c r="BJ118" s="151"/>
    </row>
    <row r="119" spans="1:62" ht="17.25" hidden="1" customHeight="1">
      <c r="A119" s="503" t="s">
        <v>412</v>
      </c>
      <c r="B119" s="17"/>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18"/>
      <c r="AD119" s="18"/>
      <c r="AE119" s="18"/>
      <c r="AF119" s="18"/>
      <c r="AG119" s="153">
        <f t="shared" si="37"/>
        <v>0</v>
      </c>
      <c r="AH119" s="153"/>
      <c r="AI119" s="153"/>
      <c r="AJ119" s="153"/>
      <c r="AK119" s="153"/>
      <c r="AL119" s="153"/>
      <c r="AM119" s="153"/>
      <c r="AN119" s="153"/>
      <c r="AO119" s="153"/>
      <c r="AP119" s="153"/>
      <c r="AQ119" s="154">
        <f t="shared" si="38"/>
        <v>0</v>
      </c>
      <c r="AR119" s="154"/>
      <c r="AS119" s="154"/>
      <c r="AT119" s="154"/>
      <c r="AU119" s="154"/>
      <c r="AV119" s="153">
        <f t="shared" si="39"/>
        <v>0</v>
      </c>
      <c r="AW119" s="153"/>
      <c r="AX119" s="153"/>
      <c r="AY119" s="153"/>
      <c r="AZ119" s="153"/>
      <c r="BA119" s="153">
        <f t="shared" si="35"/>
        <v>0</v>
      </c>
      <c r="BB119" s="153"/>
      <c r="BC119" s="153"/>
      <c r="BD119" s="153"/>
      <c r="BE119" s="153"/>
      <c r="BF119" s="153">
        <f t="shared" si="36"/>
        <v>0</v>
      </c>
      <c r="BG119" s="153"/>
      <c r="BH119" s="153"/>
      <c r="BI119" s="153"/>
      <c r="BJ119" s="153"/>
    </row>
    <row r="120" spans="1:62" ht="15" hidden="1" customHeight="1">
      <c r="A120" s="504" t="s">
        <v>443</v>
      </c>
      <c r="B120" s="14">
        <v>6908</v>
      </c>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12"/>
      <c r="AD120" s="12" t="s">
        <v>291</v>
      </c>
      <c r="AE120" s="12"/>
      <c r="AF120" s="12"/>
      <c r="AG120" s="153">
        <f t="shared" si="37"/>
        <v>0</v>
      </c>
      <c r="AH120" s="153"/>
      <c r="AI120" s="148"/>
      <c r="AJ120" s="148"/>
      <c r="AK120" s="148"/>
      <c r="AL120" s="148"/>
      <c r="AM120" s="148"/>
      <c r="AN120" s="148"/>
      <c r="AO120" s="148"/>
      <c r="AP120" s="153"/>
      <c r="AQ120" s="154">
        <f t="shared" si="38"/>
        <v>0</v>
      </c>
      <c r="AR120" s="146"/>
      <c r="AS120" s="146"/>
      <c r="AT120" s="146"/>
      <c r="AU120" s="146"/>
      <c r="AV120" s="153">
        <f t="shared" si="39"/>
        <v>0</v>
      </c>
      <c r="AW120" s="148"/>
      <c r="AX120" s="148"/>
      <c r="AY120" s="148"/>
      <c r="AZ120" s="148"/>
      <c r="BA120" s="153">
        <f t="shared" si="35"/>
        <v>0</v>
      </c>
      <c r="BB120" s="148"/>
      <c r="BC120" s="148"/>
      <c r="BD120" s="148"/>
      <c r="BE120" s="148"/>
      <c r="BF120" s="153">
        <f t="shared" si="36"/>
        <v>0</v>
      </c>
      <c r="BG120" s="148"/>
      <c r="BH120" s="148"/>
      <c r="BI120" s="148"/>
      <c r="BJ120" s="148"/>
    </row>
    <row r="121" spans="1:62" ht="16.5" hidden="1" customHeight="1">
      <c r="A121" s="166" t="s">
        <v>204</v>
      </c>
      <c r="B121" s="14">
        <v>7000</v>
      </c>
      <c r="C121" s="95" t="s">
        <v>238</v>
      </c>
      <c r="D121" s="93" t="s">
        <v>238</v>
      </c>
      <c r="E121" s="93" t="s">
        <v>238</v>
      </c>
      <c r="F121" s="93" t="s">
        <v>238</v>
      </c>
      <c r="G121" s="93" t="s">
        <v>238</v>
      </c>
      <c r="H121" s="93" t="s">
        <v>238</v>
      </c>
      <c r="I121" s="93" t="s">
        <v>238</v>
      </c>
      <c r="J121" s="93" t="s">
        <v>238</v>
      </c>
      <c r="K121" s="93" t="s">
        <v>238</v>
      </c>
      <c r="L121" s="93" t="s">
        <v>238</v>
      </c>
      <c r="M121" s="93" t="s">
        <v>238</v>
      </c>
      <c r="N121" s="93" t="s">
        <v>238</v>
      </c>
      <c r="O121" s="93" t="s">
        <v>238</v>
      </c>
      <c r="P121" s="93" t="s">
        <v>238</v>
      </c>
      <c r="Q121" s="94" t="s">
        <v>238</v>
      </c>
      <c r="R121" s="94" t="s">
        <v>238</v>
      </c>
      <c r="S121" s="94" t="s">
        <v>238</v>
      </c>
      <c r="T121" s="94" t="s">
        <v>238</v>
      </c>
      <c r="U121" s="94" t="s">
        <v>238</v>
      </c>
      <c r="V121" s="94" t="s">
        <v>238</v>
      </c>
      <c r="W121" s="94" t="s">
        <v>238</v>
      </c>
      <c r="X121" s="93" t="s">
        <v>238</v>
      </c>
      <c r="Y121" s="93" t="s">
        <v>238</v>
      </c>
      <c r="Z121" s="93" t="s">
        <v>238</v>
      </c>
      <c r="AA121" s="93" t="s">
        <v>238</v>
      </c>
      <c r="AB121" s="93" t="s">
        <v>238</v>
      </c>
      <c r="AC121" s="8" t="s">
        <v>238</v>
      </c>
      <c r="AD121" s="8" t="s">
        <v>238</v>
      </c>
      <c r="AE121" s="8"/>
      <c r="AF121" s="8"/>
      <c r="AG121" s="153">
        <f t="shared" si="37"/>
        <v>0</v>
      </c>
      <c r="AH121" s="153"/>
      <c r="AI121" s="148"/>
      <c r="AJ121" s="148"/>
      <c r="AK121" s="148"/>
      <c r="AL121" s="148"/>
      <c r="AM121" s="148"/>
      <c r="AN121" s="148"/>
      <c r="AO121" s="148"/>
      <c r="AP121" s="153"/>
      <c r="AQ121" s="154">
        <f t="shared" si="38"/>
        <v>0</v>
      </c>
      <c r="AR121" s="146"/>
      <c r="AS121" s="146"/>
      <c r="AT121" s="146"/>
      <c r="AU121" s="146"/>
      <c r="AV121" s="153">
        <f t="shared" si="39"/>
        <v>0</v>
      </c>
      <c r="AW121" s="148"/>
      <c r="AX121" s="148"/>
      <c r="AY121" s="148"/>
      <c r="AZ121" s="148"/>
      <c r="BA121" s="153">
        <f t="shared" si="35"/>
        <v>0</v>
      </c>
      <c r="BB121" s="148"/>
      <c r="BC121" s="148"/>
      <c r="BD121" s="148"/>
      <c r="BE121" s="148"/>
      <c r="BF121" s="153">
        <f t="shared" si="36"/>
        <v>0</v>
      </c>
      <c r="BG121" s="148"/>
      <c r="BH121" s="148"/>
      <c r="BI121" s="148"/>
      <c r="BJ121" s="148"/>
    </row>
    <row r="122" spans="1:62" ht="24.75" hidden="1" customHeight="1">
      <c r="A122" s="502" t="s">
        <v>411</v>
      </c>
      <c r="B122" s="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16"/>
      <c r="AD122" s="16"/>
      <c r="AE122" s="16"/>
      <c r="AF122" s="16"/>
      <c r="AG122" s="153">
        <f t="shared" si="37"/>
        <v>0</v>
      </c>
      <c r="AH122" s="156"/>
      <c r="AI122" s="151"/>
      <c r="AJ122" s="151"/>
      <c r="AK122" s="151"/>
      <c r="AL122" s="151"/>
      <c r="AM122" s="151"/>
      <c r="AN122" s="151"/>
      <c r="AO122" s="151"/>
      <c r="AP122" s="156"/>
      <c r="AQ122" s="154">
        <f t="shared" si="38"/>
        <v>0</v>
      </c>
      <c r="AR122" s="152"/>
      <c r="AS122" s="152"/>
      <c r="AT122" s="152"/>
      <c r="AU122" s="152"/>
      <c r="AV122" s="153">
        <f t="shared" si="39"/>
        <v>0</v>
      </c>
      <c r="AW122" s="151"/>
      <c r="AX122" s="151"/>
      <c r="AY122" s="151"/>
      <c r="AZ122" s="151"/>
      <c r="BA122" s="153">
        <f t="shared" si="35"/>
        <v>0</v>
      </c>
      <c r="BB122" s="151"/>
      <c r="BC122" s="151"/>
      <c r="BD122" s="151"/>
      <c r="BE122" s="151"/>
      <c r="BF122" s="153">
        <f t="shared" si="36"/>
        <v>0</v>
      </c>
      <c r="BG122" s="151"/>
      <c r="BH122" s="151"/>
      <c r="BI122" s="151"/>
      <c r="BJ122" s="151"/>
    </row>
    <row r="123" spans="1:62" ht="18" hidden="1" customHeight="1">
      <c r="A123" s="505" t="s">
        <v>369</v>
      </c>
      <c r="B123" s="501">
        <v>7100</v>
      </c>
      <c r="C123" s="66"/>
      <c r="D123" s="66"/>
      <c r="E123" s="66"/>
      <c r="F123" s="66"/>
      <c r="G123" s="66"/>
      <c r="H123" s="66"/>
      <c r="I123" s="66"/>
      <c r="J123" s="66"/>
      <c r="K123" s="66"/>
      <c r="L123" s="66"/>
      <c r="M123" s="66"/>
      <c r="N123" s="66"/>
      <c r="O123" s="66"/>
      <c r="P123" s="66"/>
      <c r="Q123" s="59"/>
      <c r="R123" s="59"/>
      <c r="S123" s="59"/>
      <c r="T123" s="59"/>
      <c r="U123" s="59"/>
      <c r="V123" s="59"/>
      <c r="W123" s="59"/>
      <c r="X123" s="66"/>
      <c r="Y123" s="66"/>
      <c r="Z123" s="66"/>
      <c r="AA123" s="66"/>
      <c r="AB123" s="66"/>
      <c r="AC123" s="12"/>
      <c r="AD123" s="12"/>
      <c r="AE123" s="12"/>
      <c r="AF123" s="12"/>
      <c r="AG123" s="153">
        <f t="shared" si="37"/>
        <v>0</v>
      </c>
      <c r="AH123" s="153"/>
      <c r="AI123" s="148"/>
      <c r="AJ123" s="148"/>
      <c r="AK123" s="148"/>
      <c r="AL123" s="148"/>
      <c r="AM123" s="148"/>
      <c r="AN123" s="148"/>
      <c r="AO123" s="148"/>
      <c r="AP123" s="153"/>
      <c r="AQ123" s="154">
        <f t="shared" si="38"/>
        <v>0</v>
      </c>
      <c r="AR123" s="146"/>
      <c r="AS123" s="146"/>
      <c r="AT123" s="146"/>
      <c r="AU123" s="146"/>
      <c r="AV123" s="153">
        <f t="shared" si="39"/>
        <v>0</v>
      </c>
      <c r="AW123" s="148"/>
      <c r="AX123" s="148"/>
      <c r="AY123" s="148"/>
      <c r="AZ123" s="148"/>
      <c r="BA123" s="153">
        <f t="shared" si="35"/>
        <v>0</v>
      </c>
      <c r="BB123" s="148"/>
      <c r="BC123" s="148"/>
      <c r="BD123" s="148"/>
      <c r="BE123" s="148"/>
      <c r="BF123" s="153">
        <f t="shared" si="36"/>
        <v>0</v>
      </c>
      <c r="BG123" s="148"/>
      <c r="BH123" s="148"/>
      <c r="BI123" s="148"/>
      <c r="BJ123" s="148"/>
    </row>
    <row r="124" spans="1:62" ht="19.5" hidden="1" customHeight="1">
      <c r="A124" s="505" t="s">
        <v>370</v>
      </c>
      <c r="B124" s="14">
        <v>7101</v>
      </c>
      <c r="C124" s="66"/>
      <c r="D124" s="66"/>
      <c r="E124" s="66"/>
      <c r="F124" s="66"/>
      <c r="G124" s="66"/>
      <c r="H124" s="66"/>
      <c r="I124" s="66"/>
      <c r="J124" s="66"/>
      <c r="K124" s="66"/>
      <c r="L124" s="66"/>
      <c r="M124" s="66"/>
      <c r="N124" s="66"/>
      <c r="O124" s="66"/>
      <c r="P124" s="66"/>
      <c r="Q124" s="59"/>
      <c r="R124" s="59"/>
      <c r="S124" s="59"/>
      <c r="T124" s="59"/>
      <c r="U124" s="59"/>
      <c r="V124" s="59"/>
      <c r="W124" s="59"/>
      <c r="X124" s="66"/>
      <c r="Y124" s="66"/>
      <c r="Z124" s="66"/>
      <c r="AA124" s="66"/>
      <c r="AB124" s="66"/>
      <c r="AC124" s="12"/>
      <c r="AD124" s="1"/>
      <c r="AE124" s="12"/>
      <c r="AF124" s="12"/>
      <c r="AG124" s="153">
        <f t="shared" si="37"/>
        <v>0</v>
      </c>
      <c r="AH124" s="153"/>
      <c r="AI124" s="148"/>
      <c r="AJ124" s="148"/>
      <c r="AK124" s="148"/>
      <c r="AL124" s="148"/>
      <c r="AM124" s="148"/>
      <c r="AN124" s="148"/>
      <c r="AO124" s="148"/>
      <c r="AP124" s="153"/>
      <c r="AQ124" s="154">
        <f t="shared" si="38"/>
        <v>0</v>
      </c>
      <c r="AR124" s="146"/>
      <c r="AS124" s="146"/>
      <c r="AT124" s="146"/>
      <c r="AU124" s="146"/>
      <c r="AV124" s="153">
        <f t="shared" si="39"/>
        <v>0</v>
      </c>
      <c r="AW124" s="148"/>
      <c r="AX124" s="148"/>
      <c r="AY124" s="148"/>
      <c r="AZ124" s="148"/>
      <c r="BA124" s="153">
        <f t="shared" si="35"/>
        <v>0</v>
      </c>
      <c r="BB124" s="148"/>
      <c r="BC124" s="148"/>
      <c r="BD124" s="148"/>
      <c r="BE124" s="148"/>
      <c r="BF124" s="153">
        <f t="shared" si="36"/>
        <v>0</v>
      </c>
      <c r="BG124" s="148"/>
      <c r="BH124" s="148"/>
      <c r="BI124" s="148"/>
      <c r="BJ124" s="148"/>
    </row>
    <row r="125" spans="1:62" ht="15" hidden="1" customHeight="1">
      <c r="A125" s="506" t="s">
        <v>208</v>
      </c>
      <c r="B125" s="14">
        <v>7200</v>
      </c>
      <c r="C125" s="95" t="s">
        <v>238</v>
      </c>
      <c r="D125" s="93" t="s">
        <v>238</v>
      </c>
      <c r="E125" s="93" t="s">
        <v>238</v>
      </c>
      <c r="F125" s="93" t="s">
        <v>238</v>
      </c>
      <c r="G125" s="93" t="s">
        <v>238</v>
      </c>
      <c r="H125" s="93" t="s">
        <v>238</v>
      </c>
      <c r="I125" s="93" t="s">
        <v>238</v>
      </c>
      <c r="J125" s="93" t="s">
        <v>238</v>
      </c>
      <c r="K125" s="93" t="s">
        <v>238</v>
      </c>
      <c r="L125" s="93" t="s">
        <v>238</v>
      </c>
      <c r="M125" s="93" t="s">
        <v>238</v>
      </c>
      <c r="N125" s="93" t="s">
        <v>238</v>
      </c>
      <c r="O125" s="93" t="s">
        <v>238</v>
      </c>
      <c r="P125" s="93" t="s">
        <v>238</v>
      </c>
      <c r="Q125" s="94" t="s">
        <v>238</v>
      </c>
      <c r="R125" s="94" t="s">
        <v>238</v>
      </c>
      <c r="S125" s="94" t="s">
        <v>238</v>
      </c>
      <c r="T125" s="94" t="s">
        <v>238</v>
      </c>
      <c r="U125" s="94" t="s">
        <v>238</v>
      </c>
      <c r="V125" s="94" t="s">
        <v>238</v>
      </c>
      <c r="W125" s="94" t="s">
        <v>238</v>
      </c>
      <c r="X125" s="93" t="s">
        <v>238</v>
      </c>
      <c r="Y125" s="93" t="s">
        <v>238</v>
      </c>
      <c r="Z125" s="93" t="s">
        <v>238</v>
      </c>
      <c r="AA125" s="93" t="s">
        <v>238</v>
      </c>
      <c r="AB125" s="93" t="s">
        <v>238</v>
      </c>
      <c r="AC125" s="8" t="s">
        <v>238</v>
      </c>
      <c r="AD125" s="8" t="s">
        <v>238</v>
      </c>
      <c r="AE125" s="8"/>
      <c r="AF125" s="8"/>
      <c r="AG125" s="153">
        <f t="shared" si="37"/>
        <v>0</v>
      </c>
      <c r="AH125" s="153"/>
      <c r="AI125" s="148"/>
      <c r="AJ125" s="148"/>
      <c r="AK125" s="148"/>
      <c r="AL125" s="148"/>
      <c r="AM125" s="148"/>
      <c r="AN125" s="148"/>
      <c r="AO125" s="148"/>
      <c r="AP125" s="153"/>
      <c r="AQ125" s="154">
        <f t="shared" si="38"/>
        <v>0</v>
      </c>
      <c r="AR125" s="146"/>
      <c r="AS125" s="146"/>
      <c r="AT125" s="146"/>
      <c r="AU125" s="146"/>
      <c r="AV125" s="153">
        <f t="shared" si="39"/>
        <v>0</v>
      </c>
      <c r="AW125" s="148"/>
      <c r="AX125" s="148"/>
      <c r="AY125" s="148"/>
      <c r="AZ125" s="148"/>
      <c r="BA125" s="153">
        <f t="shared" si="35"/>
        <v>0</v>
      </c>
      <c r="BB125" s="148"/>
      <c r="BC125" s="148"/>
      <c r="BD125" s="148"/>
      <c r="BE125" s="148"/>
      <c r="BF125" s="153">
        <f t="shared" si="36"/>
        <v>0</v>
      </c>
      <c r="BG125" s="148"/>
      <c r="BH125" s="148"/>
      <c r="BI125" s="148"/>
      <c r="BJ125" s="148"/>
    </row>
    <row r="126" spans="1:62" ht="11.25" hidden="1" customHeight="1">
      <c r="A126" s="113" t="s">
        <v>411</v>
      </c>
      <c r="B126" s="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16"/>
      <c r="AD126" s="16"/>
      <c r="AE126" s="16"/>
      <c r="AF126" s="16"/>
      <c r="AG126" s="153">
        <f t="shared" si="37"/>
        <v>0</v>
      </c>
      <c r="AH126" s="156"/>
      <c r="AI126" s="151"/>
      <c r="AJ126" s="151"/>
      <c r="AK126" s="151"/>
      <c r="AL126" s="151"/>
      <c r="AM126" s="151"/>
      <c r="AN126" s="151"/>
      <c r="AO126" s="151"/>
      <c r="AP126" s="156"/>
      <c r="AQ126" s="154">
        <f t="shared" si="38"/>
        <v>0</v>
      </c>
      <c r="AR126" s="152"/>
      <c r="AS126" s="152"/>
      <c r="AT126" s="152"/>
      <c r="AU126" s="152"/>
      <c r="AV126" s="153">
        <f t="shared" si="39"/>
        <v>0</v>
      </c>
      <c r="AW126" s="151"/>
      <c r="AX126" s="151"/>
      <c r="AY126" s="151"/>
      <c r="AZ126" s="151"/>
      <c r="BA126" s="153">
        <f t="shared" si="35"/>
        <v>0</v>
      </c>
      <c r="BB126" s="151"/>
      <c r="BC126" s="151"/>
      <c r="BD126" s="151"/>
      <c r="BE126" s="151"/>
      <c r="BF126" s="153">
        <f t="shared" si="36"/>
        <v>0</v>
      </c>
      <c r="BG126" s="151"/>
      <c r="BH126" s="151"/>
      <c r="BI126" s="151"/>
      <c r="BJ126" s="151"/>
    </row>
    <row r="127" spans="1:62" ht="13.5" hidden="1" customHeight="1">
      <c r="A127" s="114" t="s">
        <v>412</v>
      </c>
      <c r="B127" s="17"/>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18"/>
      <c r="AD127" s="18"/>
      <c r="AE127" s="18"/>
      <c r="AF127" s="18"/>
      <c r="AG127" s="153">
        <f t="shared" si="37"/>
        <v>0</v>
      </c>
      <c r="AH127" s="153"/>
      <c r="AI127" s="153"/>
      <c r="AJ127" s="153"/>
      <c r="AK127" s="153"/>
      <c r="AL127" s="153"/>
      <c r="AM127" s="153"/>
      <c r="AN127" s="153"/>
      <c r="AO127" s="153"/>
      <c r="AP127" s="153"/>
      <c r="AQ127" s="154">
        <f t="shared" si="38"/>
        <v>0</v>
      </c>
      <c r="AR127" s="154"/>
      <c r="AS127" s="154"/>
      <c r="AT127" s="154"/>
      <c r="AU127" s="154"/>
      <c r="AV127" s="153">
        <f t="shared" si="39"/>
        <v>0</v>
      </c>
      <c r="AW127" s="153"/>
      <c r="AX127" s="153"/>
      <c r="AY127" s="153"/>
      <c r="AZ127" s="153"/>
      <c r="BA127" s="153">
        <f t="shared" si="35"/>
        <v>0</v>
      </c>
      <c r="BB127" s="153"/>
      <c r="BC127" s="153"/>
      <c r="BD127" s="153"/>
      <c r="BE127" s="153"/>
      <c r="BF127" s="153">
        <f t="shared" si="36"/>
        <v>0</v>
      </c>
      <c r="BG127" s="153"/>
      <c r="BH127" s="153"/>
      <c r="BI127" s="153"/>
      <c r="BJ127" s="153"/>
    </row>
    <row r="128" spans="1:62" ht="21" hidden="1" customHeight="1">
      <c r="A128" s="112" t="s">
        <v>412</v>
      </c>
      <c r="B128" s="14"/>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12"/>
      <c r="AD128" s="12"/>
      <c r="AE128" s="12"/>
      <c r="AF128" s="12"/>
      <c r="AG128" s="153">
        <f t="shared" si="37"/>
        <v>0</v>
      </c>
      <c r="AH128" s="153"/>
      <c r="AI128" s="148"/>
      <c r="AJ128" s="148"/>
      <c r="AK128" s="148"/>
      <c r="AL128" s="148"/>
      <c r="AM128" s="148"/>
      <c r="AN128" s="148"/>
      <c r="AO128" s="148"/>
      <c r="AP128" s="153"/>
      <c r="AQ128" s="154">
        <f t="shared" si="38"/>
        <v>0</v>
      </c>
      <c r="AR128" s="146"/>
      <c r="AS128" s="146"/>
      <c r="AT128" s="146"/>
      <c r="AU128" s="146"/>
      <c r="AV128" s="153">
        <f t="shared" si="39"/>
        <v>0</v>
      </c>
      <c r="AW128" s="148"/>
      <c r="AX128" s="148"/>
      <c r="AY128" s="148"/>
      <c r="AZ128" s="148"/>
      <c r="BA128" s="153">
        <f t="shared" si="35"/>
        <v>0</v>
      </c>
      <c r="BB128" s="148"/>
      <c r="BC128" s="148"/>
      <c r="BD128" s="148"/>
      <c r="BE128" s="148"/>
      <c r="BF128" s="153">
        <f t="shared" si="36"/>
        <v>0</v>
      </c>
      <c r="BG128" s="148"/>
      <c r="BH128" s="148"/>
      <c r="BI128" s="148"/>
      <c r="BJ128" s="148"/>
    </row>
    <row r="129" spans="1:62" s="40" customFormat="1" ht="112.5">
      <c r="A129" s="166" t="s">
        <v>209</v>
      </c>
      <c r="B129" s="37">
        <v>7300</v>
      </c>
      <c r="C129" s="96" t="s">
        <v>238</v>
      </c>
      <c r="D129" s="76" t="s">
        <v>238</v>
      </c>
      <c r="E129" s="76" t="s">
        <v>238</v>
      </c>
      <c r="F129" s="76" t="s">
        <v>238</v>
      </c>
      <c r="G129" s="76" t="s">
        <v>238</v>
      </c>
      <c r="H129" s="76" t="s">
        <v>238</v>
      </c>
      <c r="I129" s="76" t="s">
        <v>238</v>
      </c>
      <c r="J129" s="76" t="s">
        <v>238</v>
      </c>
      <c r="K129" s="76" t="s">
        <v>238</v>
      </c>
      <c r="L129" s="76" t="s">
        <v>238</v>
      </c>
      <c r="M129" s="76" t="s">
        <v>238</v>
      </c>
      <c r="N129" s="76" t="s">
        <v>238</v>
      </c>
      <c r="O129" s="76" t="s">
        <v>238</v>
      </c>
      <c r="P129" s="76" t="s">
        <v>238</v>
      </c>
      <c r="Q129" s="77" t="s">
        <v>238</v>
      </c>
      <c r="R129" s="77" t="s">
        <v>238</v>
      </c>
      <c r="S129" s="77" t="s">
        <v>238</v>
      </c>
      <c r="T129" s="77" t="s">
        <v>238</v>
      </c>
      <c r="U129" s="77" t="s">
        <v>238</v>
      </c>
      <c r="V129" s="77" t="s">
        <v>238</v>
      </c>
      <c r="W129" s="77" t="s">
        <v>238</v>
      </c>
      <c r="X129" s="76" t="s">
        <v>238</v>
      </c>
      <c r="Y129" s="76" t="s">
        <v>238</v>
      </c>
      <c r="Z129" s="76" t="s">
        <v>238</v>
      </c>
      <c r="AA129" s="76" t="s">
        <v>238</v>
      </c>
      <c r="AB129" s="76" t="s">
        <v>238</v>
      </c>
      <c r="AC129" s="38" t="s">
        <v>238</v>
      </c>
      <c r="AD129" s="38" t="s">
        <v>238</v>
      </c>
      <c r="AE129" s="38"/>
      <c r="AF129" s="38"/>
      <c r="AG129" s="160">
        <f t="shared" si="37"/>
        <v>89.6</v>
      </c>
      <c r="AH129" s="160">
        <f t="shared" si="37"/>
        <v>89.6</v>
      </c>
      <c r="AI129" s="149">
        <f t="shared" ref="AI129:AY129" si="40">AI130+AI140</f>
        <v>89.6</v>
      </c>
      <c r="AJ129" s="149">
        <f t="shared" si="40"/>
        <v>89.6</v>
      </c>
      <c r="AK129" s="149">
        <f t="shared" si="40"/>
        <v>0</v>
      </c>
      <c r="AL129" s="149"/>
      <c r="AM129" s="149">
        <f t="shared" si="40"/>
        <v>0</v>
      </c>
      <c r="AN129" s="149"/>
      <c r="AO129" s="149"/>
      <c r="AP129" s="160"/>
      <c r="AQ129" s="161">
        <f t="shared" si="38"/>
        <v>90</v>
      </c>
      <c r="AR129" s="150">
        <f t="shared" si="40"/>
        <v>90</v>
      </c>
      <c r="AS129" s="150">
        <f t="shared" si="40"/>
        <v>0</v>
      </c>
      <c r="AT129" s="150">
        <f t="shared" si="40"/>
        <v>0</v>
      </c>
      <c r="AU129" s="150"/>
      <c r="AV129" s="160">
        <f t="shared" si="39"/>
        <v>90.1</v>
      </c>
      <c r="AW129" s="149">
        <f t="shared" si="40"/>
        <v>90.1</v>
      </c>
      <c r="AX129" s="149">
        <f t="shared" si="40"/>
        <v>0</v>
      </c>
      <c r="AY129" s="149">
        <f t="shared" si="40"/>
        <v>0</v>
      </c>
      <c r="AZ129" s="149"/>
      <c r="BA129" s="160">
        <f t="shared" si="35"/>
        <v>93.8</v>
      </c>
      <c r="BB129" s="149">
        <f>BB130+BB140</f>
        <v>93.8</v>
      </c>
      <c r="BC129" s="149">
        <f>BC130+BC140</f>
        <v>0</v>
      </c>
      <c r="BD129" s="149">
        <f>BD130+BD140</f>
        <v>0</v>
      </c>
      <c r="BE129" s="149"/>
      <c r="BF129" s="160">
        <f t="shared" si="36"/>
        <v>93.8</v>
      </c>
      <c r="BG129" s="149">
        <f>BG130+BG140</f>
        <v>93.8</v>
      </c>
      <c r="BH129" s="149">
        <f>BH130+BH140</f>
        <v>0</v>
      </c>
      <c r="BI129" s="149">
        <f>BI130+BI140</f>
        <v>0</v>
      </c>
      <c r="BJ129" s="149"/>
    </row>
    <row r="130" spans="1:62" ht="36">
      <c r="A130" s="112" t="s">
        <v>366</v>
      </c>
      <c r="B130" s="14">
        <v>7301</v>
      </c>
      <c r="C130" s="97" t="s">
        <v>238</v>
      </c>
      <c r="D130" s="93" t="s">
        <v>238</v>
      </c>
      <c r="E130" s="93" t="s">
        <v>238</v>
      </c>
      <c r="F130" s="93" t="s">
        <v>238</v>
      </c>
      <c r="G130" s="93" t="s">
        <v>238</v>
      </c>
      <c r="H130" s="93" t="s">
        <v>238</v>
      </c>
      <c r="I130" s="93" t="s">
        <v>238</v>
      </c>
      <c r="J130" s="93" t="s">
        <v>238</v>
      </c>
      <c r="K130" s="93" t="s">
        <v>238</v>
      </c>
      <c r="L130" s="93" t="s">
        <v>238</v>
      </c>
      <c r="M130" s="93" t="s">
        <v>238</v>
      </c>
      <c r="N130" s="93" t="s">
        <v>238</v>
      </c>
      <c r="O130" s="93" t="s">
        <v>238</v>
      </c>
      <c r="P130" s="93" t="s">
        <v>238</v>
      </c>
      <c r="Q130" s="94" t="s">
        <v>238</v>
      </c>
      <c r="R130" s="94" t="s">
        <v>238</v>
      </c>
      <c r="S130" s="94" t="s">
        <v>238</v>
      </c>
      <c r="T130" s="94" t="s">
        <v>238</v>
      </c>
      <c r="U130" s="94" t="s">
        <v>238</v>
      </c>
      <c r="V130" s="94" t="s">
        <v>238</v>
      </c>
      <c r="W130" s="94" t="s">
        <v>238</v>
      </c>
      <c r="X130" s="93" t="s">
        <v>238</v>
      </c>
      <c r="Y130" s="93" t="s">
        <v>238</v>
      </c>
      <c r="Z130" s="93" t="s">
        <v>238</v>
      </c>
      <c r="AA130" s="93" t="s">
        <v>238</v>
      </c>
      <c r="AB130" s="93" t="s">
        <v>238</v>
      </c>
      <c r="AC130" s="8" t="s">
        <v>238</v>
      </c>
      <c r="AD130" s="8" t="s">
        <v>238</v>
      </c>
      <c r="AE130" s="8"/>
      <c r="AF130" s="8"/>
      <c r="AG130" s="153">
        <f t="shared" si="37"/>
        <v>89.6</v>
      </c>
      <c r="AH130" s="153">
        <f t="shared" si="37"/>
        <v>89.6</v>
      </c>
      <c r="AI130" s="148">
        <f t="shared" ref="AI130:AY130" si="41">AI133+AI138</f>
        <v>89.6</v>
      </c>
      <c r="AJ130" s="148">
        <f t="shared" si="41"/>
        <v>89.6</v>
      </c>
      <c r="AK130" s="148">
        <f t="shared" si="41"/>
        <v>0</v>
      </c>
      <c r="AL130" s="148"/>
      <c r="AM130" s="148">
        <f t="shared" si="41"/>
        <v>0</v>
      </c>
      <c r="AN130" s="148"/>
      <c r="AO130" s="148"/>
      <c r="AP130" s="153"/>
      <c r="AQ130" s="154">
        <f t="shared" si="38"/>
        <v>90</v>
      </c>
      <c r="AR130" s="146">
        <f t="shared" si="41"/>
        <v>90</v>
      </c>
      <c r="AS130" s="146">
        <f t="shared" si="41"/>
        <v>0</v>
      </c>
      <c r="AT130" s="146">
        <f t="shared" si="41"/>
        <v>0</v>
      </c>
      <c r="AU130" s="146"/>
      <c r="AV130" s="153">
        <f t="shared" si="39"/>
        <v>90.1</v>
      </c>
      <c r="AW130" s="148">
        <f t="shared" si="41"/>
        <v>90.1</v>
      </c>
      <c r="AX130" s="148">
        <f t="shared" si="41"/>
        <v>0</v>
      </c>
      <c r="AY130" s="148">
        <f t="shared" si="41"/>
        <v>0</v>
      </c>
      <c r="AZ130" s="148"/>
      <c r="BA130" s="153">
        <f t="shared" si="35"/>
        <v>93.8</v>
      </c>
      <c r="BB130" s="148">
        <f>BB133+BB138</f>
        <v>93.8</v>
      </c>
      <c r="BC130" s="148">
        <f>BC133+BC138</f>
        <v>0</v>
      </c>
      <c r="BD130" s="148">
        <f>BD133+BD138</f>
        <v>0</v>
      </c>
      <c r="BE130" s="148"/>
      <c r="BF130" s="153">
        <f t="shared" si="36"/>
        <v>93.8</v>
      </c>
      <c r="BG130" s="148">
        <f>BG133+BG138</f>
        <v>93.8</v>
      </c>
      <c r="BH130" s="148">
        <f>BH133+BH138</f>
        <v>0</v>
      </c>
      <c r="BI130" s="148">
        <f>BI133+BI138</f>
        <v>0</v>
      </c>
      <c r="BJ130" s="148"/>
    </row>
    <row r="131" spans="1:62" ht="12" hidden="1" customHeight="1">
      <c r="A131" s="113" t="s">
        <v>411</v>
      </c>
      <c r="B131" s="15"/>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16"/>
      <c r="AD131" s="16"/>
      <c r="AE131" s="16"/>
      <c r="AF131" s="16"/>
      <c r="AG131" s="153">
        <f t="shared" si="37"/>
        <v>0</v>
      </c>
      <c r="AH131" s="156"/>
      <c r="AI131" s="151"/>
      <c r="AJ131" s="151"/>
      <c r="AK131" s="151"/>
      <c r="AL131" s="151"/>
      <c r="AM131" s="151"/>
      <c r="AN131" s="151"/>
      <c r="AO131" s="151"/>
      <c r="AP131" s="156"/>
      <c r="AQ131" s="154">
        <f t="shared" si="38"/>
        <v>0</v>
      </c>
      <c r="AR131" s="152"/>
      <c r="AS131" s="152"/>
      <c r="AT131" s="152"/>
      <c r="AU131" s="152"/>
      <c r="AV131" s="153">
        <f t="shared" si="39"/>
        <v>0</v>
      </c>
      <c r="AW131" s="151"/>
      <c r="AX131" s="151"/>
      <c r="AY131" s="151"/>
      <c r="AZ131" s="151"/>
      <c r="BA131" s="153">
        <f t="shared" si="35"/>
        <v>0</v>
      </c>
      <c r="BB131" s="151"/>
      <c r="BC131" s="151"/>
      <c r="BD131" s="151"/>
      <c r="BE131" s="151"/>
      <c r="BF131" s="153">
        <f t="shared" si="36"/>
        <v>0</v>
      </c>
      <c r="BG131" s="151"/>
      <c r="BH131" s="151"/>
      <c r="BI131" s="151"/>
      <c r="BJ131" s="151"/>
    </row>
    <row r="132" spans="1:62" hidden="1">
      <c r="A132" s="114" t="s">
        <v>412</v>
      </c>
      <c r="B132" s="17"/>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18"/>
      <c r="AD132" s="18"/>
      <c r="AE132" s="18"/>
      <c r="AF132" s="18"/>
      <c r="AG132" s="153">
        <f t="shared" si="37"/>
        <v>0</v>
      </c>
      <c r="AH132" s="153"/>
      <c r="AI132" s="153"/>
      <c r="AJ132" s="153"/>
      <c r="AK132" s="153"/>
      <c r="AL132" s="153"/>
      <c r="AM132" s="153"/>
      <c r="AN132" s="153"/>
      <c r="AO132" s="153"/>
      <c r="AP132" s="153"/>
      <c r="AQ132" s="154">
        <f t="shared" si="38"/>
        <v>0</v>
      </c>
      <c r="AR132" s="154"/>
      <c r="AS132" s="154"/>
      <c r="AT132" s="154"/>
      <c r="AU132" s="154"/>
      <c r="AV132" s="153">
        <f t="shared" si="39"/>
        <v>0</v>
      </c>
      <c r="AW132" s="153"/>
      <c r="AX132" s="153"/>
      <c r="AY132" s="153"/>
      <c r="AZ132" s="153"/>
      <c r="BA132" s="153">
        <f t="shared" si="35"/>
        <v>0</v>
      </c>
      <c r="BB132" s="153"/>
      <c r="BC132" s="153"/>
      <c r="BD132" s="153"/>
      <c r="BE132" s="153"/>
      <c r="BF132" s="153">
        <f t="shared" si="36"/>
        <v>0</v>
      </c>
      <c r="BG132" s="153"/>
      <c r="BH132" s="153"/>
      <c r="BI132" s="153"/>
      <c r="BJ132" s="153"/>
    </row>
    <row r="133" spans="1:62" ht="48" customHeight="1">
      <c r="A133" s="859" t="s">
        <v>445</v>
      </c>
      <c r="B133" s="17">
        <v>7304</v>
      </c>
      <c r="C133" s="672" t="s">
        <v>401</v>
      </c>
      <c r="D133" s="58" t="s">
        <v>290</v>
      </c>
      <c r="E133" s="58" t="s">
        <v>402</v>
      </c>
      <c r="F133" s="59"/>
      <c r="G133" s="59"/>
      <c r="H133" s="59"/>
      <c r="I133" s="59"/>
      <c r="J133" s="59"/>
      <c r="K133" s="59"/>
      <c r="L133" s="59"/>
      <c r="M133" s="848" t="s">
        <v>385</v>
      </c>
      <c r="N133" s="60" t="s">
        <v>290</v>
      </c>
      <c r="O133" s="60" t="s">
        <v>386</v>
      </c>
      <c r="P133" s="59">
        <v>29</v>
      </c>
      <c r="Q133" s="59"/>
      <c r="R133" s="59"/>
      <c r="S133" s="59"/>
      <c r="T133" s="59"/>
      <c r="U133" s="59"/>
      <c r="V133" s="59"/>
      <c r="W133" s="672" t="s">
        <v>354</v>
      </c>
      <c r="X133" s="650" t="s">
        <v>239</v>
      </c>
      <c r="Y133" s="650" t="s">
        <v>464</v>
      </c>
      <c r="Z133" s="862" t="s">
        <v>2</v>
      </c>
      <c r="AA133" s="63" t="s">
        <v>290</v>
      </c>
      <c r="AB133" s="63" t="s">
        <v>378</v>
      </c>
      <c r="AC133" s="18"/>
      <c r="AD133" s="18" t="s">
        <v>407</v>
      </c>
      <c r="AE133" s="18"/>
      <c r="AF133" s="18"/>
      <c r="AG133" s="153">
        <f t="shared" si="37"/>
        <v>89.6</v>
      </c>
      <c r="AH133" s="153">
        <f t="shared" si="37"/>
        <v>89.6</v>
      </c>
      <c r="AI133" s="153">
        <f>AI134+AI135</f>
        <v>89.6</v>
      </c>
      <c r="AJ133" s="153">
        <f>AJ134+AJ135</f>
        <v>89.6</v>
      </c>
      <c r="AK133" s="153"/>
      <c r="AL133" s="153"/>
      <c r="AM133" s="153"/>
      <c r="AN133" s="153"/>
      <c r="AO133" s="153"/>
      <c r="AP133" s="153"/>
      <c r="AQ133" s="154">
        <f t="shared" si="38"/>
        <v>90</v>
      </c>
      <c r="AR133" s="154">
        <f>AR134+AR135</f>
        <v>90</v>
      </c>
      <c r="AS133" s="154"/>
      <c r="AT133" s="154"/>
      <c r="AU133" s="154"/>
      <c r="AV133" s="153">
        <f t="shared" si="39"/>
        <v>90.1</v>
      </c>
      <c r="AW133" s="153">
        <f>AW134+AW135</f>
        <v>90.1</v>
      </c>
      <c r="AX133" s="153"/>
      <c r="AY133" s="153"/>
      <c r="AZ133" s="153"/>
      <c r="BA133" s="153">
        <f t="shared" si="35"/>
        <v>93.8</v>
      </c>
      <c r="BB133" s="153">
        <f>BB134+BB135</f>
        <v>93.8</v>
      </c>
      <c r="BC133" s="153"/>
      <c r="BD133" s="153"/>
      <c r="BE133" s="153"/>
      <c r="BF133" s="153">
        <f t="shared" si="36"/>
        <v>93.8</v>
      </c>
      <c r="BG133" s="153">
        <f>BG134+BG135</f>
        <v>93.8</v>
      </c>
      <c r="BH133" s="153"/>
      <c r="BI133" s="153"/>
      <c r="BJ133" s="153"/>
    </row>
    <row r="134" spans="1:62">
      <c r="A134" s="860"/>
      <c r="B134" s="17"/>
      <c r="C134" s="673"/>
      <c r="D134" s="58"/>
      <c r="E134" s="58"/>
      <c r="F134" s="59"/>
      <c r="G134" s="59"/>
      <c r="H134" s="59"/>
      <c r="I134" s="59"/>
      <c r="J134" s="59"/>
      <c r="K134" s="59"/>
      <c r="L134" s="59"/>
      <c r="M134" s="849"/>
      <c r="N134" s="60"/>
      <c r="O134" s="60"/>
      <c r="P134" s="59"/>
      <c r="Q134" s="59"/>
      <c r="R134" s="59"/>
      <c r="S134" s="59"/>
      <c r="T134" s="59"/>
      <c r="U134" s="59"/>
      <c r="V134" s="59"/>
      <c r="W134" s="673"/>
      <c r="X134" s="651"/>
      <c r="Y134" s="651"/>
      <c r="Z134" s="863"/>
      <c r="AA134" s="63"/>
      <c r="AB134" s="63"/>
      <c r="AC134" s="18"/>
      <c r="AD134" s="18" t="s">
        <v>407</v>
      </c>
      <c r="AE134" s="18" t="s">
        <v>280</v>
      </c>
      <c r="AF134" s="18" t="s">
        <v>272</v>
      </c>
      <c r="AG134" s="153">
        <f t="shared" si="37"/>
        <v>88.6</v>
      </c>
      <c r="AH134" s="153">
        <f t="shared" si="37"/>
        <v>88.6</v>
      </c>
      <c r="AI134" s="153">
        <v>88.6</v>
      </c>
      <c r="AJ134" s="153">
        <v>88.6</v>
      </c>
      <c r="AK134" s="153"/>
      <c r="AL134" s="153"/>
      <c r="AM134" s="153"/>
      <c r="AN134" s="153"/>
      <c r="AO134" s="153"/>
      <c r="AP134" s="153"/>
      <c r="AQ134" s="154">
        <f t="shared" si="38"/>
        <v>90</v>
      </c>
      <c r="AR134" s="154">
        <v>90</v>
      </c>
      <c r="AS134" s="154"/>
      <c r="AT134" s="154"/>
      <c r="AU134" s="154"/>
      <c r="AV134" s="153">
        <f t="shared" si="39"/>
        <v>90.1</v>
      </c>
      <c r="AW134" s="153">
        <v>90.1</v>
      </c>
      <c r="AX134" s="153"/>
      <c r="AY134" s="153"/>
      <c r="AZ134" s="153"/>
      <c r="BA134" s="153">
        <f t="shared" si="35"/>
        <v>93.8</v>
      </c>
      <c r="BB134" s="153">
        <v>93.8</v>
      </c>
      <c r="BC134" s="153"/>
      <c r="BD134" s="153"/>
      <c r="BE134" s="153"/>
      <c r="BF134" s="153">
        <f t="shared" si="36"/>
        <v>93.8</v>
      </c>
      <c r="BG134" s="153">
        <v>93.8</v>
      </c>
      <c r="BH134" s="153"/>
      <c r="BI134" s="153"/>
      <c r="BJ134" s="153"/>
    </row>
    <row r="135" spans="1:62" ht="83.25" customHeight="1">
      <c r="A135" s="861"/>
      <c r="B135" s="17"/>
      <c r="C135" s="817"/>
      <c r="D135" s="58"/>
      <c r="E135" s="58"/>
      <c r="F135" s="59"/>
      <c r="G135" s="59"/>
      <c r="H135" s="59"/>
      <c r="I135" s="59"/>
      <c r="J135" s="59"/>
      <c r="K135" s="59"/>
      <c r="L135" s="59"/>
      <c r="M135" s="850"/>
      <c r="N135" s="60"/>
      <c r="O135" s="60"/>
      <c r="P135" s="59"/>
      <c r="Q135" s="59"/>
      <c r="R135" s="59"/>
      <c r="S135" s="59"/>
      <c r="T135" s="59"/>
      <c r="U135" s="59"/>
      <c r="V135" s="59"/>
      <c r="W135" s="817"/>
      <c r="X135" s="836"/>
      <c r="Y135" s="836"/>
      <c r="Z135" s="863"/>
      <c r="AA135" s="63"/>
      <c r="AB135" s="63"/>
      <c r="AC135" s="18"/>
      <c r="AD135" s="18" t="s">
        <v>407</v>
      </c>
      <c r="AE135" s="18" t="s">
        <v>280</v>
      </c>
      <c r="AF135" s="18" t="s">
        <v>278</v>
      </c>
      <c r="AG135" s="153">
        <f t="shared" si="37"/>
        <v>1</v>
      </c>
      <c r="AH135" s="153">
        <f t="shared" si="37"/>
        <v>1</v>
      </c>
      <c r="AI135" s="153">
        <v>1</v>
      </c>
      <c r="AJ135" s="153">
        <v>1</v>
      </c>
      <c r="AK135" s="153"/>
      <c r="AL135" s="153"/>
      <c r="AM135" s="153"/>
      <c r="AN135" s="153"/>
      <c r="AO135" s="153"/>
      <c r="AP135" s="153"/>
      <c r="AQ135" s="154">
        <f t="shared" si="38"/>
        <v>0</v>
      </c>
      <c r="AR135" s="154">
        <v>0</v>
      </c>
      <c r="AS135" s="154"/>
      <c r="AT135" s="154"/>
      <c r="AU135" s="154"/>
      <c r="AV135" s="153">
        <f t="shared" si="39"/>
        <v>0</v>
      </c>
      <c r="AW135" s="153">
        <v>0</v>
      </c>
      <c r="AX135" s="153"/>
      <c r="AY135" s="153"/>
      <c r="AZ135" s="153"/>
      <c r="BA135" s="153">
        <f t="shared" si="35"/>
        <v>0</v>
      </c>
      <c r="BB135" s="153">
        <v>0</v>
      </c>
      <c r="BC135" s="153"/>
      <c r="BD135" s="153"/>
      <c r="BE135" s="153"/>
      <c r="BF135" s="153">
        <f t="shared" si="36"/>
        <v>0</v>
      </c>
      <c r="BG135" s="153">
        <v>0</v>
      </c>
      <c r="BH135" s="153"/>
      <c r="BI135" s="153"/>
      <c r="BJ135" s="153"/>
    </row>
    <row r="136" spans="1:62" ht="30" hidden="1" customHeight="1" thickBot="1">
      <c r="A136" s="125" t="s">
        <v>325</v>
      </c>
      <c r="B136" s="17">
        <v>7400</v>
      </c>
      <c r="C136" s="98"/>
      <c r="D136" s="58"/>
      <c r="E136" s="58"/>
      <c r="F136" s="59"/>
      <c r="G136" s="59"/>
      <c r="H136" s="59"/>
      <c r="I136" s="59"/>
      <c r="J136" s="59"/>
      <c r="K136" s="59"/>
      <c r="L136" s="59"/>
      <c r="M136" s="61"/>
      <c r="N136" s="60"/>
      <c r="O136" s="60"/>
      <c r="P136" s="59"/>
      <c r="Q136" s="59"/>
      <c r="R136" s="59"/>
      <c r="S136" s="59"/>
      <c r="T136" s="59"/>
      <c r="U136" s="59"/>
      <c r="V136" s="59"/>
      <c r="W136" s="98"/>
      <c r="X136" s="58"/>
      <c r="Y136" s="58"/>
      <c r="Z136" s="63"/>
      <c r="AA136" s="63"/>
      <c r="AB136" s="63"/>
      <c r="AC136" s="18"/>
      <c r="AD136" s="18"/>
      <c r="AE136" s="18"/>
      <c r="AF136" s="18"/>
      <c r="AG136" s="153">
        <f t="shared" si="37"/>
        <v>0</v>
      </c>
      <c r="AH136" s="153"/>
      <c r="AI136" s="153"/>
      <c r="AJ136" s="153"/>
      <c r="AK136" s="153"/>
      <c r="AL136" s="153"/>
      <c r="AM136" s="153"/>
      <c r="AN136" s="153"/>
      <c r="AO136" s="153"/>
      <c r="AP136" s="153"/>
      <c r="AQ136" s="154">
        <f t="shared" si="38"/>
        <v>0</v>
      </c>
      <c r="AR136" s="154"/>
      <c r="AS136" s="154"/>
      <c r="AT136" s="154"/>
      <c r="AU136" s="154"/>
      <c r="AV136" s="153">
        <f t="shared" si="39"/>
        <v>0</v>
      </c>
      <c r="AW136" s="153"/>
      <c r="AX136" s="153"/>
      <c r="AY136" s="153"/>
      <c r="AZ136" s="153"/>
      <c r="BA136" s="153">
        <f t="shared" si="35"/>
        <v>0</v>
      </c>
      <c r="BB136" s="153"/>
      <c r="BC136" s="153"/>
      <c r="BD136" s="153"/>
      <c r="BE136" s="153"/>
      <c r="BF136" s="153">
        <f t="shared" si="36"/>
        <v>0</v>
      </c>
      <c r="BG136" s="153"/>
      <c r="BH136" s="153"/>
      <c r="BI136" s="153"/>
      <c r="BJ136" s="153"/>
    </row>
    <row r="137" spans="1:62" hidden="1">
      <c r="A137" s="126"/>
      <c r="B137" s="17"/>
      <c r="C137" s="98"/>
      <c r="D137" s="58"/>
      <c r="E137" s="58"/>
      <c r="F137" s="59"/>
      <c r="G137" s="59"/>
      <c r="H137" s="59"/>
      <c r="I137" s="59"/>
      <c r="J137" s="59"/>
      <c r="K137" s="59"/>
      <c r="L137" s="59"/>
      <c r="M137" s="61"/>
      <c r="N137" s="60"/>
      <c r="O137" s="60"/>
      <c r="P137" s="59"/>
      <c r="Q137" s="59"/>
      <c r="R137" s="59"/>
      <c r="S137" s="59"/>
      <c r="T137" s="59"/>
      <c r="U137" s="59"/>
      <c r="V137" s="59"/>
      <c r="W137" s="98"/>
      <c r="X137" s="58"/>
      <c r="Y137" s="58"/>
      <c r="Z137" s="63"/>
      <c r="AA137" s="63"/>
      <c r="AB137" s="63"/>
      <c r="AC137" s="18"/>
      <c r="AD137" s="18"/>
      <c r="AE137" s="18"/>
      <c r="AF137" s="18"/>
      <c r="AG137" s="153">
        <f t="shared" si="37"/>
        <v>0</v>
      </c>
      <c r="AH137" s="153"/>
      <c r="AI137" s="153"/>
      <c r="AJ137" s="153"/>
      <c r="AK137" s="153"/>
      <c r="AL137" s="153"/>
      <c r="AM137" s="153"/>
      <c r="AN137" s="153"/>
      <c r="AO137" s="153"/>
      <c r="AP137" s="153"/>
      <c r="AQ137" s="154">
        <f t="shared" si="38"/>
        <v>0</v>
      </c>
      <c r="AR137" s="154"/>
      <c r="AS137" s="154"/>
      <c r="AT137" s="154"/>
      <c r="AU137" s="154"/>
      <c r="AV137" s="153">
        <f t="shared" si="39"/>
        <v>0</v>
      </c>
      <c r="AW137" s="153"/>
      <c r="AX137" s="153"/>
      <c r="AY137" s="153"/>
      <c r="AZ137" s="153"/>
      <c r="BA137" s="153">
        <f t="shared" si="35"/>
        <v>0</v>
      </c>
      <c r="BB137" s="153"/>
      <c r="BC137" s="153"/>
      <c r="BD137" s="153"/>
      <c r="BE137" s="153"/>
      <c r="BF137" s="153">
        <f t="shared" si="36"/>
        <v>0</v>
      </c>
      <c r="BG137" s="153"/>
      <c r="BH137" s="153"/>
      <c r="BI137" s="153"/>
      <c r="BJ137" s="153"/>
    </row>
    <row r="138" spans="1:62" ht="138" hidden="1" customHeight="1">
      <c r="A138" s="112" t="s">
        <v>371</v>
      </c>
      <c r="B138" s="17">
        <v>7454</v>
      </c>
      <c r="C138" s="58" t="s">
        <v>447</v>
      </c>
      <c r="D138" s="58" t="s">
        <v>249</v>
      </c>
      <c r="E138" s="58" t="s">
        <v>448</v>
      </c>
      <c r="F138" s="59"/>
      <c r="G138" s="59"/>
      <c r="H138" s="59"/>
      <c r="I138" s="59"/>
      <c r="J138" s="59"/>
      <c r="K138" s="59"/>
      <c r="L138" s="59"/>
      <c r="M138" s="64" t="s">
        <v>352</v>
      </c>
      <c r="N138" s="66" t="s">
        <v>290</v>
      </c>
      <c r="O138" s="60" t="s">
        <v>353</v>
      </c>
      <c r="P138" s="59">
        <v>17</v>
      </c>
      <c r="Q138" s="59"/>
      <c r="R138" s="59"/>
      <c r="S138" s="59"/>
      <c r="T138" s="59"/>
      <c r="U138" s="59"/>
      <c r="V138" s="59"/>
      <c r="W138" s="58" t="s">
        <v>354</v>
      </c>
      <c r="X138" s="58" t="s">
        <v>239</v>
      </c>
      <c r="Y138" s="58" t="s">
        <v>464</v>
      </c>
      <c r="Z138" s="80" t="s">
        <v>469</v>
      </c>
      <c r="AA138" s="81" t="s">
        <v>414</v>
      </c>
      <c r="AB138" s="81" t="s">
        <v>470</v>
      </c>
      <c r="AC138" s="18"/>
      <c r="AD138" s="18" t="s">
        <v>475</v>
      </c>
      <c r="AE138" s="18" t="s">
        <v>279</v>
      </c>
      <c r="AF138" s="18" t="s">
        <v>250</v>
      </c>
      <c r="AG138" s="153">
        <f t="shared" si="37"/>
        <v>0</v>
      </c>
      <c r="AH138" s="153"/>
      <c r="AI138" s="153"/>
      <c r="AJ138" s="153"/>
      <c r="AK138" s="153"/>
      <c r="AL138" s="153"/>
      <c r="AM138" s="153"/>
      <c r="AN138" s="153"/>
      <c r="AO138" s="153"/>
      <c r="AP138" s="153"/>
      <c r="AQ138" s="154">
        <f t="shared" si="38"/>
        <v>0</v>
      </c>
      <c r="AR138" s="154"/>
      <c r="AS138" s="154"/>
      <c r="AT138" s="154"/>
      <c r="AU138" s="154"/>
      <c r="AV138" s="153">
        <f t="shared" si="39"/>
        <v>0</v>
      </c>
      <c r="AW138" s="153"/>
      <c r="AX138" s="153"/>
      <c r="AY138" s="153"/>
      <c r="AZ138" s="153"/>
      <c r="BA138" s="153">
        <f t="shared" si="35"/>
        <v>0</v>
      </c>
      <c r="BB138" s="153"/>
      <c r="BC138" s="153"/>
      <c r="BD138" s="153"/>
      <c r="BE138" s="153"/>
      <c r="BF138" s="153">
        <f t="shared" si="36"/>
        <v>0</v>
      </c>
      <c r="BG138" s="153"/>
      <c r="BH138" s="153"/>
      <c r="BI138" s="153"/>
      <c r="BJ138" s="153"/>
    </row>
    <row r="139" spans="1:62" hidden="1">
      <c r="A139" s="112"/>
      <c r="B139" s="14"/>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12"/>
      <c r="AD139" s="12"/>
      <c r="AE139" s="12"/>
      <c r="AF139" s="12"/>
      <c r="AG139" s="153">
        <f t="shared" si="37"/>
        <v>0</v>
      </c>
      <c r="AH139" s="153"/>
      <c r="AI139" s="148"/>
      <c r="AJ139" s="148"/>
      <c r="AK139" s="148"/>
      <c r="AL139" s="148"/>
      <c r="AM139" s="148"/>
      <c r="AN139" s="148"/>
      <c r="AO139" s="148"/>
      <c r="AP139" s="153"/>
      <c r="AQ139" s="154">
        <f t="shared" si="38"/>
        <v>0</v>
      </c>
      <c r="AR139" s="146"/>
      <c r="AS139" s="146"/>
      <c r="AT139" s="146"/>
      <c r="AU139" s="146"/>
      <c r="AV139" s="153">
        <f t="shared" si="39"/>
        <v>0</v>
      </c>
      <c r="AW139" s="148"/>
      <c r="AX139" s="148"/>
      <c r="AY139" s="148"/>
      <c r="AZ139" s="148"/>
      <c r="BA139" s="153">
        <f t="shared" si="35"/>
        <v>0</v>
      </c>
      <c r="BB139" s="148"/>
      <c r="BC139" s="148"/>
      <c r="BD139" s="148"/>
      <c r="BE139" s="148"/>
      <c r="BF139" s="153">
        <f t="shared" si="36"/>
        <v>0</v>
      </c>
      <c r="BG139" s="148"/>
      <c r="BH139" s="148"/>
      <c r="BI139" s="148"/>
      <c r="BJ139" s="148"/>
    </row>
    <row r="140" spans="1:62" ht="36" hidden="1">
      <c r="A140" s="112" t="s">
        <v>210</v>
      </c>
      <c r="B140" s="14">
        <v>7500</v>
      </c>
      <c r="C140" s="97" t="s">
        <v>238</v>
      </c>
      <c r="D140" s="93" t="s">
        <v>238</v>
      </c>
      <c r="E140" s="93" t="s">
        <v>238</v>
      </c>
      <c r="F140" s="93" t="s">
        <v>238</v>
      </c>
      <c r="G140" s="93" t="s">
        <v>238</v>
      </c>
      <c r="H140" s="93" t="s">
        <v>238</v>
      </c>
      <c r="I140" s="93" t="s">
        <v>238</v>
      </c>
      <c r="J140" s="93" t="s">
        <v>238</v>
      </c>
      <c r="K140" s="93" t="s">
        <v>238</v>
      </c>
      <c r="L140" s="93" t="s">
        <v>238</v>
      </c>
      <c r="M140" s="93" t="s">
        <v>238</v>
      </c>
      <c r="N140" s="93" t="s">
        <v>238</v>
      </c>
      <c r="O140" s="93" t="s">
        <v>238</v>
      </c>
      <c r="P140" s="93" t="s">
        <v>238</v>
      </c>
      <c r="Q140" s="94" t="s">
        <v>238</v>
      </c>
      <c r="R140" s="94" t="s">
        <v>238</v>
      </c>
      <c r="S140" s="94" t="s">
        <v>238</v>
      </c>
      <c r="T140" s="94" t="s">
        <v>238</v>
      </c>
      <c r="U140" s="94" t="s">
        <v>238</v>
      </c>
      <c r="V140" s="94" t="s">
        <v>238</v>
      </c>
      <c r="W140" s="94" t="s">
        <v>238</v>
      </c>
      <c r="X140" s="93" t="s">
        <v>238</v>
      </c>
      <c r="Y140" s="93" t="s">
        <v>238</v>
      </c>
      <c r="Z140" s="93" t="s">
        <v>238</v>
      </c>
      <c r="AA140" s="93" t="s">
        <v>238</v>
      </c>
      <c r="AB140" s="93" t="s">
        <v>238</v>
      </c>
      <c r="AC140" s="8" t="s">
        <v>238</v>
      </c>
      <c r="AD140" s="8" t="s">
        <v>238</v>
      </c>
      <c r="AE140" s="8"/>
      <c r="AF140" s="8"/>
      <c r="AG140" s="153">
        <f t="shared" si="37"/>
        <v>0</v>
      </c>
      <c r="AH140" s="153"/>
      <c r="AI140" s="148"/>
      <c r="AJ140" s="148"/>
      <c r="AK140" s="148"/>
      <c r="AL140" s="148"/>
      <c r="AM140" s="148"/>
      <c r="AN140" s="148"/>
      <c r="AO140" s="148"/>
      <c r="AP140" s="153"/>
      <c r="AQ140" s="154">
        <f t="shared" si="38"/>
        <v>0</v>
      </c>
      <c r="AR140" s="146"/>
      <c r="AS140" s="146"/>
      <c r="AT140" s="146"/>
      <c r="AU140" s="146"/>
      <c r="AV140" s="153">
        <f t="shared" si="39"/>
        <v>0</v>
      </c>
      <c r="AW140" s="148"/>
      <c r="AX140" s="148"/>
      <c r="AY140" s="148"/>
      <c r="AZ140" s="148"/>
      <c r="BA140" s="153">
        <f t="shared" si="35"/>
        <v>0</v>
      </c>
      <c r="BB140" s="148"/>
      <c r="BC140" s="148"/>
      <c r="BD140" s="148"/>
      <c r="BE140" s="148"/>
      <c r="BF140" s="153">
        <f t="shared" si="36"/>
        <v>0</v>
      </c>
      <c r="BG140" s="148"/>
      <c r="BH140" s="148"/>
      <c r="BI140" s="148"/>
      <c r="BJ140" s="148"/>
    </row>
    <row r="141" spans="1:62" ht="0.75" hidden="1" customHeight="1">
      <c r="A141" s="113" t="s">
        <v>411</v>
      </c>
      <c r="B141" s="15">
        <v>7501</v>
      </c>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16"/>
      <c r="AD141" s="16"/>
      <c r="AE141" s="16"/>
      <c r="AF141" s="16"/>
      <c r="AG141" s="153">
        <f t="shared" si="37"/>
        <v>0</v>
      </c>
      <c r="AH141" s="156"/>
      <c r="AI141" s="151"/>
      <c r="AJ141" s="151"/>
      <c r="AK141" s="151"/>
      <c r="AL141" s="151"/>
      <c r="AM141" s="151"/>
      <c r="AN141" s="151"/>
      <c r="AO141" s="151"/>
      <c r="AP141" s="156"/>
      <c r="AQ141" s="154">
        <f t="shared" si="38"/>
        <v>0</v>
      </c>
      <c r="AR141" s="152"/>
      <c r="AS141" s="152"/>
      <c r="AT141" s="152"/>
      <c r="AU141" s="152"/>
      <c r="AV141" s="153">
        <f t="shared" si="39"/>
        <v>0</v>
      </c>
      <c r="AW141" s="151"/>
      <c r="AX141" s="151"/>
      <c r="AY141" s="151"/>
      <c r="AZ141" s="151"/>
      <c r="BA141" s="153">
        <f t="shared" si="35"/>
        <v>0</v>
      </c>
      <c r="BB141" s="151"/>
      <c r="BC141" s="151"/>
      <c r="BD141" s="151"/>
      <c r="BE141" s="151"/>
      <c r="BF141" s="153">
        <f t="shared" si="36"/>
        <v>0</v>
      </c>
      <c r="BG141" s="151"/>
      <c r="BH141" s="151"/>
      <c r="BI141" s="151"/>
      <c r="BJ141" s="151"/>
    </row>
    <row r="142" spans="1:62" hidden="1">
      <c r="A142" s="114" t="s">
        <v>412</v>
      </c>
      <c r="B142" s="17"/>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18"/>
      <c r="AD142" s="18"/>
      <c r="AE142" s="18"/>
      <c r="AF142" s="18"/>
      <c r="AG142" s="153">
        <f t="shared" si="37"/>
        <v>0</v>
      </c>
      <c r="AH142" s="153"/>
      <c r="AI142" s="153"/>
      <c r="AJ142" s="153"/>
      <c r="AK142" s="153"/>
      <c r="AL142" s="153"/>
      <c r="AM142" s="153"/>
      <c r="AN142" s="153"/>
      <c r="AO142" s="153"/>
      <c r="AP142" s="153"/>
      <c r="AQ142" s="154">
        <f t="shared" si="38"/>
        <v>0</v>
      </c>
      <c r="AR142" s="154"/>
      <c r="AS142" s="154"/>
      <c r="AT142" s="154"/>
      <c r="AU142" s="154"/>
      <c r="AV142" s="153">
        <f t="shared" si="39"/>
        <v>0</v>
      </c>
      <c r="AW142" s="153"/>
      <c r="AX142" s="153"/>
      <c r="AY142" s="153"/>
      <c r="AZ142" s="153"/>
      <c r="BA142" s="153">
        <f t="shared" si="35"/>
        <v>0</v>
      </c>
      <c r="BB142" s="153"/>
      <c r="BC142" s="153"/>
      <c r="BD142" s="153"/>
      <c r="BE142" s="153"/>
      <c r="BF142" s="153">
        <f t="shared" si="36"/>
        <v>0</v>
      </c>
      <c r="BG142" s="153"/>
      <c r="BH142" s="153"/>
      <c r="BI142" s="153"/>
      <c r="BJ142" s="153"/>
    </row>
    <row r="143" spans="1:62" ht="48" hidden="1">
      <c r="A143" s="127" t="s">
        <v>326</v>
      </c>
      <c r="B143" s="33">
        <v>7600</v>
      </c>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12"/>
      <c r="AD143" s="12"/>
      <c r="AE143" s="12"/>
      <c r="AF143" s="12"/>
      <c r="AG143" s="153">
        <f t="shared" si="37"/>
        <v>0</v>
      </c>
      <c r="AH143" s="153"/>
      <c r="AI143" s="148"/>
      <c r="AJ143" s="148"/>
      <c r="AK143" s="148"/>
      <c r="AL143" s="148"/>
      <c r="AM143" s="148"/>
      <c r="AN143" s="148"/>
      <c r="AO143" s="148"/>
      <c r="AP143" s="153"/>
      <c r="AQ143" s="154">
        <f t="shared" si="38"/>
        <v>0</v>
      </c>
      <c r="AR143" s="146"/>
      <c r="AS143" s="146"/>
      <c r="AT143" s="146"/>
      <c r="AU143" s="146"/>
      <c r="AV143" s="153">
        <f t="shared" si="39"/>
        <v>0</v>
      </c>
      <c r="AW143" s="148"/>
      <c r="AX143" s="148"/>
      <c r="AY143" s="148"/>
      <c r="AZ143" s="148"/>
      <c r="BA143" s="153">
        <f t="shared" si="35"/>
        <v>0</v>
      </c>
      <c r="BB143" s="148"/>
      <c r="BC143" s="148"/>
      <c r="BD143" s="148"/>
      <c r="BE143" s="148"/>
      <c r="BF143" s="153">
        <f t="shared" si="36"/>
        <v>0</v>
      </c>
      <c r="BG143" s="148"/>
      <c r="BH143" s="148"/>
      <c r="BI143" s="148"/>
      <c r="BJ143" s="148"/>
    </row>
    <row r="144" spans="1:62" ht="78.75">
      <c r="A144" s="166" t="s">
        <v>211</v>
      </c>
      <c r="B144" s="10">
        <v>7700</v>
      </c>
      <c r="C144" s="100" t="s">
        <v>238</v>
      </c>
      <c r="D144" s="93" t="s">
        <v>238</v>
      </c>
      <c r="E144" s="93" t="s">
        <v>238</v>
      </c>
      <c r="F144" s="93" t="s">
        <v>238</v>
      </c>
      <c r="G144" s="93" t="s">
        <v>238</v>
      </c>
      <c r="H144" s="93" t="s">
        <v>238</v>
      </c>
      <c r="I144" s="93" t="s">
        <v>238</v>
      </c>
      <c r="J144" s="93" t="s">
        <v>238</v>
      </c>
      <c r="K144" s="93" t="s">
        <v>238</v>
      </c>
      <c r="L144" s="93" t="s">
        <v>238</v>
      </c>
      <c r="M144" s="93" t="s">
        <v>238</v>
      </c>
      <c r="N144" s="93" t="s">
        <v>238</v>
      </c>
      <c r="O144" s="93" t="s">
        <v>238</v>
      </c>
      <c r="P144" s="93" t="s">
        <v>238</v>
      </c>
      <c r="Q144" s="94" t="s">
        <v>238</v>
      </c>
      <c r="R144" s="94" t="s">
        <v>238</v>
      </c>
      <c r="S144" s="94" t="s">
        <v>238</v>
      </c>
      <c r="T144" s="94" t="s">
        <v>238</v>
      </c>
      <c r="U144" s="94" t="s">
        <v>238</v>
      </c>
      <c r="V144" s="94" t="s">
        <v>238</v>
      </c>
      <c r="W144" s="94" t="s">
        <v>238</v>
      </c>
      <c r="X144" s="93" t="s">
        <v>238</v>
      </c>
      <c r="Y144" s="93" t="s">
        <v>238</v>
      </c>
      <c r="Z144" s="93" t="s">
        <v>238</v>
      </c>
      <c r="AA144" s="93" t="s">
        <v>238</v>
      </c>
      <c r="AB144" s="93" t="s">
        <v>238</v>
      </c>
      <c r="AC144" s="8" t="s">
        <v>238</v>
      </c>
      <c r="AD144" s="8" t="s">
        <v>238</v>
      </c>
      <c r="AE144" s="8"/>
      <c r="AF144" s="8"/>
      <c r="AG144" s="153">
        <f t="shared" si="37"/>
        <v>318.3</v>
      </c>
      <c r="AH144" s="153">
        <f t="shared" si="37"/>
        <v>318.3</v>
      </c>
      <c r="AI144" s="148">
        <f t="shared" ref="AI144:AZ144" si="42">AI145+AI146</f>
        <v>0</v>
      </c>
      <c r="AJ144" s="148"/>
      <c r="AK144" s="148">
        <f t="shared" si="42"/>
        <v>0</v>
      </c>
      <c r="AL144" s="148"/>
      <c r="AM144" s="148">
        <f t="shared" si="42"/>
        <v>0</v>
      </c>
      <c r="AN144" s="148"/>
      <c r="AO144" s="148">
        <f t="shared" si="42"/>
        <v>318.3</v>
      </c>
      <c r="AP144" s="148">
        <f t="shared" si="42"/>
        <v>318.3</v>
      </c>
      <c r="AQ144" s="154">
        <f t="shared" si="38"/>
        <v>401.1</v>
      </c>
      <c r="AR144" s="146">
        <f t="shared" si="42"/>
        <v>0</v>
      </c>
      <c r="AS144" s="146">
        <f t="shared" si="42"/>
        <v>0</v>
      </c>
      <c r="AT144" s="146">
        <f>AT145+AT146</f>
        <v>0</v>
      </c>
      <c r="AU144" s="146">
        <f>AU145+AU146</f>
        <v>401.1</v>
      </c>
      <c r="AV144" s="153">
        <f t="shared" si="39"/>
        <v>401</v>
      </c>
      <c r="AW144" s="148">
        <f t="shared" si="42"/>
        <v>0</v>
      </c>
      <c r="AX144" s="148">
        <f t="shared" si="42"/>
        <v>0</v>
      </c>
      <c r="AY144" s="148">
        <f t="shared" si="42"/>
        <v>0</v>
      </c>
      <c r="AZ144" s="148">
        <f t="shared" si="42"/>
        <v>401</v>
      </c>
      <c r="BA144" s="153">
        <f t="shared" si="35"/>
        <v>401.1</v>
      </c>
      <c r="BB144" s="148">
        <f>BB145+BB146</f>
        <v>0</v>
      </c>
      <c r="BC144" s="148">
        <f>BC145+BC146</f>
        <v>0</v>
      </c>
      <c r="BD144" s="148">
        <f>BD145+BD146</f>
        <v>0</v>
      </c>
      <c r="BE144" s="148">
        <f>BE145+BE146</f>
        <v>401.1</v>
      </c>
      <c r="BF144" s="153">
        <f t="shared" si="36"/>
        <v>401.1</v>
      </c>
      <c r="BG144" s="148">
        <f>BG145+BG146</f>
        <v>0</v>
      </c>
      <c r="BH144" s="148">
        <f>BH145+BH146</f>
        <v>0</v>
      </c>
      <c r="BI144" s="148">
        <f>BI145+BI146</f>
        <v>0</v>
      </c>
      <c r="BJ144" s="148">
        <f>BJ145+BJ146</f>
        <v>401.1</v>
      </c>
    </row>
    <row r="145" spans="1:62" ht="22.5" hidden="1">
      <c r="A145" s="166" t="s">
        <v>1</v>
      </c>
      <c r="B145" s="14">
        <v>7701</v>
      </c>
      <c r="C145" s="100" t="s">
        <v>238</v>
      </c>
      <c r="D145" s="93" t="s">
        <v>238</v>
      </c>
      <c r="E145" s="93" t="s">
        <v>238</v>
      </c>
      <c r="F145" s="93" t="s">
        <v>238</v>
      </c>
      <c r="G145" s="93" t="s">
        <v>238</v>
      </c>
      <c r="H145" s="93" t="s">
        <v>238</v>
      </c>
      <c r="I145" s="93" t="s">
        <v>238</v>
      </c>
      <c r="J145" s="93" t="s">
        <v>238</v>
      </c>
      <c r="K145" s="93" t="s">
        <v>238</v>
      </c>
      <c r="L145" s="93" t="s">
        <v>238</v>
      </c>
      <c r="M145" s="93" t="s">
        <v>238</v>
      </c>
      <c r="N145" s="93" t="s">
        <v>238</v>
      </c>
      <c r="O145" s="93" t="s">
        <v>238</v>
      </c>
      <c r="P145" s="93" t="s">
        <v>238</v>
      </c>
      <c r="Q145" s="94" t="s">
        <v>238</v>
      </c>
      <c r="R145" s="94" t="s">
        <v>238</v>
      </c>
      <c r="S145" s="94" t="s">
        <v>238</v>
      </c>
      <c r="T145" s="94" t="s">
        <v>238</v>
      </c>
      <c r="U145" s="94" t="s">
        <v>238</v>
      </c>
      <c r="V145" s="94" t="s">
        <v>238</v>
      </c>
      <c r="W145" s="94" t="s">
        <v>238</v>
      </c>
      <c r="X145" s="93" t="s">
        <v>238</v>
      </c>
      <c r="Y145" s="93" t="s">
        <v>238</v>
      </c>
      <c r="Z145" s="93" t="s">
        <v>238</v>
      </c>
      <c r="AA145" s="93" t="s">
        <v>238</v>
      </c>
      <c r="AB145" s="93" t="s">
        <v>238</v>
      </c>
      <c r="AC145" s="8" t="s">
        <v>238</v>
      </c>
      <c r="AD145" s="8" t="s">
        <v>238</v>
      </c>
      <c r="AE145" s="8"/>
      <c r="AF145" s="8"/>
      <c r="AG145" s="153">
        <f t="shared" si="37"/>
        <v>0</v>
      </c>
      <c r="AH145" s="153"/>
      <c r="AI145" s="148"/>
      <c r="AJ145" s="148"/>
      <c r="AK145" s="148"/>
      <c r="AL145" s="148"/>
      <c r="AM145" s="148"/>
      <c r="AN145" s="148"/>
      <c r="AO145" s="148"/>
      <c r="AP145" s="153"/>
      <c r="AQ145" s="154">
        <f t="shared" si="38"/>
        <v>0</v>
      </c>
      <c r="AR145" s="146"/>
      <c r="AS145" s="146"/>
      <c r="AT145" s="146"/>
      <c r="AU145" s="146"/>
      <c r="AV145" s="153">
        <f t="shared" si="39"/>
        <v>0</v>
      </c>
      <c r="AW145" s="148"/>
      <c r="AX145" s="148"/>
      <c r="AY145" s="148"/>
      <c r="AZ145" s="148"/>
      <c r="BA145" s="153">
        <f t="shared" si="35"/>
        <v>0</v>
      </c>
      <c r="BB145" s="148"/>
      <c r="BC145" s="148"/>
      <c r="BD145" s="148"/>
      <c r="BE145" s="148"/>
      <c r="BF145" s="153">
        <f t="shared" si="36"/>
        <v>0</v>
      </c>
      <c r="BG145" s="148"/>
      <c r="BH145" s="148"/>
      <c r="BI145" s="148"/>
      <c r="BJ145" s="148"/>
    </row>
    <row r="146" spans="1:62" ht="22.5">
      <c r="A146" s="166" t="s">
        <v>225</v>
      </c>
      <c r="B146" s="14">
        <v>7800</v>
      </c>
      <c r="C146" s="100" t="s">
        <v>238</v>
      </c>
      <c r="D146" s="95" t="s">
        <v>238</v>
      </c>
      <c r="E146" s="93" t="s">
        <v>238</v>
      </c>
      <c r="F146" s="93" t="s">
        <v>238</v>
      </c>
      <c r="G146" s="93" t="s">
        <v>238</v>
      </c>
      <c r="H146" s="93" t="s">
        <v>238</v>
      </c>
      <c r="I146" s="93" t="s">
        <v>238</v>
      </c>
      <c r="J146" s="93" t="s">
        <v>238</v>
      </c>
      <c r="K146" s="93" t="s">
        <v>238</v>
      </c>
      <c r="L146" s="93" t="s">
        <v>238</v>
      </c>
      <c r="M146" s="93" t="s">
        <v>238</v>
      </c>
      <c r="N146" s="93" t="s">
        <v>238</v>
      </c>
      <c r="O146" s="93" t="s">
        <v>238</v>
      </c>
      <c r="P146" s="93" t="s">
        <v>238</v>
      </c>
      <c r="Q146" s="94" t="s">
        <v>238</v>
      </c>
      <c r="R146" s="94" t="s">
        <v>238</v>
      </c>
      <c r="S146" s="94" t="s">
        <v>238</v>
      </c>
      <c r="T146" s="94" t="s">
        <v>238</v>
      </c>
      <c r="U146" s="94" t="s">
        <v>238</v>
      </c>
      <c r="V146" s="94" t="s">
        <v>238</v>
      </c>
      <c r="W146" s="94" t="s">
        <v>238</v>
      </c>
      <c r="X146" s="93" t="s">
        <v>238</v>
      </c>
      <c r="Y146" s="93" t="s">
        <v>238</v>
      </c>
      <c r="Z146" s="93" t="s">
        <v>238</v>
      </c>
      <c r="AA146" s="93" t="s">
        <v>238</v>
      </c>
      <c r="AB146" s="93" t="s">
        <v>238</v>
      </c>
      <c r="AC146" s="8" t="s">
        <v>238</v>
      </c>
      <c r="AD146" s="8" t="s">
        <v>238</v>
      </c>
      <c r="AE146" s="8"/>
      <c r="AF146" s="8"/>
      <c r="AG146" s="153">
        <f t="shared" si="37"/>
        <v>318.3</v>
      </c>
      <c r="AH146" s="153">
        <f t="shared" si="37"/>
        <v>318.3</v>
      </c>
      <c r="AI146" s="148">
        <f t="shared" ref="AI146:AZ146" si="43">AI147+AI151</f>
        <v>0</v>
      </c>
      <c r="AJ146" s="148"/>
      <c r="AK146" s="148">
        <f t="shared" si="43"/>
        <v>0</v>
      </c>
      <c r="AL146" s="148"/>
      <c r="AM146" s="148">
        <f t="shared" si="43"/>
        <v>0</v>
      </c>
      <c r="AN146" s="148"/>
      <c r="AO146" s="148">
        <f t="shared" si="43"/>
        <v>318.3</v>
      </c>
      <c r="AP146" s="148">
        <f t="shared" si="43"/>
        <v>318.3</v>
      </c>
      <c r="AQ146" s="154">
        <f t="shared" si="38"/>
        <v>401.1</v>
      </c>
      <c r="AR146" s="146">
        <f>AR147+AR151</f>
        <v>0</v>
      </c>
      <c r="AS146" s="146">
        <f>AS147+AS151</f>
        <v>0</v>
      </c>
      <c r="AT146" s="146">
        <f>AT147+AT151</f>
        <v>0</v>
      </c>
      <c r="AU146" s="146">
        <f>AU147+AU151</f>
        <v>401.1</v>
      </c>
      <c r="AV146" s="153">
        <f t="shared" si="39"/>
        <v>401</v>
      </c>
      <c r="AW146" s="148">
        <f t="shared" si="43"/>
        <v>0</v>
      </c>
      <c r="AX146" s="148">
        <f t="shared" si="43"/>
        <v>0</v>
      </c>
      <c r="AY146" s="148">
        <f t="shared" si="43"/>
        <v>0</v>
      </c>
      <c r="AZ146" s="148">
        <f t="shared" si="43"/>
        <v>401</v>
      </c>
      <c r="BA146" s="153">
        <f t="shared" si="35"/>
        <v>401.1</v>
      </c>
      <c r="BB146" s="148">
        <f>BB147+BB151</f>
        <v>0</v>
      </c>
      <c r="BC146" s="148">
        <f>BC147+BC151</f>
        <v>0</v>
      </c>
      <c r="BD146" s="148">
        <f>BD147+BD151</f>
        <v>0</v>
      </c>
      <c r="BE146" s="148">
        <f>BE147+BE151</f>
        <v>401.1</v>
      </c>
      <c r="BF146" s="153">
        <f t="shared" si="36"/>
        <v>401.1</v>
      </c>
      <c r="BG146" s="148">
        <f>BG147+BG151</f>
        <v>0</v>
      </c>
      <c r="BH146" s="148">
        <f>BH147+BH151</f>
        <v>0</v>
      </c>
      <c r="BI146" s="148">
        <f>BI147+BI151</f>
        <v>0</v>
      </c>
      <c r="BJ146" s="148">
        <f>BJ147+BJ151</f>
        <v>401.1</v>
      </c>
    </row>
    <row r="147" spans="1:62" ht="67.5">
      <c r="A147" s="166" t="s">
        <v>485</v>
      </c>
      <c r="B147" s="14">
        <v>7801</v>
      </c>
      <c r="C147" s="93" t="s">
        <v>238</v>
      </c>
      <c r="D147" s="95" t="s">
        <v>238</v>
      </c>
      <c r="E147" s="93" t="s">
        <v>238</v>
      </c>
      <c r="F147" s="93" t="s">
        <v>238</v>
      </c>
      <c r="G147" s="93" t="s">
        <v>238</v>
      </c>
      <c r="H147" s="93" t="s">
        <v>238</v>
      </c>
      <c r="I147" s="93" t="s">
        <v>238</v>
      </c>
      <c r="J147" s="93" t="s">
        <v>238</v>
      </c>
      <c r="K147" s="93" t="s">
        <v>238</v>
      </c>
      <c r="L147" s="93" t="s">
        <v>238</v>
      </c>
      <c r="M147" s="93" t="s">
        <v>238</v>
      </c>
      <c r="N147" s="93" t="s">
        <v>238</v>
      </c>
      <c r="O147" s="93" t="s">
        <v>238</v>
      </c>
      <c r="P147" s="93" t="s">
        <v>238</v>
      </c>
      <c r="Q147" s="94" t="s">
        <v>238</v>
      </c>
      <c r="R147" s="94" t="s">
        <v>238</v>
      </c>
      <c r="S147" s="94" t="s">
        <v>238</v>
      </c>
      <c r="T147" s="94" t="s">
        <v>238</v>
      </c>
      <c r="U147" s="94" t="s">
        <v>238</v>
      </c>
      <c r="V147" s="94" t="s">
        <v>238</v>
      </c>
      <c r="W147" s="94" t="s">
        <v>238</v>
      </c>
      <c r="X147" s="93" t="s">
        <v>238</v>
      </c>
      <c r="Y147" s="93" t="s">
        <v>238</v>
      </c>
      <c r="Z147" s="93" t="s">
        <v>238</v>
      </c>
      <c r="AA147" s="93" t="s">
        <v>238</v>
      </c>
      <c r="AB147" s="93" t="s">
        <v>238</v>
      </c>
      <c r="AC147" s="8" t="s">
        <v>238</v>
      </c>
      <c r="AD147" s="8" t="s">
        <v>238</v>
      </c>
      <c r="AE147" s="8"/>
      <c r="AF147" s="8"/>
      <c r="AG147" s="153">
        <f t="shared" si="37"/>
        <v>318.3</v>
      </c>
      <c r="AH147" s="153">
        <f t="shared" si="37"/>
        <v>318.3</v>
      </c>
      <c r="AI147" s="148">
        <f>AI149</f>
        <v>0</v>
      </c>
      <c r="AJ147" s="148"/>
      <c r="AK147" s="148">
        <f>AK149</f>
        <v>0</v>
      </c>
      <c r="AL147" s="148"/>
      <c r="AM147" s="148">
        <f>AM149</f>
        <v>0</v>
      </c>
      <c r="AN147" s="148"/>
      <c r="AO147" s="148">
        <f>AO149+AO150</f>
        <v>318.3</v>
      </c>
      <c r="AP147" s="148">
        <f>AP149+AP150</f>
        <v>318.3</v>
      </c>
      <c r="AQ147" s="148">
        <f t="shared" ref="AQ147:AZ147" si="44">AQ149+AQ150</f>
        <v>401.1</v>
      </c>
      <c r="AR147" s="148">
        <f t="shared" si="44"/>
        <v>0</v>
      </c>
      <c r="AS147" s="148">
        <f t="shared" si="44"/>
        <v>0</v>
      </c>
      <c r="AT147" s="148">
        <f t="shared" si="44"/>
        <v>0</v>
      </c>
      <c r="AU147" s="148">
        <f t="shared" si="44"/>
        <v>401.1</v>
      </c>
      <c r="AV147" s="148">
        <f t="shared" si="44"/>
        <v>401</v>
      </c>
      <c r="AW147" s="148">
        <f t="shared" si="44"/>
        <v>0</v>
      </c>
      <c r="AX147" s="148">
        <f t="shared" si="44"/>
        <v>0</v>
      </c>
      <c r="AY147" s="148">
        <f t="shared" si="44"/>
        <v>0</v>
      </c>
      <c r="AZ147" s="148">
        <f t="shared" si="44"/>
        <v>401</v>
      </c>
      <c r="BA147" s="148">
        <f t="shared" ref="BA147:BJ147" si="45">BA149+BA150</f>
        <v>401.1</v>
      </c>
      <c r="BB147" s="148">
        <f t="shared" si="45"/>
        <v>0</v>
      </c>
      <c r="BC147" s="148">
        <f t="shared" si="45"/>
        <v>0</v>
      </c>
      <c r="BD147" s="148">
        <f t="shared" si="45"/>
        <v>0</v>
      </c>
      <c r="BE147" s="148">
        <f t="shared" si="45"/>
        <v>401.1</v>
      </c>
      <c r="BF147" s="148">
        <f t="shared" si="45"/>
        <v>401.1</v>
      </c>
      <c r="BG147" s="148">
        <f t="shared" si="45"/>
        <v>0</v>
      </c>
      <c r="BH147" s="148">
        <f t="shared" si="45"/>
        <v>0</v>
      </c>
      <c r="BI147" s="148">
        <f t="shared" si="45"/>
        <v>0</v>
      </c>
      <c r="BJ147" s="148">
        <f t="shared" si="45"/>
        <v>401.1</v>
      </c>
    </row>
    <row r="148" spans="1:62" hidden="1">
      <c r="A148" s="113" t="s">
        <v>411</v>
      </c>
      <c r="B148" s="15"/>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16"/>
      <c r="AD148" s="16"/>
      <c r="AE148" s="16"/>
      <c r="AF148" s="16"/>
      <c r="AG148" s="153">
        <f t="shared" si="37"/>
        <v>0</v>
      </c>
      <c r="AH148" s="156"/>
      <c r="AI148" s="151"/>
      <c r="AJ148" s="151"/>
      <c r="AK148" s="151"/>
      <c r="AL148" s="151"/>
      <c r="AM148" s="151"/>
      <c r="AN148" s="151"/>
      <c r="AO148" s="151"/>
      <c r="AP148" s="156"/>
      <c r="AQ148" s="154">
        <f t="shared" si="38"/>
        <v>0</v>
      </c>
      <c r="AR148" s="152"/>
      <c r="AS148" s="152"/>
      <c r="AT148" s="152"/>
      <c r="AU148" s="152"/>
      <c r="AV148" s="153">
        <f t="shared" si="39"/>
        <v>0</v>
      </c>
      <c r="AW148" s="151"/>
      <c r="AX148" s="151"/>
      <c r="AY148" s="151"/>
      <c r="AZ148" s="151"/>
      <c r="BA148" s="153">
        <f t="shared" ref="BA148:BA154" si="46">BB148+BC148+BD148+BE148</f>
        <v>0</v>
      </c>
      <c r="BB148" s="151"/>
      <c r="BC148" s="151"/>
      <c r="BD148" s="151"/>
      <c r="BE148" s="151"/>
      <c r="BF148" s="153">
        <f t="shared" ref="BF148:BF154" si="47">BG148+BH148+BI148+BJ148</f>
        <v>0</v>
      </c>
      <c r="BG148" s="151"/>
      <c r="BH148" s="151"/>
      <c r="BI148" s="151"/>
      <c r="BJ148" s="151"/>
    </row>
    <row r="149" spans="1:62" ht="68.25" customHeight="1">
      <c r="A149" s="980" t="s">
        <v>405</v>
      </c>
      <c r="B149" s="895">
        <v>7803</v>
      </c>
      <c r="C149" s="867" t="s">
        <v>447</v>
      </c>
      <c r="D149" s="142" t="s">
        <v>241</v>
      </c>
      <c r="E149" s="58" t="s">
        <v>448</v>
      </c>
      <c r="F149" s="59"/>
      <c r="G149" s="59"/>
      <c r="H149" s="59"/>
      <c r="I149" s="59"/>
      <c r="J149" s="59"/>
      <c r="K149" s="59"/>
      <c r="L149" s="59"/>
      <c r="M149" s="64" t="s">
        <v>446</v>
      </c>
      <c r="N149" s="60" t="s">
        <v>290</v>
      </c>
      <c r="O149" s="67" t="s">
        <v>386</v>
      </c>
      <c r="P149" s="59">
        <v>9</v>
      </c>
      <c r="Q149" s="59"/>
      <c r="R149" s="59"/>
      <c r="S149" s="59"/>
      <c r="T149" s="59"/>
      <c r="U149" s="59"/>
      <c r="V149" s="59"/>
      <c r="W149" s="386" t="s">
        <v>175</v>
      </c>
      <c r="X149" s="289" t="s">
        <v>176</v>
      </c>
      <c r="Y149" s="291" t="s">
        <v>177</v>
      </c>
      <c r="Z149" s="59"/>
      <c r="AA149" s="59"/>
      <c r="AB149" s="59"/>
      <c r="AC149" s="18"/>
      <c r="AD149" s="18" t="s">
        <v>478</v>
      </c>
      <c r="AE149" s="18" t="s">
        <v>270</v>
      </c>
      <c r="AF149" s="18" t="s">
        <v>282</v>
      </c>
      <c r="AG149" s="153">
        <f>AI149+AK149+AM149+AO149</f>
        <v>0</v>
      </c>
      <c r="AH149" s="153"/>
      <c r="AI149" s="153"/>
      <c r="AJ149" s="153"/>
      <c r="AK149" s="153"/>
      <c r="AL149" s="153"/>
      <c r="AM149" s="153"/>
      <c r="AN149" s="153"/>
      <c r="AO149" s="153"/>
      <c r="AP149" s="153"/>
      <c r="AQ149" s="154">
        <f>AR149+AS149+AT149+AU149</f>
        <v>0</v>
      </c>
      <c r="AR149" s="154"/>
      <c r="AS149" s="154"/>
      <c r="AT149" s="154"/>
      <c r="AU149" s="154"/>
      <c r="AV149" s="153">
        <f>AW149+AX149+AY149+AZ149</f>
        <v>0</v>
      </c>
      <c r="AW149" s="153"/>
      <c r="AX149" s="153"/>
      <c r="AY149" s="153"/>
      <c r="AZ149" s="153"/>
      <c r="BA149" s="153">
        <f t="shared" si="46"/>
        <v>0</v>
      </c>
      <c r="BB149" s="153"/>
      <c r="BC149" s="153"/>
      <c r="BD149" s="153"/>
      <c r="BE149" s="153"/>
      <c r="BF149" s="153">
        <f t="shared" si="47"/>
        <v>0</v>
      </c>
      <c r="BG149" s="153"/>
      <c r="BH149" s="153"/>
      <c r="BI149" s="153"/>
      <c r="BJ149" s="153"/>
    </row>
    <row r="150" spans="1:62" ht="30.75" customHeight="1">
      <c r="A150" s="981"/>
      <c r="B150" s="896"/>
      <c r="C150" s="867"/>
      <c r="D150" s="177"/>
      <c r="E150" s="12"/>
      <c r="F150" s="12"/>
      <c r="G150" s="12"/>
      <c r="H150" s="12"/>
      <c r="I150" s="12"/>
      <c r="J150" s="12"/>
      <c r="K150" s="12"/>
      <c r="L150" s="12"/>
      <c r="M150" s="12"/>
      <c r="N150" s="12"/>
      <c r="O150" s="12"/>
      <c r="P150" s="12"/>
      <c r="Q150" s="12"/>
      <c r="R150" s="12"/>
      <c r="S150" s="12"/>
      <c r="T150" s="12"/>
      <c r="U150" s="12"/>
      <c r="V150" s="12"/>
      <c r="W150" s="386"/>
      <c r="X150" s="289"/>
      <c r="Y150" s="291"/>
      <c r="Z150" s="12"/>
      <c r="AA150" s="12"/>
      <c r="AB150" s="12"/>
      <c r="AC150" s="12"/>
      <c r="AD150" s="18" t="s">
        <v>478</v>
      </c>
      <c r="AE150" s="18" t="s">
        <v>27</v>
      </c>
      <c r="AF150" s="18" t="s">
        <v>282</v>
      </c>
      <c r="AG150" s="153">
        <f t="shared" si="37"/>
        <v>318.3</v>
      </c>
      <c r="AH150" s="153">
        <f t="shared" si="37"/>
        <v>318.3</v>
      </c>
      <c r="AI150" s="148"/>
      <c r="AJ150" s="148"/>
      <c r="AK150" s="148"/>
      <c r="AL150" s="148"/>
      <c r="AM150" s="148"/>
      <c r="AN150" s="148"/>
      <c r="AO150" s="148">
        <v>318.3</v>
      </c>
      <c r="AP150" s="153">
        <v>318.3</v>
      </c>
      <c r="AQ150" s="154">
        <f t="shared" si="38"/>
        <v>401.1</v>
      </c>
      <c r="AR150" s="146"/>
      <c r="AS150" s="146"/>
      <c r="AT150" s="146"/>
      <c r="AU150" s="146">
        <v>401.1</v>
      </c>
      <c r="AV150" s="153">
        <f t="shared" si="39"/>
        <v>401</v>
      </c>
      <c r="AW150" s="148"/>
      <c r="AX150" s="148"/>
      <c r="AY150" s="148"/>
      <c r="AZ150" s="148">
        <v>401</v>
      </c>
      <c r="BA150" s="153">
        <f t="shared" si="46"/>
        <v>401.1</v>
      </c>
      <c r="BB150" s="148"/>
      <c r="BC150" s="148"/>
      <c r="BD150" s="148"/>
      <c r="BE150" s="148">
        <v>401.1</v>
      </c>
      <c r="BF150" s="153">
        <f t="shared" si="47"/>
        <v>401.1</v>
      </c>
      <c r="BG150" s="148"/>
      <c r="BH150" s="148"/>
      <c r="BI150" s="148"/>
      <c r="BJ150" s="148">
        <v>401.1</v>
      </c>
    </row>
    <row r="151" spans="1:62" ht="33.75" hidden="1">
      <c r="A151" s="166" t="s">
        <v>226</v>
      </c>
      <c r="B151" s="14">
        <v>7900</v>
      </c>
      <c r="C151" s="8" t="s">
        <v>238</v>
      </c>
      <c r="D151" s="25" t="s">
        <v>238</v>
      </c>
      <c r="E151" s="8" t="s">
        <v>238</v>
      </c>
      <c r="F151" s="8" t="s">
        <v>238</v>
      </c>
      <c r="G151" s="8" t="s">
        <v>238</v>
      </c>
      <c r="H151" s="8" t="s">
        <v>238</v>
      </c>
      <c r="I151" s="8" t="s">
        <v>238</v>
      </c>
      <c r="J151" s="8" t="s">
        <v>238</v>
      </c>
      <c r="K151" s="8" t="s">
        <v>238</v>
      </c>
      <c r="L151" s="8" t="s">
        <v>238</v>
      </c>
      <c r="M151" s="8" t="s">
        <v>238</v>
      </c>
      <c r="N151" s="8" t="s">
        <v>238</v>
      </c>
      <c r="O151" s="8" t="s">
        <v>238</v>
      </c>
      <c r="P151" s="8" t="s">
        <v>238</v>
      </c>
      <c r="Q151" s="11" t="s">
        <v>238</v>
      </c>
      <c r="R151" s="11" t="s">
        <v>238</v>
      </c>
      <c r="S151" s="11" t="s">
        <v>238</v>
      </c>
      <c r="T151" s="11" t="s">
        <v>238</v>
      </c>
      <c r="U151" s="11" t="s">
        <v>238</v>
      </c>
      <c r="V151" s="11" t="s">
        <v>238</v>
      </c>
      <c r="W151" s="11" t="s">
        <v>238</v>
      </c>
      <c r="X151" s="8" t="s">
        <v>238</v>
      </c>
      <c r="Y151" s="8" t="s">
        <v>238</v>
      </c>
      <c r="Z151" s="8" t="s">
        <v>238</v>
      </c>
      <c r="AA151" s="8" t="s">
        <v>238</v>
      </c>
      <c r="AB151" s="8" t="s">
        <v>238</v>
      </c>
      <c r="AC151" s="8" t="s">
        <v>238</v>
      </c>
      <c r="AD151" s="8" t="s">
        <v>238</v>
      </c>
      <c r="AE151" s="8"/>
      <c r="AF151" s="8"/>
      <c r="AG151" s="153">
        <f t="shared" si="37"/>
        <v>0</v>
      </c>
      <c r="AH151" s="153"/>
      <c r="AI151" s="148"/>
      <c r="AJ151" s="148"/>
      <c r="AK151" s="148"/>
      <c r="AL151" s="148"/>
      <c r="AM151" s="148"/>
      <c r="AN151" s="148"/>
      <c r="AO151" s="148"/>
      <c r="AP151" s="153"/>
      <c r="AQ151" s="154">
        <f t="shared" si="38"/>
        <v>0</v>
      </c>
      <c r="AR151" s="146"/>
      <c r="AS151" s="146"/>
      <c r="AT151" s="146"/>
      <c r="AU151" s="146"/>
      <c r="AV151" s="153">
        <f t="shared" si="39"/>
        <v>0</v>
      </c>
      <c r="AW151" s="148"/>
      <c r="AX151" s="148"/>
      <c r="AY151" s="148"/>
      <c r="AZ151" s="148"/>
      <c r="BA151" s="153">
        <f t="shared" si="46"/>
        <v>0</v>
      </c>
      <c r="BB151" s="148"/>
      <c r="BC151" s="148"/>
      <c r="BD151" s="148"/>
      <c r="BE151" s="148"/>
      <c r="BF151" s="153">
        <f t="shared" si="47"/>
        <v>0</v>
      </c>
      <c r="BG151" s="148"/>
      <c r="BH151" s="148"/>
      <c r="BI151" s="148"/>
      <c r="BJ151" s="148"/>
    </row>
    <row r="152" spans="1:62" hidden="1">
      <c r="A152" s="502" t="s">
        <v>411</v>
      </c>
      <c r="B152" s="15">
        <v>7901</v>
      </c>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53">
        <f t="shared" si="37"/>
        <v>0</v>
      </c>
      <c r="AH152" s="156"/>
      <c r="AI152" s="151"/>
      <c r="AJ152" s="151"/>
      <c r="AK152" s="151"/>
      <c r="AL152" s="151"/>
      <c r="AM152" s="151"/>
      <c r="AN152" s="151"/>
      <c r="AO152" s="151"/>
      <c r="AP152" s="156"/>
      <c r="AQ152" s="154">
        <f t="shared" si="38"/>
        <v>0</v>
      </c>
      <c r="AR152" s="152"/>
      <c r="AS152" s="152"/>
      <c r="AT152" s="152"/>
      <c r="AU152" s="152"/>
      <c r="AV152" s="153">
        <f t="shared" si="39"/>
        <v>0</v>
      </c>
      <c r="AW152" s="151"/>
      <c r="AX152" s="151"/>
      <c r="AY152" s="151"/>
      <c r="AZ152" s="151"/>
      <c r="BA152" s="153">
        <f t="shared" si="46"/>
        <v>0</v>
      </c>
      <c r="BB152" s="151"/>
      <c r="BC152" s="151"/>
      <c r="BD152" s="151"/>
      <c r="BE152" s="151"/>
      <c r="BF152" s="153">
        <f t="shared" si="47"/>
        <v>0</v>
      </c>
      <c r="BG152" s="151"/>
      <c r="BH152" s="151"/>
      <c r="BI152" s="151"/>
      <c r="BJ152" s="151"/>
    </row>
    <row r="153" spans="1:62" hidden="1">
      <c r="A153" s="503" t="s">
        <v>412</v>
      </c>
      <c r="B153" s="17"/>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53">
        <f t="shared" si="37"/>
        <v>0</v>
      </c>
      <c r="AH153" s="153"/>
      <c r="AI153" s="153"/>
      <c r="AJ153" s="153"/>
      <c r="AK153" s="153"/>
      <c r="AL153" s="153"/>
      <c r="AM153" s="153"/>
      <c r="AN153" s="153"/>
      <c r="AO153" s="153"/>
      <c r="AP153" s="153"/>
      <c r="AQ153" s="154">
        <f t="shared" si="38"/>
        <v>0</v>
      </c>
      <c r="AR153" s="154"/>
      <c r="AS153" s="154"/>
      <c r="AT153" s="154"/>
      <c r="AU153" s="154"/>
      <c r="AV153" s="153">
        <f t="shared" si="39"/>
        <v>0</v>
      </c>
      <c r="AW153" s="153"/>
      <c r="AX153" s="153"/>
      <c r="AY153" s="153"/>
      <c r="AZ153" s="153"/>
      <c r="BA153" s="153">
        <f t="shared" si="46"/>
        <v>0</v>
      </c>
      <c r="BB153" s="153"/>
      <c r="BC153" s="153"/>
      <c r="BD153" s="153"/>
      <c r="BE153" s="153"/>
      <c r="BF153" s="153">
        <f t="shared" si="47"/>
        <v>0</v>
      </c>
      <c r="BG153" s="153"/>
      <c r="BH153" s="153"/>
      <c r="BI153" s="153"/>
      <c r="BJ153" s="153"/>
    </row>
    <row r="154" spans="1:62" ht="37.5" customHeight="1">
      <c r="A154" s="166" t="s">
        <v>329</v>
      </c>
      <c r="B154" s="29">
        <v>8000</v>
      </c>
      <c r="C154" s="16"/>
      <c r="D154" s="16"/>
      <c r="E154" s="16"/>
      <c r="F154" s="16"/>
      <c r="G154" s="16"/>
      <c r="H154" s="16"/>
      <c r="I154" s="16"/>
      <c r="J154" s="16"/>
      <c r="K154" s="16"/>
      <c r="L154" s="16"/>
      <c r="M154" s="16"/>
      <c r="N154" s="16"/>
      <c r="O154" s="16"/>
      <c r="P154" s="16"/>
      <c r="Q154" s="21"/>
      <c r="R154" s="21"/>
      <c r="S154" s="21"/>
      <c r="T154" s="21"/>
      <c r="U154" s="21"/>
      <c r="V154" s="21"/>
      <c r="W154" s="21"/>
      <c r="X154" s="16"/>
      <c r="Y154" s="16"/>
      <c r="Z154" s="16"/>
      <c r="AA154" s="16"/>
      <c r="AB154" s="16"/>
      <c r="AC154" s="16"/>
      <c r="AD154" s="451" t="s">
        <v>180</v>
      </c>
      <c r="AE154" s="451" t="s">
        <v>197</v>
      </c>
      <c r="AF154" s="451" t="s">
        <v>288</v>
      </c>
      <c r="AG154" s="153">
        <f t="shared" si="37"/>
        <v>0</v>
      </c>
      <c r="AH154" s="156"/>
      <c r="AI154" s="151"/>
      <c r="AJ154" s="151"/>
      <c r="AK154" s="151"/>
      <c r="AL154" s="151"/>
      <c r="AM154" s="151"/>
      <c r="AN154" s="151"/>
      <c r="AO154" s="151">
        <v>0</v>
      </c>
      <c r="AP154" s="156"/>
      <c r="AQ154" s="154">
        <f t="shared" si="38"/>
        <v>0</v>
      </c>
      <c r="AR154" s="152"/>
      <c r="AS154" s="152"/>
      <c r="AT154" s="152"/>
      <c r="AU154" s="152">
        <v>0</v>
      </c>
      <c r="AV154" s="153">
        <f t="shared" si="39"/>
        <v>46.2</v>
      </c>
      <c r="AW154" s="151"/>
      <c r="AX154" s="151"/>
      <c r="AY154" s="151"/>
      <c r="AZ154" s="151">
        <v>46.2</v>
      </c>
      <c r="BA154" s="153">
        <f t="shared" si="46"/>
        <v>91.7</v>
      </c>
      <c r="BB154" s="151"/>
      <c r="BC154" s="151"/>
      <c r="BD154" s="151"/>
      <c r="BE154" s="151">
        <v>91.7</v>
      </c>
      <c r="BF154" s="153">
        <f t="shared" si="47"/>
        <v>91.7</v>
      </c>
      <c r="BG154" s="151"/>
      <c r="BH154" s="151"/>
      <c r="BI154" s="151"/>
      <c r="BJ154" s="151">
        <v>91.7</v>
      </c>
    </row>
    <row r="155" spans="1:62" ht="23.25" thickBot="1">
      <c r="A155" s="166" t="s">
        <v>227</v>
      </c>
      <c r="B155" s="26">
        <v>10700</v>
      </c>
      <c r="C155" s="27" t="s">
        <v>238</v>
      </c>
      <c r="D155" s="27" t="s">
        <v>238</v>
      </c>
      <c r="E155" s="27" t="s">
        <v>238</v>
      </c>
      <c r="F155" s="27" t="s">
        <v>238</v>
      </c>
      <c r="G155" s="27" t="s">
        <v>238</v>
      </c>
      <c r="H155" s="27" t="s">
        <v>238</v>
      </c>
      <c r="I155" s="27" t="s">
        <v>238</v>
      </c>
      <c r="J155" s="27" t="s">
        <v>238</v>
      </c>
      <c r="K155" s="27" t="s">
        <v>238</v>
      </c>
      <c r="L155" s="27" t="s">
        <v>238</v>
      </c>
      <c r="M155" s="27" t="s">
        <v>238</v>
      </c>
      <c r="N155" s="27" t="s">
        <v>238</v>
      </c>
      <c r="O155" s="27" t="s">
        <v>238</v>
      </c>
      <c r="P155" s="27" t="s">
        <v>238</v>
      </c>
      <c r="Q155" s="28" t="s">
        <v>238</v>
      </c>
      <c r="R155" s="28" t="s">
        <v>238</v>
      </c>
      <c r="S155" s="28" t="s">
        <v>238</v>
      </c>
      <c r="T155" s="28" t="s">
        <v>238</v>
      </c>
      <c r="U155" s="28" t="s">
        <v>238</v>
      </c>
      <c r="V155" s="28" t="s">
        <v>238</v>
      </c>
      <c r="W155" s="8" t="s">
        <v>238</v>
      </c>
      <c r="X155" s="27" t="s">
        <v>238</v>
      </c>
      <c r="Y155" s="27" t="s">
        <v>238</v>
      </c>
      <c r="Z155" s="27" t="s">
        <v>238</v>
      </c>
      <c r="AA155" s="27" t="s">
        <v>238</v>
      </c>
      <c r="AB155" s="27" t="s">
        <v>238</v>
      </c>
      <c r="AC155" s="27" t="s">
        <v>238</v>
      </c>
      <c r="AD155" s="27" t="s">
        <v>238</v>
      </c>
      <c r="AE155" s="27"/>
      <c r="AF155" s="27"/>
      <c r="AG155" s="163">
        <f>AG20</f>
        <v>3637.4</v>
      </c>
      <c r="AH155" s="163">
        <f>AH20</f>
        <v>3419.4</v>
      </c>
      <c r="AI155" s="163">
        <f t="shared" ref="AI155:AZ155" si="48">AI20</f>
        <v>104.6</v>
      </c>
      <c r="AJ155" s="163">
        <f t="shared" si="48"/>
        <v>104.6</v>
      </c>
      <c r="AK155" s="163">
        <f t="shared" si="48"/>
        <v>730.2</v>
      </c>
      <c r="AL155" s="163">
        <f t="shared" si="48"/>
        <v>730.2</v>
      </c>
      <c r="AM155" s="163">
        <f t="shared" si="48"/>
        <v>0</v>
      </c>
      <c r="AN155" s="163"/>
      <c r="AO155" s="163">
        <f t="shared" si="48"/>
        <v>2802.6000000000004</v>
      </c>
      <c r="AP155" s="163">
        <f t="shared" si="48"/>
        <v>2584.6000000000004</v>
      </c>
      <c r="AQ155" s="163">
        <f t="shared" si="48"/>
        <v>5051.7000000000007</v>
      </c>
      <c r="AR155" s="163">
        <f t="shared" si="48"/>
        <v>90</v>
      </c>
      <c r="AS155" s="163">
        <f t="shared" si="48"/>
        <v>2527.9</v>
      </c>
      <c r="AT155" s="163">
        <f t="shared" si="48"/>
        <v>0</v>
      </c>
      <c r="AU155" s="163">
        <f t="shared" si="48"/>
        <v>2433.7999999999997</v>
      </c>
      <c r="AV155" s="163">
        <f t="shared" si="48"/>
        <v>2420.6999999999998</v>
      </c>
      <c r="AW155" s="163">
        <f t="shared" si="48"/>
        <v>90.1</v>
      </c>
      <c r="AX155" s="163">
        <f t="shared" si="48"/>
        <v>480.5</v>
      </c>
      <c r="AY155" s="163">
        <f t="shared" si="48"/>
        <v>0</v>
      </c>
      <c r="AZ155" s="163">
        <f t="shared" si="48"/>
        <v>1850.1</v>
      </c>
      <c r="BA155" s="553">
        <f t="shared" ref="BA155:BJ155" si="49">BA20</f>
        <v>2631.1</v>
      </c>
      <c r="BB155" s="163">
        <f t="shared" si="49"/>
        <v>93.8</v>
      </c>
      <c r="BC155" s="163">
        <f t="shared" si="49"/>
        <v>703</v>
      </c>
      <c r="BD155" s="163">
        <f t="shared" si="49"/>
        <v>0</v>
      </c>
      <c r="BE155" s="163">
        <f t="shared" si="49"/>
        <v>1834.3</v>
      </c>
      <c r="BF155" s="553">
        <f t="shared" si="49"/>
        <v>2631.1</v>
      </c>
      <c r="BG155" s="163">
        <f t="shared" si="49"/>
        <v>93.8</v>
      </c>
      <c r="BH155" s="163">
        <f t="shared" si="49"/>
        <v>703</v>
      </c>
      <c r="BI155" s="163">
        <f t="shared" si="49"/>
        <v>0</v>
      </c>
      <c r="BJ155" s="163">
        <f t="shared" si="49"/>
        <v>1834.3</v>
      </c>
    </row>
    <row r="156" spans="1:62" ht="6" customHeight="1"/>
    <row r="157" spans="1:62" ht="15" customHeight="1"/>
    <row r="158" spans="1:62" s="46" customFormat="1" ht="16.5">
      <c r="A158" s="636"/>
      <c r="B158" s="42"/>
      <c r="C158" s="43"/>
      <c r="D158" s="43"/>
      <c r="E158" s="43"/>
      <c r="F158" s="43"/>
      <c r="G158" s="44"/>
      <c r="H158" s="43"/>
      <c r="I158" s="43"/>
      <c r="J158" s="43"/>
      <c r="K158" s="44"/>
      <c r="L158" s="44"/>
      <c r="M158" s="43"/>
      <c r="N158" s="43"/>
      <c r="O158" s="43"/>
      <c r="P158" s="43"/>
      <c r="Q158" s="44"/>
      <c r="R158" s="44"/>
      <c r="S158" s="44"/>
      <c r="T158" s="44"/>
      <c r="U158" s="44"/>
      <c r="V158" s="44"/>
      <c r="W158" s="44"/>
      <c r="X158" s="44"/>
      <c r="Y158" s="44"/>
      <c r="Z158" s="44"/>
      <c r="AA158" s="44"/>
      <c r="AB158" s="44"/>
      <c r="AC158" s="44"/>
      <c r="AD158" s="45"/>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row>
    <row r="159" spans="1:62" ht="3" customHeight="1"/>
    <row r="160" spans="1:62" s="46" customFormat="1" ht="12" customHeight="1">
      <c r="A160" s="54"/>
      <c r="B160" s="49"/>
      <c r="C160" s="129"/>
      <c r="D160" s="49"/>
      <c r="E160" s="49"/>
      <c r="F160" s="48"/>
      <c r="G160" s="48"/>
      <c r="H160" s="43"/>
      <c r="I160" s="43"/>
      <c r="J160" s="43"/>
      <c r="K160" s="48"/>
      <c r="L160" s="48"/>
      <c r="M160" s="43"/>
      <c r="N160" s="43"/>
      <c r="O160" s="43"/>
      <c r="P160" s="43"/>
      <c r="Q160" s="48"/>
      <c r="R160" s="48"/>
      <c r="S160" s="48"/>
      <c r="T160" s="48"/>
      <c r="U160" s="48"/>
      <c r="V160" s="48"/>
      <c r="W160" s="50"/>
      <c r="X160" s="44"/>
      <c r="Y160" s="44"/>
      <c r="Z160" s="48"/>
      <c r="AA160" s="48"/>
      <c r="AB160" s="48"/>
      <c r="AC160" s="48"/>
      <c r="AD160" s="51"/>
      <c r="AE160" s="109"/>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row>
    <row r="161" spans="44:44" s="35" customFormat="1"/>
    <row r="163" spans="44:44" s="34" customFormat="1"/>
    <row r="166" spans="44:44">
      <c r="AR166" s="72"/>
    </row>
  </sheetData>
  <mergeCells count="185">
    <mergeCell ref="BJ14:BJ18"/>
    <mergeCell ref="BE14:BE18"/>
    <mergeCell ref="BD14:BD18"/>
    <mergeCell ref="AW13:AW18"/>
    <mergeCell ref="AV13:AV18"/>
    <mergeCell ref="AR13:AR18"/>
    <mergeCell ref="BF13:BJ13"/>
    <mergeCell ref="BF14:BF18"/>
    <mergeCell ref="BC14:BC18"/>
    <mergeCell ref="BG14:BG18"/>
    <mergeCell ref="BH14:BH18"/>
    <mergeCell ref="BI14:BI18"/>
    <mergeCell ref="BB14:BB18"/>
    <mergeCell ref="AZ13:AZ18"/>
    <mergeCell ref="AU13:AU18"/>
    <mergeCell ref="BA14:BA18"/>
    <mergeCell ref="AO13:AP13"/>
    <mergeCell ref="AT13:AT18"/>
    <mergeCell ref="AS13:AS18"/>
    <mergeCell ref="BA13:BE13"/>
    <mergeCell ref="AX13:AX18"/>
    <mergeCell ref="AY13:AY18"/>
    <mergeCell ref="AV12:AZ12"/>
    <mergeCell ref="A3:AZ4"/>
    <mergeCell ref="A5:AS5"/>
    <mergeCell ref="A9:A18"/>
    <mergeCell ref="B9:B18"/>
    <mergeCell ref="L13:L18"/>
    <mergeCell ref="F13:F18"/>
    <mergeCell ref="J13:J18"/>
    <mergeCell ref="AF13:AF18"/>
    <mergeCell ref="AQ12:AU12"/>
    <mergeCell ref="AC9:AC18"/>
    <mergeCell ref="E13:E18"/>
    <mergeCell ref="C11:V11"/>
    <mergeCell ref="T12:V12"/>
    <mergeCell ref="AJ14:AJ18"/>
    <mergeCell ref="AB13:AB18"/>
    <mergeCell ref="V13:V18"/>
    <mergeCell ref="AD9:AF12"/>
    <mergeCell ref="AO14:AO18"/>
    <mergeCell ref="AQ13:AQ18"/>
    <mergeCell ref="AP14:AP18"/>
    <mergeCell ref="AM14:AM18"/>
    <mergeCell ref="AG14:AG18"/>
    <mergeCell ref="AG13:AH13"/>
    <mergeCell ref="AI14:AI18"/>
    <mergeCell ref="AK14:AK18"/>
    <mergeCell ref="AN14:AN18"/>
    <mergeCell ref="AM13:AN13"/>
    <mergeCell ref="AK13:AL13"/>
    <mergeCell ref="AL14:AL18"/>
    <mergeCell ref="AG12:AP12"/>
    <mergeCell ref="AI13:AJ13"/>
    <mergeCell ref="O13:O18"/>
    <mergeCell ref="M13:M18"/>
    <mergeCell ref="Z12:AB12"/>
    <mergeCell ref="AE13:AE18"/>
    <mergeCell ref="AA13:AA18"/>
    <mergeCell ref="AD13:AD18"/>
    <mergeCell ref="C9:AB10"/>
    <mergeCell ref="F12:I12"/>
    <mergeCell ref="C12:E12"/>
    <mergeCell ref="J12:L12"/>
    <mergeCell ref="Q12:S12"/>
    <mergeCell ref="W12:Y12"/>
    <mergeCell ref="W11:AB11"/>
    <mergeCell ref="M12:P12"/>
    <mergeCell ref="AH14:AH18"/>
    <mergeCell ref="T13:T18"/>
    <mergeCell ref="M25:M30"/>
    <mergeCell ref="U13:U18"/>
    <mergeCell ref="P13:P18"/>
    <mergeCell ref="X13:X18"/>
    <mergeCell ref="R13:R18"/>
    <mergeCell ref="W13:W18"/>
    <mergeCell ref="Z13:Z18"/>
    <mergeCell ref="S13:S18"/>
    <mergeCell ref="C13:C18"/>
    <mergeCell ref="D13:D18"/>
    <mergeCell ref="AG9:BJ11"/>
    <mergeCell ref="BA12:BJ12"/>
    <mergeCell ref="G13:G18"/>
    <mergeCell ref="I13:I18"/>
    <mergeCell ref="Q13:Q18"/>
    <mergeCell ref="K13:K18"/>
    <mergeCell ref="N13:N18"/>
    <mergeCell ref="H13:H18"/>
    <mergeCell ref="Y13:Y18"/>
    <mergeCell ref="AB101:AB111"/>
    <mergeCell ref="AB77:AB86"/>
    <mergeCell ref="AA101:AA111"/>
    <mergeCell ref="Z34:Z48"/>
    <mergeCell ref="AA77:AA86"/>
    <mergeCell ref="AA50:AA56"/>
    <mergeCell ref="Y34:Y40"/>
    <mergeCell ref="AA25:AA30"/>
    <mergeCell ref="Y50:Y56"/>
    <mergeCell ref="Y101:Y113"/>
    <mergeCell ref="Z101:Z113"/>
    <mergeCell ref="Z73:Z89"/>
    <mergeCell ref="W65:W71"/>
    <mergeCell ref="AB25:AB30"/>
    <mergeCell ref="W25:W30"/>
    <mergeCell ref="Y25:Y29"/>
    <mergeCell ref="AB34:AB40"/>
    <mergeCell ref="AA34:AA40"/>
    <mergeCell ref="X34:X40"/>
    <mergeCell ref="W34:W48"/>
    <mergeCell ref="Z133:Z135"/>
    <mergeCell ref="X133:X135"/>
    <mergeCell ref="Y133:Y135"/>
    <mergeCell ref="W50:W58"/>
    <mergeCell ref="X73:X83"/>
    <mergeCell ref="W101:W113"/>
    <mergeCell ref="W31:W33"/>
    <mergeCell ref="AB50:AB56"/>
    <mergeCell ref="Z50:Z58"/>
    <mergeCell ref="Y73:Y83"/>
    <mergeCell ref="E25:E29"/>
    <mergeCell ref="E50:E57"/>
    <mergeCell ref="Y31:Y33"/>
    <mergeCell ref="X25:X29"/>
    <mergeCell ref="Z25:Z30"/>
    <mergeCell ref="M69:M72"/>
    <mergeCell ref="M50:M58"/>
    <mergeCell ref="O69:O70"/>
    <mergeCell ref="O101:O113"/>
    <mergeCell ref="E31:E33"/>
    <mergeCell ref="E34:E48"/>
    <mergeCell ref="D101:D113"/>
    <mergeCell ref="D65:D71"/>
    <mergeCell ref="C65:C71"/>
    <mergeCell ref="B109:B113"/>
    <mergeCell ref="X101:X113"/>
    <mergeCell ref="X50:X57"/>
    <mergeCell ref="N101:N113"/>
    <mergeCell ref="M87:M89"/>
    <mergeCell ref="M77:M86"/>
    <mergeCell ref="N69:N70"/>
    <mergeCell ref="W133:W135"/>
    <mergeCell ref="W73:W86"/>
    <mergeCell ref="Y65:Y71"/>
    <mergeCell ref="M34:M48"/>
    <mergeCell ref="M133:M135"/>
    <mergeCell ref="A133:A135"/>
    <mergeCell ref="E73:E83"/>
    <mergeCell ref="E65:E71"/>
    <mergeCell ref="M101:M113"/>
    <mergeCell ref="E101:E113"/>
    <mergeCell ref="C50:C58"/>
    <mergeCell ref="D25:D29"/>
    <mergeCell ref="C101:C113"/>
    <mergeCell ref="C73:C86"/>
    <mergeCell ref="D50:D57"/>
    <mergeCell ref="D73:D83"/>
    <mergeCell ref="C34:C48"/>
    <mergeCell ref="C25:C30"/>
    <mergeCell ref="D34:D48"/>
    <mergeCell ref="C31:C33"/>
    <mergeCell ref="B149:B150"/>
    <mergeCell ref="C133:C135"/>
    <mergeCell ref="C94:C95"/>
    <mergeCell ref="A109:A113"/>
    <mergeCell ref="C149:C150"/>
    <mergeCell ref="A104:A108"/>
    <mergeCell ref="B104:B108"/>
    <mergeCell ref="A102:A103"/>
    <mergeCell ref="A94:A95"/>
    <mergeCell ref="B102:B103"/>
    <mergeCell ref="A149:A150"/>
    <mergeCell ref="A25:A30"/>
    <mergeCell ref="A31:A33"/>
    <mergeCell ref="A34:A48"/>
    <mergeCell ref="A114:A115"/>
    <mergeCell ref="A50:A59"/>
    <mergeCell ref="A73:A89"/>
    <mergeCell ref="A65:A72"/>
    <mergeCell ref="B34:B48"/>
    <mergeCell ref="B31:B33"/>
    <mergeCell ref="B25:B30"/>
    <mergeCell ref="B114:B115"/>
    <mergeCell ref="B50:B58"/>
    <mergeCell ref="B94:B95"/>
    <mergeCell ref="B73:B89"/>
  </mergeCells>
  <phoneticPr fontId="0" type="noConversion"/>
  <pageMargins left="0.75" right="0.28000000000000003" top="0.49" bottom="0.51" header="0.5" footer="0.5"/>
  <pageSetup paperSize="9" scale="45" orientation="landscape" r:id="rId1"/>
  <headerFooter alignWithMargins="0"/>
  <rowBreaks count="2" manualBreakCount="2">
    <brk id="76" max="61" man="1"/>
    <brk id="116" max="61" man="1"/>
  </rowBreaks>
</worksheet>
</file>

<file path=xl/worksheets/sheet9.xml><?xml version="1.0" encoding="utf-8"?>
<worksheet xmlns="http://schemas.openxmlformats.org/spreadsheetml/2006/main" xmlns:r="http://schemas.openxmlformats.org/officeDocument/2006/relationships">
  <dimension ref="A3:BJ169"/>
  <sheetViews>
    <sheetView view="pageBreakPreview" topLeftCell="AE160" zoomScaleNormal="75" zoomScaleSheetLayoutView="100" workbookViewId="0">
      <selection activeCell="AG167" sqref="AG167:BE169"/>
    </sheetView>
  </sheetViews>
  <sheetFormatPr defaultRowHeight="12.75"/>
  <cols>
    <col min="1" max="1" width="40.7109375" style="2" customWidth="1"/>
    <col min="2" max="2" width="6.5703125" style="2" customWidth="1"/>
    <col min="3" max="3" width="13.42578125" style="2" customWidth="1"/>
    <col min="4" max="4" width="3.85546875" style="2" customWidth="1"/>
    <col min="5" max="5" width="5" style="2" customWidth="1"/>
    <col min="6" max="6" width="0.140625" style="2" hidden="1" customWidth="1"/>
    <col min="7" max="7" width="9.42578125" style="2" hidden="1" customWidth="1"/>
    <col min="8" max="8" width="11.7109375" style="2" hidden="1" customWidth="1"/>
    <col min="9" max="9" width="11.42578125" style="2" hidden="1" customWidth="1"/>
    <col min="10" max="10" width="10" style="2" hidden="1" customWidth="1"/>
    <col min="11" max="12" width="11.28515625" style="2" hidden="1" customWidth="1"/>
    <col min="13" max="13" width="10.42578125" style="2" hidden="1" customWidth="1"/>
    <col min="14" max="14" width="11" style="2" hidden="1" customWidth="1"/>
    <col min="15" max="15" width="8.28515625" style="2" hidden="1" customWidth="1"/>
    <col min="16" max="16" width="9.5703125" style="2" hidden="1" customWidth="1"/>
    <col min="17" max="17" width="11.140625" style="2" hidden="1" customWidth="1"/>
    <col min="18" max="18" width="12.28515625" style="2" hidden="1" customWidth="1"/>
    <col min="19" max="19" width="13.7109375" style="2" hidden="1" customWidth="1"/>
    <col min="20" max="20" width="14.28515625" style="2" hidden="1" customWidth="1"/>
    <col min="21" max="21" width="12.7109375" style="2" hidden="1" customWidth="1"/>
    <col min="22" max="22" width="11.42578125" style="2" hidden="1" customWidth="1"/>
    <col min="23" max="23" width="14.140625" style="2" customWidth="1"/>
    <col min="24" max="24" width="3.42578125" style="2" customWidth="1"/>
    <col min="25" max="25" width="5" style="2" customWidth="1"/>
    <col min="26" max="26" width="18.42578125" style="2" hidden="1" customWidth="1"/>
    <col min="27" max="27" width="3.5703125" style="2" hidden="1" customWidth="1"/>
    <col min="28" max="28" width="4.28515625" style="2" hidden="1" customWidth="1"/>
    <col min="29" max="29" width="8.85546875" style="2" hidden="1" customWidth="1"/>
    <col min="30" max="30" width="5.28515625" style="2" customWidth="1"/>
    <col min="31" max="31" width="11.42578125" style="2" customWidth="1"/>
    <col min="32" max="32" width="4.140625" style="2" customWidth="1"/>
    <col min="33" max="34" width="7.5703125" style="2" customWidth="1"/>
    <col min="35" max="36" width="6.140625" style="2" customWidth="1"/>
    <col min="37" max="37" width="6.7109375" style="2" customWidth="1"/>
    <col min="38" max="38" width="6.42578125" style="2" customWidth="1"/>
    <col min="39" max="40" width="4.28515625" style="2" customWidth="1"/>
    <col min="41" max="42" width="7.42578125" style="2" customWidth="1"/>
    <col min="43" max="43" width="7.28515625" style="2" customWidth="1"/>
    <col min="44" max="44" width="5.140625" style="2" customWidth="1"/>
    <col min="45" max="45" width="7.5703125" style="2" customWidth="1"/>
    <col min="46" max="46" width="3.5703125" style="2" customWidth="1"/>
    <col min="47" max="47" width="7.7109375" style="2" customWidth="1"/>
    <col min="48" max="48" width="7.140625" style="2" customWidth="1"/>
    <col min="49" max="49" width="5.7109375" style="2" customWidth="1"/>
    <col min="50" max="50" width="5.42578125" style="2" customWidth="1"/>
    <col min="51" max="51" width="4.7109375" style="2" customWidth="1"/>
    <col min="52" max="53" width="6.7109375" style="2" customWidth="1"/>
    <col min="54" max="54" width="5" style="2" customWidth="1"/>
    <col min="55" max="55" width="5.85546875" style="2" customWidth="1"/>
    <col min="56" max="56" width="4" style="2" customWidth="1"/>
    <col min="57" max="57" width="6.28515625" style="2" customWidth="1"/>
    <col min="58" max="58" width="7.28515625" style="2" customWidth="1"/>
    <col min="59" max="59" width="5" style="2" customWidth="1"/>
    <col min="60" max="60" width="5.7109375" style="2" customWidth="1"/>
    <col min="61" max="61" width="4" style="2" customWidth="1"/>
    <col min="62" max="62" width="6.7109375" style="2" customWidth="1"/>
    <col min="63" max="16384" width="9.140625" style="2"/>
  </cols>
  <sheetData>
    <row r="3" spans="1:62" s="56" customFormat="1" ht="27" customHeight="1">
      <c r="A3" s="940" t="s">
        <v>10</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c r="AU3" s="940"/>
      <c r="AV3" s="940"/>
      <c r="AW3" s="940"/>
      <c r="AX3" s="940"/>
      <c r="AY3" s="940"/>
      <c r="AZ3" s="940"/>
      <c r="BA3" s="940"/>
      <c r="BB3" s="940"/>
      <c r="BC3" s="940"/>
      <c r="BD3" s="940"/>
      <c r="BE3" s="940"/>
    </row>
    <row r="4" spans="1:62" s="56" customFormat="1" ht="15">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row>
    <row r="5" spans="1:62" s="56" customFormat="1" ht="15">
      <c r="A5" s="941" t="s">
        <v>347</v>
      </c>
      <c r="B5" s="941"/>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41"/>
      <c r="AF5" s="941"/>
      <c r="AG5" s="941"/>
      <c r="AH5" s="941"/>
      <c r="AI5" s="941"/>
      <c r="AJ5" s="941"/>
      <c r="AK5" s="941"/>
      <c r="AL5" s="941"/>
      <c r="AM5" s="941"/>
      <c r="AN5" s="941"/>
      <c r="AO5" s="941"/>
      <c r="AP5" s="941"/>
      <c r="AQ5" s="941"/>
      <c r="AR5" s="941"/>
      <c r="AS5" s="941"/>
      <c r="AT5" s="57"/>
      <c r="AU5" s="57"/>
      <c r="AV5" s="57"/>
      <c r="AW5" s="57"/>
      <c r="AX5" s="57"/>
      <c r="AY5" s="57"/>
      <c r="AZ5" s="57"/>
      <c r="BA5" s="57"/>
      <c r="BB5" s="57"/>
      <c r="BC5" s="57"/>
      <c r="BD5" s="57"/>
      <c r="BE5" s="57"/>
    </row>
    <row r="6" spans="1:62">
      <c r="B6" s="3"/>
    </row>
    <row r="7" spans="1:62" hidden="1">
      <c r="A7" s="2" t="s">
        <v>409</v>
      </c>
      <c r="B7" s="4"/>
      <c r="C7" s="5"/>
      <c r="D7" s="5"/>
      <c r="E7" s="5"/>
      <c r="F7" s="5"/>
      <c r="G7" s="5"/>
      <c r="H7" s="5"/>
      <c r="I7" s="5"/>
      <c r="J7" s="5"/>
      <c r="K7" s="5"/>
      <c r="L7" s="5"/>
      <c r="M7" s="5"/>
      <c r="N7" s="5"/>
      <c r="O7" s="5"/>
      <c r="P7" s="5"/>
      <c r="Q7" s="6"/>
      <c r="R7" s="6"/>
      <c r="S7" s="6"/>
      <c r="T7" s="6"/>
      <c r="U7" s="6"/>
      <c r="V7" s="6"/>
    </row>
    <row r="8" spans="1:62">
      <c r="A8" s="2" t="s">
        <v>410</v>
      </c>
      <c r="B8" s="3"/>
    </row>
    <row r="9" spans="1:62" ht="37.5" customHeight="1">
      <c r="A9" s="905" t="s">
        <v>235</v>
      </c>
      <c r="B9" s="908" t="s">
        <v>236</v>
      </c>
      <c r="C9" s="934" t="s">
        <v>3</v>
      </c>
      <c r="D9" s="935"/>
      <c r="E9" s="935"/>
      <c r="F9" s="935"/>
      <c r="G9" s="935"/>
      <c r="H9" s="935"/>
      <c r="I9" s="935"/>
      <c r="J9" s="935"/>
      <c r="K9" s="935"/>
      <c r="L9" s="935"/>
      <c r="M9" s="935"/>
      <c r="N9" s="935"/>
      <c r="O9" s="935"/>
      <c r="P9" s="935"/>
      <c r="Q9" s="935"/>
      <c r="R9" s="935"/>
      <c r="S9" s="935"/>
      <c r="T9" s="935"/>
      <c r="U9" s="935"/>
      <c r="V9" s="935"/>
      <c r="W9" s="935"/>
      <c r="X9" s="935"/>
      <c r="Y9" s="935"/>
      <c r="Z9" s="935"/>
      <c r="AA9" s="935"/>
      <c r="AB9" s="936"/>
      <c r="AC9" s="905" t="s">
        <v>229</v>
      </c>
      <c r="AD9" s="928" t="s">
        <v>230</v>
      </c>
      <c r="AE9" s="929"/>
      <c r="AF9" s="930"/>
      <c r="AG9" s="735" t="s">
        <v>431</v>
      </c>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row>
    <row r="10" spans="1:62" ht="18" hidden="1" customHeight="1">
      <c r="A10" s="906"/>
      <c r="B10" s="909"/>
      <c r="C10" s="937"/>
      <c r="D10" s="938"/>
      <c r="E10" s="938"/>
      <c r="F10" s="938"/>
      <c r="G10" s="938"/>
      <c r="H10" s="938"/>
      <c r="I10" s="938"/>
      <c r="J10" s="938"/>
      <c r="K10" s="938"/>
      <c r="L10" s="938"/>
      <c r="M10" s="938"/>
      <c r="N10" s="938"/>
      <c r="O10" s="938"/>
      <c r="P10" s="938"/>
      <c r="Q10" s="938"/>
      <c r="R10" s="938"/>
      <c r="S10" s="938"/>
      <c r="T10" s="938"/>
      <c r="U10" s="938"/>
      <c r="V10" s="938"/>
      <c r="W10" s="938"/>
      <c r="X10" s="938"/>
      <c r="Y10" s="938"/>
      <c r="Z10" s="938"/>
      <c r="AA10" s="938"/>
      <c r="AB10" s="939"/>
      <c r="AC10" s="906"/>
      <c r="AD10" s="931"/>
      <c r="AE10" s="932"/>
      <c r="AF10" s="933"/>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row>
    <row r="11" spans="1:62" ht="18" hidden="1" customHeight="1">
      <c r="A11" s="906"/>
      <c r="B11" s="909"/>
      <c r="C11" s="902" t="s">
        <v>332</v>
      </c>
      <c r="D11" s="903"/>
      <c r="E11" s="903"/>
      <c r="F11" s="903"/>
      <c r="G11" s="903"/>
      <c r="H11" s="903"/>
      <c r="I11" s="903"/>
      <c r="J11" s="903"/>
      <c r="K11" s="903"/>
      <c r="L11" s="903"/>
      <c r="M11" s="903"/>
      <c r="N11" s="903"/>
      <c r="O11" s="903"/>
      <c r="P11" s="903"/>
      <c r="Q11" s="903"/>
      <c r="R11" s="903"/>
      <c r="S11" s="903"/>
      <c r="T11" s="903"/>
      <c r="U11" s="903"/>
      <c r="V11" s="903"/>
      <c r="W11" s="902" t="s">
        <v>333</v>
      </c>
      <c r="X11" s="903"/>
      <c r="Y11" s="903"/>
      <c r="Z11" s="903"/>
      <c r="AA11" s="903"/>
      <c r="AB11" s="903"/>
      <c r="AC11" s="906"/>
      <c r="AD11" s="931"/>
      <c r="AE11" s="932"/>
      <c r="AF11" s="933"/>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row>
    <row r="12" spans="1:62" ht="27.75" customHeight="1">
      <c r="A12" s="906"/>
      <c r="B12" s="909"/>
      <c r="C12" s="914" t="s">
        <v>231</v>
      </c>
      <c r="D12" s="915"/>
      <c r="E12" s="916"/>
      <c r="F12" s="902" t="s">
        <v>232</v>
      </c>
      <c r="G12" s="903"/>
      <c r="H12" s="903"/>
      <c r="I12" s="904"/>
      <c r="J12" s="902" t="s">
        <v>233</v>
      </c>
      <c r="K12" s="903"/>
      <c r="L12" s="904"/>
      <c r="M12" s="934" t="s">
        <v>334</v>
      </c>
      <c r="N12" s="935"/>
      <c r="O12" s="935"/>
      <c r="P12" s="936"/>
      <c r="Q12" s="902" t="s">
        <v>234</v>
      </c>
      <c r="R12" s="903"/>
      <c r="S12" s="903"/>
      <c r="T12" s="902" t="s">
        <v>335</v>
      </c>
      <c r="U12" s="903"/>
      <c r="V12" s="904"/>
      <c r="W12" s="902" t="s">
        <v>336</v>
      </c>
      <c r="X12" s="903"/>
      <c r="Y12" s="904"/>
      <c r="Z12" s="902" t="s">
        <v>337</v>
      </c>
      <c r="AA12" s="903"/>
      <c r="AB12" s="904"/>
      <c r="AC12" s="906"/>
      <c r="AD12" s="931"/>
      <c r="AE12" s="932"/>
      <c r="AF12" s="933"/>
      <c r="AG12" s="922" t="s">
        <v>348</v>
      </c>
      <c r="AH12" s="927"/>
      <c r="AI12" s="927"/>
      <c r="AJ12" s="927"/>
      <c r="AK12" s="927"/>
      <c r="AL12" s="927"/>
      <c r="AM12" s="927"/>
      <c r="AN12" s="927"/>
      <c r="AO12" s="927"/>
      <c r="AP12" s="923"/>
      <c r="AQ12" s="922" t="s">
        <v>349</v>
      </c>
      <c r="AR12" s="927"/>
      <c r="AS12" s="927"/>
      <c r="AT12" s="927"/>
      <c r="AU12" s="923"/>
      <c r="AV12" s="922" t="s">
        <v>350</v>
      </c>
      <c r="AW12" s="927"/>
      <c r="AX12" s="927"/>
      <c r="AY12" s="927"/>
      <c r="AZ12" s="923"/>
      <c r="BA12" s="924" t="s">
        <v>435</v>
      </c>
      <c r="BB12" s="925"/>
      <c r="BC12" s="925"/>
      <c r="BD12" s="925"/>
      <c r="BE12" s="925"/>
      <c r="BF12" s="925"/>
      <c r="BG12" s="925"/>
      <c r="BH12" s="925"/>
      <c r="BI12" s="925"/>
      <c r="BJ12" s="926"/>
    </row>
    <row r="13" spans="1:62" ht="81.75" customHeight="1">
      <c r="A13" s="906"/>
      <c r="B13" s="909"/>
      <c r="C13" s="942" t="s">
        <v>338</v>
      </c>
      <c r="D13" s="942" t="s">
        <v>339</v>
      </c>
      <c r="E13" s="942" t="s">
        <v>340</v>
      </c>
      <c r="F13" s="942" t="s">
        <v>338</v>
      </c>
      <c r="G13" s="942" t="s">
        <v>339</v>
      </c>
      <c r="H13" s="942" t="s">
        <v>340</v>
      </c>
      <c r="I13" s="905" t="s">
        <v>341</v>
      </c>
      <c r="J13" s="942" t="s">
        <v>338</v>
      </c>
      <c r="K13" s="934" t="s">
        <v>342</v>
      </c>
      <c r="L13" s="942" t="s">
        <v>340</v>
      </c>
      <c r="M13" s="942" t="s">
        <v>338</v>
      </c>
      <c r="N13" s="934" t="s">
        <v>342</v>
      </c>
      <c r="O13" s="942" t="s">
        <v>340</v>
      </c>
      <c r="P13" s="905" t="s">
        <v>341</v>
      </c>
      <c r="Q13" s="942" t="s">
        <v>338</v>
      </c>
      <c r="R13" s="934" t="s">
        <v>342</v>
      </c>
      <c r="S13" s="905" t="s">
        <v>340</v>
      </c>
      <c r="T13" s="942" t="s">
        <v>338</v>
      </c>
      <c r="U13" s="934" t="s">
        <v>342</v>
      </c>
      <c r="V13" s="905" t="s">
        <v>340</v>
      </c>
      <c r="W13" s="942" t="s">
        <v>338</v>
      </c>
      <c r="X13" s="942" t="s">
        <v>339</v>
      </c>
      <c r="Y13" s="942" t="s">
        <v>340</v>
      </c>
      <c r="Z13" s="942" t="s">
        <v>338</v>
      </c>
      <c r="AA13" s="934" t="s">
        <v>342</v>
      </c>
      <c r="AB13" s="942" t="s">
        <v>340</v>
      </c>
      <c r="AC13" s="906"/>
      <c r="AD13" s="947" t="s">
        <v>343</v>
      </c>
      <c r="AE13" s="947" t="s">
        <v>300</v>
      </c>
      <c r="AF13" s="947" t="s">
        <v>301</v>
      </c>
      <c r="AG13" s="921" t="s">
        <v>439</v>
      </c>
      <c r="AH13" s="921"/>
      <c r="AI13" s="922" t="s">
        <v>4</v>
      </c>
      <c r="AJ13" s="923"/>
      <c r="AK13" s="922" t="s">
        <v>5</v>
      </c>
      <c r="AL13" s="923"/>
      <c r="AM13" s="922" t="s">
        <v>16</v>
      </c>
      <c r="AN13" s="923"/>
      <c r="AO13" s="922" t="s">
        <v>472</v>
      </c>
      <c r="AP13" s="923"/>
      <c r="AQ13" s="920" t="s">
        <v>439</v>
      </c>
      <c r="AR13" s="911" t="s">
        <v>4</v>
      </c>
      <c r="AS13" s="911" t="s">
        <v>5</v>
      </c>
      <c r="AT13" s="911" t="s">
        <v>16</v>
      </c>
      <c r="AU13" s="911" t="s">
        <v>472</v>
      </c>
      <c r="AV13" s="920" t="s">
        <v>439</v>
      </c>
      <c r="AW13" s="911" t="s">
        <v>4</v>
      </c>
      <c r="AX13" s="911" t="s">
        <v>5</v>
      </c>
      <c r="AY13" s="911" t="s">
        <v>16</v>
      </c>
      <c r="AZ13" s="911" t="s">
        <v>472</v>
      </c>
      <c r="BA13" s="920" t="s">
        <v>383</v>
      </c>
      <c r="BB13" s="920"/>
      <c r="BC13" s="920"/>
      <c r="BD13" s="920"/>
      <c r="BE13" s="920"/>
      <c r="BF13" s="920" t="s">
        <v>85</v>
      </c>
      <c r="BG13" s="920"/>
      <c r="BH13" s="920"/>
      <c r="BI13" s="920"/>
      <c r="BJ13" s="920"/>
    </row>
    <row r="14" spans="1:62" ht="18" customHeight="1">
      <c r="A14" s="906"/>
      <c r="B14" s="909"/>
      <c r="C14" s="942"/>
      <c r="D14" s="942"/>
      <c r="E14" s="942"/>
      <c r="F14" s="942"/>
      <c r="G14" s="942"/>
      <c r="H14" s="942"/>
      <c r="I14" s="906"/>
      <c r="J14" s="942"/>
      <c r="K14" s="951"/>
      <c r="L14" s="942"/>
      <c r="M14" s="942"/>
      <c r="N14" s="951"/>
      <c r="O14" s="942"/>
      <c r="P14" s="906"/>
      <c r="Q14" s="942"/>
      <c r="R14" s="951"/>
      <c r="S14" s="906"/>
      <c r="T14" s="942"/>
      <c r="U14" s="951"/>
      <c r="V14" s="906"/>
      <c r="W14" s="942"/>
      <c r="X14" s="942"/>
      <c r="Y14" s="942"/>
      <c r="Z14" s="942"/>
      <c r="AA14" s="951"/>
      <c r="AB14" s="942"/>
      <c r="AC14" s="906"/>
      <c r="AD14" s="947"/>
      <c r="AE14" s="947"/>
      <c r="AF14" s="947"/>
      <c r="AG14" s="911" t="s">
        <v>436</v>
      </c>
      <c r="AH14" s="911" t="s">
        <v>437</v>
      </c>
      <c r="AI14" s="920" t="s">
        <v>328</v>
      </c>
      <c r="AJ14" s="920" t="s">
        <v>327</v>
      </c>
      <c r="AK14" s="920" t="s">
        <v>328</v>
      </c>
      <c r="AL14" s="920" t="s">
        <v>327</v>
      </c>
      <c r="AM14" s="920" t="s">
        <v>328</v>
      </c>
      <c r="AN14" s="920" t="s">
        <v>327</v>
      </c>
      <c r="AO14" s="920" t="s">
        <v>328</v>
      </c>
      <c r="AP14" s="920" t="s">
        <v>327</v>
      </c>
      <c r="AQ14" s="920"/>
      <c r="AR14" s="912"/>
      <c r="AS14" s="912"/>
      <c r="AT14" s="912"/>
      <c r="AU14" s="912"/>
      <c r="AV14" s="920"/>
      <c r="AW14" s="912"/>
      <c r="AX14" s="912"/>
      <c r="AY14" s="912"/>
      <c r="AZ14" s="912"/>
      <c r="BA14" s="917" t="s">
        <v>439</v>
      </c>
      <c r="BB14" s="911" t="s">
        <v>4</v>
      </c>
      <c r="BC14" s="911" t="s">
        <v>5</v>
      </c>
      <c r="BD14" s="911" t="s">
        <v>16</v>
      </c>
      <c r="BE14" s="911" t="s">
        <v>472</v>
      </c>
      <c r="BF14" s="917" t="s">
        <v>439</v>
      </c>
      <c r="BG14" s="911" t="s">
        <v>4</v>
      </c>
      <c r="BH14" s="911" t="s">
        <v>5</v>
      </c>
      <c r="BI14" s="911" t="s">
        <v>16</v>
      </c>
      <c r="BJ14" s="911" t="s">
        <v>472</v>
      </c>
    </row>
    <row r="15" spans="1:62" ht="78" customHeight="1">
      <c r="A15" s="906"/>
      <c r="B15" s="909"/>
      <c r="C15" s="942"/>
      <c r="D15" s="942"/>
      <c r="E15" s="942"/>
      <c r="F15" s="942"/>
      <c r="G15" s="942"/>
      <c r="H15" s="942"/>
      <c r="I15" s="906"/>
      <c r="J15" s="942"/>
      <c r="K15" s="951"/>
      <c r="L15" s="942"/>
      <c r="M15" s="942"/>
      <c r="N15" s="951"/>
      <c r="O15" s="942"/>
      <c r="P15" s="906"/>
      <c r="Q15" s="942"/>
      <c r="R15" s="951"/>
      <c r="S15" s="906"/>
      <c r="T15" s="942"/>
      <c r="U15" s="951"/>
      <c r="V15" s="906"/>
      <c r="W15" s="942"/>
      <c r="X15" s="942"/>
      <c r="Y15" s="942"/>
      <c r="Z15" s="942"/>
      <c r="AA15" s="951"/>
      <c r="AB15" s="942"/>
      <c r="AC15" s="906"/>
      <c r="AD15" s="947"/>
      <c r="AE15" s="947"/>
      <c r="AF15" s="947"/>
      <c r="AG15" s="912"/>
      <c r="AH15" s="912"/>
      <c r="AI15" s="920"/>
      <c r="AJ15" s="920"/>
      <c r="AK15" s="920"/>
      <c r="AL15" s="920"/>
      <c r="AM15" s="920"/>
      <c r="AN15" s="920"/>
      <c r="AO15" s="920"/>
      <c r="AP15" s="920"/>
      <c r="AQ15" s="920"/>
      <c r="AR15" s="912"/>
      <c r="AS15" s="912"/>
      <c r="AT15" s="912"/>
      <c r="AU15" s="912"/>
      <c r="AV15" s="920"/>
      <c r="AW15" s="912"/>
      <c r="AX15" s="912"/>
      <c r="AY15" s="912"/>
      <c r="AZ15" s="912"/>
      <c r="BA15" s="918"/>
      <c r="BB15" s="912"/>
      <c r="BC15" s="912"/>
      <c r="BD15" s="912"/>
      <c r="BE15" s="912"/>
      <c r="BF15" s="918"/>
      <c r="BG15" s="912"/>
      <c r="BH15" s="912"/>
      <c r="BI15" s="912"/>
      <c r="BJ15" s="912"/>
    </row>
    <row r="16" spans="1:62" ht="18" hidden="1" customHeight="1">
      <c r="A16" s="906"/>
      <c r="B16" s="909"/>
      <c r="C16" s="942"/>
      <c r="D16" s="942"/>
      <c r="E16" s="942"/>
      <c r="F16" s="942"/>
      <c r="G16" s="942"/>
      <c r="H16" s="942"/>
      <c r="I16" s="906"/>
      <c r="J16" s="942"/>
      <c r="K16" s="951"/>
      <c r="L16" s="942"/>
      <c r="M16" s="942"/>
      <c r="N16" s="951"/>
      <c r="O16" s="942"/>
      <c r="P16" s="906"/>
      <c r="Q16" s="942"/>
      <c r="R16" s="951"/>
      <c r="S16" s="906"/>
      <c r="T16" s="942"/>
      <c r="U16" s="951"/>
      <c r="V16" s="906"/>
      <c r="W16" s="942"/>
      <c r="X16" s="942"/>
      <c r="Y16" s="942"/>
      <c r="Z16" s="942"/>
      <c r="AA16" s="951"/>
      <c r="AB16" s="942"/>
      <c r="AC16" s="906"/>
      <c r="AD16" s="947"/>
      <c r="AE16" s="947"/>
      <c r="AF16" s="947"/>
      <c r="AG16" s="912"/>
      <c r="AH16" s="912"/>
      <c r="AI16" s="920"/>
      <c r="AJ16" s="920"/>
      <c r="AK16" s="920"/>
      <c r="AL16" s="920"/>
      <c r="AM16" s="920"/>
      <c r="AN16" s="920"/>
      <c r="AO16" s="920"/>
      <c r="AP16" s="920"/>
      <c r="AQ16" s="920"/>
      <c r="AR16" s="912"/>
      <c r="AS16" s="912"/>
      <c r="AT16" s="912"/>
      <c r="AU16" s="912"/>
      <c r="AV16" s="920"/>
      <c r="AW16" s="912"/>
      <c r="AX16" s="912"/>
      <c r="AY16" s="912"/>
      <c r="AZ16" s="912"/>
      <c r="BA16" s="918"/>
      <c r="BB16" s="912"/>
      <c r="BC16" s="912"/>
      <c r="BD16" s="912"/>
      <c r="BE16" s="912"/>
      <c r="BF16" s="918"/>
      <c r="BG16" s="912"/>
      <c r="BH16" s="912"/>
      <c r="BI16" s="912"/>
      <c r="BJ16" s="912"/>
    </row>
    <row r="17" spans="1:62" ht="18" hidden="1" customHeight="1">
      <c r="A17" s="906"/>
      <c r="B17" s="909"/>
      <c r="C17" s="942"/>
      <c r="D17" s="942"/>
      <c r="E17" s="942"/>
      <c r="F17" s="942"/>
      <c r="G17" s="942"/>
      <c r="H17" s="942"/>
      <c r="I17" s="906"/>
      <c r="J17" s="942"/>
      <c r="K17" s="951"/>
      <c r="L17" s="942"/>
      <c r="M17" s="942"/>
      <c r="N17" s="951"/>
      <c r="O17" s="942"/>
      <c r="P17" s="906"/>
      <c r="Q17" s="942"/>
      <c r="R17" s="951"/>
      <c r="S17" s="906"/>
      <c r="T17" s="942"/>
      <c r="U17" s="951"/>
      <c r="V17" s="906"/>
      <c r="W17" s="942"/>
      <c r="X17" s="942"/>
      <c r="Y17" s="942"/>
      <c r="Z17" s="942"/>
      <c r="AA17" s="951"/>
      <c r="AB17" s="942"/>
      <c r="AC17" s="906"/>
      <c r="AD17" s="947"/>
      <c r="AE17" s="947"/>
      <c r="AF17" s="947"/>
      <c r="AG17" s="912"/>
      <c r="AH17" s="912"/>
      <c r="AI17" s="920"/>
      <c r="AJ17" s="920"/>
      <c r="AK17" s="920"/>
      <c r="AL17" s="920"/>
      <c r="AM17" s="920"/>
      <c r="AN17" s="920"/>
      <c r="AO17" s="920"/>
      <c r="AP17" s="920"/>
      <c r="AQ17" s="920"/>
      <c r="AR17" s="912"/>
      <c r="AS17" s="912"/>
      <c r="AT17" s="912"/>
      <c r="AU17" s="912"/>
      <c r="AV17" s="920"/>
      <c r="AW17" s="912"/>
      <c r="AX17" s="912"/>
      <c r="AY17" s="912"/>
      <c r="AZ17" s="912"/>
      <c r="BA17" s="918"/>
      <c r="BB17" s="912"/>
      <c r="BC17" s="912"/>
      <c r="BD17" s="912"/>
      <c r="BE17" s="912"/>
      <c r="BF17" s="918"/>
      <c r="BG17" s="912"/>
      <c r="BH17" s="912"/>
      <c r="BI17" s="912"/>
      <c r="BJ17" s="912"/>
    </row>
    <row r="18" spans="1:62" ht="18" hidden="1" customHeight="1">
      <c r="A18" s="907"/>
      <c r="B18" s="910"/>
      <c r="C18" s="942"/>
      <c r="D18" s="942"/>
      <c r="E18" s="942"/>
      <c r="F18" s="942"/>
      <c r="G18" s="942"/>
      <c r="H18" s="942"/>
      <c r="I18" s="907"/>
      <c r="J18" s="942"/>
      <c r="K18" s="937"/>
      <c r="L18" s="942"/>
      <c r="M18" s="942"/>
      <c r="N18" s="937"/>
      <c r="O18" s="942"/>
      <c r="P18" s="907"/>
      <c r="Q18" s="942"/>
      <c r="R18" s="937"/>
      <c r="S18" s="907"/>
      <c r="T18" s="942"/>
      <c r="U18" s="937"/>
      <c r="V18" s="907"/>
      <c r="W18" s="942"/>
      <c r="X18" s="942"/>
      <c r="Y18" s="942"/>
      <c r="Z18" s="942"/>
      <c r="AA18" s="937"/>
      <c r="AB18" s="942"/>
      <c r="AC18" s="907"/>
      <c r="AD18" s="947"/>
      <c r="AE18" s="947"/>
      <c r="AF18" s="947"/>
      <c r="AG18" s="913"/>
      <c r="AH18" s="913"/>
      <c r="AI18" s="920"/>
      <c r="AJ18" s="920"/>
      <c r="AK18" s="920"/>
      <c r="AL18" s="920"/>
      <c r="AM18" s="920"/>
      <c r="AN18" s="920"/>
      <c r="AO18" s="920"/>
      <c r="AP18" s="920"/>
      <c r="AQ18" s="920"/>
      <c r="AR18" s="913"/>
      <c r="AS18" s="913"/>
      <c r="AT18" s="913"/>
      <c r="AU18" s="913"/>
      <c r="AV18" s="920"/>
      <c r="AW18" s="913"/>
      <c r="AX18" s="913"/>
      <c r="AY18" s="913"/>
      <c r="AZ18" s="913"/>
      <c r="BA18" s="919"/>
      <c r="BB18" s="913"/>
      <c r="BC18" s="913"/>
      <c r="BD18" s="913"/>
      <c r="BE18" s="913"/>
      <c r="BF18" s="919"/>
      <c r="BG18" s="913"/>
      <c r="BH18" s="913"/>
      <c r="BI18" s="913"/>
      <c r="BJ18" s="913"/>
    </row>
    <row r="19" spans="1:62" ht="18" customHeight="1">
      <c r="A19" s="8">
        <v>1</v>
      </c>
      <c r="B19" s="9" t="s">
        <v>237</v>
      </c>
      <c r="C19" s="36">
        <v>3</v>
      </c>
      <c r="D19" s="36">
        <v>4</v>
      </c>
      <c r="E19" s="36">
        <v>5</v>
      </c>
      <c r="F19" s="36">
        <v>6</v>
      </c>
      <c r="G19" s="36">
        <v>7</v>
      </c>
      <c r="H19" s="36">
        <v>8</v>
      </c>
      <c r="I19" s="36">
        <v>9</v>
      </c>
      <c r="J19" s="36">
        <v>10</v>
      </c>
      <c r="K19" s="36">
        <v>11</v>
      </c>
      <c r="L19" s="36">
        <v>12</v>
      </c>
      <c r="M19" s="36">
        <v>13</v>
      </c>
      <c r="N19" s="36">
        <v>14</v>
      </c>
      <c r="O19" s="36">
        <v>15</v>
      </c>
      <c r="P19" s="36">
        <v>16</v>
      </c>
      <c r="Q19" s="36">
        <v>17</v>
      </c>
      <c r="R19" s="36">
        <v>18</v>
      </c>
      <c r="S19" s="36">
        <v>19</v>
      </c>
      <c r="T19" s="36">
        <v>20</v>
      </c>
      <c r="U19" s="36">
        <v>21</v>
      </c>
      <c r="V19" s="36">
        <v>22</v>
      </c>
      <c r="W19" s="36">
        <v>23</v>
      </c>
      <c r="X19" s="36">
        <v>24</v>
      </c>
      <c r="Y19" s="36">
        <v>25</v>
      </c>
      <c r="Z19" s="36">
        <v>26</v>
      </c>
      <c r="AA19" s="36">
        <v>27</v>
      </c>
      <c r="AB19" s="36">
        <v>28</v>
      </c>
      <c r="AC19" s="36">
        <v>29</v>
      </c>
      <c r="AD19" s="36">
        <v>30</v>
      </c>
      <c r="AE19" s="7"/>
      <c r="AF19" s="7"/>
      <c r="AG19" s="145">
        <v>33</v>
      </c>
      <c r="AH19" s="145"/>
      <c r="AI19" s="145"/>
      <c r="AJ19" s="145"/>
      <c r="AK19" s="145"/>
      <c r="AL19" s="145"/>
      <c r="AM19" s="145"/>
      <c r="AN19" s="145"/>
      <c r="AO19" s="145"/>
      <c r="AP19" s="145"/>
      <c r="AQ19" s="145">
        <v>35</v>
      </c>
      <c r="AR19" s="145"/>
      <c r="AS19" s="145"/>
      <c r="AT19" s="145"/>
      <c r="AU19" s="145"/>
      <c r="AV19" s="145">
        <v>36</v>
      </c>
      <c r="AW19" s="145"/>
      <c r="AX19" s="145"/>
      <c r="AY19" s="145"/>
      <c r="AZ19" s="145"/>
      <c r="BA19" s="145"/>
      <c r="BB19" s="145"/>
      <c r="BC19" s="145"/>
      <c r="BD19" s="145"/>
      <c r="BE19" s="145"/>
      <c r="BF19" s="145"/>
      <c r="BG19" s="145"/>
      <c r="BH19" s="145"/>
      <c r="BI19" s="145"/>
      <c r="BJ19" s="145"/>
    </row>
    <row r="20" spans="1:62" ht="48">
      <c r="A20" s="111" t="s">
        <v>395</v>
      </c>
      <c r="B20" s="10">
        <v>6500</v>
      </c>
      <c r="C20" s="8" t="s">
        <v>238</v>
      </c>
      <c r="D20" s="8" t="s">
        <v>238</v>
      </c>
      <c r="E20" s="8" t="s">
        <v>238</v>
      </c>
      <c r="F20" s="8" t="s">
        <v>238</v>
      </c>
      <c r="G20" s="8" t="s">
        <v>238</v>
      </c>
      <c r="H20" s="8" t="s">
        <v>238</v>
      </c>
      <c r="I20" s="8" t="s">
        <v>238</v>
      </c>
      <c r="J20" s="8" t="s">
        <v>238</v>
      </c>
      <c r="K20" s="8" t="s">
        <v>238</v>
      </c>
      <c r="L20" s="8" t="s">
        <v>238</v>
      </c>
      <c r="M20" s="8" t="s">
        <v>238</v>
      </c>
      <c r="N20" s="8" t="s">
        <v>238</v>
      </c>
      <c r="O20" s="8" t="s">
        <v>238</v>
      </c>
      <c r="P20" s="8" t="s">
        <v>238</v>
      </c>
      <c r="Q20" s="11" t="s">
        <v>238</v>
      </c>
      <c r="R20" s="11" t="s">
        <v>238</v>
      </c>
      <c r="S20" s="11" t="s">
        <v>238</v>
      </c>
      <c r="T20" s="11" t="s">
        <v>238</v>
      </c>
      <c r="U20" s="11" t="s">
        <v>238</v>
      </c>
      <c r="V20" s="11" t="s">
        <v>238</v>
      </c>
      <c r="W20" s="8" t="s">
        <v>238</v>
      </c>
      <c r="X20" s="8" t="s">
        <v>238</v>
      </c>
      <c r="Y20" s="8" t="s">
        <v>238</v>
      </c>
      <c r="Z20" s="8" t="s">
        <v>238</v>
      </c>
      <c r="AA20" s="8" t="s">
        <v>238</v>
      </c>
      <c r="AB20" s="8" t="s">
        <v>238</v>
      </c>
      <c r="AC20" s="8" t="s">
        <v>238</v>
      </c>
      <c r="AD20" s="8" t="s">
        <v>238</v>
      </c>
      <c r="AE20" s="8"/>
      <c r="AF20" s="8"/>
      <c r="AG20" s="164">
        <f>AG21+AG103+AG120+AG135+AG150+AG160</f>
        <v>5492.4</v>
      </c>
      <c r="AH20" s="164">
        <f>AH21+AH103+AH120+AH135+AH150+AH160</f>
        <v>5041.6000000000004</v>
      </c>
      <c r="AI20" s="164">
        <f t="shared" ref="AI20:AZ20" si="0">AI21+AI103+AI120+AI135+AI150+AI160</f>
        <v>389.79999999999995</v>
      </c>
      <c r="AJ20" s="164">
        <f t="shared" si="0"/>
        <v>389.79999999999995</v>
      </c>
      <c r="AK20" s="164">
        <f t="shared" si="0"/>
        <v>780.80000000000007</v>
      </c>
      <c r="AL20" s="164">
        <f t="shared" si="0"/>
        <v>780.80000000000007</v>
      </c>
      <c r="AM20" s="147">
        <f t="shared" si="0"/>
        <v>0</v>
      </c>
      <c r="AN20" s="147"/>
      <c r="AO20" s="147">
        <f t="shared" si="0"/>
        <v>4321.8</v>
      </c>
      <c r="AP20" s="147">
        <f t="shared" si="0"/>
        <v>3871.0000000000005</v>
      </c>
      <c r="AQ20" s="164">
        <f t="shared" si="0"/>
        <v>7509.4</v>
      </c>
      <c r="AR20" s="147">
        <f t="shared" si="0"/>
        <v>90</v>
      </c>
      <c r="AS20" s="147">
        <f t="shared" si="0"/>
        <v>3918.6</v>
      </c>
      <c r="AT20" s="147">
        <f t="shared" si="0"/>
        <v>0</v>
      </c>
      <c r="AU20" s="147">
        <f t="shared" si="0"/>
        <v>3500.8</v>
      </c>
      <c r="AV20" s="164">
        <f t="shared" si="0"/>
        <v>3390.7999999999997</v>
      </c>
      <c r="AW20" s="147">
        <f t="shared" si="0"/>
        <v>90.1</v>
      </c>
      <c r="AX20" s="164">
        <f t="shared" si="0"/>
        <v>435.5</v>
      </c>
      <c r="AY20" s="147">
        <f t="shared" si="0"/>
        <v>0</v>
      </c>
      <c r="AZ20" s="147">
        <f t="shared" si="0"/>
        <v>2865.2</v>
      </c>
      <c r="BA20" s="164">
        <f t="shared" ref="BA20:BJ20" si="1">BA21+BA103+BA120+BA135+BA150+BA160</f>
        <v>3562.9</v>
      </c>
      <c r="BB20" s="147">
        <f t="shared" si="1"/>
        <v>93.8</v>
      </c>
      <c r="BC20" s="147">
        <f t="shared" si="1"/>
        <v>637.20000000000005</v>
      </c>
      <c r="BD20" s="147">
        <f t="shared" si="1"/>
        <v>0</v>
      </c>
      <c r="BE20" s="164">
        <f t="shared" si="1"/>
        <v>2831.8999999999996</v>
      </c>
      <c r="BF20" s="164">
        <f t="shared" si="1"/>
        <v>3562.9</v>
      </c>
      <c r="BG20" s="147">
        <f t="shared" si="1"/>
        <v>93.8</v>
      </c>
      <c r="BH20" s="147">
        <f t="shared" si="1"/>
        <v>637.20000000000005</v>
      </c>
      <c r="BI20" s="147">
        <f t="shared" si="1"/>
        <v>0</v>
      </c>
      <c r="BJ20" s="164">
        <f t="shared" si="1"/>
        <v>2831.8999999999996</v>
      </c>
    </row>
    <row r="21" spans="1:62" ht="72">
      <c r="A21" s="112" t="s">
        <v>240</v>
      </c>
      <c r="B21" s="10">
        <v>6501</v>
      </c>
      <c r="C21" s="13" t="s">
        <v>238</v>
      </c>
      <c r="D21" s="8" t="s">
        <v>238</v>
      </c>
      <c r="E21" s="8" t="s">
        <v>238</v>
      </c>
      <c r="F21" s="8" t="s">
        <v>238</v>
      </c>
      <c r="G21" s="8" t="s">
        <v>238</v>
      </c>
      <c r="H21" s="8" t="s">
        <v>238</v>
      </c>
      <c r="I21" s="8" t="s">
        <v>238</v>
      </c>
      <c r="J21" s="8" t="s">
        <v>238</v>
      </c>
      <c r="K21" s="8" t="s">
        <v>238</v>
      </c>
      <c r="L21" s="8" t="s">
        <v>238</v>
      </c>
      <c r="M21" s="8" t="s">
        <v>238</v>
      </c>
      <c r="N21" s="8" t="s">
        <v>238</v>
      </c>
      <c r="O21" s="8" t="s">
        <v>238</v>
      </c>
      <c r="P21" s="8" t="s">
        <v>238</v>
      </c>
      <c r="Q21" s="11" t="s">
        <v>238</v>
      </c>
      <c r="R21" s="11" t="s">
        <v>238</v>
      </c>
      <c r="S21" s="11" t="s">
        <v>238</v>
      </c>
      <c r="T21" s="11" t="s">
        <v>238</v>
      </c>
      <c r="U21" s="11" t="s">
        <v>238</v>
      </c>
      <c r="V21" s="11" t="s">
        <v>238</v>
      </c>
      <c r="W21" s="11" t="s">
        <v>238</v>
      </c>
      <c r="X21" s="8" t="s">
        <v>238</v>
      </c>
      <c r="Y21" s="8" t="s">
        <v>238</v>
      </c>
      <c r="Z21" s="8" t="s">
        <v>238</v>
      </c>
      <c r="AA21" s="8" t="s">
        <v>238</v>
      </c>
      <c r="AB21" s="8" t="s">
        <v>238</v>
      </c>
      <c r="AC21" s="8" t="s">
        <v>238</v>
      </c>
      <c r="AD21" s="8" t="s">
        <v>238</v>
      </c>
      <c r="AE21" s="8"/>
      <c r="AF21" s="8"/>
      <c r="AG21" s="148">
        <f t="shared" ref="AG21:AZ21" si="2">AG22+AG66</f>
        <v>3487.3999999999996</v>
      </c>
      <c r="AH21" s="148">
        <f t="shared" si="2"/>
        <v>3070.6000000000004</v>
      </c>
      <c r="AI21" s="148">
        <f t="shared" si="2"/>
        <v>289.7</v>
      </c>
      <c r="AJ21" s="148">
        <f t="shared" si="2"/>
        <v>289.7</v>
      </c>
      <c r="AK21" s="148">
        <f t="shared" si="2"/>
        <v>780.80000000000007</v>
      </c>
      <c r="AL21" s="148">
        <f t="shared" si="2"/>
        <v>780.80000000000007</v>
      </c>
      <c r="AM21" s="148">
        <f t="shared" si="2"/>
        <v>0</v>
      </c>
      <c r="AN21" s="148"/>
      <c r="AO21" s="148">
        <f t="shared" si="2"/>
        <v>2416.9</v>
      </c>
      <c r="AP21" s="148">
        <f t="shared" si="2"/>
        <v>2000.1000000000001</v>
      </c>
      <c r="AQ21" s="146">
        <f t="shared" si="2"/>
        <v>5461.4</v>
      </c>
      <c r="AR21" s="146">
        <f t="shared" si="2"/>
        <v>0</v>
      </c>
      <c r="AS21" s="146">
        <f t="shared" si="2"/>
        <v>3918.6</v>
      </c>
      <c r="AT21" s="146">
        <f t="shared" si="2"/>
        <v>0</v>
      </c>
      <c r="AU21" s="146">
        <f t="shared" si="2"/>
        <v>1542.8000000000002</v>
      </c>
      <c r="AV21" s="148">
        <f t="shared" si="2"/>
        <v>1235.0999999999999</v>
      </c>
      <c r="AW21" s="148">
        <f t="shared" si="2"/>
        <v>0</v>
      </c>
      <c r="AX21" s="148">
        <f t="shared" si="2"/>
        <v>435.5</v>
      </c>
      <c r="AY21" s="148">
        <f t="shared" si="2"/>
        <v>0</v>
      </c>
      <c r="AZ21" s="148">
        <f t="shared" si="2"/>
        <v>799.59999999999991</v>
      </c>
      <c r="BA21" s="148">
        <f t="shared" ref="BA21:BJ21" si="3">BA22+BA66</f>
        <v>1333.5</v>
      </c>
      <c r="BB21" s="148">
        <f t="shared" si="3"/>
        <v>0</v>
      </c>
      <c r="BC21" s="148">
        <f t="shared" si="3"/>
        <v>637.20000000000005</v>
      </c>
      <c r="BD21" s="148">
        <f t="shared" si="3"/>
        <v>0</v>
      </c>
      <c r="BE21" s="148">
        <f t="shared" si="3"/>
        <v>696.3</v>
      </c>
      <c r="BF21" s="148">
        <f t="shared" si="3"/>
        <v>1333.5</v>
      </c>
      <c r="BG21" s="148">
        <f t="shared" si="3"/>
        <v>0</v>
      </c>
      <c r="BH21" s="148">
        <f t="shared" si="3"/>
        <v>637.20000000000005</v>
      </c>
      <c r="BI21" s="148">
        <f t="shared" si="3"/>
        <v>0</v>
      </c>
      <c r="BJ21" s="148">
        <f t="shared" si="3"/>
        <v>696.3</v>
      </c>
    </row>
    <row r="22" spans="1:62" s="40" customFormat="1" ht="60">
      <c r="A22" s="117" t="s">
        <v>468</v>
      </c>
      <c r="B22" s="33">
        <v>6502</v>
      </c>
      <c r="C22" s="41" t="s">
        <v>238</v>
      </c>
      <c r="D22" s="38" t="s">
        <v>238</v>
      </c>
      <c r="E22" s="38" t="s">
        <v>238</v>
      </c>
      <c r="F22" s="38" t="s">
        <v>238</v>
      </c>
      <c r="G22" s="38" t="s">
        <v>238</v>
      </c>
      <c r="H22" s="38" t="s">
        <v>238</v>
      </c>
      <c r="I22" s="38" t="s">
        <v>238</v>
      </c>
      <c r="J22" s="38" t="s">
        <v>238</v>
      </c>
      <c r="K22" s="38" t="s">
        <v>238</v>
      </c>
      <c r="L22" s="38" t="s">
        <v>238</v>
      </c>
      <c r="M22" s="38" t="s">
        <v>238</v>
      </c>
      <c r="N22" s="38" t="s">
        <v>238</v>
      </c>
      <c r="O22" s="38" t="s">
        <v>238</v>
      </c>
      <c r="P22" s="38" t="s">
        <v>238</v>
      </c>
      <c r="Q22" s="39" t="s">
        <v>238</v>
      </c>
      <c r="R22" s="39" t="s">
        <v>238</v>
      </c>
      <c r="S22" s="39" t="s">
        <v>238</v>
      </c>
      <c r="T22" s="39" t="s">
        <v>238</v>
      </c>
      <c r="U22" s="39" t="s">
        <v>238</v>
      </c>
      <c r="V22" s="39" t="s">
        <v>238</v>
      </c>
      <c r="W22" s="39" t="s">
        <v>238</v>
      </c>
      <c r="X22" s="38" t="s">
        <v>238</v>
      </c>
      <c r="Y22" s="38" t="s">
        <v>238</v>
      </c>
      <c r="Z22" s="38" t="s">
        <v>238</v>
      </c>
      <c r="AA22" s="38" t="s">
        <v>238</v>
      </c>
      <c r="AB22" s="38" t="s">
        <v>238</v>
      </c>
      <c r="AC22" s="38" t="s">
        <v>238</v>
      </c>
      <c r="AD22" s="38" t="s">
        <v>238</v>
      </c>
      <c r="AE22" s="38"/>
      <c r="AF22" s="38"/>
      <c r="AG22" s="149">
        <f t="shared" ref="AG22:AM22" si="4">AG25+AG32+AG37+AG52+AG54+AG63+AG64+AG65+AG31</f>
        <v>2501.1999999999998</v>
      </c>
      <c r="AH22" s="149">
        <f t="shared" si="4"/>
        <v>2297.8000000000002</v>
      </c>
      <c r="AI22" s="149">
        <f t="shared" si="4"/>
        <v>289.7</v>
      </c>
      <c r="AJ22" s="149">
        <f t="shared" si="4"/>
        <v>289.7</v>
      </c>
      <c r="AK22" s="149">
        <f t="shared" si="4"/>
        <v>128.70000000000002</v>
      </c>
      <c r="AL22" s="149">
        <f t="shared" si="4"/>
        <v>128.70000000000002</v>
      </c>
      <c r="AM22" s="149">
        <f t="shared" si="4"/>
        <v>0</v>
      </c>
      <c r="AN22" s="149"/>
      <c r="AO22" s="149">
        <f t="shared" ref="AO22:AU22" si="5">AO25+AO32+AO37+AO52+AO54+AO63+AO64+AO65+AO31</f>
        <v>2082.8000000000002</v>
      </c>
      <c r="AP22" s="149">
        <f t="shared" si="5"/>
        <v>1879.4</v>
      </c>
      <c r="AQ22" s="150">
        <f t="shared" si="5"/>
        <v>4335.3999999999996</v>
      </c>
      <c r="AR22" s="150">
        <f t="shared" si="5"/>
        <v>0</v>
      </c>
      <c r="AS22" s="150">
        <f t="shared" si="5"/>
        <v>3482</v>
      </c>
      <c r="AT22" s="150">
        <f t="shared" si="5"/>
        <v>0</v>
      </c>
      <c r="AU22" s="150">
        <f t="shared" si="5"/>
        <v>853.4</v>
      </c>
      <c r="AV22" s="149">
        <f t="shared" ref="AV22:BJ22" si="6">AV25+AV32+AV37+AV52+AV54+AV63+AV64+AV65</f>
        <v>469.9</v>
      </c>
      <c r="AW22" s="149">
        <f t="shared" si="6"/>
        <v>0</v>
      </c>
      <c r="AX22" s="149">
        <f t="shared" si="6"/>
        <v>0</v>
      </c>
      <c r="AY22" s="149">
        <f t="shared" si="6"/>
        <v>0</v>
      </c>
      <c r="AZ22" s="149">
        <f t="shared" si="6"/>
        <v>469.9</v>
      </c>
      <c r="BA22" s="149">
        <f t="shared" si="6"/>
        <v>366.6</v>
      </c>
      <c r="BB22" s="149">
        <f t="shared" si="6"/>
        <v>0</v>
      </c>
      <c r="BC22" s="149">
        <f t="shared" si="6"/>
        <v>0</v>
      </c>
      <c r="BD22" s="149">
        <f t="shared" si="6"/>
        <v>0</v>
      </c>
      <c r="BE22" s="149">
        <f t="shared" si="6"/>
        <v>366.6</v>
      </c>
      <c r="BF22" s="149">
        <f t="shared" si="6"/>
        <v>366.6</v>
      </c>
      <c r="BG22" s="149">
        <f t="shared" si="6"/>
        <v>0</v>
      </c>
      <c r="BH22" s="149">
        <f t="shared" si="6"/>
        <v>0</v>
      </c>
      <c r="BI22" s="149">
        <f t="shared" si="6"/>
        <v>0</v>
      </c>
      <c r="BJ22" s="149">
        <f t="shared" si="6"/>
        <v>366.6</v>
      </c>
    </row>
    <row r="23" spans="1:62" ht="0.75" customHeight="1">
      <c r="A23" s="113" t="s">
        <v>411</v>
      </c>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51"/>
      <c r="AH23" s="151"/>
      <c r="AI23" s="151"/>
      <c r="AJ23" s="151"/>
      <c r="AK23" s="151"/>
      <c r="AL23" s="151"/>
      <c r="AM23" s="151"/>
      <c r="AN23" s="151"/>
      <c r="AO23" s="151"/>
      <c r="AP23" s="151"/>
      <c r="AQ23" s="152"/>
      <c r="AR23" s="152"/>
      <c r="AS23" s="152"/>
      <c r="AT23" s="152"/>
      <c r="AU23" s="152"/>
      <c r="AV23" s="151"/>
      <c r="AW23" s="151"/>
      <c r="AX23" s="151"/>
      <c r="AY23" s="151"/>
      <c r="AZ23" s="151"/>
      <c r="BA23" s="151"/>
      <c r="BB23" s="151"/>
      <c r="BC23" s="151"/>
      <c r="BD23" s="151"/>
      <c r="BE23" s="151"/>
      <c r="BF23" s="151"/>
      <c r="BG23" s="151"/>
      <c r="BH23" s="151"/>
      <c r="BI23" s="151"/>
      <c r="BJ23" s="151"/>
    </row>
    <row r="24" spans="1:62" hidden="1">
      <c r="A24" s="114" t="s">
        <v>412</v>
      </c>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53"/>
      <c r="AH24" s="153"/>
      <c r="AI24" s="153"/>
      <c r="AJ24" s="153"/>
      <c r="AK24" s="153"/>
      <c r="AL24" s="153"/>
      <c r="AM24" s="153"/>
      <c r="AN24" s="153"/>
      <c r="AO24" s="153"/>
      <c r="AP24" s="153"/>
      <c r="AQ24" s="154"/>
      <c r="AR24" s="154"/>
      <c r="AS24" s="154"/>
      <c r="AT24" s="154"/>
      <c r="AU24" s="154"/>
      <c r="AV24" s="153"/>
      <c r="AW24" s="153"/>
      <c r="AX24" s="153"/>
      <c r="AY24" s="153"/>
      <c r="AZ24" s="153"/>
      <c r="BA24" s="153"/>
      <c r="BB24" s="153"/>
      <c r="BC24" s="153"/>
      <c r="BD24" s="153"/>
      <c r="BE24" s="153"/>
      <c r="BF24" s="153"/>
      <c r="BG24" s="153"/>
      <c r="BH24" s="153"/>
      <c r="BI24" s="153"/>
      <c r="BJ24" s="153"/>
    </row>
    <row r="25" spans="1:62" ht="19.5" customHeight="1">
      <c r="A25" s="868" t="s">
        <v>292</v>
      </c>
      <c r="B25" s="893">
        <v>6505</v>
      </c>
      <c r="C25" s="867" t="s">
        <v>447</v>
      </c>
      <c r="D25" s="623" t="s">
        <v>418</v>
      </c>
      <c r="E25" s="653" t="s">
        <v>448</v>
      </c>
      <c r="F25" s="59"/>
      <c r="G25" s="59"/>
      <c r="H25" s="59"/>
      <c r="I25" s="59"/>
      <c r="J25" s="59"/>
      <c r="K25" s="59"/>
      <c r="L25" s="59"/>
      <c r="M25" s="848" t="s">
        <v>385</v>
      </c>
      <c r="N25" s="60" t="s">
        <v>290</v>
      </c>
      <c r="O25" s="846" t="s">
        <v>386</v>
      </c>
      <c r="P25" s="59">
        <v>29</v>
      </c>
      <c r="Q25" s="59"/>
      <c r="R25" s="59"/>
      <c r="S25" s="59"/>
      <c r="T25" s="59"/>
      <c r="U25" s="59"/>
      <c r="V25" s="59"/>
      <c r="W25" s="672" t="s">
        <v>367</v>
      </c>
      <c r="X25" s="650" t="s">
        <v>242</v>
      </c>
      <c r="Y25" s="650" t="s">
        <v>368</v>
      </c>
      <c r="Z25" s="862" t="s">
        <v>2</v>
      </c>
      <c r="AA25" s="853" t="s">
        <v>290</v>
      </c>
      <c r="AB25" s="853" t="s">
        <v>378</v>
      </c>
      <c r="AC25" s="18"/>
      <c r="AD25" s="18" t="s">
        <v>483</v>
      </c>
      <c r="AE25" s="18"/>
      <c r="AF25" s="18"/>
      <c r="AG25" s="153">
        <f t="shared" ref="AG25:AG42" si="7">AI25+AK25+AM25+AO25</f>
        <v>0</v>
      </c>
      <c r="AH25" s="153"/>
      <c r="AI25" s="153"/>
      <c r="AJ25" s="153"/>
      <c r="AK25" s="153"/>
      <c r="AL25" s="153"/>
      <c r="AM25" s="153"/>
      <c r="AN25" s="153"/>
      <c r="AO25" s="153"/>
      <c r="AP25" s="153"/>
      <c r="AQ25" s="154">
        <f t="shared" ref="AQ25:AQ42" si="8">AR25+AS25+AT25+AU25</f>
        <v>0</v>
      </c>
      <c r="AR25" s="154"/>
      <c r="AS25" s="154"/>
      <c r="AT25" s="154"/>
      <c r="AU25" s="154"/>
      <c r="AV25" s="153">
        <f t="shared" ref="AV25:AV42" si="9">AW25+AX25+AY25+AZ25</f>
        <v>0</v>
      </c>
      <c r="AW25" s="153">
        <f>AW26+AW27+AW30</f>
        <v>0</v>
      </c>
      <c r="AX25" s="153">
        <f>AX26+AX27+AX30</f>
        <v>0</v>
      </c>
      <c r="AY25" s="153">
        <f>AY26+AY27+AY30</f>
        <v>0</v>
      </c>
      <c r="AZ25" s="153">
        <f>AZ26+AZ27+AZ30</f>
        <v>0</v>
      </c>
      <c r="BA25" s="153">
        <f>BB25+BC25+BD25+BE25</f>
        <v>0</v>
      </c>
      <c r="BB25" s="153">
        <f>BB26+BB27+BB30</f>
        <v>0</v>
      </c>
      <c r="BC25" s="153">
        <f>BC26+BC27+BC30</f>
        <v>0</v>
      </c>
      <c r="BD25" s="153">
        <f>BD26+BD27+BD30</f>
        <v>0</v>
      </c>
      <c r="BE25" s="153">
        <f>BE26+BE27+BE30</f>
        <v>0</v>
      </c>
      <c r="BF25" s="153">
        <f>BG25+BH25+BI25+BJ25</f>
        <v>0</v>
      </c>
      <c r="BG25" s="153">
        <f>BG26+BG27+BG30</f>
        <v>0</v>
      </c>
      <c r="BH25" s="153">
        <f>BH26+BH27+BH30</f>
        <v>0</v>
      </c>
      <c r="BI25" s="153">
        <f>BI26+BI27+BI30</f>
        <v>0</v>
      </c>
      <c r="BJ25" s="153">
        <f>BJ26+BJ27+BJ30</f>
        <v>0</v>
      </c>
    </row>
    <row r="26" spans="1:62" ht="17.25" customHeight="1">
      <c r="A26" s="869"/>
      <c r="B26" s="893"/>
      <c r="C26" s="867"/>
      <c r="D26" s="624"/>
      <c r="E26" s="654"/>
      <c r="F26" s="59"/>
      <c r="G26" s="59"/>
      <c r="H26" s="59"/>
      <c r="I26" s="59"/>
      <c r="J26" s="59"/>
      <c r="K26" s="59"/>
      <c r="L26" s="59"/>
      <c r="M26" s="849"/>
      <c r="N26" s="60"/>
      <c r="O26" s="882"/>
      <c r="P26" s="59"/>
      <c r="Q26" s="59"/>
      <c r="R26" s="59"/>
      <c r="S26" s="59"/>
      <c r="T26" s="59"/>
      <c r="U26" s="59"/>
      <c r="V26" s="59"/>
      <c r="W26" s="673"/>
      <c r="X26" s="651"/>
      <c r="Y26" s="651"/>
      <c r="Z26" s="863"/>
      <c r="AA26" s="854"/>
      <c r="AB26" s="854"/>
      <c r="AC26" s="18"/>
      <c r="AD26" s="18" t="s">
        <v>483</v>
      </c>
      <c r="AE26" s="18" t="s">
        <v>302</v>
      </c>
      <c r="AF26" s="18" t="s">
        <v>250</v>
      </c>
      <c r="AG26" s="153">
        <f t="shared" si="7"/>
        <v>0</v>
      </c>
      <c r="AH26" s="153"/>
      <c r="AI26" s="153"/>
      <c r="AJ26" s="153"/>
      <c r="AK26" s="153"/>
      <c r="AL26" s="153"/>
      <c r="AM26" s="153"/>
      <c r="AN26" s="153"/>
      <c r="AO26" s="153"/>
      <c r="AP26" s="153"/>
      <c r="AQ26" s="154">
        <f t="shared" si="8"/>
        <v>0</v>
      </c>
      <c r="AR26" s="154"/>
      <c r="AS26" s="154"/>
      <c r="AT26" s="154"/>
      <c r="AU26" s="154"/>
      <c r="AV26" s="153">
        <f t="shared" si="9"/>
        <v>0</v>
      </c>
      <c r="AW26" s="153"/>
      <c r="AX26" s="153"/>
      <c r="AY26" s="153"/>
      <c r="AZ26" s="153"/>
      <c r="BA26" s="153">
        <f>BB26+BC26+BD26+BE26</f>
        <v>0</v>
      </c>
      <c r="BB26" s="153"/>
      <c r="BC26" s="153"/>
      <c r="BD26" s="153"/>
      <c r="BE26" s="153"/>
      <c r="BF26" s="153">
        <f>BG26+BH26+BI26+BJ26</f>
        <v>0</v>
      </c>
      <c r="BG26" s="153"/>
      <c r="BH26" s="153"/>
      <c r="BI26" s="153"/>
      <c r="BJ26" s="153"/>
    </row>
    <row r="27" spans="1:62" ht="1.5" hidden="1" customHeight="1">
      <c r="A27" s="869"/>
      <c r="B27" s="893"/>
      <c r="C27" s="867"/>
      <c r="D27" s="624"/>
      <c r="E27" s="654"/>
      <c r="F27" s="59"/>
      <c r="G27" s="59"/>
      <c r="H27" s="59"/>
      <c r="I27" s="59"/>
      <c r="J27" s="59"/>
      <c r="K27" s="59"/>
      <c r="L27" s="59"/>
      <c r="M27" s="849"/>
      <c r="N27" s="60"/>
      <c r="O27" s="882"/>
      <c r="P27" s="59"/>
      <c r="Q27" s="59"/>
      <c r="R27" s="59"/>
      <c r="S27" s="59"/>
      <c r="T27" s="59"/>
      <c r="U27" s="59"/>
      <c r="V27" s="59"/>
      <c r="W27" s="673"/>
      <c r="X27" s="651"/>
      <c r="Y27" s="651"/>
      <c r="Z27" s="863"/>
      <c r="AA27" s="854"/>
      <c r="AB27" s="854"/>
      <c r="AC27" s="18"/>
      <c r="AD27" s="18" t="s">
        <v>483</v>
      </c>
      <c r="AE27" s="18" t="s">
        <v>303</v>
      </c>
      <c r="AF27" s="18" t="s">
        <v>250</v>
      </c>
      <c r="AG27" s="153">
        <f t="shared" si="7"/>
        <v>0</v>
      </c>
      <c r="AH27" s="153"/>
      <c r="AI27" s="153"/>
      <c r="AJ27" s="153"/>
      <c r="AK27" s="153"/>
      <c r="AL27" s="153"/>
      <c r="AM27" s="153"/>
      <c r="AN27" s="153"/>
      <c r="AO27" s="153"/>
      <c r="AP27" s="153"/>
      <c r="AQ27" s="154">
        <f t="shared" si="8"/>
        <v>0</v>
      </c>
      <c r="AR27" s="154"/>
      <c r="AS27" s="154"/>
      <c r="AT27" s="154"/>
      <c r="AU27" s="154"/>
      <c r="AV27" s="153">
        <f t="shared" si="9"/>
        <v>0</v>
      </c>
      <c r="AW27" s="153"/>
      <c r="AX27" s="153"/>
      <c r="AY27" s="153"/>
      <c r="AZ27" s="153"/>
      <c r="BA27" s="153">
        <f>BB27+BC27+BD27+BE27</f>
        <v>0</v>
      </c>
      <c r="BB27" s="153"/>
      <c r="BC27" s="153"/>
      <c r="BD27" s="153"/>
      <c r="BE27" s="153"/>
      <c r="BF27" s="153">
        <f>BG27+BH27+BI27+BJ27</f>
        <v>0</v>
      </c>
      <c r="BG27" s="153"/>
      <c r="BH27" s="153"/>
      <c r="BI27" s="153"/>
      <c r="BJ27" s="153"/>
    </row>
    <row r="28" spans="1:62" hidden="1">
      <c r="A28" s="869"/>
      <c r="B28" s="893"/>
      <c r="C28" s="867"/>
      <c r="D28" s="625"/>
      <c r="E28" s="654"/>
      <c r="F28" s="59"/>
      <c r="G28" s="59"/>
      <c r="H28" s="59"/>
      <c r="I28" s="59"/>
      <c r="J28" s="59"/>
      <c r="K28" s="59"/>
      <c r="L28" s="59"/>
      <c r="M28" s="849"/>
      <c r="N28" s="60"/>
      <c r="O28" s="847"/>
      <c r="P28" s="59"/>
      <c r="Q28" s="59"/>
      <c r="R28" s="59"/>
      <c r="S28" s="59"/>
      <c r="T28" s="59"/>
      <c r="U28" s="59"/>
      <c r="V28" s="59"/>
      <c r="W28" s="673"/>
      <c r="X28" s="651"/>
      <c r="Y28" s="651"/>
      <c r="Z28" s="863"/>
      <c r="AA28" s="854"/>
      <c r="AB28" s="854"/>
      <c r="AC28" s="18"/>
      <c r="AD28" s="18" t="s">
        <v>483</v>
      </c>
      <c r="AE28" s="18" t="s">
        <v>266</v>
      </c>
      <c r="AF28" s="18" t="s">
        <v>250</v>
      </c>
      <c r="AG28" s="153">
        <f t="shared" si="7"/>
        <v>0</v>
      </c>
      <c r="AH28" s="153"/>
      <c r="AI28" s="153"/>
      <c r="AJ28" s="153"/>
      <c r="AK28" s="153"/>
      <c r="AL28" s="153"/>
      <c r="AM28" s="153"/>
      <c r="AN28" s="153"/>
      <c r="AO28" s="153"/>
      <c r="AP28" s="153"/>
      <c r="AQ28" s="154">
        <f t="shared" si="8"/>
        <v>0</v>
      </c>
      <c r="AR28" s="154"/>
      <c r="AS28" s="154"/>
      <c r="AT28" s="154"/>
      <c r="AU28" s="154"/>
      <c r="AV28" s="153">
        <f t="shared" si="9"/>
        <v>0</v>
      </c>
      <c r="AW28" s="153"/>
      <c r="AX28" s="153"/>
      <c r="AY28" s="153"/>
      <c r="AZ28" s="153"/>
      <c r="BA28" s="153">
        <f>BB28+BC28+BD28+BE28</f>
        <v>0</v>
      </c>
      <c r="BB28" s="153"/>
      <c r="BC28" s="153"/>
      <c r="BD28" s="153"/>
      <c r="BE28" s="153"/>
      <c r="BF28" s="153">
        <f>BG28+BH28+BI28+BJ28</f>
        <v>0</v>
      </c>
      <c r="BG28" s="153"/>
      <c r="BH28" s="153"/>
      <c r="BI28" s="153"/>
      <c r="BJ28" s="153"/>
    </row>
    <row r="29" spans="1:62" hidden="1">
      <c r="A29" s="869"/>
      <c r="B29" s="893"/>
      <c r="C29" s="867"/>
      <c r="D29" s="98"/>
      <c r="E29" s="654"/>
      <c r="F29" s="59"/>
      <c r="G29" s="59"/>
      <c r="H29" s="59"/>
      <c r="I29" s="59"/>
      <c r="J29" s="59"/>
      <c r="K29" s="59"/>
      <c r="L29" s="59"/>
      <c r="M29" s="849"/>
      <c r="N29" s="60"/>
      <c r="O29" s="167"/>
      <c r="P29" s="59"/>
      <c r="Q29" s="59"/>
      <c r="R29" s="59"/>
      <c r="S29" s="59"/>
      <c r="T29" s="59"/>
      <c r="U29" s="59"/>
      <c r="V29" s="59"/>
      <c r="W29" s="673"/>
      <c r="X29" s="651"/>
      <c r="Y29" s="651"/>
      <c r="Z29" s="863"/>
      <c r="AA29" s="854"/>
      <c r="AB29" s="854"/>
      <c r="AC29" s="21"/>
      <c r="AD29" s="18" t="s">
        <v>483</v>
      </c>
      <c r="AE29" s="18" t="s">
        <v>20</v>
      </c>
      <c r="AF29" s="18" t="s">
        <v>250</v>
      </c>
      <c r="AG29" s="153"/>
      <c r="AH29" s="153"/>
      <c r="AI29" s="153"/>
      <c r="AJ29" s="153"/>
      <c r="AK29" s="153"/>
      <c r="AL29" s="153"/>
      <c r="AM29" s="153"/>
      <c r="AN29" s="153"/>
      <c r="AO29" s="153"/>
      <c r="AP29" s="153"/>
      <c r="AQ29" s="154"/>
      <c r="AR29" s="154"/>
      <c r="AS29" s="154"/>
      <c r="AT29" s="154"/>
      <c r="AU29" s="154"/>
      <c r="AV29" s="153"/>
      <c r="AW29" s="153"/>
      <c r="AX29" s="153"/>
      <c r="AY29" s="153"/>
      <c r="AZ29" s="153"/>
      <c r="BA29" s="153"/>
      <c r="BB29" s="153"/>
      <c r="BC29" s="153"/>
      <c r="BD29" s="153"/>
      <c r="BE29" s="153"/>
      <c r="BF29" s="153"/>
      <c r="BG29" s="153"/>
      <c r="BH29" s="153"/>
      <c r="BI29" s="153"/>
      <c r="BJ29" s="153"/>
    </row>
    <row r="30" spans="1:62" ht="24" hidden="1" customHeight="1">
      <c r="A30" s="869"/>
      <c r="B30" s="893"/>
      <c r="C30" s="867"/>
      <c r="D30" s="142"/>
      <c r="E30" s="816"/>
      <c r="F30" s="59"/>
      <c r="G30" s="59"/>
      <c r="H30" s="59"/>
      <c r="I30" s="59"/>
      <c r="J30" s="59"/>
      <c r="K30" s="59"/>
      <c r="L30" s="59"/>
      <c r="M30" s="850"/>
      <c r="N30" s="60"/>
      <c r="O30" s="60"/>
      <c r="P30" s="59"/>
      <c r="Q30" s="59"/>
      <c r="R30" s="59"/>
      <c r="S30" s="59"/>
      <c r="T30" s="59"/>
      <c r="U30" s="59"/>
      <c r="V30" s="59"/>
      <c r="W30" s="817"/>
      <c r="X30" s="836"/>
      <c r="Y30" s="836"/>
      <c r="Z30" s="876"/>
      <c r="AA30" s="855"/>
      <c r="AB30" s="855"/>
      <c r="AC30" s="21"/>
      <c r="AD30" s="18" t="s">
        <v>477</v>
      </c>
      <c r="AE30" s="18" t="s">
        <v>269</v>
      </c>
      <c r="AF30" s="18" t="s">
        <v>250</v>
      </c>
      <c r="AG30" s="153">
        <f>AI30+AK30+AM30+AO30</f>
        <v>0</v>
      </c>
      <c r="AH30" s="153"/>
      <c r="AI30" s="153"/>
      <c r="AJ30" s="153"/>
      <c r="AK30" s="153"/>
      <c r="AL30" s="153"/>
      <c r="AM30" s="153"/>
      <c r="AN30" s="153"/>
      <c r="AO30" s="153"/>
      <c r="AP30" s="153"/>
      <c r="AQ30" s="154">
        <f>AR30+AS30+AT30+AU30</f>
        <v>0</v>
      </c>
      <c r="AR30" s="154"/>
      <c r="AS30" s="154"/>
      <c r="AT30" s="154"/>
      <c r="AU30" s="154"/>
      <c r="AV30" s="153">
        <f>AW30+AX30+AY30+AZ30</f>
        <v>0</v>
      </c>
      <c r="AW30" s="153"/>
      <c r="AX30" s="153"/>
      <c r="AY30" s="153"/>
      <c r="AZ30" s="153"/>
      <c r="BA30" s="153">
        <f>BB30+BC30+BD30+BE30</f>
        <v>0</v>
      </c>
      <c r="BB30" s="153"/>
      <c r="BC30" s="153"/>
      <c r="BD30" s="153"/>
      <c r="BE30" s="153"/>
      <c r="BF30" s="153">
        <f>BG30+BH30+BI30+BJ30</f>
        <v>0</v>
      </c>
      <c r="BG30" s="153"/>
      <c r="BH30" s="153"/>
      <c r="BI30" s="153"/>
      <c r="BJ30" s="153"/>
    </row>
    <row r="31" spans="1:62" ht="18" hidden="1" customHeight="1">
      <c r="A31" s="870"/>
      <c r="B31" s="893"/>
      <c r="C31" s="867"/>
      <c r="D31" s="142"/>
      <c r="E31" s="590"/>
      <c r="F31" s="59"/>
      <c r="G31" s="59"/>
      <c r="H31" s="59"/>
      <c r="I31" s="59"/>
      <c r="J31" s="59"/>
      <c r="K31" s="59"/>
      <c r="L31" s="59"/>
      <c r="M31" s="61"/>
      <c r="N31" s="60"/>
      <c r="O31" s="60"/>
      <c r="P31" s="59"/>
      <c r="Q31" s="59"/>
      <c r="R31" s="59"/>
      <c r="S31" s="59"/>
      <c r="T31" s="59"/>
      <c r="U31" s="59"/>
      <c r="V31" s="59"/>
      <c r="W31" s="589"/>
      <c r="X31" s="62"/>
      <c r="Y31" s="592"/>
      <c r="Z31" s="175"/>
      <c r="AA31" s="591"/>
      <c r="AB31" s="591"/>
      <c r="AC31" s="21"/>
      <c r="AD31" s="18" t="s">
        <v>477</v>
      </c>
      <c r="AE31" s="18" t="s">
        <v>424</v>
      </c>
      <c r="AF31" s="18">
        <v>240</v>
      </c>
      <c r="AG31" s="153"/>
      <c r="AH31" s="153"/>
      <c r="AI31" s="153"/>
      <c r="AJ31" s="153"/>
      <c r="AK31" s="153"/>
      <c r="AL31" s="153"/>
      <c r="AM31" s="153"/>
      <c r="AN31" s="153"/>
      <c r="AO31" s="153"/>
      <c r="AP31" s="153"/>
      <c r="AQ31" s="154"/>
      <c r="AR31" s="154"/>
      <c r="AS31" s="154"/>
      <c r="AT31" s="154"/>
      <c r="AU31" s="154"/>
      <c r="AV31" s="153"/>
      <c r="AW31" s="153"/>
      <c r="AX31" s="153"/>
      <c r="AY31" s="153"/>
      <c r="AZ31" s="153"/>
      <c r="BA31" s="153"/>
      <c r="BB31" s="153"/>
      <c r="BC31" s="153"/>
      <c r="BD31" s="153"/>
      <c r="BE31" s="153"/>
      <c r="BF31" s="153"/>
      <c r="BG31" s="153"/>
      <c r="BH31" s="153"/>
      <c r="BI31" s="153"/>
      <c r="BJ31" s="153"/>
    </row>
    <row r="32" spans="1:62" ht="27.75" customHeight="1">
      <c r="A32" s="883" t="s">
        <v>293</v>
      </c>
      <c r="B32" s="886">
        <v>6506</v>
      </c>
      <c r="C32" s="651" t="s">
        <v>396</v>
      </c>
      <c r="D32" s="58" t="s">
        <v>243</v>
      </c>
      <c r="E32" s="897" t="s">
        <v>397</v>
      </c>
      <c r="F32" s="59"/>
      <c r="G32" s="59"/>
      <c r="H32" s="59"/>
      <c r="I32" s="59"/>
      <c r="J32" s="59"/>
      <c r="K32" s="59"/>
      <c r="L32" s="59"/>
      <c r="M32" s="64" t="s">
        <v>351</v>
      </c>
      <c r="N32" s="60" t="s">
        <v>290</v>
      </c>
      <c r="O32" s="60" t="s">
        <v>386</v>
      </c>
      <c r="P32" s="59" t="s">
        <v>421</v>
      </c>
      <c r="Q32" s="59"/>
      <c r="R32" s="59"/>
      <c r="S32" s="59"/>
      <c r="T32" s="59"/>
      <c r="U32" s="59"/>
      <c r="V32" s="59"/>
      <c r="W32" s="877" t="s">
        <v>398</v>
      </c>
      <c r="X32" s="58" t="s">
        <v>399</v>
      </c>
      <c r="Y32" s="897" t="s">
        <v>400</v>
      </c>
      <c r="Z32" s="66"/>
      <c r="AA32" s="66"/>
      <c r="AB32" s="66"/>
      <c r="AC32" s="12"/>
      <c r="AD32" s="18" t="s">
        <v>291</v>
      </c>
      <c r="AE32" s="18"/>
      <c r="AF32" s="18"/>
      <c r="AG32" s="153">
        <f>AI32+AK32+AM32+AO32</f>
        <v>158.39999999999998</v>
      </c>
      <c r="AH32" s="153">
        <f t="shared" ref="AH32:AH53" si="10">AJ32+AL32+AN32+AP32</f>
        <v>143.69999999999999</v>
      </c>
      <c r="AI32" s="153">
        <f>AI35+AI36</f>
        <v>0</v>
      </c>
      <c r="AJ32" s="153"/>
      <c r="AK32" s="153">
        <f>AK35+AK36</f>
        <v>0</v>
      </c>
      <c r="AL32" s="153"/>
      <c r="AM32" s="153">
        <f>AM35+AM36</f>
        <v>0</v>
      </c>
      <c r="AN32" s="153"/>
      <c r="AO32" s="153">
        <f>AO35+AO36+AO33+AO34</f>
        <v>158.39999999999998</v>
      </c>
      <c r="AP32" s="153">
        <f>AP35+AP36+AP33+AP34</f>
        <v>143.69999999999999</v>
      </c>
      <c r="AQ32" s="154">
        <f t="shared" si="8"/>
        <v>281.89999999999998</v>
      </c>
      <c r="AR32" s="154">
        <f>AR35+AR36</f>
        <v>0</v>
      </c>
      <c r="AS32" s="154">
        <f>AS35+AS36</f>
        <v>132</v>
      </c>
      <c r="AT32" s="154">
        <f>AT35+AT36</f>
        <v>0</v>
      </c>
      <c r="AU32" s="154">
        <f t="shared" ref="AU32:BE32" si="11">AU35+AU36+AU33+AU34</f>
        <v>149.9</v>
      </c>
      <c r="AV32" s="154">
        <f t="shared" si="11"/>
        <v>154</v>
      </c>
      <c r="AW32" s="154">
        <f t="shared" si="11"/>
        <v>0</v>
      </c>
      <c r="AX32" s="154">
        <f t="shared" si="11"/>
        <v>0</v>
      </c>
      <c r="AY32" s="154">
        <f t="shared" si="11"/>
        <v>0</v>
      </c>
      <c r="AZ32" s="154">
        <f t="shared" si="11"/>
        <v>154</v>
      </c>
      <c r="BA32" s="154">
        <f t="shared" si="11"/>
        <v>154</v>
      </c>
      <c r="BB32" s="154">
        <f t="shared" si="11"/>
        <v>0</v>
      </c>
      <c r="BC32" s="154">
        <f t="shared" si="11"/>
        <v>0</v>
      </c>
      <c r="BD32" s="154">
        <f t="shared" si="11"/>
        <v>0</v>
      </c>
      <c r="BE32" s="154">
        <f t="shared" si="11"/>
        <v>154</v>
      </c>
      <c r="BF32" s="154">
        <f>BF35+BF36+BF33+BF34</f>
        <v>154</v>
      </c>
      <c r="BG32" s="154">
        <f>BG35+BG36+BG33+BG34</f>
        <v>0</v>
      </c>
      <c r="BH32" s="154">
        <f>BH35+BH36+BH33+BH34</f>
        <v>0</v>
      </c>
      <c r="BI32" s="154">
        <f>BI35+BI36+BI33+BI34</f>
        <v>0</v>
      </c>
      <c r="BJ32" s="154">
        <f>BJ35+BJ36+BJ33+BJ34</f>
        <v>154</v>
      </c>
    </row>
    <row r="33" spans="1:62">
      <c r="A33" s="872"/>
      <c r="B33" s="886"/>
      <c r="C33" s="651"/>
      <c r="D33" s="58"/>
      <c r="E33" s="654"/>
      <c r="F33" s="59"/>
      <c r="G33" s="59"/>
      <c r="H33" s="59"/>
      <c r="I33" s="59"/>
      <c r="J33" s="59"/>
      <c r="K33" s="59"/>
      <c r="L33" s="59"/>
      <c r="M33" s="64"/>
      <c r="N33" s="60"/>
      <c r="O33" s="67"/>
      <c r="P33" s="59"/>
      <c r="Q33" s="59"/>
      <c r="R33" s="59"/>
      <c r="S33" s="59"/>
      <c r="T33" s="59"/>
      <c r="U33" s="59"/>
      <c r="V33" s="59"/>
      <c r="W33" s="673"/>
      <c r="X33" s="58"/>
      <c r="Y33" s="654"/>
      <c r="Z33" s="66"/>
      <c r="AA33" s="66"/>
      <c r="AB33" s="66"/>
      <c r="AC33" s="12"/>
      <c r="AD33" s="18" t="s">
        <v>291</v>
      </c>
      <c r="AE33" s="18" t="s">
        <v>364</v>
      </c>
      <c r="AF33" s="18" t="s">
        <v>272</v>
      </c>
      <c r="AG33" s="153">
        <f>AI33+AK33+AM33+AO33</f>
        <v>153.19999999999999</v>
      </c>
      <c r="AH33" s="153">
        <f t="shared" si="10"/>
        <v>143.5</v>
      </c>
      <c r="AI33" s="153"/>
      <c r="AJ33" s="153"/>
      <c r="AK33" s="153"/>
      <c r="AL33" s="153"/>
      <c r="AM33" s="153"/>
      <c r="AN33" s="153"/>
      <c r="AO33" s="153">
        <v>153.19999999999999</v>
      </c>
      <c r="AP33" s="153">
        <v>143.5</v>
      </c>
      <c r="AQ33" s="154">
        <f t="shared" si="8"/>
        <v>144.9</v>
      </c>
      <c r="AR33" s="154"/>
      <c r="AS33" s="154"/>
      <c r="AT33" s="154"/>
      <c r="AU33" s="154">
        <v>144.9</v>
      </c>
      <c r="AV33" s="153">
        <f>AW33+AX33+AY33+AZ33</f>
        <v>149</v>
      </c>
      <c r="AW33" s="153"/>
      <c r="AX33" s="153"/>
      <c r="AY33" s="153"/>
      <c r="AZ33" s="153">
        <v>149</v>
      </c>
      <c r="BA33" s="153">
        <f>BB33+BC33+BD33+BE33</f>
        <v>149</v>
      </c>
      <c r="BB33" s="153"/>
      <c r="BC33" s="153"/>
      <c r="BD33" s="153"/>
      <c r="BE33" s="153">
        <v>149</v>
      </c>
      <c r="BF33" s="153">
        <f>BG33+BH33+BI33+BJ33</f>
        <v>149</v>
      </c>
      <c r="BG33" s="153"/>
      <c r="BH33" s="153"/>
      <c r="BI33" s="153"/>
      <c r="BJ33" s="153">
        <v>149</v>
      </c>
    </row>
    <row r="34" spans="1:62">
      <c r="A34" s="872"/>
      <c r="B34" s="886"/>
      <c r="C34" s="651"/>
      <c r="D34" s="58"/>
      <c r="E34" s="654"/>
      <c r="F34" s="59"/>
      <c r="G34" s="59"/>
      <c r="H34" s="59"/>
      <c r="I34" s="59"/>
      <c r="J34" s="59"/>
      <c r="K34" s="59"/>
      <c r="L34" s="59"/>
      <c r="M34" s="64"/>
      <c r="N34" s="60"/>
      <c r="O34" s="67"/>
      <c r="P34" s="59"/>
      <c r="Q34" s="59"/>
      <c r="R34" s="59"/>
      <c r="S34" s="59"/>
      <c r="T34" s="59"/>
      <c r="U34" s="59"/>
      <c r="V34" s="59"/>
      <c r="W34" s="673"/>
      <c r="X34" s="58"/>
      <c r="Y34" s="654"/>
      <c r="Z34" s="66"/>
      <c r="AA34" s="66"/>
      <c r="AB34" s="66"/>
      <c r="AC34" s="12"/>
      <c r="AD34" s="18" t="s">
        <v>291</v>
      </c>
      <c r="AE34" s="18" t="s">
        <v>364</v>
      </c>
      <c r="AF34" s="18">
        <v>244</v>
      </c>
      <c r="AG34" s="153">
        <f>AI34+AK34+AM34+AO34</f>
        <v>5.2</v>
      </c>
      <c r="AH34" s="153">
        <f t="shared" si="10"/>
        <v>0.2</v>
      </c>
      <c r="AI34" s="153"/>
      <c r="AJ34" s="153"/>
      <c r="AK34" s="153"/>
      <c r="AL34" s="153"/>
      <c r="AM34" s="153"/>
      <c r="AN34" s="153"/>
      <c r="AO34" s="153">
        <v>5.2</v>
      </c>
      <c r="AP34" s="153">
        <v>0.2</v>
      </c>
      <c r="AQ34" s="154">
        <f t="shared" si="8"/>
        <v>5</v>
      </c>
      <c r="AR34" s="154"/>
      <c r="AS34" s="154"/>
      <c r="AT34" s="154"/>
      <c r="AU34" s="154">
        <v>5</v>
      </c>
      <c r="AV34" s="153">
        <f>AW34+AX34+AY34+AZ34</f>
        <v>5</v>
      </c>
      <c r="AW34" s="153"/>
      <c r="AX34" s="153"/>
      <c r="AY34" s="153"/>
      <c r="AZ34" s="153">
        <v>5</v>
      </c>
      <c r="BA34" s="153">
        <f>BB34+BC34+BD34+BE34</f>
        <v>5</v>
      </c>
      <c r="BB34" s="153"/>
      <c r="BC34" s="153"/>
      <c r="BD34" s="153"/>
      <c r="BE34" s="153">
        <v>5</v>
      </c>
      <c r="BF34" s="153">
        <f>BG34+BH34+BI34+BJ34</f>
        <v>5</v>
      </c>
      <c r="BG34" s="153"/>
      <c r="BH34" s="153"/>
      <c r="BI34" s="153"/>
      <c r="BJ34" s="153">
        <v>5</v>
      </c>
    </row>
    <row r="35" spans="1:62">
      <c r="A35" s="872"/>
      <c r="B35" s="886"/>
      <c r="C35" s="651"/>
      <c r="D35" s="58"/>
      <c r="E35" s="654"/>
      <c r="F35" s="59"/>
      <c r="G35" s="59"/>
      <c r="H35" s="59"/>
      <c r="I35" s="59"/>
      <c r="J35" s="59"/>
      <c r="K35" s="59"/>
      <c r="L35" s="59"/>
      <c r="M35" s="64"/>
      <c r="N35" s="60"/>
      <c r="O35" s="67"/>
      <c r="P35" s="59"/>
      <c r="Q35" s="59"/>
      <c r="R35" s="59"/>
      <c r="S35" s="59"/>
      <c r="T35" s="59"/>
      <c r="U35" s="59"/>
      <c r="V35" s="59"/>
      <c r="W35" s="673"/>
      <c r="X35" s="58"/>
      <c r="Y35" s="654"/>
      <c r="Z35" s="66"/>
      <c r="AA35" s="66"/>
      <c r="AB35" s="66"/>
      <c r="AC35" s="12"/>
      <c r="AD35" s="18" t="s">
        <v>291</v>
      </c>
      <c r="AE35" s="18" t="s">
        <v>99</v>
      </c>
      <c r="AF35" s="18">
        <v>240</v>
      </c>
      <c r="AG35" s="153">
        <f t="shared" si="7"/>
        <v>0</v>
      </c>
      <c r="AH35" s="153">
        <f t="shared" si="10"/>
        <v>0</v>
      </c>
      <c r="AI35" s="153"/>
      <c r="AJ35" s="153"/>
      <c r="AK35" s="153"/>
      <c r="AL35" s="153"/>
      <c r="AM35" s="153"/>
      <c r="AN35" s="153"/>
      <c r="AO35" s="153">
        <v>0</v>
      </c>
      <c r="AP35" s="153"/>
      <c r="AQ35" s="154">
        <f t="shared" si="8"/>
        <v>132</v>
      </c>
      <c r="AR35" s="154"/>
      <c r="AS35" s="154">
        <v>132</v>
      </c>
      <c r="AT35" s="154"/>
      <c r="AU35" s="154">
        <v>0</v>
      </c>
      <c r="AV35" s="153">
        <f t="shared" si="9"/>
        <v>0</v>
      </c>
      <c r="AW35" s="153"/>
      <c r="AX35" s="153"/>
      <c r="AY35" s="153"/>
      <c r="AZ35" s="153">
        <v>0</v>
      </c>
      <c r="BA35" s="153">
        <f>BB35+BC35+BD35+BE35</f>
        <v>0</v>
      </c>
      <c r="BB35" s="153"/>
      <c r="BC35" s="153"/>
      <c r="BD35" s="153"/>
      <c r="BE35" s="153">
        <v>0</v>
      </c>
      <c r="BF35" s="153">
        <f>BG35+BH35+BI35+BJ35</f>
        <v>0</v>
      </c>
      <c r="BG35" s="153"/>
      <c r="BH35" s="153"/>
      <c r="BI35" s="153"/>
      <c r="BJ35" s="153">
        <v>0</v>
      </c>
    </row>
    <row r="36" spans="1:62">
      <c r="A36" s="873"/>
      <c r="B36" s="887"/>
      <c r="C36" s="836"/>
      <c r="D36" s="58"/>
      <c r="E36" s="816"/>
      <c r="F36" s="59"/>
      <c r="G36" s="59"/>
      <c r="H36" s="59"/>
      <c r="I36" s="59"/>
      <c r="J36" s="59"/>
      <c r="K36" s="59"/>
      <c r="L36" s="59"/>
      <c r="M36" s="64"/>
      <c r="N36" s="60"/>
      <c r="O36" s="67"/>
      <c r="P36" s="59"/>
      <c r="Q36" s="59"/>
      <c r="R36" s="59"/>
      <c r="S36" s="59"/>
      <c r="T36" s="59"/>
      <c r="U36" s="59"/>
      <c r="V36" s="59"/>
      <c r="W36" s="817"/>
      <c r="X36" s="58"/>
      <c r="Y36" s="816"/>
      <c r="Z36" s="66"/>
      <c r="AA36" s="66"/>
      <c r="AB36" s="66"/>
      <c r="AC36" s="12"/>
      <c r="AD36" s="18" t="s">
        <v>291</v>
      </c>
      <c r="AE36" s="18" t="s">
        <v>305</v>
      </c>
      <c r="AF36" s="18">
        <v>244</v>
      </c>
      <c r="AG36" s="153">
        <f t="shared" si="7"/>
        <v>0</v>
      </c>
      <c r="AH36" s="153">
        <f t="shared" si="10"/>
        <v>0</v>
      </c>
      <c r="AI36" s="153"/>
      <c r="AJ36" s="153"/>
      <c r="AK36" s="153"/>
      <c r="AL36" s="153"/>
      <c r="AM36" s="153"/>
      <c r="AN36" s="153"/>
      <c r="AO36" s="153">
        <v>0</v>
      </c>
      <c r="AP36" s="153"/>
      <c r="AQ36" s="154">
        <f t="shared" si="8"/>
        <v>0</v>
      </c>
      <c r="AR36" s="154"/>
      <c r="AS36" s="154"/>
      <c r="AT36" s="154"/>
      <c r="AU36" s="154"/>
      <c r="AV36" s="153">
        <f t="shared" si="9"/>
        <v>0</v>
      </c>
      <c r="AW36" s="153"/>
      <c r="AX36" s="153"/>
      <c r="AY36" s="153"/>
      <c r="AZ36" s="153"/>
      <c r="BA36" s="153">
        <f>BB36+BC36+BD36+BE36</f>
        <v>0</v>
      </c>
      <c r="BB36" s="153"/>
      <c r="BC36" s="153"/>
      <c r="BD36" s="153"/>
      <c r="BE36" s="153"/>
      <c r="BF36" s="153">
        <f>BG36+BH36+BI36+BJ36</f>
        <v>0</v>
      </c>
      <c r="BG36" s="153"/>
      <c r="BH36" s="153"/>
      <c r="BI36" s="153"/>
      <c r="BJ36" s="153"/>
    </row>
    <row r="37" spans="1:62" ht="12.75" customHeight="1">
      <c r="A37" s="883" t="s">
        <v>440</v>
      </c>
      <c r="B37" s="885">
        <v>6508</v>
      </c>
      <c r="C37" s="878" t="s">
        <v>447</v>
      </c>
      <c r="D37" s="878" t="s">
        <v>418</v>
      </c>
      <c r="E37" s="897" t="s">
        <v>448</v>
      </c>
      <c r="F37" s="59"/>
      <c r="G37" s="59"/>
      <c r="H37" s="59"/>
      <c r="I37" s="59"/>
      <c r="J37" s="59"/>
      <c r="K37" s="59"/>
      <c r="L37" s="59"/>
      <c r="M37" s="848" t="s">
        <v>446</v>
      </c>
      <c r="N37" s="132" t="s">
        <v>290</v>
      </c>
      <c r="O37" s="132" t="s">
        <v>386</v>
      </c>
      <c r="P37" s="59">
        <v>9</v>
      </c>
      <c r="Q37" s="59"/>
      <c r="R37" s="59"/>
      <c r="S37" s="59"/>
      <c r="T37" s="59"/>
      <c r="U37" s="59"/>
      <c r="V37" s="59"/>
      <c r="W37" s="877" t="s">
        <v>367</v>
      </c>
      <c r="X37" s="108" t="s">
        <v>242</v>
      </c>
      <c r="Y37" s="878" t="s">
        <v>368</v>
      </c>
      <c r="Z37" s="879" t="s">
        <v>415</v>
      </c>
      <c r="AA37" s="944" t="s">
        <v>416</v>
      </c>
      <c r="AB37" s="944" t="s">
        <v>417</v>
      </c>
      <c r="AC37" s="18"/>
      <c r="AD37" s="18" t="s">
        <v>478</v>
      </c>
      <c r="AE37" s="18"/>
      <c r="AF37" s="18"/>
      <c r="AG37" s="153">
        <f t="shared" si="7"/>
        <v>1632.6</v>
      </c>
      <c r="AH37" s="153">
        <f t="shared" si="10"/>
        <v>1490.8000000000002</v>
      </c>
      <c r="AI37" s="153">
        <f>AI38+AI39+AI40+AI41+AI43+AI44+AI45+AI46+AI47+AI48+AI49+AI50</f>
        <v>289.7</v>
      </c>
      <c r="AJ37" s="153">
        <f>AJ38+AJ39+AJ40+AJ41+AJ43+AJ44+AJ45+AJ46+AJ47+AJ48+AJ49+AJ50</f>
        <v>289.7</v>
      </c>
      <c r="AK37" s="153">
        <f>AK38+AK39+AK40+AK41+AK43+AK44+AK45+AK46+AK47+AK48+AK49+AK50</f>
        <v>9.3000000000000007</v>
      </c>
      <c r="AL37" s="153">
        <f>AL38+AL39+AL40+AL41+AL43+AL44+AL45+AL46+AL47+AL48+AL49+AL50</f>
        <v>9.3000000000000007</v>
      </c>
      <c r="AM37" s="153">
        <f>AM38+AM39+AM40+AM41+AM43+AM44+AM45+AM46+AM47+AM48+AM49+AM50</f>
        <v>0</v>
      </c>
      <c r="AN37" s="153"/>
      <c r="AO37" s="153">
        <f>AO38+AO39+AO40+AO41+AO43+AO44+AO45+AO46+AO47+AO48+AO49+AO50+AO42</f>
        <v>1333.6</v>
      </c>
      <c r="AP37" s="153">
        <f>AP38+AP39+AP40+AP41+AP43+AP44+AP45+AP46+AP47+AP48+AP49+AP50+AP42</f>
        <v>1191.8000000000002</v>
      </c>
      <c r="AQ37" s="153">
        <f t="shared" ref="AQ37:AZ37" si="12">AQ38+AQ39+AQ40+AQ41+AQ43+AQ44+AQ45+AQ46+AQ47+AQ48+AQ49+AQ50+AQ42</f>
        <v>1428.5</v>
      </c>
      <c r="AR37" s="153">
        <f t="shared" si="12"/>
        <v>0</v>
      </c>
      <c r="AS37" s="153">
        <f t="shared" si="12"/>
        <v>1000</v>
      </c>
      <c r="AT37" s="153">
        <f t="shared" si="12"/>
        <v>0</v>
      </c>
      <c r="AU37" s="153">
        <f t="shared" si="12"/>
        <v>428.5</v>
      </c>
      <c r="AV37" s="153">
        <f t="shared" si="12"/>
        <v>140.9</v>
      </c>
      <c r="AW37" s="153">
        <f t="shared" si="12"/>
        <v>0</v>
      </c>
      <c r="AX37" s="153">
        <f t="shared" si="12"/>
        <v>0</v>
      </c>
      <c r="AY37" s="153">
        <f t="shared" si="12"/>
        <v>0</v>
      </c>
      <c r="AZ37" s="153">
        <f t="shared" si="12"/>
        <v>140.9</v>
      </c>
      <c r="BA37" s="153">
        <f t="shared" ref="BA37:BJ37" si="13">BA38+BA39+BA40+BA41+BA43+BA44+BA45+BA46+BA47+BA48+BA49+BA50+BA42</f>
        <v>37.6</v>
      </c>
      <c r="BB37" s="153">
        <f t="shared" si="13"/>
        <v>0</v>
      </c>
      <c r="BC37" s="153">
        <f t="shared" si="13"/>
        <v>0</v>
      </c>
      <c r="BD37" s="153">
        <f t="shared" si="13"/>
        <v>0</v>
      </c>
      <c r="BE37" s="153">
        <f t="shared" si="13"/>
        <v>37.6</v>
      </c>
      <c r="BF37" s="153">
        <f t="shared" si="13"/>
        <v>37.6</v>
      </c>
      <c r="BG37" s="153">
        <f t="shared" si="13"/>
        <v>0</v>
      </c>
      <c r="BH37" s="153">
        <f t="shared" si="13"/>
        <v>0</v>
      </c>
      <c r="BI37" s="153">
        <f t="shared" si="13"/>
        <v>0</v>
      </c>
      <c r="BJ37" s="153">
        <f t="shared" si="13"/>
        <v>37.6</v>
      </c>
    </row>
    <row r="38" spans="1:62" ht="15.75" hidden="1" customHeight="1">
      <c r="A38" s="872"/>
      <c r="B38" s="886"/>
      <c r="C38" s="651"/>
      <c r="D38" s="651"/>
      <c r="E38" s="654"/>
      <c r="F38" s="59"/>
      <c r="G38" s="59"/>
      <c r="H38" s="59"/>
      <c r="I38" s="59"/>
      <c r="J38" s="59"/>
      <c r="K38" s="59"/>
      <c r="L38" s="59"/>
      <c r="M38" s="849"/>
      <c r="N38" s="133"/>
      <c r="O38" s="133"/>
      <c r="P38" s="59"/>
      <c r="Q38" s="59"/>
      <c r="R38" s="59"/>
      <c r="S38" s="59"/>
      <c r="T38" s="59"/>
      <c r="U38" s="59"/>
      <c r="V38" s="59"/>
      <c r="W38" s="673"/>
      <c r="X38" s="105"/>
      <c r="Y38" s="651"/>
      <c r="Z38" s="880"/>
      <c r="AA38" s="945"/>
      <c r="AB38" s="945"/>
      <c r="AC38" s="18"/>
      <c r="AD38" s="18" t="s">
        <v>478</v>
      </c>
      <c r="AE38" s="18" t="s">
        <v>289</v>
      </c>
      <c r="AF38" s="18" t="s">
        <v>250</v>
      </c>
      <c r="AG38" s="153">
        <f t="shared" si="7"/>
        <v>0</v>
      </c>
      <c r="AH38" s="153">
        <f t="shared" si="10"/>
        <v>0</v>
      </c>
      <c r="AI38" s="153"/>
      <c r="AJ38" s="153"/>
      <c r="AK38" s="153"/>
      <c r="AL38" s="153"/>
      <c r="AM38" s="153"/>
      <c r="AN38" s="153"/>
      <c r="AO38" s="153">
        <v>0</v>
      </c>
      <c r="AP38" s="153"/>
      <c r="AQ38" s="154">
        <f t="shared" si="8"/>
        <v>0</v>
      </c>
      <c r="AR38" s="154"/>
      <c r="AS38" s="154"/>
      <c r="AT38" s="154"/>
      <c r="AU38" s="154">
        <v>0</v>
      </c>
      <c r="AV38" s="153">
        <f t="shared" si="9"/>
        <v>0</v>
      </c>
      <c r="AW38" s="153"/>
      <c r="AX38" s="153"/>
      <c r="AY38" s="153"/>
      <c r="AZ38" s="153">
        <v>0</v>
      </c>
      <c r="BA38" s="153">
        <f t="shared" ref="BA38:BA53" si="14">BB38+BC38+BD38+BE38</f>
        <v>0</v>
      </c>
      <c r="BB38" s="153"/>
      <c r="BC38" s="153"/>
      <c r="BD38" s="153"/>
      <c r="BE38" s="153">
        <v>0</v>
      </c>
      <c r="BF38" s="153">
        <f t="shared" ref="BF38:BF53" si="15">BG38+BH38+BI38+BJ38</f>
        <v>0</v>
      </c>
      <c r="BG38" s="153"/>
      <c r="BH38" s="153"/>
      <c r="BI38" s="153"/>
      <c r="BJ38" s="153">
        <v>0</v>
      </c>
    </row>
    <row r="39" spans="1:62" ht="12.75" hidden="1" customHeight="1">
      <c r="A39" s="872"/>
      <c r="B39" s="886"/>
      <c r="C39" s="651"/>
      <c r="D39" s="651"/>
      <c r="E39" s="654"/>
      <c r="F39" s="59"/>
      <c r="G39" s="59"/>
      <c r="H39" s="59"/>
      <c r="I39" s="59"/>
      <c r="J39" s="59"/>
      <c r="K39" s="59"/>
      <c r="L39" s="59"/>
      <c r="M39" s="849"/>
      <c r="N39" s="133"/>
      <c r="O39" s="133"/>
      <c r="P39" s="59"/>
      <c r="Q39" s="59"/>
      <c r="R39" s="59"/>
      <c r="S39" s="59"/>
      <c r="T39" s="59"/>
      <c r="U39" s="59"/>
      <c r="V39" s="59"/>
      <c r="W39" s="673"/>
      <c r="X39" s="105"/>
      <c r="Y39" s="651"/>
      <c r="Z39" s="880"/>
      <c r="AA39" s="945"/>
      <c r="AB39" s="945"/>
      <c r="AC39" s="18"/>
      <c r="AD39" s="18" t="s">
        <v>478</v>
      </c>
      <c r="AE39" s="18" t="s">
        <v>298</v>
      </c>
      <c r="AF39" s="18" t="s">
        <v>250</v>
      </c>
      <c r="AG39" s="153">
        <f t="shared" si="7"/>
        <v>0</v>
      </c>
      <c r="AH39" s="153">
        <f t="shared" si="10"/>
        <v>0</v>
      </c>
      <c r="AI39" s="153"/>
      <c r="AJ39" s="153"/>
      <c r="AK39" s="153"/>
      <c r="AL39" s="153"/>
      <c r="AM39" s="153"/>
      <c r="AN39" s="153"/>
      <c r="AO39" s="153">
        <v>0</v>
      </c>
      <c r="AP39" s="153"/>
      <c r="AQ39" s="154">
        <f t="shared" si="8"/>
        <v>0</v>
      </c>
      <c r="AR39" s="154"/>
      <c r="AS39" s="154"/>
      <c r="AT39" s="154"/>
      <c r="AU39" s="154">
        <v>0</v>
      </c>
      <c r="AV39" s="153">
        <f t="shared" si="9"/>
        <v>0</v>
      </c>
      <c r="AW39" s="153"/>
      <c r="AX39" s="153"/>
      <c r="AY39" s="153"/>
      <c r="AZ39" s="153">
        <v>0</v>
      </c>
      <c r="BA39" s="153">
        <f t="shared" si="14"/>
        <v>0</v>
      </c>
      <c r="BB39" s="153"/>
      <c r="BC39" s="153"/>
      <c r="BD39" s="153"/>
      <c r="BE39" s="153">
        <v>0</v>
      </c>
      <c r="BF39" s="153">
        <f t="shared" si="15"/>
        <v>0</v>
      </c>
      <c r="BG39" s="153"/>
      <c r="BH39" s="153"/>
      <c r="BI39" s="153"/>
      <c r="BJ39" s="153">
        <v>0</v>
      </c>
    </row>
    <row r="40" spans="1:62" hidden="1">
      <c r="A40" s="872"/>
      <c r="B40" s="886"/>
      <c r="C40" s="651"/>
      <c r="D40" s="651"/>
      <c r="E40" s="654"/>
      <c r="F40" s="59"/>
      <c r="G40" s="59"/>
      <c r="H40" s="59"/>
      <c r="I40" s="59"/>
      <c r="J40" s="59"/>
      <c r="K40" s="59"/>
      <c r="L40" s="59"/>
      <c r="M40" s="849"/>
      <c r="N40" s="133"/>
      <c r="O40" s="133"/>
      <c r="P40" s="59"/>
      <c r="Q40" s="59"/>
      <c r="R40" s="59"/>
      <c r="S40" s="59"/>
      <c r="T40" s="59"/>
      <c r="U40" s="59"/>
      <c r="V40" s="59"/>
      <c r="W40" s="673"/>
      <c r="X40" s="105"/>
      <c r="Y40" s="651"/>
      <c r="Z40" s="880"/>
      <c r="AA40" s="945"/>
      <c r="AB40" s="945"/>
      <c r="AC40" s="18"/>
      <c r="AD40" s="18" t="s">
        <v>478</v>
      </c>
      <c r="AE40" s="18" t="s">
        <v>299</v>
      </c>
      <c r="AF40" s="18" t="s">
        <v>250</v>
      </c>
      <c r="AG40" s="153">
        <f t="shared" si="7"/>
        <v>0</v>
      </c>
      <c r="AH40" s="153">
        <f t="shared" si="10"/>
        <v>0</v>
      </c>
      <c r="AI40" s="153"/>
      <c r="AJ40" s="153"/>
      <c r="AK40" s="153"/>
      <c r="AL40" s="153"/>
      <c r="AM40" s="153"/>
      <c r="AN40" s="153"/>
      <c r="AO40" s="153"/>
      <c r="AP40" s="153"/>
      <c r="AQ40" s="154">
        <f t="shared" si="8"/>
        <v>0</v>
      </c>
      <c r="AR40" s="154"/>
      <c r="AS40" s="154"/>
      <c r="AT40" s="154"/>
      <c r="AU40" s="154"/>
      <c r="AV40" s="153">
        <f t="shared" si="9"/>
        <v>0</v>
      </c>
      <c r="AW40" s="153"/>
      <c r="AX40" s="153"/>
      <c r="AY40" s="153"/>
      <c r="AZ40" s="153"/>
      <c r="BA40" s="153">
        <f t="shared" si="14"/>
        <v>0</v>
      </c>
      <c r="BB40" s="153"/>
      <c r="BC40" s="153"/>
      <c r="BD40" s="153"/>
      <c r="BE40" s="153"/>
      <c r="BF40" s="153">
        <f t="shared" si="15"/>
        <v>0</v>
      </c>
      <c r="BG40" s="153"/>
      <c r="BH40" s="153"/>
      <c r="BI40" s="153"/>
      <c r="BJ40" s="153"/>
    </row>
    <row r="41" spans="1:62">
      <c r="A41" s="872"/>
      <c r="B41" s="886"/>
      <c r="C41" s="651"/>
      <c r="D41" s="651"/>
      <c r="E41" s="654"/>
      <c r="F41" s="59"/>
      <c r="G41" s="59"/>
      <c r="H41" s="59"/>
      <c r="I41" s="59"/>
      <c r="J41" s="59"/>
      <c r="K41" s="59"/>
      <c r="L41" s="59"/>
      <c r="M41" s="849"/>
      <c r="N41" s="133"/>
      <c r="O41" s="133"/>
      <c r="P41" s="59"/>
      <c r="Q41" s="59"/>
      <c r="R41" s="59"/>
      <c r="S41" s="59"/>
      <c r="T41" s="59"/>
      <c r="U41" s="59"/>
      <c r="V41" s="59"/>
      <c r="W41" s="673"/>
      <c r="X41" s="105"/>
      <c r="Y41" s="651"/>
      <c r="Z41" s="880"/>
      <c r="AA41" s="945"/>
      <c r="AB41" s="945"/>
      <c r="AC41" s="18"/>
      <c r="AD41" s="18" t="s">
        <v>478</v>
      </c>
      <c r="AE41" s="18" t="s">
        <v>27</v>
      </c>
      <c r="AF41" s="18">
        <v>850</v>
      </c>
      <c r="AG41" s="153">
        <f t="shared" si="7"/>
        <v>0</v>
      </c>
      <c r="AH41" s="153">
        <f t="shared" si="10"/>
        <v>0</v>
      </c>
      <c r="AI41" s="153"/>
      <c r="AJ41" s="153"/>
      <c r="AK41" s="153"/>
      <c r="AL41" s="153"/>
      <c r="AM41" s="153"/>
      <c r="AN41" s="153"/>
      <c r="AO41" s="153">
        <v>0</v>
      </c>
      <c r="AP41" s="153"/>
      <c r="AQ41" s="154">
        <f t="shared" si="8"/>
        <v>0</v>
      </c>
      <c r="AR41" s="154"/>
      <c r="AS41" s="154"/>
      <c r="AT41" s="154"/>
      <c r="AU41" s="154">
        <v>0</v>
      </c>
      <c r="AV41" s="153">
        <f t="shared" si="9"/>
        <v>0</v>
      </c>
      <c r="AW41" s="153"/>
      <c r="AX41" s="153"/>
      <c r="AY41" s="153"/>
      <c r="AZ41" s="153">
        <v>0</v>
      </c>
      <c r="BA41" s="153">
        <f t="shared" si="14"/>
        <v>0</v>
      </c>
      <c r="BB41" s="153"/>
      <c r="BC41" s="153"/>
      <c r="BD41" s="153"/>
      <c r="BE41" s="153">
        <v>0</v>
      </c>
      <c r="BF41" s="153">
        <f t="shared" si="15"/>
        <v>0</v>
      </c>
      <c r="BG41" s="153"/>
      <c r="BH41" s="153"/>
      <c r="BI41" s="153"/>
      <c r="BJ41" s="153">
        <v>0</v>
      </c>
    </row>
    <row r="42" spans="1:62">
      <c r="A42" s="872"/>
      <c r="B42" s="886"/>
      <c r="C42" s="651"/>
      <c r="D42" s="651"/>
      <c r="E42" s="654"/>
      <c r="F42" s="59"/>
      <c r="G42" s="59"/>
      <c r="H42" s="59"/>
      <c r="I42" s="59"/>
      <c r="J42" s="59"/>
      <c r="K42" s="59"/>
      <c r="L42" s="59"/>
      <c r="M42" s="849"/>
      <c r="N42" s="133"/>
      <c r="O42" s="133"/>
      <c r="P42" s="59"/>
      <c r="Q42" s="59"/>
      <c r="R42" s="59"/>
      <c r="S42" s="59"/>
      <c r="T42" s="59"/>
      <c r="U42" s="59"/>
      <c r="V42" s="59"/>
      <c r="W42" s="673"/>
      <c r="X42" s="105"/>
      <c r="Y42" s="651"/>
      <c r="Z42" s="880"/>
      <c r="AA42" s="945"/>
      <c r="AB42" s="945"/>
      <c r="AC42" s="18"/>
      <c r="AD42" s="18" t="s">
        <v>478</v>
      </c>
      <c r="AE42" s="18" t="s">
        <v>27</v>
      </c>
      <c r="AF42" s="18">
        <v>244</v>
      </c>
      <c r="AG42" s="153">
        <f t="shared" si="7"/>
        <v>756.5</v>
      </c>
      <c r="AH42" s="153">
        <f t="shared" si="10"/>
        <v>614.70000000000005</v>
      </c>
      <c r="AI42" s="153"/>
      <c r="AJ42" s="153"/>
      <c r="AK42" s="153"/>
      <c r="AL42" s="153"/>
      <c r="AM42" s="153"/>
      <c r="AN42" s="153"/>
      <c r="AO42" s="153">
        <v>756.5</v>
      </c>
      <c r="AP42" s="153">
        <v>614.70000000000005</v>
      </c>
      <c r="AQ42" s="154">
        <f t="shared" si="8"/>
        <v>364.7</v>
      </c>
      <c r="AR42" s="154"/>
      <c r="AS42" s="154"/>
      <c r="AT42" s="154"/>
      <c r="AU42" s="154">
        <v>364.7</v>
      </c>
      <c r="AV42" s="153">
        <f t="shared" si="9"/>
        <v>140.9</v>
      </c>
      <c r="AW42" s="153"/>
      <c r="AX42" s="153"/>
      <c r="AY42" s="153"/>
      <c r="AZ42" s="153">
        <v>140.9</v>
      </c>
      <c r="BA42" s="153">
        <f t="shared" si="14"/>
        <v>37.6</v>
      </c>
      <c r="BB42" s="153"/>
      <c r="BC42" s="153"/>
      <c r="BD42" s="153"/>
      <c r="BE42" s="153">
        <v>37.6</v>
      </c>
      <c r="BF42" s="153">
        <f t="shared" si="15"/>
        <v>37.6</v>
      </c>
      <c r="BG42" s="153"/>
      <c r="BH42" s="153"/>
      <c r="BI42" s="153"/>
      <c r="BJ42" s="153">
        <v>37.6</v>
      </c>
    </row>
    <row r="43" spans="1:62" ht="12.75" customHeight="1">
      <c r="A43" s="872"/>
      <c r="B43" s="886"/>
      <c r="C43" s="651"/>
      <c r="D43" s="651"/>
      <c r="E43" s="654"/>
      <c r="F43" s="59"/>
      <c r="G43" s="59"/>
      <c r="H43" s="59"/>
      <c r="I43" s="59"/>
      <c r="J43" s="59"/>
      <c r="K43" s="59"/>
      <c r="L43" s="59"/>
      <c r="M43" s="849"/>
      <c r="N43" s="133"/>
      <c r="O43" s="133"/>
      <c r="P43" s="59"/>
      <c r="Q43" s="59"/>
      <c r="R43" s="59"/>
      <c r="S43" s="59"/>
      <c r="T43" s="59"/>
      <c r="U43" s="59"/>
      <c r="V43" s="59"/>
      <c r="W43" s="673"/>
      <c r="X43" s="105"/>
      <c r="Y43" s="651"/>
      <c r="Z43" s="880"/>
      <c r="AA43" s="945"/>
      <c r="AB43" s="945"/>
      <c r="AC43" s="18"/>
      <c r="AD43" s="18" t="s">
        <v>478</v>
      </c>
      <c r="AE43" s="18" t="s">
        <v>285</v>
      </c>
      <c r="AF43" s="18" t="s">
        <v>250</v>
      </c>
      <c r="AG43" s="153">
        <f>AI43+AK43+AM43+AO43</f>
        <v>0</v>
      </c>
      <c r="AH43" s="153">
        <f t="shared" si="10"/>
        <v>0</v>
      </c>
      <c r="AI43" s="153"/>
      <c r="AJ43" s="153"/>
      <c r="AK43" s="153"/>
      <c r="AL43" s="153"/>
      <c r="AM43" s="153"/>
      <c r="AN43" s="153"/>
      <c r="AO43" s="153"/>
      <c r="AP43" s="153"/>
      <c r="AQ43" s="154">
        <f>AR43+AS43+AT43+AU43</f>
        <v>0</v>
      </c>
      <c r="AR43" s="154"/>
      <c r="AS43" s="154"/>
      <c r="AT43" s="154"/>
      <c r="AU43" s="154"/>
      <c r="AV43" s="153">
        <f>AW43+AX43+AY43+AZ43</f>
        <v>0</v>
      </c>
      <c r="AW43" s="153"/>
      <c r="AX43" s="153"/>
      <c r="AY43" s="153"/>
      <c r="AZ43" s="153"/>
      <c r="BA43" s="153">
        <f t="shared" si="14"/>
        <v>0</v>
      </c>
      <c r="BB43" s="153"/>
      <c r="BC43" s="153"/>
      <c r="BD43" s="153"/>
      <c r="BE43" s="153"/>
      <c r="BF43" s="153">
        <f t="shared" si="15"/>
        <v>0</v>
      </c>
      <c r="BG43" s="153"/>
      <c r="BH43" s="153"/>
      <c r="BI43" s="153"/>
      <c r="BJ43" s="153"/>
    </row>
    <row r="44" spans="1:62" ht="12.75" customHeight="1">
      <c r="A44" s="872"/>
      <c r="B44" s="886"/>
      <c r="C44" s="651"/>
      <c r="D44" s="651"/>
      <c r="E44" s="654"/>
      <c r="F44" s="59"/>
      <c r="G44" s="59"/>
      <c r="H44" s="59"/>
      <c r="I44" s="59"/>
      <c r="J44" s="59"/>
      <c r="K44" s="59"/>
      <c r="L44" s="59"/>
      <c r="M44" s="849"/>
      <c r="N44" s="133"/>
      <c r="O44" s="133"/>
      <c r="P44" s="59"/>
      <c r="Q44" s="59"/>
      <c r="R44" s="59"/>
      <c r="S44" s="59"/>
      <c r="T44" s="59"/>
      <c r="U44" s="59"/>
      <c r="V44" s="59"/>
      <c r="W44" s="673"/>
      <c r="X44" s="105"/>
      <c r="Y44" s="651"/>
      <c r="Z44" s="880"/>
      <c r="AA44" s="945"/>
      <c r="AB44" s="945"/>
      <c r="AC44" s="18"/>
      <c r="AD44" s="18" t="s">
        <v>478</v>
      </c>
      <c r="AE44" s="18" t="s">
        <v>363</v>
      </c>
      <c r="AF44" s="18" t="s">
        <v>250</v>
      </c>
      <c r="AG44" s="153">
        <f t="shared" ref="AG44:AH120" si="16">AI44+AK44+AM44+AO44</f>
        <v>308.2</v>
      </c>
      <c r="AH44" s="153">
        <f t="shared" si="10"/>
        <v>308.2</v>
      </c>
      <c r="AI44" s="153">
        <v>289.7</v>
      </c>
      <c r="AJ44" s="153">
        <v>289.7</v>
      </c>
      <c r="AK44" s="153">
        <v>9.3000000000000007</v>
      </c>
      <c r="AL44" s="153">
        <v>9.3000000000000007</v>
      </c>
      <c r="AM44" s="153"/>
      <c r="AN44" s="153"/>
      <c r="AO44" s="153">
        <v>9.1999999999999993</v>
      </c>
      <c r="AP44" s="153">
        <v>9.1999999999999993</v>
      </c>
      <c r="AQ44" s="154">
        <f t="shared" ref="AQ44:AQ120" si="17">AR44+AS44+AT44+AU44</f>
        <v>0</v>
      </c>
      <c r="AR44" s="154"/>
      <c r="AS44" s="154"/>
      <c r="AT44" s="154"/>
      <c r="AU44" s="154"/>
      <c r="AV44" s="153">
        <f t="shared" ref="AV44:AV120" si="18">AW44+AX44+AY44+AZ44</f>
        <v>0</v>
      </c>
      <c r="AW44" s="153"/>
      <c r="AX44" s="153"/>
      <c r="AY44" s="153"/>
      <c r="AZ44" s="153"/>
      <c r="BA44" s="153">
        <f t="shared" si="14"/>
        <v>0</v>
      </c>
      <c r="BB44" s="153"/>
      <c r="BC44" s="153"/>
      <c r="BD44" s="153"/>
      <c r="BE44" s="153"/>
      <c r="BF44" s="153">
        <f t="shared" si="15"/>
        <v>0</v>
      </c>
      <c r="BG44" s="153"/>
      <c r="BH44" s="153"/>
      <c r="BI44" s="153"/>
      <c r="BJ44" s="153"/>
    </row>
    <row r="45" spans="1:62" ht="14.25" customHeight="1">
      <c r="A45" s="872"/>
      <c r="B45" s="886"/>
      <c r="C45" s="651"/>
      <c r="D45" s="836"/>
      <c r="E45" s="816"/>
      <c r="F45" s="59"/>
      <c r="G45" s="59"/>
      <c r="H45" s="59"/>
      <c r="I45" s="59"/>
      <c r="J45" s="59"/>
      <c r="K45" s="59"/>
      <c r="L45" s="59"/>
      <c r="M45" s="849"/>
      <c r="N45" s="133"/>
      <c r="O45" s="133"/>
      <c r="P45" s="59"/>
      <c r="Q45" s="59"/>
      <c r="R45" s="59"/>
      <c r="S45" s="59"/>
      <c r="T45" s="59"/>
      <c r="U45" s="59"/>
      <c r="V45" s="59"/>
      <c r="W45" s="673"/>
      <c r="X45" s="105"/>
      <c r="Y45" s="651"/>
      <c r="Z45" s="880"/>
      <c r="AA45" s="945"/>
      <c r="AB45" s="945"/>
      <c r="AC45" s="18"/>
      <c r="AD45" s="18" t="s">
        <v>478</v>
      </c>
      <c r="AE45" s="18" t="s">
        <v>391</v>
      </c>
      <c r="AF45" s="18">
        <v>240</v>
      </c>
      <c r="AG45" s="153">
        <f t="shared" si="16"/>
        <v>0</v>
      </c>
      <c r="AH45" s="153">
        <f t="shared" si="10"/>
        <v>0</v>
      </c>
      <c r="AI45" s="153"/>
      <c r="AJ45" s="153"/>
      <c r="AK45" s="153"/>
      <c r="AL45" s="153"/>
      <c r="AM45" s="153"/>
      <c r="AN45" s="153"/>
      <c r="AO45" s="153"/>
      <c r="AP45" s="153"/>
      <c r="AQ45" s="154">
        <f t="shared" si="17"/>
        <v>1063.8</v>
      </c>
      <c r="AR45" s="154"/>
      <c r="AS45" s="154">
        <v>1000</v>
      </c>
      <c r="AT45" s="154"/>
      <c r="AU45" s="154">
        <v>63.8</v>
      </c>
      <c r="AV45" s="153">
        <f t="shared" si="18"/>
        <v>0</v>
      </c>
      <c r="AW45" s="153"/>
      <c r="AX45" s="153"/>
      <c r="AY45" s="153"/>
      <c r="AZ45" s="153"/>
      <c r="BA45" s="153">
        <f t="shared" si="14"/>
        <v>0</v>
      </c>
      <c r="BB45" s="153"/>
      <c r="BC45" s="153"/>
      <c r="BD45" s="153"/>
      <c r="BE45" s="153"/>
      <c r="BF45" s="153">
        <f t="shared" si="15"/>
        <v>0</v>
      </c>
      <c r="BG45" s="153"/>
      <c r="BH45" s="153"/>
      <c r="BI45" s="153"/>
      <c r="BJ45" s="153"/>
    </row>
    <row r="46" spans="1:62" ht="13.5" hidden="1" customHeight="1">
      <c r="A46" s="872"/>
      <c r="B46" s="886"/>
      <c r="C46" s="651"/>
      <c r="D46" s="58"/>
      <c r="E46" s="58"/>
      <c r="F46" s="59"/>
      <c r="G46" s="59"/>
      <c r="H46" s="59"/>
      <c r="I46" s="59"/>
      <c r="J46" s="59"/>
      <c r="K46" s="59"/>
      <c r="L46" s="59"/>
      <c r="M46" s="849"/>
      <c r="N46" s="133"/>
      <c r="O46" s="133"/>
      <c r="P46" s="59"/>
      <c r="Q46" s="59"/>
      <c r="R46" s="59"/>
      <c r="S46" s="59"/>
      <c r="T46" s="59"/>
      <c r="U46" s="59"/>
      <c r="V46" s="59"/>
      <c r="W46" s="673"/>
      <c r="X46" s="105"/>
      <c r="Y46" s="651"/>
      <c r="Z46" s="880"/>
      <c r="AA46" s="945"/>
      <c r="AB46" s="945"/>
      <c r="AC46" s="18"/>
      <c r="AD46" s="18" t="s">
        <v>478</v>
      </c>
      <c r="AE46" s="18" t="s">
        <v>306</v>
      </c>
      <c r="AF46" s="18" t="s">
        <v>267</v>
      </c>
      <c r="AG46" s="153">
        <f t="shared" si="16"/>
        <v>0</v>
      </c>
      <c r="AH46" s="153">
        <f t="shared" si="10"/>
        <v>0</v>
      </c>
      <c r="AI46" s="153"/>
      <c r="AJ46" s="153"/>
      <c r="AK46" s="153"/>
      <c r="AL46" s="153"/>
      <c r="AM46" s="153"/>
      <c r="AN46" s="153"/>
      <c r="AO46" s="153"/>
      <c r="AP46" s="153"/>
      <c r="AQ46" s="154">
        <f t="shared" si="17"/>
        <v>0</v>
      </c>
      <c r="AR46" s="154"/>
      <c r="AS46" s="154"/>
      <c r="AT46" s="154"/>
      <c r="AU46" s="154"/>
      <c r="AV46" s="153">
        <f t="shared" si="18"/>
        <v>0</v>
      </c>
      <c r="AW46" s="153"/>
      <c r="AX46" s="153"/>
      <c r="AY46" s="153"/>
      <c r="AZ46" s="153"/>
      <c r="BA46" s="153">
        <f t="shared" si="14"/>
        <v>0</v>
      </c>
      <c r="BB46" s="153"/>
      <c r="BC46" s="153"/>
      <c r="BD46" s="153"/>
      <c r="BE46" s="153"/>
      <c r="BF46" s="153">
        <f t="shared" si="15"/>
        <v>0</v>
      </c>
      <c r="BG46" s="153"/>
      <c r="BH46" s="153"/>
      <c r="BI46" s="153"/>
      <c r="BJ46" s="153"/>
    </row>
    <row r="47" spans="1:62" ht="13.5" hidden="1" customHeight="1">
      <c r="A47" s="872"/>
      <c r="B47" s="886"/>
      <c r="C47" s="651"/>
      <c r="D47" s="58"/>
      <c r="E47" s="58"/>
      <c r="F47" s="59"/>
      <c r="G47" s="59"/>
      <c r="H47" s="59"/>
      <c r="I47" s="59"/>
      <c r="J47" s="59"/>
      <c r="K47" s="59"/>
      <c r="L47" s="59"/>
      <c r="M47" s="849"/>
      <c r="N47" s="133"/>
      <c r="O47" s="133"/>
      <c r="P47" s="59"/>
      <c r="Q47" s="59"/>
      <c r="R47" s="59"/>
      <c r="S47" s="59"/>
      <c r="T47" s="59"/>
      <c r="U47" s="59"/>
      <c r="V47" s="59"/>
      <c r="W47" s="673"/>
      <c r="X47" s="105"/>
      <c r="Y47" s="651"/>
      <c r="Z47" s="880"/>
      <c r="AA47" s="945"/>
      <c r="AB47" s="945"/>
      <c r="AC47" s="18"/>
      <c r="AD47" s="18" t="s">
        <v>478</v>
      </c>
      <c r="AE47" s="18" t="s">
        <v>307</v>
      </c>
      <c r="AF47" s="18" t="s">
        <v>250</v>
      </c>
      <c r="AG47" s="153">
        <f t="shared" si="16"/>
        <v>0</v>
      </c>
      <c r="AH47" s="153">
        <f t="shared" si="10"/>
        <v>0</v>
      </c>
      <c r="AI47" s="153"/>
      <c r="AJ47" s="153"/>
      <c r="AK47" s="153"/>
      <c r="AL47" s="153"/>
      <c r="AM47" s="153"/>
      <c r="AN47" s="153"/>
      <c r="AO47" s="153"/>
      <c r="AP47" s="153"/>
      <c r="AQ47" s="154">
        <f t="shared" si="17"/>
        <v>0</v>
      </c>
      <c r="AR47" s="154"/>
      <c r="AS47" s="154"/>
      <c r="AT47" s="154"/>
      <c r="AU47" s="154"/>
      <c r="AV47" s="153">
        <f t="shared" si="18"/>
        <v>0</v>
      </c>
      <c r="AW47" s="153"/>
      <c r="AX47" s="153"/>
      <c r="AY47" s="153"/>
      <c r="AZ47" s="153"/>
      <c r="BA47" s="153">
        <f t="shared" si="14"/>
        <v>0</v>
      </c>
      <c r="BB47" s="153"/>
      <c r="BC47" s="153"/>
      <c r="BD47" s="153"/>
      <c r="BE47" s="153"/>
      <c r="BF47" s="153">
        <f t="shared" si="15"/>
        <v>0</v>
      </c>
      <c r="BG47" s="153"/>
      <c r="BH47" s="153"/>
      <c r="BI47" s="153"/>
      <c r="BJ47" s="153"/>
    </row>
    <row r="48" spans="1:62" ht="12.75" hidden="1" customHeight="1">
      <c r="A48" s="872"/>
      <c r="B48" s="886"/>
      <c r="C48" s="651"/>
      <c r="D48" s="58"/>
      <c r="E48" s="58"/>
      <c r="F48" s="59"/>
      <c r="G48" s="59"/>
      <c r="H48" s="59"/>
      <c r="I48" s="59"/>
      <c r="J48" s="59"/>
      <c r="K48" s="59"/>
      <c r="L48" s="59"/>
      <c r="M48" s="849"/>
      <c r="N48" s="133"/>
      <c r="O48" s="133"/>
      <c r="P48" s="59"/>
      <c r="Q48" s="59"/>
      <c r="R48" s="59"/>
      <c r="S48" s="59"/>
      <c r="T48" s="59"/>
      <c r="U48" s="59"/>
      <c r="V48" s="59"/>
      <c r="W48" s="673"/>
      <c r="X48" s="105"/>
      <c r="Y48" s="651"/>
      <c r="Z48" s="880"/>
      <c r="AA48" s="945"/>
      <c r="AB48" s="945"/>
      <c r="AC48" s="18"/>
      <c r="AD48" s="18" t="s">
        <v>478</v>
      </c>
      <c r="AE48" s="18" t="s">
        <v>317</v>
      </c>
      <c r="AF48" s="18" t="s">
        <v>250</v>
      </c>
      <c r="AG48" s="153">
        <f t="shared" si="16"/>
        <v>0</v>
      </c>
      <c r="AH48" s="153">
        <f t="shared" si="10"/>
        <v>0</v>
      </c>
      <c r="AI48" s="153"/>
      <c r="AJ48" s="153"/>
      <c r="AK48" s="153"/>
      <c r="AL48" s="153"/>
      <c r="AM48" s="153"/>
      <c r="AN48" s="153"/>
      <c r="AO48" s="153"/>
      <c r="AP48" s="153"/>
      <c r="AQ48" s="154">
        <f t="shared" si="17"/>
        <v>0</v>
      </c>
      <c r="AR48" s="154"/>
      <c r="AS48" s="154"/>
      <c r="AT48" s="154"/>
      <c r="AU48" s="154"/>
      <c r="AV48" s="153">
        <f t="shared" si="18"/>
        <v>0</v>
      </c>
      <c r="AW48" s="153"/>
      <c r="AX48" s="153"/>
      <c r="AY48" s="153"/>
      <c r="AZ48" s="153"/>
      <c r="BA48" s="153">
        <f t="shared" si="14"/>
        <v>0</v>
      </c>
      <c r="BB48" s="153"/>
      <c r="BC48" s="153"/>
      <c r="BD48" s="153"/>
      <c r="BE48" s="153"/>
      <c r="BF48" s="153">
        <f t="shared" si="15"/>
        <v>0</v>
      </c>
      <c r="BG48" s="153"/>
      <c r="BH48" s="153"/>
      <c r="BI48" s="153"/>
      <c r="BJ48" s="153"/>
    </row>
    <row r="49" spans="1:62" ht="12.75" customHeight="1">
      <c r="A49" s="872"/>
      <c r="B49" s="886"/>
      <c r="C49" s="651"/>
      <c r="D49" s="58"/>
      <c r="E49" s="58"/>
      <c r="F49" s="59"/>
      <c r="G49" s="59"/>
      <c r="H49" s="59"/>
      <c r="I49" s="59"/>
      <c r="J49" s="59"/>
      <c r="K49" s="59"/>
      <c r="L49" s="59"/>
      <c r="M49" s="849"/>
      <c r="N49" s="133"/>
      <c r="O49" s="133"/>
      <c r="P49" s="59"/>
      <c r="Q49" s="59"/>
      <c r="R49" s="59"/>
      <c r="S49" s="59"/>
      <c r="T49" s="59"/>
      <c r="U49" s="59"/>
      <c r="V49" s="59"/>
      <c r="W49" s="673"/>
      <c r="X49" s="105"/>
      <c r="Y49" s="651"/>
      <c r="Z49" s="880"/>
      <c r="AA49" s="945"/>
      <c r="AB49" s="945"/>
      <c r="AC49" s="18"/>
      <c r="AD49" s="18" t="s">
        <v>478</v>
      </c>
      <c r="AE49" s="18" t="s">
        <v>297</v>
      </c>
      <c r="AF49" s="18" t="s">
        <v>268</v>
      </c>
      <c r="AG49" s="153">
        <f t="shared" si="16"/>
        <v>567.9</v>
      </c>
      <c r="AH49" s="153">
        <f>AJ49+AL49+AN49+AP49</f>
        <v>567.9</v>
      </c>
      <c r="AI49" s="153"/>
      <c r="AJ49" s="153"/>
      <c r="AK49" s="153"/>
      <c r="AL49" s="153"/>
      <c r="AM49" s="153"/>
      <c r="AN49" s="153"/>
      <c r="AO49" s="153">
        <v>567.9</v>
      </c>
      <c r="AP49" s="153">
        <v>567.9</v>
      </c>
      <c r="AQ49" s="154">
        <f t="shared" si="17"/>
        <v>0</v>
      </c>
      <c r="AR49" s="154"/>
      <c r="AS49" s="154"/>
      <c r="AT49" s="154"/>
      <c r="AU49" s="154"/>
      <c r="AV49" s="153">
        <f t="shared" si="18"/>
        <v>0</v>
      </c>
      <c r="AW49" s="153"/>
      <c r="AX49" s="153"/>
      <c r="AY49" s="153"/>
      <c r="AZ49" s="153"/>
      <c r="BA49" s="153">
        <f t="shared" si="14"/>
        <v>0</v>
      </c>
      <c r="BB49" s="153"/>
      <c r="BC49" s="153"/>
      <c r="BD49" s="153"/>
      <c r="BE49" s="153"/>
      <c r="BF49" s="153">
        <f t="shared" si="15"/>
        <v>0</v>
      </c>
      <c r="BG49" s="153"/>
      <c r="BH49" s="153"/>
      <c r="BI49" s="153"/>
      <c r="BJ49" s="153"/>
    </row>
    <row r="50" spans="1:62" ht="13.5" hidden="1" customHeight="1">
      <c r="A50" s="872"/>
      <c r="B50" s="886"/>
      <c r="C50" s="651"/>
      <c r="D50" s="58"/>
      <c r="E50" s="58"/>
      <c r="F50" s="59"/>
      <c r="G50" s="59"/>
      <c r="H50" s="59"/>
      <c r="I50" s="59"/>
      <c r="J50" s="59"/>
      <c r="K50" s="59"/>
      <c r="L50" s="59"/>
      <c r="M50" s="849"/>
      <c r="N50" s="133"/>
      <c r="O50" s="133"/>
      <c r="P50" s="59"/>
      <c r="Q50" s="59"/>
      <c r="R50" s="59"/>
      <c r="S50" s="59"/>
      <c r="T50" s="59"/>
      <c r="U50" s="59"/>
      <c r="V50" s="59"/>
      <c r="W50" s="673"/>
      <c r="X50" s="105"/>
      <c r="Y50" s="651"/>
      <c r="Z50" s="880"/>
      <c r="AA50" s="946"/>
      <c r="AB50" s="946"/>
      <c r="AC50" s="18"/>
      <c r="AD50" s="18" t="s">
        <v>478</v>
      </c>
      <c r="AE50" s="18" t="s">
        <v>296</v>
      </c>
      <c r="AF50" s="18" t="s">
        <v>250</v>
      </c>
      <c r="AG50" s="153">
        <f t="shared" si="16"/>
        <v>0</v>
      </c>
      <c r="AH50" s="153">
        <f t="shared" si="10"/>
        <v>0</v>
      </c>
      <c r="AI50" s="153"/>
      <c r="AJ50" s="153"/>
      <c r="AK50" s="153"/>
      <c r="AL50" s="153"/>
      <c r="AM50" s="153"/>
      <c r="AN50" s="153"/>
      <c r="AO50" s="153"/>
      <c r="AP50" s="153"/>
      <c r="AQ50" s="154">
        <f t="shared" si="17"/>
        <v>0</v>
      </c>
      <c r="AR50" s="154"/>
      <c r="AS50" s="154"/>
      <c r="AT50" s="154"/>
      <c r="AU50" s="154"/>
      <c r="AV50" s="153">
        <f t="shared" si="18"/>
        <v>0</v>
      </c>
      <c r="AW50" s="153"/>
      <c r="AX50" s="153"/>
      <c r="AY50" s="153"/>
      <c r="AZ50" s="153"/>
      <c r="BA50" s="153">
        <f t="shared" si="14"/>
        <v>0</v>
      </c>
      <c r="BB50" s="153"/>
      <c r="BC50" s="153"/>
      <c r="BD50" s="153"/>
      <c r="BE50" s="153"/>
      <c r="BF50" s="153">
        <f t="shared" si="15"/>
        <v>0</v>
      </c>
      <c r="BG50" s="153"/>
      <c r="BH50" s="153"/>
      <c r="BI50" s="153"/>
      <c r="BJ50" s="153"/>
    </row>
    <row r="51" spans="1:62" ht="19.5" customHeight="1">
      <c r="A51" s="873"/>
      <c r="B51" s="887"/>
      <c r="C51" s="836"/>
      <c r="D51" s="58"/>
      <c r="E51" s="58"/>
      <c r="F51" s="59"/>
      <c r="G51" s="59"/>
      <c r="H51" s="59"/>
      <c r="I51" s="59"/>
      <c r="J51" s="59"/>
      <c r="K51" s="59"/>
      <c r="L51" s="59"/>
      <c r="M51" s="850"/>
      <c r="N51" s="67"/>
      <c r="O51" s="67"/>
      <c r="P51" s="59"/>
      <c r="Q51" s="59"/>
      <c r="R51" s="59"/>
      <c r="S51" s="59"/>
      <c r="T51" s="59"/>
      <c r="U51" s="59"/>
      <c r="V51" s="59"/>
      <c r="W51" s="817"/>
      <c r="X51" s="106"/>
      <c r="Y51" s="836"/>
      <c r="Z51" s="881"/>
      <c r="AA51" s="69"/>
      <c r="AB51" s="69"/>
      <c r="AC51" s="18"/>
      <c r="AD51" s="18"/>
      <c r="AE51" s="18"/>
      <c r="AF51" s="18"/>
      <c r="AG51" s="153">
        <f>AI51+AK51+AM51+AO51</f>
        <v>1632.6</v>
      </c>
      <c r="AH51" s="153">
        <f t="shared" si="10"/>
        <v>1490.8000000000002</v>
      </c>
      <c r="AI51" s="153">
        <f>SUM(AI44:AI50)</f>
        <v>289.7</v>
      </c>
      <c r="AJ51" s="153">
        <f>SUM(AJ44:AJ50)</f>
        <v>289.7</v>
      </c>
      <c r="AK51" s="153">
        <f>SUM(AK44:AK50)</f>
        <v>9.3000000000000007</v>
      </c>
      <c r="AL51" s="153">
        <f>SUM(AL44:AL50)</f>
        <v>9.3000000000000007</v>
      </c>
      <c r="AM51" s="153"/>
      <c r="AN51" s="153"/>
      <c r="AO51" s="153">
        <f>SUM(AO38:AO50)</f>
        <v>1333.6</v>
      </c>
      <c r="AP51" s="153">
        <f>SUM(AP38:AP50)</f>
        <v>1191.8000000000002</v>
      </c>
      <c r="AQ51" s="154">
        <f t="shared" si="17"/>
        <v>1428.5</v>
      </c>
      <c r="AR51" s="154"/>
      <c r="AS51" s="154">
        <f>SUM(AS42:AS50)</f>
        <v>1000</v>
      </c>
      <c r="AT51" s="154"/>
      <c r="AU51" s="154">
        <f>SUM(AU38:AU50)</f>
        <v>428.5</v>
      </c>
      <c r="AV51" s="153">
        <f t="shared" si="18"/>
        <v>140.9</v>
      </c>
      <c r="AW51" s="153"/>
      <c r="AX51" s="153"/>
      <c r="AY51" s="153"/>
      <c r="AZ51" s="153">
        <f>SUM(AZ38:AZ50)</f>
        <v>140.9</v>
      </c>
      <c r="BA51" s="153">
        <f t="shared" si="14"/>
        <v>37.6</v>
      </c>
      <c r="BB51" s="153"/>
      <c r="BC51" s="153"/>
      <c r="BD51" s="153"/>
      <c r="BE51" s="153">
        <f>SUM(BE38:BE50)</f>
        <v>37.6</v>
      </c>
      <c r="BF51" s="153">
        <f t="shared" si="15"/>
        <v>37.6</v>
      </c>
      <c r="BG51" s="153"/>
      <c r="BH51" s="153"/>
      <c r="BI51" s="153"/>
      <c r="BJ51" s="153">
        <f>SUM(BJ38:BJ50)</f>
        <v>37.6</v>
      </c>
    </row>
    <row r="52" spans="1:62" ht="0.75" hidden="1" customHeight="1">
      <c r="A52" s="116" t="s">
        <v>321</v>
      </c>
      <c r="B52" s="17">
        <v>6509</v>
      </c>
      <c r="C52" s="58" t="s">
        <v>454</v>
      </c>
      <c r="D52" s="68" t="s">
        <v>244</v>
      </c>
      <c r="E52" s="58" t="s">
        <v>455</v>
      </c>
      <c r="F52" s="59"/>
      <c r="G52" s="59"/>
      <c r="H52" s="59"/>
      <c r="I52" s="59"/>
      <c r="J52" s="59"/>
      <c r="K52" s="59"/>
      <c r="L52" s="59"/>
      <c r="M52" s="64" t="s">
        <v>330</v>
      </c>
      <c r="N52" s="60" t="s">
        <v>290</v>
      </c>
      <c r="O52" s="60" t="s">
        <v>386</v>
      </c>
      <c r="P52" s="59">
        <v>11</v>
      </c>
      <c r="Q52" s="59"/>
      <c r="R52" s="59"/>
      <c r="S52" s="59"/>
      <c r="T52" s="59"/>
      <c r="U52" s="59"/>
      <c r="V52" s="59"/>
      <c r="W52" s="58" t="s">
        <v>457</v>
      </c>
      <c r="X52" s="68" t="s">
        <v>418</v>
      </c>
      <c r="Y52" s="68" t="s">
        <v>459</v>
      </c>
      <c r="Z52" s="70" t="s">
        <v>471</v>
      </c>
      <c r="AA52" s="70" t="s">
        <v>290</v>
      </c>
      <c r="AB52" s="70" t="s">
        <v>417</v>
      </c>
      <c r="AC52" s="18"/>
      <c r="AD52" s="18" t="s">
        <v>228</v>
      </c>
      <c r="AE52" s="18" t="s">
        <v>273</v>
      </c>
      <c r="AF52" s="18" t="s">
        <v>250</v>
      </c>
      <c r="AG52" s="153">
        <f t="shared" si="16"/>
        <v>0</v>
      </c>
      <c r="AH52" s="153">
        <f t="shared" si="10"/>
        <v>0</v>
      </c>
      <c r="AI52" s="153"/>
      <c r="AJ52" s="153"/>
      <c r="AK52" s="153"/>
      <c r="AL52" s="153"/>
      <c r="AM52" s="153"/>
      <c r="AN52" s="153"/>
      <c r="AO52" s="153"/>
      <c r="AP52" s="153"/>
      <c r="AQ52" s="154">
        <f t="shared" si="17"/>
        <v>0</v>
      </c>
      <c r="AR52" s="154"/>
      <c r="AS52" s="154"/>
      <c r="AT52" s="154"/>
      <c r="AU52" s="154"/>
      <c r="AV52" s="153">
        <f t="shared" si="18"/>
        <v>0</v>
      </c>
      <c r="AW52" s="153"/>
      <c r="AX52" s="153"/>
      <c r="AY52" s="153"/>
      <c r="AZ52" s="153"/>
      <c r="BA52" s="153">
        <f t="shared" si="14"/>
        <v>0</v>
      </c>
      <c r="BB52" s="153"/>
      <c r="BC52" s="153"/>
      <c r="BD52" s="153"/>
      <c r="BE52" s="153"/>
      <c r="BF52" s="153">
        <f t="shared" si="15"/>
        <v>0</v>
      </c>
      <c r="BG52" s="153"/>
      <c r="BH52" s="153"/>
      <c r="BI52" s="153"/>
      <c r="BJ52" s="153"/>
    </row>
    <row r="53" spans="1:62" ht="14.25" customHeight="1">
      <c r="A53" s="859" t="s">
        <v>322</v>
      </c>
      <c r="B53" s="856">
        <v>6513</v>
      </c>
      <c r="C53" s="871" t="s">
        <v>447</v>
      </c>
      <c r="D53" s="818" t="s">
        <v>418</v>
      </c>
      <c r="E53" s="985" t="s">
        <v>448</v>
      </c>
      <c r="F53" s="59"/>
      <c r="G53" s="59"/>
      <c r="H53" s="59"/>
      <c r="I53" s="59"/>
      <c r="J53" s="59"/>
      <c r="K53" s="59"/>
      <c r="L53" s="59"/>
      <c r="M53" s="898" t="s">
        <v>387</v>
      </c>
      <c r="N53" s="132" t="s">
        <v>290</v>
      </c>
      <c r="O53" s="135" t="s">
        <v>386</v>
      </c>
      <c r="P53" s="59" t="s">
        <v>420</v>
      </c>
      <c r="Q53" s="59"/>
      <c r="R53" s="59"/>
      <c r="S53" s="59"/>
      <c r="T53" s="59"/>
      <c r="U53" s="59"/>
      <c r="V53" s="59"/>
      <c r="W53" s="871" t="s">
        <v>367</v>
      </c>
      <c r="X53" s="818" t="s">
        <v>242</v>
      </c>
      <c r="Y53" s="818" t="s">
        <v>368</v>
      </c>
      <c r="Z53" s="954" t="s">
        <v>413</v>
      </c>
      <c r="AA53" s="71" t="s">
        <v>290</v>
      </c>
      <c r="AB53" s="957" t="s">
        <v>378</v>
      </c>
      <c r="AC53" s="18"/>
      <c r="AD53" s="18"/>
      <c r="AE53" s="18"/>
      <c r="AF53" s="18"/>
      <c r="AG53" s="153"/>
      <c r="AH53" s="153">
        <f t="shared" si="10"/>
        <v>0</v>
      </c>
      <c r="AI53" s="153"/>
      <c r="AJ53" s="153"/>
      <c r="AK53" s="153"/>
      <c r="AL53" s="153"/>
      <c r="AM53" s="153"/>
      <c r="AN53" s="153"/>
      <c r="AO53" s="153"/>
      <c r="AP53" s="153"/>
      <c r="AQ53" s="154">
        <f>AR53+AS53+AT53+AU53</f>
        <v>0</v>
      </c>
      <c r="AR53" s="154"/>
      <c r="AS53" s="154"/>
      <c r="AT53" s="154"/>
      <c r="AU53" s="154">
        <v>0</v>
      </c>
      <c r="AV53" s="153">
        <f t="shared" si="18"/>
        <v>0</v>
      </c>
      <c r="AW53" s="153"/>
      <c r="AX53" s="153"/>
      <c r="AY53" s="153"/>
      <c r="AZ53" s="153">
        <v>0</v>
      </c>
      <c r="BA53" s="153">
        <f t="shared" si="14"/>
        <v>0</v>
      </c>
      <c r="BB53" s="153"/>
      <c r="BC53" s="153"/>
      <c r="BD53" s="153"/>
      <c r="BE53" s="153">
        <v>0</v>
      </c>
      <c r="BF53" s="153">
        <f t="shared" si="15"/>
        <v>0</v>
      </c>
      <c r="BG53" s="153"/>
      <c r="BH53" s="153"/>
      <c r="BI53" s="153"/>
      <c r="BJ53" s="153">
        <v>0</v>
      </c>
    </row>
    <row r="54" spans="1:62" ht="12.75" customHeight="1">
      <c r="A54" s="860"/>
      <c r="B54" s="857"/>
      <c r="C54" s="749"/>
      <c r="D54" s="819"/>
      <c r="E54" s="819"/>
      <c r="F54" s="59"/>
      <c r="G54" s="59"/>
      <c r="H54" s="59"/>
      <c r="I54" s="59"/>
      <c r="J54" s="59"/>
      <c r="K54" s="59"/>
      <c r="L54" s="59"/>
      <c r="M54" s="899"/>
      <c r="N54" s="133"/>
      <c r="O54" s="136"/>
      <c r="P54" s="72"/>
      <c r="Q54" s="59"/>
      <c r="R54" s="59"/>
      <c r="S54" s="59"/>
      <c r="T54" s="59"/>
      <c r="U54" s="59"/>
      <c r="V54" s="59"/>
      <c r="W54" s="749"/>
      <c r="X54" s="819"/>
      <c r="Y54" s="819"/>
      <c r="Z54" s="955"/>
      <c r="AA54" s="59"/>
      <c r="AB54" s="958"/>
      <c r="AC54" s="18"/>
      <c r="AD54" s="18" t="s">
        <v>476</v>
      </c>
      <c r="AE54" s="18"/>
      <c r="AF54" s="18"/>
      <c r="AG54" s="153">
        <f t="shared" si="16"/>
        <v>710.2</v>
      </c>
      <c r="AH54" s="153">
        <f t="shared" si="16"/>
        <v>663.3</v>
      </c>
      <c r="AI54" s="153"/>
      <c r="AJ54" s="153"/>
      <c r="AK54" s="153">
        <f>AK56+AK58</f>
        <v>119.4</v>
      </c>
      <c r="AL54" s="153">
        <f>AL56+AL58</f>
        <v>119.4</v>
      </c>
      <c r="AM54" s="153"/>
      <c r="AN54" s="153"/>
      <c r="AO54" s="153">
        <f>AO55+AO59+AO61+AO56+AO57+AO58</f>
        <v>590.80000000000007</v>
      </c>
      <c r="AP54" s="153">
        <f>AP55+AP59+AP61+AP56+AP57+AP58</f>
        <v>543.9</v>
      </c>
      <c r="AQ54" s="153">
        <f>AQ55+AQ59+AQ61+AQ56+AQ57</f>
        <v>2625</v>
      </c>
      <c r="AR54" s="153">
        <f>AR55+AR59+AR61+AR56</f>
        <v>0</v>
      </c>
      <c r="AS54" s="153">
        <f>AS55+AS59+AS61+AS56</f>
        <v>2350</v>
      </c>
      <c r="AT54" s="153">
        <f>AT55+AT59+AT61+AT56</f>
        <v>0</v>
      </c>
      <c r="AU54" s="153">
        <f>AU55+AU59+AU61+AU56+AU57</f>
        <v>275</v>
      </c>
      <c r="AV54" s="153">
        <f t="shared" ref="AV54:BE54" si="19">AV55+AV59+AV61+AV56+AV57</f>
        <v>175</v>
      </c>
      <c r="AW54" s="153">
        <f t="shared" si="19"/>
        <v>0</v>
      </c>
      <c r="AX54" s="153">
        <f t="shared" si="19"/>
        <v>0</v>
      </c>
      <c r="AY54" s="153">
        <f t="shared" si="19"/>
        <v>0</v>
      </c>
      <c r="AZ54" s="153">
        <f t="shared" si="19"/>
        <v>175</v>
      </c>
      <c r="BA54" s="153">
        <f t="shared" si="19"/>
        <v>175</v>
      </c>
      <c r="BB54" s="153">
        <f t="shared" si="19"/>
        <v>0</v>
      </c>
      <c r="BC54" s="153">
        <f t="shared" si="19"/>
        <v>0</v>
      </c>
      <c r="BD54" s="153">
        <f t="shared" si="19"/>
        <v>0</v>
      </c>
      <c r="BE54" s="153">
        <f t="shared" si="19"/>
        <v>175</v>
      </c>
      <c r="BF54" s="153">
        <f>BF55+BF59+BF61+BF56+BF57</f>
        <v>175</v>
      </c>
      <c r="BG54" s="153">
        <f>BG55+BG59+BG61+BG56+BG57</f>
        <v>0</v>
      </c>
      <c r="BH54" s="153">
        <f>BH55+BH59+BH61+BH56+BH57</f>
        <v>0</v>
      </c>
      <c r="BI54" s="153">
        <f>BI55+BI59+BI61+BI56+BI57</f>
        <v>0</v>
      </c>
      <c r="BJ54" s="153">
        <f>BJ55+BJ59+BJ61+BJ56+BJ57</f>
        <v>175</v>
      </c>
    </row>
    <row r="55" spans="1:62" ht="12.75" customHeight="1">
      <c r="A55" s="860"/>
      <c r="B55" s="857"/>
      <c r="C55" s="749"/>
      <c r="D55" s="819"/>
      <c r="E55" s="819"/>
      <c r="F55" s="59"/>
      <c r="G55" s="59"/>
      <c r="H55" s="59"/>
      <c r="I55" s="59"/>
      <c r="J55" s="59"/>
      <c r="K55" s="59"/>
      <c r="L55" s="59"/>
      <c r="M55" s="899"/>
      <c r="N55" s="133"/>
      <c r="O55" s="136"/>
      <c r="P55" s="59"/>
      <c r="Q55" s="59"/>
      <c r="R55" s="59"/>
      <c r="S55" s="59"/>
      <c r="T55" s="59"/>
      <c r="U55" s="59"/>
      <c r="V55" s="59"/>
      <c r="W55" s="749"/>
      <c r="X55" s="819"/>
      <c r="Y55" s="819"/>
      <c r="Z55" s="955"/>
      <c r="AA55" s="59"/>
      <c r="AB55" s="958"/>
      <c r="AC55" s="18"/>
      <c r="AD55" s="18" t="s">
        <v>476</v>
      </c>
      <c r="AE55" s="18" t="s">
        <v>309</v>
      </c>
      <c r="AF55" s="18" t="s">
        <v>250</v>
      </c>
      <c r="AG55" s="153">
        <f t="shared" si="16"/>
        <v>0</v>
      </c>
      <c r="AH55" s="153"/>
      <c r="AI55" s="153"/>
      <c r="AJ55" s="153"/>
      <c r="AK55" s="153"/>
      <c r="AL55" s="153"/>
      <c r="AM55" s="153"/>
      <c r="AN55" s="153"/>
      <c r="AO55" s="153">
        <v>0</v>
      </c>
      <c r="AP55" s="153"/>
      <c r="AQ55" s="154">
        <f t="shared" si="17"/>
        <v>0</v>
      </c>
      <c r="AR55" s="146"/>
      <c r="AS55" s="146"/>
      <c r="AT55" s="146"/>
      <c r="AU55" s="146">
        <v>0</v>
      </c>
      <c r="AV55" s="153">
        <f t="shared" si="18"/>
        <v>0</v>
      </c>
      <c r="AW55" s="153"/>
      <c r="AX55" s="153"/>
      <c r="AY55" s="153"/>
      <c r="AZ55" s="148">
        <v>0</v>
      </c>
      <c r="BA55" s="153">
        <f>BB55+BC55+BD55+BE55</f>
        <v>0</v>
      </c>
      <c r="BB55" s="153"/>
      <c r="BC55" s="153"/>
      <c r="BD55" s="153"/>
      <c r="BE55" s="148">
        <v>0</v>
      </c>
      <c r="BF55" s="153">
        <f>BG55+BH55+BI55+BJ55</f>
        <v>0</v>
      </c>
      <c r="BG55" s="153"/>
      <c r="BH55" s="153"/>
      <c r="BI55" s="153"/>
      <c r="BJ55" s="148">
        <v>0</v>
      </c>
    </row>
    <row r="56" spans="1:62" ht="12.75" customHeight="1">
      <c r="A56" s="860"/>
      <c r="B56" s="857"/>
      <c r="C56" s="749"/>
      <c r="D56" s="819"/>
      <c r="E56" s="819"/>
      <c r="F56" s="59"/>
      <c r="G56" s="59"/>
      <c r="H56" s="59"/>
      <c r="I56" s="59"/>
      <c r="J56" s="59"/>
      <c r="K56" s="59"/>
      <c r="L56" s="59"/>
      <c r="M56" s="899"/>
      <c r="N56" s="133"/>
      <c r="O56" s="136"/>
      <c r="P56" s="59"/>
      <c r="Q56" s="59"/>
      <c r="R56" s="59"/>
      <c r="S56" s="59"/>
      <c r="T56" s="59"/>
      <c r="U56" s="59"/>
      <c r="V56" s="59"/>
      <c r="W56" s="749"/>
      <c r="X56" s="819"/>
      <c r="Y56" s="819"/>
      <c r="Z56" s="955"/>
      <c r="AA56" s="59"/>
      <c r="AB56" s="958"/>
      <c r="AC56" s="18"/>
      <c r="AD56" s="18" t="s">
        <v>476</v>
      </c>
      <c r="AE56" s="18" t="s">
        <v>24</v>
      </c>
      <c r="AF56" s="18" t="s">
        <v>250</v>
      </c>
      <c r="AG56" s="153">
        <f t="shared" si="16"/>
        <v>25.3</v>
      </c>
      <c r="AH56" s="153"/>
      <c r="AI56" s="153"/>
      <c r="AJ56" s="153"/>
      <c r="AK56" s="153"/>
      <c r="AL56" s="153"/>
      <c r="AM56" s="153"/>
      <c r="AN56" s="153"/>
      <c r="AO56" s="153">
        <v>25.3</v>
      </c>
      <c r="AP56" s="153">
        <v>20.3</v>
      </c>
      <c r="AQ56" s="154">
        <f t="shared" si="17"/>
        <v>150</v>
      </c>
      <c r="AR56" s="146"/>
      <c r="AS56" s="146"/>
      <c r="AT56" s="146"/>
      <c r="AU56" s="146">
        <v>150</v>
      </c>
      <c r="AV56" s="153">
        <f t="shared" si="18"/>
        <v>150</v>
      </c>
      <c r="AW56" s="153"/>
      <c r="AX56" s="153"/>
      <c r="AY56" s="153"/>
      <c r="AZ56" s="148">
        <v>150</v>
      </c>
      <c r="BA56" s="153">
        <f>BB56+BC56+BD56+BE56</f>
        <v>150</v>
      </c>
      <c r="BB56" s="153"/>
      <c r="BC56" s="153"/>
      <c r="BD56" s="153"/>
      <c r="BE56" s="148">
        <v>150</v>
      </c>
      <c r="BF56" s="153">
        <f>BG56+BH56+BI56+BJ56</f>
        <v>150</v>
      </c>
      <c r="BG56" s="153"/>
      <c r="BH56" s="153"/>
      <c r="BI56" s="153"/>
      <c r="BJ56" s="148">
        <v>150</v>
      </c>
    </row>
    <row r="57" spans="1:62" ht="12.75" customHeight="1">
      <c r="A57" s="860"/>
      <c r="B57" s="857"/>
      <c r="C57" s="749"/>
      <c r="D57" s="819"/>
      <c r="E57" s="819"/>
      <c r="F57" s="59"/>
      <c r="G57" s="59"/>
      <c r="H57" s="59"/>
      <c r="I57" s="59"/>
      <c r="J57" s="59"/>
      <c r="K57" s="59"/>
      <c r="L57" s="59"/>
      <c r="M57" s="899"/>
      <c r="N57" s="133"/>
      <c r="O57" s="136"/>
      <c r="P57" s="59"/>
      <c r="Q57" s="59"/>
      <c r="R57" s="59"/>
      <c r="S57" s="59"/>
      <c r="T57" s="59"/>
      <c r="U57" s="59"/>
      <c r="V57" s="59"/>
      <c r="W57" s="749"/>
      <c r="X57" s="819"/>
      <c r="Y57" s="819"/>
      <c r="Z57" s="955"/>
      <c r="AA57" s="59"/>
      <c r="AB57" s="958"/>
      <c r="AC57" s="18"/>
      <c r="AD57" s="18" t="s">
        <v>476</v>
      </c>
      <c r="AE57" s="18" t="s">
        <v>30</v>
      </c>
      <c r="AF57" s="18" t="s">
        <v>250</v>
      </c>
      <c r="AG57" s="153">
        <f t="shared" si="16"/>
        <v>485.8</v>
      </c>
      <c r="AH57" s="153"/>
      <c r="AI57" s="153"/>
      <c r="AJ57" s="153"/>
      <c r="AK57" s="153"/>
      <c r="AL57" s="153"/>
      <c r="AM57" s="153"/>
      <c r="AN57" s="153"/>
      <c r="AO57" s="153">
        <v>485.8</v>
      </c>
      <c r="AP57" s="153">
        <v>444</v>
      </c>
      <c r="AQ57" s="154">
        <f t="shared" si="17"/>
        <v>125</v>
      </c>
      <c r="AR57" s="146"/>
      <c r="AS57" s="146"/>
      <c r="AT57" s="146"/>
      <c r="AU57" s="146">
        <v>125</v>
      </c>
      <c r="AV57" s="153">
        <f t="shared" si="18"/>
        <v>25</v>
      </c>
      <c r="AW57" s="153"/>
      <c r="AX57" s="153"/>
      <c r="AY57" s="153"/>
      <c r="AZ57" s="148">
        <v>25</v>
      </c>
      <c r="BA57" s="153">
        <f>BB57+BC57+BD57+BE57</f>
        <v>25</v>
      </c>
      <c r="BB57" s="153"/>
      <c r="BC57" s="153"/>
      <c r="BD57" s="153"/>
      <c r="BE57" s="148">
        <v>25</v>
      </c>
      <c r="BF57" s="153">
        <f>BG57+BH57+BI57+BJ57</f>
        <v>25</v>
      </c>
      <c r="BG57" s="153"/>
      <c r="BH57" s="153"/>
      <c r="BI57" s="153"/>
      <c r="BJ57" s="148">
        <v>25</v>
      </c>
    </row>
    <row r="58" spans="1:62" ht="12" customHeight="1">
      <c r="A58" s="860"/>
      <c r="B58" s="857"/>
      <c r="C58" s="749"/>
      <c r="D58" s="819"/>
      <c r="E58" s="819"/>
      <c r="F58" s="59"/>
      <c r="G58" s="59"/>
      <c r="H58" s="59"/>
      <c r="I58" s="59"/>
      <c r="J58" s="59"/>
      <c r="K58" s="59"/>
      <c r="L58" s="59"/>
      <c r="M58" s="899"/>
      <c r="N58" s="133"/>
      <c r="O58" s="136"/>
      <c r="P58" s="59"/>
      <c r="Q58" s="59"/>
      <c r="R58" s="59"/>
      <c r="S58" s="59"/>
      <c r="T58" s="59"/>
      <c r="U58" s="59"/>
      <c r="V58" s="59"/>
      <c r="W58" s="749"/>
      <c r="X58" s="819"/>
      <c r="Y58" s="819"/>
      <c r="Z58" s="955"/>
      <c r="AA58" s="59"/>
      <c r="AB58" s="958"/>
      <c r="AC58" s="18"/>
      <c r="AD58" s="18" t="s">
        <v>476</v>
      </c>
      <c r="AE58" s="18" t="s">
        <v>484</v>
      </c>
      <c r="AF58" s="18" t="s">
        <v>250</v>
      </c>
      <c r="AG58" s="153">
        <f>AI58+AK58+AM58+AO58</f>
        <v>199.10000000000002</v>
      </c>
      <c r="AH58" s="596">
        <f>AJ58+AL58+AN58+AP58</f>
        <v>199</v>
      </c>
      <c r="AI58" s="153"/>
      <c r="AJ58" s="153"/>
      <c r="AK58" s="153">
        <v>119.4</v>
      </c>
      <c r="AL58" s="153">
        <v>119.4</v>
      </c>
      <c r="AM58" s="153"/>
      <c r="AN58" s="153"/>
      <c r="AO58" s="153">
        <v>79.7</v>
      </c>
      <c r="AP58" s="153">
        <v>79.599999999999994</v>
      </c>
      <c r="AQ58" s="154"/>
      <c r="AR58" s="146"/>
      <c r="AS58" s="146"/>
      <c r="AT58" s="146"/>
      <c r="AU58" s="146"/>
      <c r="AV58" s="153"/>
      <c r="AW58" s="153"/>
      <c r="AX58" s="153"/>
      <c r="AY58" s="153"/>
      <c r="AZ58" s="148"/>
      <c r="BA58" s="153"/>
      <c r="BB58" s="153"/>
      <c r="BC58" s="153"/>
      <c r="BD58" s="153"/>
      <c r="BE58" s="148"/>
      <c r="BF58" s="153"/>
      <c r="BG58" s="153"/>
      <c r="BH58" s="153"/>
      <c r="BI58" s="153"/>
      <c r="BJ58" s="148"/>
    </row>
    <row r="59" spans="1:62" ht="12.75" hidden="1" customHeight="1">
      <c r="A59" s="860"/>
      <c r="B59" s="857"/>
      <c r="C59" s="749"/>
      <c r="D59" s="819"/>
      <c r="E59" s="819"/>
      <c r="F59" s="59"/>
      <c r="G59" s="59"/>
      <c r="H59" s="59"/>
      <c r="I59" s="59"/>
      <c r="J59" s="59"/>
      <c r="K59" s="59"/>
      <c r="L59" s="59"/>
      <c r="M59" s="899"/>
      <c r="N59" s="133"/>
      <c r="O59" s="136"/>
      <c r="P59" s="59"/>
      <c r="Q59" s="59"/>
      <c r="R59" s="59"/>
      <c r="S59" s="59"/>
      <c r="T59" s="59"/>
      <c r="U59" s="59"/>
      <c r="V59" s="59"/>
      <c r="W59" s="749"/>
      <c r="X59" s="819"/>
      <c r="Y59" s="819"/>
      <c r="Z59" s="955"/>
      <c r="AA59" s="59"/>
      <c r="AB59" s="958"/>
      <c r="AC59" s="18"/>
      <c r="AD59" s="18" t="s">
        <v>476</v>
      </c>
      <c r="AE59" s="18" t="s">
        <v>310</v>
      </c>
      <c r="AF59" s="18" t="s">
        <v>250</v>
      </c>
      <c r="AG59" s="153">
        <f t="shared" si="16"/>
        <v>0</v>
      </c>
      <c r="AH59" s="153"/>
      <c r="AI59" s="153"/>
      <c r="AJ59" s="153"/>
      <c r="AK59" s="153"/>
      <c r="AL59" s="153"/>
      <c r="AM59" s="153"/>
      <c r="AN59" s="153"/>
      <c r="AO59" s="153"/>
      <c r="AP59" s="153"/>
      <c r="AQ59" s="154">
        <f t="shared" si="17"/>
        <v>0</v>
      </c>
      <c r="AR59" s="146"/>
      <c r="AS59" s="146"/>
      <c r="AT59" s="146"/>
      <c r="AU59" s="146"/>
      <c r="AV59" s="153">
        <f t="shared" si="18"/>
        <v>0</v>
      </c>
      <c r="AW59" s="153"/>
      <c r="AX59" s="153"/>
      <c r="AY59" s="153"/>
      <c r="AZ59" s="148"/>
      <c r="BA59" s="153">
        <f>BB59+BC59+BD59+BE59</f>
        <v>0</v>
      </c>
      <c r="BB59" s="153"/>
      <c r="BC59" s="153"/>
      <c r="BD59" s="153"/>
      <c r="BE59" s="148"/>
      <c r="BF59" s="153">
        <f>BG59+BH59+BI59+BJ59</f>
        <v>0</v>
      </c>
      <c r="BG59" s="153"/>
      <c r="BH59" s="153"/>
      <c r="BI59" s="153"/>
      <c r="BJ59" s="148"/>
    </row>
    <row r="60" spans="1:62" ht="12.75" hidden="1" customHeight="1">
      <c r="A60" s="860"/>
      <c r="B60" s="857"/>
      <c r="C60" s="749"/>
      <c r="D60" s="819"/>
      <c r="E60" s="819"/>
      <c r="F60" s="59"/>
      <c r="G60" s="59"/>
      <c r="H60" s="59"/>
      <c r="I60" s="59"/>
      <c r="J60" s="59"/>
      <c r="K60" s="59"/>
      <c r="L60" s="59"/>
      <c r="M60" s="899"/>
      <c r="N60" s="133"/>
      <c r="O60" s="136"/>
      <c r="P60" s="59"/>
      <c r="Q60" s="59"/>
      <c r="R60" s="59"/>
      <c r="S60" s="59"/>
      <c r="T60" s="59"/>
      <c r="U60" s="59"/>
      <c r="V60" s="59"/>
      <c r="W60" s="749"/>
      <c r="X60" s="819"/>
      <c r="Y60" s="819"/>
      <c r="Z60" s="955"/>
      <c r="AA60" s="59"/>
      <c r="AB60" s="958"/>
      <c r="AC60" s="18"/>
      <c r="AD60" s="18" t="s">
        <v>476</v>
      </c>
      <c r="AE60" s="18" t="s">
        <v>13</v>
      </c>
      <c r="AF60" s="18" t="s">
        <v>250</v>
      </c>
      <c r="AG60" s="153"/>
      <c r="AH60" s="153"/>
      <c r="AI60" s="153"/>
      <c r="AJ60" s="153"/>
      <c r="AK60" s="153"/>
      <c r="AL60" s="153"/>
      <c r="AM60" s="153"/>
      <c r="AN60" s="153"/>
      <c r="AO60" s="153"/>
      <c r="AP60" s="153"/>
      <c r="AQ60" s="154"/>
      <c r="AR60" s="146"/>
      <c r="AS60" s="146"/>
      <c r="AT60" s="146"/>
      <c r="AU60" s="146"/>
      <c r="AV60" s="153"/>
      <c r="AW60" s="153"/>
      <c r="AX60" s="153"/>
      <c r="AY60" s="153"/>
      <c r="AZ60" s="148"/>
      <c r="BA60" s="153"/>
      <c r="BB60" s="153"/>
      <c r="BC60" s="153"/>
      <c r="BD60" s="153"/>
      <c r="BE60" s="148"/>
      <c r="BF60" s="153"/>
      <c r="BG60" s="153"/>
      <c r="BH60" s="153"/>
      <c r="BI60" s="153"/>
      <c r="BJ60" s="148"/>
    </row>
    <row r="61" spans="1:62" ht="12" customHeight="1">
      <c r="A61" s="860"/>
      <c r="B61" s="857"/>
      <c r="C61" s="749"/>
      <c r="D61" s="819"/>
      <c r="E61" s="819"/>
      <c r="F61" s="59"/>
      <c r="G61" s="59"/>
      <c r="H61" s="59"/>
      <c r="I61" s="59"/>
      <c r="J61" s="59"/>
      <c r="K61" s="59"/>
      <c r="L61" s="59"/>
      <c r="M61" s="899"/>
      <c r="N61" s="133"/>
      <c r="O61" s="137"/>
      <c r="P61" s="59"/>
      <c r="Q61" s="59"/>
      <c r="R61" s="59"/>
      <c r="S61" s="59"/>
      <c r="T61" s="59"/>
      <c r="U61" s="59"/>
      <c r="V61" s="59"/>
      <c r="W61" s="749"/>
      <c r="X61" s="819"/>
      <c r="Y61" s="819"/>
      <c r="Z61" s="955"/>
      <c r="AA61" s="59"/>
      <c r="AB61" s="959"/>
      <c r="AC61" s="18"/>
      <c r="AD61" s="18" t="s">
        <v>476</v>
      </c>
      <c r="AE61" s="18" t="s">
        <v>100</v>
      </c>
      <c r="AF61" s="18" t="s">
        <v>250</v>
      </c>
      <c r="AG61" s="153">
        <f t="shared" si="16"/>
        <v>0</v>
      </c>
      <c r="AH61" s="153"/>
      <c r="AI61" s="153"/>
      <c r="AJ61" s="153"/>
      <c r="AK61" s="153"/>
      <c r="AL61" s="153"/>
      <c r="AM61" s="153"/>
      <c r="AN61" s="153"/>
      <c r="AO61" s="153"/>
      <c r="AP61" s="153"/>
      <c r="AQ61" s="154">
        <f t="shared" si="17"/>
        <v>2350</v>
      </c>
      <c r="AR61" s="146"/>
      <c r="AS61" s="146">
        <v>2350</v>
      </c>
      <c r="AT61" s="146"/>
      <c r="AU61" s="146">
        <v>0</v>
      </c>
      <c r="AV61" s="153">
        <f t="shared" si="18"/>
        <v>0</v>
      </c>
      <c r="AW61" s="153"/>
      <c r="AX61" s="153"/>
      <c r="AY61" s="153"/>
      <c r="AZ61" s="148"/>
      <c r="BA61" s="153">
        <f t="shared" ref="BA61:BA80" si="20">BB61+BC61+BD61+BE61</f>
        <v>0</v>
      </c>
      <c r="BB61" s="153"/>
      <c r="BC61" s="153"/>
      <c r="BD61" s="153"/>
      <c r="BE61" s="148"/>
      <c r="BF61" s="153">
        <f t="shared" ref="BF61:BF80" si="21">BG61+BH61+BI61+BJ61</f>
        <v>0</v>
      </c>
      <c r="BG61" s="153"/>
      <c r="BH61" s="153"/>
      <c r="BI61" s="153"/>
      <c r="BJ61" s="148"/>
    </row>
    <row r="62" spans="1:62" ht="15" hidden="1" customHeight="1">
      <c r="A62" s="860"/>
      <c r="B62" s="858"/>
      <c r="C62" s="750"/>
      <c r="D62" s="820"/>
      <c r="E62" s="820"/>
      <c r="F62" s="59"/>
      <c r="G62" s="59"/>
      <c r="H62" s="59"/>
      <c r="I62" s="59"/>
      <c r="J62" s="59"/>
      <c r="K62" s="59"/>
      <c r="L62" s="59"/>
      <c r="M62" s="900"/>
      <c r="N62" s="67"/>
      <c r="O62" s="141"/>
      <c r="P62" s="59"/>
      <c r="Q62" s="59"/>
      <c r="R62" s="59"/>
      <c r="S62" s="59"/>
      <c r="T62" s="59"/>
      <c r="U62" s="59"/>
      <c r="V62" s="59"/>
      <c r="W62" s="750"/>
      <c r="X62" s="820"/>
      <c r="Y62" s="820"/>
      <c r="Z62" s="956"/>
      <c r="AA62" s="59"/>
      <c r="AB62" s="59"/>
      <c r="AC62" s="18"/>
      <c r="AD62" s="18"/>
      <c r="AE62" s="18"/>
      <c r="AF62" s="18"/>
      <c r="AG62" s="153">
        <f t="shared" si="16"/>
        <v>590.80000000000007</v>
      </c>
      <c r="AH62" s="153"/>
      <c r="AI62" s="153"/>
      <c r="AJ62" s="153"/>
      <c r="AK62" s="153"/>
      <c r="AL62" s="153"/>
      <c r="AM62" s="153"/>
      <c r="AN62" s="153"/>
      <c r="AO62" s="153">
        <f>SUM(AO55:AO61)</f>
        <v>590.80000000000007</v>
      </c>
      <c r="AP62" s="153"/>
      <c r="AQ62" s="154">
        <f t="shared" si="17"/>
        <v>275</v>
      </c>
      <c r="AR62" s="146"/>
      <c r="AS62" s="146"/>
      <c r="AT62" s="146"/>
      <c r="AU62" s="146">
        <f>SUM(AU55:AU61)</f>
        <v>275</v>
      </c>
      <c r="AV62" s="153">
        <f t="shared" si="18"/>
        <v>175</v>
      </c>
      <c r="AW62" s="153"/>
      <c r="AX62" s="153"/>
      <c r="AY62" s="153"/>
      <c r="AZ62" s="148">
        <f>SUM(AZ55:AZ61)</f>
        <v>175</v>
      </c>
      <c r="BA62" s="153">
        <f t="shared" si="20"/>
        <v>175</v>
      </c>
      <c r="BB62" s="153"/>
      <c r="BC62" s="153"/>
      <c r="BD62" s="153"/>
      <c r="BE62" s="148">
        <f>SUM(BE55:BE61)</f>
        <v>175</v>
      </c>
      <c r="BF62" s="153">
        <f t="shared" si="21"/>
        <v>175</v>
      </c>
      <c r="BG62" s="153"/>
      <c r="BH62" s="153"/>
      <c r="BI62" s="153"/>
      <c r="BJ62" s="148">
        <f>SUM(BJ55:BJ61)</f>
        <v>175</v>
      </c>
    </row>
    <row r="63" spans="1:62" ht="15" customHeight="1">
      <c r="A63" s="122"/>
      <c r="B63" s="14">
        <v>6513</v>
      </c>
      <c r="C63" s="66"/>
      <c r="D63" s="66"/>
      <c r="E63" s="66"/>
      <c r="F63" s="66"/>
      <c r="G63" s="66"/>
      <c r="H63" s="66"/>
      <c r="I63" s="66"/>
      <c r="J63" s="66"/>
      <c r="K63" s="66"/>
      <c r="L63" s="66"/>
      <c r="M63" s="64" t="s">
        <v>372</v>
      </c>
      <c r="N63" s="60" t="s">
        <v>290</v>
      </c>
      <c r="O63" s="60" t="s">
        <v>386</v>
      </c>
      <c r="P63" s="66" t="s">
        <v>422</v>
      </c>
      <c r="Q63" s="66"/>
      <c r="R63" s="66"/>
      <c r="S63" s="66"/>
      <c r="T63" s="66"/>
      <c r="U63" s="66"/>
      <c r="V63" s="66"/>
      <c r="W63" s="66"/>
      <c r="X63" s="66"/>
      <c r="Y63" s="66"/>
      <c r="Z63" s="73"/>
      <c r="AA63" s="73"/>
      <c r="AB63" s="73"/>
      <c r="AC63" s="12"/>
      <c r="AD63" s="12" t="s">
        <v>476</v>
      </c>
      <c r="AE63" s="12" t="s">
        <v>308</v>
      </c>
      <c r="AF63" s="12" t="s">
        <v>250</v>
      </c>
      <c r="AG63" s="153">
        <f t="shared" si="16"/>
        <v>0</v>
      </c>
      <c r="AH63" s="153"/>
      <c r="AI63" s="148"/>
      <c r="AJ63" s="148"/>
      <c r="AK63" s="148"/>
      <c r="AL63" s="148"/>
      <c r="AM63" s="148"/>
      <c r="AN63" s="148"/>
      <c r="AO63" s="148"/>
      <c r="AP63" s="153"/>
      <c r="AQ63" s="154">
        <f t="shared" si="17"/>
        <v>0</v>
      </c>
      <c r="AR63" s="146"/>
      <c r="AS63" s="146"/>
      <c r="AT63" s="146"/>
      <c r="AU63" s="146"/>
      <c r="AV63" s="153">
        <f t="shared" si="18"/>
        <v>0</v>
      </c>
      <c r="AW63" s="120"/>
      <c r="AX63" s="120"/>
      <c r="AY63" s="120"/>
      <c r="AZ63" s="120"/>
      <c r="BA63" s="153">
        <f t="shared" si="20"/>
        <v>0</v>
      </c>
      <c r="BB63" s="120"/>
      <c r="BC63" s="120"/>
      <c r="BD63" s="120"/>
      <c r="BE63" s="120"/>
      <c r="BF63" s="153">
        <f t="shared" si="21"/>
        <v>0</v>
      </c>
      <c r="BG63" s="120"/>
      <c r="BH63" s="120"/>
      <c r="BI63" s="120"/>
      <c r="BJ63" s="120"/>
    </row>
    <row r="64" spans="1:62" ht="0.75" hidden="1" customHeight="1">
      <c r="A64" s="112"/>
      <c r="B64" s="14"/>
      <c r="C64" s="66"/>
      <c r="D64" s="66"/>
      <c r="E64" s="66"/>
      <c r="F64" s="66"/>
      <c r="G64" s="66"/>
      <c r="H64" s="66"/>
      <c r="I64" s="66"/>
      <c r="J64" s="66"/>
      <c r="K64" s="66"/>
      <c r="L64" s="66"/>
      <c r="M64" s="66"/>
      <c r="N64" s="66"/>
      <c r="O64" s="66"/>
      <c r="P64" s="66"/>
      <c r="Q64" s="59"/>
      <c r="R64" s="59"/>
      <c r="S64" s="59"/>
      <c r="T64" s="59"/>
      <c r="U64" s="59"/>
      <c r="V64" s="59"/>
      <c r="W64" s="59"/>
      <c r="X64" s="66"/>
      <c r="Y64" s="66"/>
      <c r="Z64" s="66"/>
      <c r="AA64" s="66"/>
      <c r="AB64" s="66"/>
      <c r="AC64" s="12"/>
      <c r="AD64" s="12"/>
      <c r="AE64" s="12"/>
      <c r="AF64" s="12"/>
      <c r="AG64" s="153">
        <f t="shared" si="16"/>
        <v>0</v>
      </c>
      <c r="AH64" s="156"/>
      <c r="AI64" s="156"/>
      <c r="AJ64" s="156"/>
      <c r="AK64" s="156"/>
      <c r="AL64" s="156"/>
      <c r="AM64" s="156"/>
      <c r="AN64" s="156"/>
      <c r="AO64" s="148"/>
      <c r="AP64" s="153"/>
      <c r="AQ64" s="154">
        <f t="shared" si="17"/>
        <v>0</v>
      </c>
      <c r="AR64" s="157"/>
      <c r="AS64" s="157"/>
      <c r="AT64" s="157"/>
      <c r="AU64" s="158"/>
      <c r="AV64" s="153">
        <f t="shared" si="18"/>
        <v>0</v>
      </c>
      <c r="AW64" s="159"/>
      <c r="AX64" s="159"/>
      <c r="AY64" s="159"/>
      <c r="AZ64" s="159"/>
      <c r="BA64" s="153">
        <f t="shared" si="20"/>
        <v>0</v>
      </c>
      <c r="BB64" s="159"/>
      <c r="BC64" s="159"/>
      <c r="BD64" s="159"/>
      <c r="BE64" s="159"/>
      <c r="BF64" s="153">
        <f t="shared" si="21"/>
        <v>0</v>
      </c>
      <c r="BG64" s="159"/>
      <c r="BH64" s="159"/>
      <c r="BI64" s="159"/>
      <c r="BJ64" s="159"/>
    </row>
    <row r="65" spans="1:62" ht="37.5" hidden="1" customHeight="1">
      <c r="A65" s="112" t="s">
        <v>438</v>
      </c>
      <c r="B65" s="14">
        <v>6519</v>
      </c>
      <c r="C65" s="58" t="s">
        <v>447</v>
      </c>
      <c r="D65" s="58" t="s">
        <v>418</v>
      </c>
      <c r="E65" s="58" t="s">
        <v>448</v>
      </c>
      <c r="F65" s="66"/>
      <c r="G65" s="66"/>
      <c r="H65" s="66"/>
      <c r="I65" s="66"/>
      <c r="J65" s="66"/>
      <c r="K65" s="66"/>
      <c r="L65" s="66"/>
      <c r="M65" s="74" t="s">
        <v>372</v>
      </c>
      <c r="N65" s="60" t="s">
        <v>290</v>
      </c>
      <c r="O65" s="60" t="s">
        <v>386</v>
      </c>
      <c r="P65" s="66" t="s">
        <v>422</v>
      </c>
      <c r="Q65" s="59"/>
      <c r="R65" s="59"/>
      <c r="S65" s="59"/>
      <c r="T65" s="59"/>
      <c r="U65" s="59"/>
      <c r="V65" s="59"/>
      <c r="W65" s="58" t="s">
        <v>367</v>
      </c>
      <c r="X65" s="58" t="s">
        <v>361</v>
      </c>
      <c r="Y65" s="58" t="s">
        <v>368</v>
      </c>
      <c r="Z65" s="73" t="s">
        <v>374</v>
      </c>
      <c r="AA65" s="73"/>
      <c r="AB65" s="73" t="s">
        <v>375</v>
      </c>
      <c r="AC65" s="12"/>
      <c r="AD65" s="12" t="s">
        <v>476</v>
      </c>
      <c r="AE65" s="18" t="s">
        <v>311</v>
      </c>
      <c r="AF65" s="18" t="s">
        <v>250</v>
      </c>
      <c r="AG65" s="153">
        <f t="shared" si="16"/>
        <v>0</v>
      </c>
      <c r="AH65" s="153"/>
      <c r="AI65" s="148"/>
      <c r="AJ65" s="148"/>
      <c r="AK65" s="148"/>
      <c r="AL65" s="148"/>
      <c r="AM65" s="148"/>
      <c r="AN65" s="148"/>
      <c r="AO65" s="148"/>
      <c r="AP65" s="153"/>
      <c r="AQ65" s="154">
        <f t="shared" si="17"/>
        <v>0</v>
      </c>
      <c r="AR65" s="146"/>
      <c r="AS65" s="146"/>
      <c r="AT65" s="146"/>
      <c r="AU65" s="146"/>
      <c r="AV65" s="153">
        <f t="shared" si="18"/>
        <v>0</v>
      </c>
      <c r="AW65" s="120"/>
      <c r="AX65" s="120"/>
      <c r="AY65" s="120"/>
      <c r="AZ65" s="120"/>
      <c r="BA65" s="153">
        <f t="shared" si="20"/>
        <v>0</v>
      </c>
      <c r="BB65" s="120"/>
      <c r="BC65" s="120"/>
      <c r="BD65" s="120"/>
      <c r="BE65" s="120"/>
      <c r="BF65" s="153">
        <f t="shared" si="21"/>
        <v>0</v>
      </c>
      <c r="BG65" s="120"/>
      <c r="BH65" s="120"/>
      <c r="BI65" s="120"/>
      <c r="BJ65" s="120"/>
    </row>
    <row r="66" spans="1:62" s="40" customFormat="1" ht="116.25" customHeight="1">
      <c r="A66" s="117" t="s">
        <v>0</v>
      </c>
      <c r="B66" s="33">
        <v>6600</v>
      </c>
      <c r="C66" s="75" t="s">
        <v>238</v>
      </c>
      <c r="D66" s="76" t="s">
        <v>238</v>
      </c>
      <c r="E66" s="76" t="s">
        <v>238</v>
      </c>
      <c r="F66" s="76" t="s">
        <v>238</v>
      </c>
      <c r="G66" s="76" t="s">
        <v>238</v>
      </c>
      <c r="H66" s="76" t="s">
        <v>238</v>
      </c>
      <c r="I66" s="76" t="s">
        <v>238</v>
      </c>
      <c r="J66" s="76" t="s">
        <v>238</v>
      </c>
      <c r="K66" s="76" t="s">
        <v>238</v>
      </c>
      <c r="L66" s="76" t="s">
        <v>238</v>
      </c>
      <c r="M66" s="76" t="s">
        <v>238</v>
      </c>
      <c r="N66" s="76" t="s">
        <v>238</v>
      </c>
      <c r="O66" s="76" t="s">
        <v>238</v>
      </c>
      <c r="P66" s="76" t="s">
        <v>238</v>
      </c>
      <c r="Q66" s="77" t="s">
        <v>238</v>
      </c>
      <c r="R66" s="77" t="s">
        <v>238</v>
      </c>
      <c r="S66" s="77" t="s">
        <v>238</v>
      </c>
      <c r="T66" s="77" t="s">
        <v>238</v>
      </c>
      <c r="U66" s="77" t="s">
        <v>238</v>
      </c>
      <c r="V66" s="77" t="s">
        <v>238</v>
      </c>
      <c r="W66" s="77" t="s">
        <v>238</v>
      </c>
      <c r="X66" s="76" t="s">
        <v>238</v>
      </c>
      <c r="Y66" s="76" t="s">
        <v>238</v>
      </c>
      <c r="Z66" s="76" t="s">
        <v>238</v>
      </c>
      <c r="AA66" s="76" t="s">
        <v>238</v>
      </c>
      <c r="AB66" s="76" t="s">
        <v>238</v>
      </c>
      <c r="AC66" s="38" t="s">
        <v>238</v>
      </c>
      <c r="AD66" s="38" t="s">
        <v>238</v>
      </c>
      <c r="AE66" s="38"/>
      <c r="AF66" s="38"/>
      <c r="AG66" s="160">
        <f>AI66+AK66+AM66+AO66</f>
        <v>986.2</v>
      </c>
      <c r="AH66" s="160">
        <f>AJ66+AL66+AN66+AP66</f>
        <v>772.8</v>
      </c>
      <c r="AI66" s="149">
        <f>AI69+AI77+AI94+AI95+AI97+AI72+AI73+AI93+AI92+AI96</f>
        <v>0</v>
      </c>
      <c r="AJ66" s="149"/>
      <c r="AK66" s="149">
        <f>AK69+AK77+AK94+AK95+AK97+AK72+AK73+AK93+AK92+AK96</f>
        <v>652.1</v>
      </c>
      <c r="AL66" s="149">
        <f>AL69+AL77+AL94+AL95+AL97+AL72+AL73+AL93+AL92+AL96</f>
        <v>652.1</v>
      </c>
      <c r="AM66" s="149">
        <f>AM69+AM77+AM94+AM95+AM97+AM72+AM73+AM93+AM92+AM96</f>
        <v>0</v>
      </c>
      <c r="AN66" s="149"/>
      <c r="AO66" s="149">
        <f>AO69+AO77+AO94+AO95+AO97+AO72+AO73+AO93+AO92+AO96</f>
        <v>334.1</v>
      </c>
      <c r="AP66" s="149">
        <f>AP69+AP77+AP94+AP95+AP97+AP72+AP73+AP93+AP92+AP96</f>
        <v>120.69999999999999</v>
      </c>
      <c r="AQ66" s="161">
        <f>AR66+AS66+AT66+AU66</f>
        <v>1126</v>
      </c>
      <c r="AR66" s="150">
        <f t="shared" ref="AR66:AZ66" si="22">AR69+AR77+AR94+AR95+AR97+AR72+AR73+AR93+AR92</f>
        <v>0</v>
      </c>
      <c r="AS66" s="150">
        <f>AS69+AS77+AS94+AS95+AS97+AS72+AS73+AS93+AS92</f>
        <v>436.6</v>
      </c>
      <c r="AT66" s="150">
        <f t="shared" si="22"/>
        <v>0</v>
      </c>
      <c r="AU66" s="150">
        <f>AU69+AU77+AU94+AU95+AU97+AU72+AU73+AU93+AU92+AU76+AU96</f>
        <v>689.40000000000009</v>
      </c>
      <c r="AV66" s="160">
        <f t="shared" si="18"/>
        <v>765.2</v>
      </c>
      <c r="AW66" s="149">
        <f t="shared" si="22"/>
        <v>0</v>
      </c>
      <c r="AX66" s="149">
        <f t="shared" si="22"/>
        <v>435.5</v>
      </c>
      <c r="AY66" s="149">
        <f t="shared" si="22"/>
        <v>0</v>
      </c>
      <c r="AZ66" s="149">
        <f t="shared" si="22"/>
        <v>329.7</v>
      </c>
      <c r="BA66" s="160">
        <f t="shared" si="20"/>
        <v>966.90000000000009</v>
      </c>
      <c r="BB66" s="149">
        <f>BB69+BB77+BB94+BB95+BB97+BB72+BB73+BB93+BB92</f>
        <v>0</v>
      </c>
      <c r="BC66" s="149">
        <f>BC69+BC77+BC94+BC95+BC97+BC72+BC73+BC93+BC92</f>
        <v>637.20000000000005</v>
      </c>
      <c r="BD66" s="149">
        <f>BD69+BD77+BD94+BD95+BD97+BD72+BD73+BD93+BD92</f>
        <v>0</v>
      </c>
      <c r="BE66" s="149">
        <f>BE69+BE77+BE94+BE95+BE97+BE72+BE73+BE93+BE92</f>
        <v>329.7</v>
      </c>
      <c r="BF66" s="160">
        <f t="shared" si="21"/>
        <v>966.90000000000009</v>
      </c>
      <c r="BG66" s="149">
        <f>BG69+BG77+BG94+BG95+BG97+BG72+BG73+BG93+BG92</f>
        <v>0</v>
      </c>
      <c r="BH66" s="149">
        <f>BH69+BH77+BH94+BH95+BH97+BH72+BH73+BH93+BH92</f>
        <v>637.20000000000005</v>
      </c>
      <c r="BI66" s="149">
        <f>BI69+BI77+BI94+BI95+BI97+BI72+BI73+BI93+BI92</f>
        <v>0</v>
      </c>
      <c r="BJ66" s="149">
        <f>BJ69+BJ77+BJ94+BJ95+BJ97+BJ72+BJ73+BJ93+BJ92</f>
        <v>329.7</v>
      </c>
    </row>
    <row r="67" spans="1:62" ht="16.5" hidden="1" customHeight="1">
      <c r="A67" s="113" t="s">
        <v>411</v>
      </c>
      <c r="B67" s="15"/>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16"/>
      <c r="AD67" s="16"/>
      <c r="AE67" s="16"/>
      <c r="AF67" s="16"/>
      <c r="AG67" s="160">
        <f t="shared" ref="AG67:AG76" si="23">AI67+AK67+AM67+AO67</f>
        <v>0</v>
      </c>
      <c r="AH67" s="156"/>
      <c r="AI67" s="151"/>
      <c r="AJ67" s="151"/>
      <c r="AK67" s="151"/>
      <c r="AL67" s="151"/>
      <c r="AM67" s="151"/>
      <c r="AN67" s="151"/>
      <c r="AO67" s="151"/>
      <c r="AP67" s="156"/>
      <c r="AQ67" s="154">
        <f t="shared" si="17"/>
        <v>0</v>
      </c>
      <c r="AR67" s="152"/>
      <c r="AS67" s="152"/>
      <c r="AT67" s="152"/>
      <c r="AU67" s="152"/>
      <c r="AV67" s="153">
        <f t="shared" si="18"/>
        <v>0</v>
      </c>
      <c r="AW67" s="151"/>
      <c r="AX67" s="151"/>
      <c r="AY67" s="151"/>
      <c r="AZ67" s="151"/>
      <c r="BA67" s="153">
        <f t="shared" si="20"/>
        <v>0</v>
      </c>
      <c r="BB67" s="151"/>
      <c r="BC67" s="151"/>
      <c r="BD67" s="151"/>
      <c r="BE67" s="151"/>
      <c r="BF67" s="153">
        <f t="shared" si="21"/>
        <v>0</v>
      </c>
      <c r="BG67" s="151"/>
      <c r="BH67" s="151"/>
      <c r="BI67" s="151"/>
      <c r="BJ67" s="151"/>
    </row>
    <row r="68" spans="1:62" ht="18" hidden="1" customHeight="1">
      <c r="A68" s="114" t="s">
        <v>412</v>
      </c>
      <c r="B68" s="17"/>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18"/>
      <c r="AD68" s="18"/>
      <c r="AE68" s="18"/>
      <c r="AF68" s="18"/>
      <c r="AG68" s="160">
        <f t="shared" si="23"/>
        <v>0</v>
      </c>
      <c r="AH68" s="153"/>
      <c r="AI68" s="153"/>
      <c r="AJ68" s="153"/>
      <c r="AK68" s="153"/>
      <c r="AL68" s="153"/>
      <c r="AM68" s="153"/>
      <c r="AN68" s="153"/>
      <c r="AO68" s="153"/>
      <c r="AP68" s="153"/>
      <c r="AQ68" s="154">
        <f t="shared" si="17"/>
        <v>0</v>
      </c>
      <c r="AR68" s="154"/>
      <c r="AS68" s="154"/>
      <c r="AT68" s="154"/>
      <c r="AU68" s="154"/>
      <c r="AV68" s="153">
        <f t="shared" si="18"/>
        <v>0</v>
      </c>
      <c r="AW68" s="153"/>
      <c r="AX68" s="153"/>
      <c r="AY68" s="153"/>
      <c r="AZ68" s="153"/>
      <c r="BA68" s="153">
        <f t="shared" si="20"/>
        <v>0</v>
      </c>
      <c r="BB68" s="153"/>
      <c r="BC68" s="153"/>
      <c r="BD68" s="153"/>
      <c r="BE68" s="153"/>
      <c r="BF68" s="153">
        <f t="shared" si="21"/>
        <v>0</v>
      </c>
      <c r="BG68" s="153"/>
      <c r="BH68" s="153"/>
      <c r="BI68" s="153"/>
      <c r="BJ68" s="153"/>
    </row>
    <row r="69" spans="1:62" ht="18.75" hidden="1" customHeight="1">
      <c r="A69" s="883" t="s">
        <v>419</v>
      </c>
      <c r="B69" s="22">
        <v>6601</v>
      </c>
      <c r="C69" s="68" t="s">
        <v>447</v>
      </c>
      <c r="D69" s="68" t="s">
        <v>245</v>
      </c>
      <c r="E69" s="68" t="s">
        <v>448</v>
      </c>
      <c r="F69" s="59"/>
      <c r="G69" s="59"/>
      <c r="H69" s="59"/>
      <c r="I69" s="59"/>
      <c r="J69" s="59"/>
      <c r="K69" s="59"/>
      <c r="L69" s="59"/>
      <c r="M69" s="64" t="s">
        <v>387</v>
      </c>
      <c r="N69" s="60" t="s">
        <v>290</v>
      </c>
      <c r="O69" s="60" t="s">
        <v>386</v>
      </c>
      <c r="P69" s="59" t="s">
        <v>420</v>
      </c>
      <c r="Q69" s="59"/>
      <c r="R69" s="59"/>
      <c r="S69" s="59"/>
      <c r="T69" s="59"/>
      <c r="U69" s="59"/>
      <c r="V69" s="59"/>
      <c r="W69" s="68" t="s">
        <v>367</v>
      </c>
      <c r="X69" s="68" t="s">
        <v>242</v>
      </c>
      <c r="Y69" s="68" t="s">
        <v>368</v>
      </c>
      <c r="Z69" s="70" t="s">
        <v>413</v>
      </c>
      <c r="AA69" s="71" t="s">
        <v>290</v>
      </c>
      <c r="AB69" s="71" t="s">
        <v>378</v>
      </c>
      <c r="AC69" s="18"/>
      <c r="AD69" s="18" t="s">
        <v>480</v>
      </c>
      <c r="AE69" s="18"/>
      <c r="AF69" s="18"/>
      <c r="AG69" s="160">
        <f t="shared" si="23"/>
        <v>0</v>
      </c>
      <c r="AH69" s="153"/>
      <c r="AI69" s="153"/>
      <c r="AJ69" s="153"/>
      <c r="AK69" s="153"/>
      <c r="AL69" s="153"/>
      <c r="AM69" s="153"/>
      <c r="AN69" s="153"/>
      <c r="AO69" s="153"/>
      <c r="AP69" s="153"/>
      <c r="AQ69" s="154">
        <f t="shared" si="17"/>
        <v>0</v>
      </c>
      <c r="AR69" s="154"/>
      <c r="AS69" s="154"/>
      <c r="AT69" s="154"/>
      <c r="AU69" s="154"/>
      <c r="AV69" s="153">
        <f t="shared" si="18"/>
        <v>0</v>
      </c>
      <c r="AW69" s="153"/>
      <c r="AX69" s="153"/>
      <c r="AY69" s="153"/>
      <c r="AZ69" s="153"/>
      <c r="BA69" s="153">
        <f t="shared" si="20"/>
        <v>0</v>
      </c>
      <c r="BB69" s="153"/>
      <c r="BC69" s="153"/>
      <c r="BD69" s="153"/>
      <c r="BE69" s="153"/>
      <c r="BF69" s="153">
        <f t="shared" si="21"/>
        <v>0</v>
      </c>
      <c r="BG69" s="153"/>
      <c r="BH69" s="153"/>
      <c r="BI69" s="153"/>
      <c r="BJ69" s="153"/>
    </row>
    <row r="70" spans="1:62" ht="16.5" hidden="1" customHeight="1">
      <c r="A70" s="872"/>
      <c r="B70" s="22"/>
      <c r="C70" s="79"/>
      <c r="D70" s="79"/>
      <c r="E70" s="79"/>
      <c r="F70" s="59"/>
      <c r="G70" s="59"/>
      <c r="H70" s="59"/>
      <c r="I70" s="59"/>
      <c r="J70" s="59"/>
      <c r="K70" s="59"/>
      <c r="L70" s="59"/>
      <c r="M70" s="64"/>
      <c r="N70" s="60"/>
      <c r="O70" s="60"/>
      <c r="P70" s="59"/>
      <c r="Q70" s="59"/>
      <c r="R70" s="59"/>
      <c r="S70" s="59"/>
      <c r="T70" s="59"/>
      <c r="U70" s="59"/>
      <c r="V70" s="59"/>
      <c r="W70" s="79"/>
      <c r="X70" s="79"/>
      <c r="Y70" s="79"/>
      <c r="Z70" s="70"/>
      <c r="AA70" s="71"/>
      <c r="AB70" s="71"/>
      <c r="AC70" s="18"/>
      <c r="AD70" s="18" t="s">
        <v>480</v>
      </c>
      <c r="AE70" s="18" t="s">
        <v>295</v>
      </c>
      <c r="AF70" s="18" t="s">
        <v>268</v>
      </c>
      <c r="AG70" s="160">
        <f t="shared" si="23"/>
        <v>0</v>
      </c>
      <c r="AH70" s="153"/>
      <c r="AI70" s="153"/>
      <c r="AJ70" s="153"/>
      <c r="AK70" s="153"/>
      <c r="AL70" s="153"/>
      <c r="AM70" s="153"/>
      <c r="AN70" s="153"/>
      <c r="AO70" s="153"/>
      <c r="AP70" s="153"/>
      <c r="AQ70" s="154">
        <f t="shared" si="17"/>
        <v>0</v>
      </c>
      <c r="AR70" s="154"/>
      <c r="AS70" s="154"/>
      <c r="AT70" s="154"/>
      <c r="AU70" s="154"/>
      <c r="AV70" s="153">
        <f t="shared" si="18"/>
        <v>0</v>
      </c>
      <c r="AW70" s="153"/>
      <c r="AX70" s="153"/>
      <c r="AY70" s="153"/>
      <c r="AZ70" s="153"/>
      <c r="BA70" s="153">
        <f t="shared" si="20"/>
        <v>0</v>
      </c>
      <c r="BB70" s="153"/>
      <c r="BC70" s="153"/>
      <c r="BD70" s="153"/>
      <c r="BE70" s="153"/>
      <c r="BF70" s="153">
        <f t="shared" si="21"/>
        <v>0</v>
      </c>
      <c r="BG70" s="153"/>
      <c r="BH70" s="153"/>
      <c r="BI70" s="153"/>
      <c r="BJ70" s="153"/>
    </row>
    <row r="71" spans="1:62" ht="20.25" hidden="1" customHeight="1">
      <c r="A71" s="872"/>
      <c r="B71" s="22"/>
      <c r="C71" s="79"/>
      <c r="D71" s="79"/>
      <c r="E71" s="79"/>
      <c r="F71" s="59"/>
      <c r="G71" s="59"/>
      <c r="H71" s="59"/>
      <c r="I71" s="59"/>
      <c r="J71" s="59"/>
      <c r="K71" s="59"/>
      <c r="L71" s="59"/>
      <c r="M71" s="64"/>
      <c r="N71" s="60"/>
      <c r="O71" s="60"/>
      <c r="P71" s="59"/>
      <c r="Q71" s="59"/>
      <c r="R71" s="59"/>
      <c r="S71" s="59"/>
      <c r="T71" s="59"/>
      <c r="U71" s="59"/>
      <c r="V71" s="59"/>
      <c r="W71" s="79"/>
      <c r="X71" s="79"/>
      <c r="Y71" s="79"/>
      <c r="Z71" s="70"/>
      <c r="AA71" s="71"/>
      <c r="AB71" s="71"/>
      <c r="AC71" s="18"/>
      <c r="AD71" s="18" t="s">
        <v>480</v>
      </c>
      <c r="AE71" s="18" t="s">
        <v>294</v>
      </c>
      <c r="AF71" s="18" t="s">
        <v>268</v>
      </c>
      <c r="AG71" s="160">
        <f t="shared" si="23"/>
        <v>0</v>
      </c>
      <c r="AH71" s="153"/>
      <c r="AI71" s="153"/>
      <c r="AJ71" s="153"/>
      <c r="AK71" s="153"/>
      <c r="AL71" s="153"/>
      <c r="AM71" s="153"/>
      <c r="AN71" s="153"/>
      <c r="AO71" s="153"/>
      <c r="AP71" s="153"/>
      <c r="AQ71" s="154">
        <f t="shared" si="17"/>
        <v>0</v>
      </c>
      <c r="AR71" s="154"/>
      <c r="AS71" s="154"/>
      <c r="AT71" s="154"/>
      <c r="AU71" s="154"/>
      <c r="AV71" s="153">
        <f t="shared" si="18"/>
        <v>0</v>
      </c>
      <c r="AW71" s="153"/>
      <c r="AX71" s="153"/>
      <c r="AY71" s="153"/>
      <c r="AZ71" s="153"/>
      <c r="BA71" s="153">
        <f t="shared" si="20"/>
        <v>0</v>
      </c>
      <c r="BB71" s="153"/>
      <c r="BC71" s="153"/>
      <c r="BD71" s="153"/>
      <c r="BE71" s="153"/>
      <c r="BF71" s="153">
        <f t="shared" si="21"/>
        <v>0</v>
      </c>
      <c r="BG71" s="153"/>
      <c r="BH71" s="153"/>
      <c r="BI71" s="153"/>
      <c r="BJ71" s="153"/>
    </row>
    <row r="72" spans="1:62" ht="20.25" hidden="1" customHeight="1">
      <c r="A72" s="872"/>
      <c r="B72" s="22"/>
      <c r="C72" s="59"/>
      <c r="D72" s="59"/>
      <c r="E72" s="59"/>
      <c r="F72" s="59"/>
      <c r="G72" s="59"/>
      <c r="H72" s="59"/>
      <c r="I72" s="59"/>
      <c r="J72" s="59"/>
      <c r="K72" s="59"/>
      <c r="L72" s="59"/>
      <c r="M72" s="64" t="s">
        <v>385</v>
      </c>
      <c r="N72" s="60" t="s">
        <v>290</v>
      </c>
      <c r="O72" s="60" t="s">
        <v>386</v>
      </c>
      <c r="P72" s="59">
        <v>29</v>
      </c>
      <c r="Q72" s="59"/>
      <c r="R72" s="59"/>
      <c r="S72" s="59"/>
      <c r="T72" s="59"/>
      <c r="U72" s="59"/>
      <c r="V72" s="59"/>
      <c r="W72" s="59"/>
      <c r="X72" s="59"/>
      <c r="Y72" s="59"/>
      <c r="Z72" s="63" t="s">
        <v>2</v>
      </c>
      <c r="AA72" s="63" t="s">
        <v>290</v>
      </c>
      <c r="AB72" s="63" t="s">
        <v>378</v>
      </c>
      <c r="AC72" s="18"/>
      <c r="AD72" s="18" t="s">
        <v>480</v>
      </c>
      <c r="AE72" s="18"/>
      <c r="AF72" s="18"/>
      <c r="AG72" s="160">
        <f t="shared" si="23"/>
        <v>0</v>
      </c>
      <c r="AH72" s="153"/>
      <c r="AI72" s="153"/>
      <c r="AJ72" s="153"/>
      <c r="AK72" s="153"/>
      <c r="AL72" s="153"/>
      <c r="AM72" s="153"/>
      <c r="AN72" s="153"/>
      <c r="AO72" s="153"/>
      <c r="AP72" s="153"/>
      <c r="AQ72" s="154">
        <f t="shared" si="17"/>
        <v>0</v>
      </c>
      <c r="AR72" s="154"/>
      <c r="AS72" s="154"/>
      <c r="AT72" s="154"/>
      <c r="AU72" s="154"/>
      <c r="AV72" s="153">
        <f t="shared" si="18"/>
        <v>0</v>
      </c>
      <c r="AW72" s="153"/>
      <c r="AX72" s="153"/>
      <c r="AY72" s="153"/>
      <c r="AZ72" s="153"/>
      <c r="BA72" s="153">
        <f t="shared" si="20"/>
        <v>0</v>
      </c>
      <c r="BB72" s="153"/>
      <c r="BC72" s="153"/>
      <c r="BD72" s="153"/>
      <c r="BE72" s="153"/>
      <c r="BF72" s="153">
        <f t="shared" si="21"/>
        <v>0</v>
      </c>
      <c r="BG72" s="153"/>
      <c r="BH72" s="153"/>
      <c r="BI72" s="153"/>
      <c r="BJ72" s="153"/>
    </row>
    <row r="73" spans="1:62" ht="15.75" hidden="1" customHeight="1">
      <c r="A73" s="872"/>
      <c r="B73" s="856">
        <v>6601</v>
      </c>
      <c r="C73" s="59"/>
      <c r="D73" s="59"/>
      <c r="E73" s="59"/>
      <c r="F73" s="59"/>
      <c r="G73" s="59"/>
      <c r="H73" s="59"/>
      <c r="I73" s="59"/>
      <c r="J73" s="59"/>
      <c r="K73" s="59"/>
      <c r="L73" s="59"/>
      <c r="M73" s="848" t="s">
        <v>449</v>
      </c>
      <c r="N73" s="846" t="s">
        <v>290</v>
      </c>
      <c r="O73" s="846" t="s">
        <v>386</v>
      </c>
      <c r="P73" s="59">
        <v>10</v>
      </c>
      <c r="Q73" s="59"/>
      <c r="R73" s="59"/>
      <c r="S73" s="59"/>
      <c r="T73" s="59"/>
      <c r="U73" s="59"/>
      <c r="V73" s="59"/>
      <c r="W73" s="59"/>
      <c r="X73" s="59"/>
      <c r="Y73" s="59"/>
      <c r="Z73" s="66"/>
      <c r="AA73" s="66"/>
      <c r="AB73" s="66"/>
      <c r="AC73" s="18"/>
      <c r="AD73" s="18" t="s">
        <v>441</v>
      </c>
      <c r="AE73" s="18"/>
      <c r="AF73" s="18"/>
      <c r="AG73" s="160">
        <f t="shared" si="23"/>
        <v>0</v>
      </c>
      <c r="AH73" s="153"/>
      <c r="AI73" s="153"/>
      <c r="AJ73" s="153"/>
      <c r="AK73" s="153"/>
      <c r="AL73" s="153"/>
      <c r="AM73" s="153"/>
      <c r="AN73" s="153"/>
      <c r="AO73" s="153"/>
      <c r="AP73" s="153"/>
      <c r="AQ73" s="154">
        <f t="shared" si="17"/>
        <v>0</v>
      </c>
      <c r="AR73" s="154"/>
      <c r="AS73" s="154"/>
      <c r="AT73" s="154"/>
      <c r="AU73" s="154"/>
      <c r="AV73" s="153">
        <f t="shared" si="18"/>
        <v>0</v>
      </c>
      <c r="AW73" s="153"/>
      <c r="AX73" s="153"/>
      <c r="AY73" s="153"/>
      <c r="AZ73" s="153"/>
      <c r="BA73" s="153">
        <f t="shared" si="20"/>
        <v>0</v>
      </c>
      <c r="BB73" s="153"/>
      <c r="BC73" s="153"/>
      <c r="BD73" s="153"/>
      <c r="BE73" s="153"/>
      <c r="BF73" s="153">
        <f t="shared" si="21"/>
        <v>0</v>
      </c>
      <c r="BG73" s="153"/>
      <c r="BH73" s="153"/>
      <c r="BI73" s="153"/>
      <c r="BJ73" s="153"/>
    </row>
    <row r="74" spans="1:62" ht="15.75" hidden="1" customHeight="1">
      <c r="A74" s="872"/>
      <c r="B74" s="857"/>
      <c r="C74" s="66"/>
      <c r="D74" s="66"/>
      <c r="E74" s="66"/>
      <c r="F74" s="59"/>
      <c r="G74" s="59"/>
      <c r="H74" s="59"/>
      <c r="I74" s="59"/>
      <c r="J74" s="59"/>
      <c r="K74" s="59"/>
      <c r="L74" s="59"/>
      <c r="M74" s="849"/>
      <c r="N74" s="847"/>
      <c r="O74" s="847"/>
      <c r="P74" s="59"/>
      <c r="Q74" s="59"/>
      <c r="R74" s="59"/>
      <c r="S74" s="59"/>
      <c r="T74" s="59"/>
      <c r="U74" s="59"/>
      <c r="V74" s="59"/>
      <c r="W74" s="66"/>
      <c r="X74" s="66"/>
      <c r="Y74" s="66"/>
      <c r="Z74" s="59"/>
      <c r="AA74" s="59"/>
      <c r="AB74" s="59"/>
      <c r="AC74" s="18"/>
      <c r="AD74" s="18" t="s">
        <v>441</v>
      </c>
      <c r="AE74" s="18" t="s">
        <v>312</v>
      </c>
      <c r="AF74" s="18" t="s">
        <v>250</v>
      </c>
      <c r="AG74" s="160">
        <f t="shared" si="23"/>
        <v>0</v>
      </c>
      <c r="AH74" s="153"/>
      <c r="AI74" s="153"/>
      <c r="AJ74" s="153"/>
      <c r="AK74" s="153"/>
      <c r="AL74" s="153"/>
      <c r="AM74" s="153"/>
      <c r="AN74" s="153"/>
      <c r="AO74" s="153"/>
      <c r="AP74" s="153"/>
      <c r="AQ74" s="154">
        <f t="shared" si="17"/>
        <v>0</v>
      </c>
      <c r="AR74" s="154"/>
      <c r="AS74" s="154"/>
      <c r="AT74" s="154"/>
      <c r="AU74" s="154"/>
      <c r="AV74" s="153">
        <f t="shared" si="18"/>
        <v>0</v>
      </c>
      <c r="AW74" s="153"/>
      <c r="AX74" s="153"/>
      <c r="AY74" s="153"/>
      <c r="AZ74" s="153"/>
      <c r="BA74" s="153">
        <f t="shared" si="20"/>
        <v>0</v>
      </c>
      <c r="BB74" s="153"/>
      <c r="BC74" s="153"/>
      <c r="BD74" s="153"/>
      <c r="BE74" s="153"/>
      <c r="BF74" s="153">
        <f t="shared" si="21"/>
        <v>0</v>
      </c>
      <c r="BG74" s="153"/>
      <c r="BH74" s="153"/>
      <c r="BI74" s="153"/>
      <c r="BJ74" s="153"/>
    </row>
    <row r="75" spans="1:62" ht="18" hidden="1" customHeight="1">
      <c r="A75" s="872"/>
      <c r="B75" s="857"/>
      <c r="C75" s="66"/>
      <c r="D75" s="66"/>
      <c r="E75" s="66"/>
      <c r="F75" s="59"/>
      <c r="G75" s="59"/>
      <c r="H75" s="59"/>
      <c r="I75" s="59"/>
      <c r="J75" s="59"/>
      <c r="K75" s="59"/>
      <c r="L75" s="59"/>
      <c r="M75" s="849"/>
      <c r="N75" s="67"/>
      <c r="O75" s="67"/>
      <c r="P75" s="59"/>
      <c r="Q75" s="59"/>
      <c r="R75" s="59"/>
      <c r="S75" s="59"/>
      <c r="T75" s="59"/>
      <c r="U75" s="59"/>
      <c r="V75" s="59"/>
      <c r="W75" s="66"/>
      <c r="X75" s="66"/>
      <c r="Y75" s="66"/>
      <c r="Z75" s="59"/>
      <c r="AA75" s="59"/>
      <c r="AB75" s="59"/>
      <c r="AC75" s="18"/>
      <c r="AD75" s="18" t="s">
        <v>441</v>
      </c>
      <c r="AE75" s="18" t="s">
        <v>281</v>
      </c>
      <c r="AF75" s="18" t="s">
        <v>250</v>
      </c>
      <c r="AG75" s="160">
        <f t="shared" si="23"/>
        <v>0</v>
      </c>
      <c r="AH75" s="153"/>
      <c r="AI75" s="153"/>
      <c r="AJ75" s="153"/>
      <c r="AK75" s="153"/>
      <c r="AL75" s="153"/>
      <c r="AM75" s="153"/>
      <c r="AN75" s="153"/>
      <c r="AO75" s="153"/>
      <c r="AP75" s="153"/>
      <c r="AQ75" s="154">
        <f t="shared" si="17"/>
        <v>0</v>
      </c>
      <c r="AR75" s="154"/>
      <c r="AS75" s="154"/>
      <c r="AT75" s="154"/>
      <c r="AU75" s="154"/>
      <c r="AV75" s="153">
        <f t="shared" si="18"/>
        <v>0</v>
      </c>
      <c r="AW75" s="153"/>
      <c r="AX75" s="153"/>
      <c r="AY75" s="153"/>
      <c r="AZ75" s="153"/>
      <c r="BA75" s="153">
        <f t="shared" si="20"/>
        <v>0</v>
      </c>
      <c r="BB75" s="153"/>
      <c r="BC75" s="153"/>
      <c r="BD75" s="153"/>
      <c r="BE75" s="153"/>
      <c r="BF75" s="153">
        <f t="shared" si="21"/>
        <v>0</v>
      </c>
      <c r="BG75" s="153"/>
      <c r="BH75" s="153"/>
      <c r="BI75" s="153"/>
      <c r="BJ75" s="153"/>
    </row>
    <row r="76" spans="1:62" ht="81" customHeight="1">
      <c r="A76" s="873"/>
      <c r="B76" s="858"/>
      <c r="C76" s="66"/>
      <c r="D76" s="66"/>
      <c r="E76" s="66"/>
      <c r="F76" s="59"/>
      <c r="G76" s="59"/>
      <c r="H76" s="59"/>
      <c r="I76" s="59"/>
      <c r="J76" s="59"/>
      <c r="K76" s="59"/>
      <c r="L76" s="59"/>
      <c r="M76" s="850"/>
      <c r="N76" s="67"/>
      <c r="O76" s="67"/>
      <c r="P76" s="59"/>
      <c r="Q76" s="59"/>
      <c r="R76" s="59"/>
      <c r="S76" s="59"/>
      <c r="T76" s="59"/>
      <c r="U76" s="59"/>
      <c r="V76" s="59"/>
      <c r="W76" s="66"/>
      <c r="X76" s="66"/>
      <c r="Y76" s="66"/>
      <c r="Z76" s="59"/>
      <c r="AA76" s="59"/>
      <c r="AB76" s="59"/>
      <c r="AC76" s="18"/>
      <c r="AD76" s="18" t="s">
        <v>441</v>
      </c>
      <c r="AE76" s="18" t="s">
        <v>346</v>
      </c>
      <c r="AF76" s="18" t="s">
        <v>250</v>
      </c>
      <c r="AG76" s="160">
        <f t="shared" si="23"/>
        <v>0</v>
      </c>
      <c r="AH76" s="153"/>
      <c r="AI76" s="153"/>
      <c r="AJ76" s="153"/>
      <c r="AK76" s="153"/>
      <c r="AL76" s="153"/>
      <c r="AM76" s="153"/>
      <c r="AN76" s="153"/>
      <c r="AO76" s="153"/>
      <c r="AP76" s="153"/>
      <c r="AQ76" s="154">
        <f t="shared" si="17"/>
        <v>2</v>
      </c>
      <c r="AR76" s="154"/>
      <c r="AS76" s="154"/>
      <c r="AT76" s="154"/>
      <c r="AU76" s="154">
        <v>2</v>
      </c>
      <c r="AV76" s="153">
        <f t="shared" si="18"/>
        <v>0</v>
      </c>
      <c r="AW76" s="153"/>
      <c r="AX76" s="153"/>
      <c r="AY76" s="153"/>
      <c r="AZ76" s="153"/>
      <c r="BA76" s="153">
        <f t="shared" si="20"/>
        <v>0</v>
      </c>
      <c r="BB76" s="153"/>
      <c r="BC76" s="153"/>
      <c r="BD76" s="153"/>
      <c r="BE76" s="153"/>
      <c r="BF76" s="153">
        <f t="shared" si="21"/>
        <v>0</v>
      </c>
      <c r="BG76" s="153"/>
      <c r="BH76" s="153"/>
      <c r="BI76" s="153"/>
      <c r="BJ76" s="153"/>
    </row>
    <row r="77" spans="1:62" ht="12.75" customHeight="1">
      <c r="A77" s="990" t="s">
        <v>426</v>
      </c>
      <c r="B77" s="856">
        <v>6603</v>
      </c>
      <c r="C77" s="818" t="s">
        <v>447</v>
      </c>
      <c r="D77" s="867" t="s">
        <v>246</v>
      </c>
      <c r="E77" s="867" t="s">
        <v>448</v>
      </c>
      <c r="F77" s="59"/>
      <c r="G77" s="59"/>
      <c r="H77" s="59"/>
      <c r="I77" s="59"/>
      <c r="J77" s="59"/>
      <c r="K77" s="59"/>
      <c r="L77" s="59"/>
      <c r="M77" s="66"/>
      <c r="N77" s="59"/>
      <c r="O77" s="59"/>
      <c r="P77" s="59" t="s">
        <v>439</v>
      </c>
      <c r="Q77" s="59"/>
      <c r="R77" s="59"/>
      <c r="S77" s="59"/>
      <c r="T77" s="59"/>
      <c r="U77" s="59"/>
      <c r="V77" s="59"/>
      <c r="W77" s="867" t="s">
        <v>367</v>
      </c>
      <c r="X77" s="867" t="s">
        <v>242</v>
      </c>
      <c r="Y77" s="867" t="s">
        <v>368</v>
      </c>
      <c r="Z77" s="996" t="s">
        <v>379</v>
      </c>
      <c r="AA77" s="889" t="s">
        <v>290</v>
      </c>
      <c r="AB77" s="994" t="s">
        <v>380</v>
      </c>
      <c r="AC77" s="18"/>
      <c r="AD77" s="18" t="s">
        <v>473</v>
      </c>
      <c r="AE77" s="18"/>
      <c r="AF77" s="18"/>
      <c r="AG77" s="153">
        <f t="shared" si="16"/>
        <v>940.7</v>
      </c>
      <c r="AH77" s="153">
        <f t="shared" si="16"/>
        <v>728.9</v>
      </c>
      <c r="AI77" s="153">
        <f t="shared" ref="AI77:AZ77" si="24">AI78+AI81+AI89</f>
        <v>0</v>
      </c>
      <c r="AJ77" s="153"/>
      <c r="AK77" s="153">
        <f t="shared" si="24"/>
        <v>652.1</v>
      </c>
      <c r="AL77" s="153">
        <f t="shared" si="24"/>
        <v>652.1</v>
      </c>
      <c r="AM77" s="153">
        <f t="shared" si="24"/>
        <v>0</v>
      </c>
      <c r="AN77" s="153"/>
      <c r="AO77" s="153">
        <f t="shared" si="24"/>
        <v>288.60000000000002</v>
      </c>
      <c r="AP77" s="153">
        <f t="shared" si="24"/>
        <v>76.8</v>
      </c>
      <c r="AQ77" s="154">
        <f t="shared" si="17"/>
        <v>1096.3000000000002</v>
      </c>
      <c r="AR77" s="154">
        <f t="shared" si="24"/>
        <v>0</v>
      </c>
      <c r="AS77" s="154">
        <f t="shared" si="24"/>
        <v>436.6</v>
      </c>
      <c r="AT77" s="154">
        <f t="shared" si="24"/>
        <v>0</v>
      </c>
      <c r="AU77" s="154">
        <f t="shared" si="24"/>
        <v>659.7</v>
      </c>
      <c r="AV77" s="153">
        <f t="shared" si="18"/>
        <v>735.2</v>
      </c>
      <c r="AW77" s="153">
        <f t="shared" si="24"/>
        <v>0</v>
      </c>
      <c r="AX77" s="153">
        <f t="shared" si="24"/>
        <v>435.5</v>
      </c>
      <c r="AY77" s="153">
        <f t="shared" si="24"/>
        <v>0</v>
      </c>
      <c r="AZ77" s="153">
        <f t="shared" si="24"/>
        <v>299.7</v>
      </c>
      <c r="BA77" s="153">
        <f t="shared" si="20"/>
        <v>936.90000000000009</v>
      </c>
      <c r="BB77" s="153">
        <f>BB78+BB81+BB89</f>
        <v>0</v>
      </c>
      <c r="BC77" s="153">
        <f>BC78+BC81+BC89</f>
        <v>637.20000000000005</v>
      </c>
      <c r="BD77" s="153">
        <f>BD78+BD81+BD89</f>
        <v>0</v>
      </c>
      <c r="BE77" s="153">
        <f>BE78+BE81+BE89</f>
        <v>299.7</v>
      </c>
      <c r="BF77" s="153">
        <f t="shared" si="21"/>
        <v>936.90000000000009</v>
      </c>
      <c r="BG77" s="153">
        <f>BG78+BG81+BG89</f>
        <v>0</v>
      </c>
      <c r="BH77" s="153">
        <f>BH78+BH81+BH89</f>
        <v>637.20000000000005</v>
      </c>
      <c r="BI77" s="153">
        <f>BI78+BI81+BI89</f>
        <v>0</v>
      </c>
      <c r="BJ77" s="153">
        <f>BJ78+BJ81+BJ89</f>
        <v>299.7</v>
      </c>
    </row>
    <row r="78" spans="1:62" ht="28.5" hidden="1" customHeight="1">
      <c r="A78" s="991"/>
      <c r="B78" s="857"/>
      <c r="C78" s="819"/>
      <c r="D78" s="867"/>
      <c r="E78" s="867"/>
      <c r="F78" s="59"/>
      <c r="G78" s="59"/>
      <c r="H78" s="59"/>
      <c r="I78" s="59"/>
      <c r="J78" s="59"/>
      <c r="K78" s="59"/>
      <c r="L78" s="59"/>
      <c r="M78" s="64" t="s">
        <v>352</v>
      </c>
      <c r="N78" s="66" t="s">
        <v>290</v>
      </c>
      <c r="O78" s="60" t="s">
        <v>353</v>
      </c>
      <c r="P78" s="59">
        <v>17</v>
      </c>
      <c r="Q78" s="59"/>
      <c r="R78" s="59"/>
      <c r="S78" s="59"/>
      <c r="T78" s="59"/>
      <c r="U78" s="59"/>
      <c r="V78" s="59"/>
      <c r="W78" s="867"/>
      <c r="X78" s="867"/>
      <c r="Y78" s="867"/>
      <c r="Z78" s="997"/>
      <c r="AA78" s="890"/>
      <c r="AB78" s="995"/>
      <c r="AC78" s="18"/>
      <c r="AD78" s="18" t="s">
        <v>473</v>
      </c>
      <c r="AE78" s="18"/>
      <c r="AF78" s="18"/>
      <c r="AG78" s="153">
        <f t="shared" si="16"/>
        <v>0</v>
      </c>
      <c r="AH78" s="153"/>
      <c r="AI78" s="153"/>
      <c r="AJ78" s="153"/>
      <c r="AK78" s="153"/>
      <c r="AL78" s="153"/>
      <c r="AM78" s="153"/>
      <c r="AN78" s="153"/>
      <c r="AO78" s="153"/>
      <c r="AP78" s="153"/>
      <c r="AQ78" s="154">
        <f t="shared" si="17"/>
        <v>0</v>
      </c>
      <c r="AR78" s="154"/>
      <c r="AS78" s="154"/>
      <c r="AT78" s="154"/>
      <c r="AU78" s="154"/>
      <c r="AV78" s="153">
        <f t="shared" si="18"/>
        <v>0</v>
      </c>
      <c r="AW78" s="153"/>
      <c r="AX78" s="153"/>
      <c r="AY78" s="153"/>
      <c r="AZ78" s="153"/>
      <c r="BA78" s="153">
        <f t="shared" si="20"/>
        <v>0</v>
      </c>
      <c r="BB78" s="153"/>
      <c r="BC78" s="153"/>
      <c r="BD78" s="153"/>
      <c r="BE78" s="153"/>
      <c r="BF78" s="153">
        <f t="shared" si="21"/>
        <v>0</v>
      </c>
      <c r="BG78" s="153"/>
      <c r="BH78" s="153"/>
      <c r="BI78" s="153"/>
      <c r="BJ78" s="153"/>
    </row>
    <row r="79" spans="1:62" ht="12.75" hidden="1" customHeight="1">
      <c r="A79" s="991"/>
      <c r="B79" s="857"/>
      <c r="C79" s="819"/>
      <c r="D79" s="867"/>
      <c r="E79" s="867"/>
      <c r="F79" s="59"/>
      <c r="G79" s="59"/>
      <c r="H79" s="59"/>
      <c r="I79" s="59"/>
      <c r="J79" s="59"/>
      <c r="K79" s="59"/>
      <c r="L79" s="59"/>
      <c r="M79" s="64"/>
      <c r="N79" s="59"/>
      <c r="O79" s="67"/>
      <c r="P79" s="59"/>
      <c r="Q79" s="59"/>
      <c r="R79" s="59"/>
      <c r="S79" s="59"/>
      <c r="T79" s="59"/>
      <c r="U79" s="59"/>
      <c r="V79" s="59"/>
      <c r="W79" s="867"/>
      <c r="X79" s="867"/>
      <c r="Y79" s="867"/>
      <c r="Z79" s="997"/>
      <c r="AA79" s="890"/>
      <c r="AB79" s="995"/>
      <c r="AC79" s="18"/>
      <c r="AD79" s="18" t="s">
        <v>473</v>
      </c>
      <c r="AE79" s="18" t="s">
        <v>313</v>
      </c>
      <c r="AF79" s="18" t="s">
        <v>268</v>
      </c>
      <c r="AG79" s="153">
        <f t="shared" si="16"/>
        <v>0</v>
      </c>
      <c r="AH79" s="153"/>
      <c r="AI79" s="153"/>
      <c r="AJ79" s="153"/>
      <c r="AK79" s="153"/>
      <c r="AL79" s="153"/>
      <c r="AM79" s="153"/>
      <c r="AN79" s="153"/>
      <c r="AO79" s="153"/>
      <c r="AP79" s="153"/>
      <c r="AQ79" s="154">
        <f t="shared" si="17"/>
        <v>0</v>
      </c>
      <c r="AR79" s="154"/>
      <c r="AS79" s="154"/>
      <c r="AT79" s="154"/>
      <c r="AU79" s="154"/>
      <c r="AV79" s="153">
        <f t="shared" si="18"/>
        <v>0</v>
      </c>
      <c r="AW79" s="153"/>
      <c r="AX79" s="153"/>
      <c r="AY79" s="153"/>
      <c r="AZ79" s="153"/>
      <c r="BA79" s="153">
        <f t="shared" si="20"/>
        <v>0</v>
      </c>
      <c r="BB79" s="153"/>
      <c r="BC79" s="153"/>
      <c r="BD79" s="153"/>
      <c r="BE79" s="153"/>
      <c r="BF79" s="153">
        <f t="shared" si="21"/>
        <v>0</v>
      </c>
      <c r="BG79" s="153"/>
      <c r="BH79" s="153"/>
      <c r="BI79" s="153"/>
      <c r="BJ79" s="153"/>
    </row>
    <row r="80" spans="1:62" ht="12.75" hidden="1" customHeight="1">
      <c r="A80" s="991"/>
      <c r="B80" s="857"/>
      <c r="C80" s="819"/>
      <c r="D80" s="867"/>
      <c r="E80" s="867"/>
      <c r="F80" s="59"/>
      <c r="G80" s="59"/>
      <c r="H80" s="59"/>
      <c r="I80" s="59"/>
      <c r="J80" s="59"/>
      <c r="K80" s="59"/>
      <c r="L80" s="59"/>
      <c r="M80" s="64"/>
      <c r="N80" s="59"/>
      <c r="O80" s="67"/>
      <c r="P80" s="59"/>
      <c r="Q80" s="59"/>
      <c r="R80" s="59"/>
      <c r="S80" s="59"/>
      <c r="T80" s="59"/>
      <c r="U80" s="59"/>
      <c r="V80" s="59"/>
      <c r="W80" s="867"/>
      <c r="X80" s="867"/>
      <c r="Y80" s="867"/>
      <c r="Z80" s="997"/>
      <c r="AA80" s="890"/>
      <c r="AB80" s="995"/>
      <c r="AC80" s="18"/>
      <c r="AD80" s="18" t="s">
        <v>473</v>
      </c>
      <c r="AE80" s="18" t="s">
        <v>283</v>
      </c>
      <c r="AF80" s="18" t="s">
        <v>268</v>
      </c>
      <c r="AG80" s="153">
        <f t="shared" si="16"/>
        <v>0</v>
      </c>
      <c r="AH80" s="153"/>
      <c r="AI80" s="153"/>
      <c r="AJ80" s="153"/>
      <c r="AK80" s="153"/>
      <c r="AL80" s="153"/>
      <c r="AM80" s="153"/>
      <c r="AN80" s="153"/>
      <c r="AO80" s="153"/>
      <c r="AP80" s="153"/>
      <c r="AQ80" s="154">
        <f t="shared" si="17"/>
        <v>0</v>
      </c>
      <c r="AR80" s="154"/>
      <c r="AS80" s="154"/>
      <c r="AT80" s="154"/>
      <c r="AU80" s="154"/>
      <c r="AV80" s="153">
        <f t="shared" si="18"/>
        <v>0</v>
      </c>
      <c r="AW80" s="153"/>
      <c r="AX80" s="153"/>
      <c r="AY80" s="153"/>
      <c r="AZ80" s="153"/>
      <c r="BA80" s="153">
        <f t="shared" si="20"/>
        <v>0</v>
      </c>
      <c r="BB80" s="153"/>
      <c r="BC80" s="153"/>
      <c r="BD80" s="153"/>
      <c r="BE80" s="153"/>
      <c r="BF80" s="153">
        <f t="shared" si="21"/>
        <v>0</v>
      </c>
      <c r="BG80" s="153"/>
      <c r="BH80" s="153"/>
      <c r="BI80" s="153"/>
      <c r="BJ80" s="153"/>
    </row>
    <row r="81" spans="1:62" ht="18" customHeight="1">
      <c r="A81" s="991"/>
      <c r="B81" s="857"/>
      <c r="C81" s="819"/>
      <c r="D81" s="867"/>
      <c r="E81" s="867"/>
      <c r="F81" s="59"/>
      <c r="G81" s="59"/>
      <c r="H81" s="59"/>
      <c r="I81" s="59"/>
      <c r="J81" s="59"/>
      <c r="K81" s="59"/>
      <c r="L81" s="59"/>
      <c r="M81" s="89" t="s">
        <v>450</v>
      </c>
      <c r="N81" s="59"/>
      <c r="O81" s="59"/>
      <c r="P81" s="59">
        <v>35</v>
      </c>
      <c r="Q81" s="59"/>
      <c r="R81" s="59"/>
      <c r="S81" s="59"/>
      <c r="T81" s="59"/>
      <c r="U81" s="59"/>
      <c r="V81" s="59"/>
      <c r="W81" s="867"/>
      <c r="X81" s="867"/>
      <c r="Y81" s="867"/>
      <c r="Z81" s="997"/>
      <c r="AA81" s="890"/>
      <c r="AB81" s="995"/>
      <c r="AC81" s="18"/>
      <c r="AD81" s="18" t="s">
        <v>473</v>
      </c>
      <c r="AE81" s="18"/>
      <c r="AF81" s="18"/>
      <c r="AG81" s="153">
        <f t="shared" si="16"/>
        <v>940.7</v>
      </c>
      <c r="AH81" s="153">
        <f t="shared" si="16"/>
        <v>728.9</v>
      </c>
      <c r="AI81" s="153"/>
      <c r="AJ81" s="153"/>
      <c r="AK81" s="153">
        <f>AK82+AK83+AK84+AK87</f>
        <v>652.1</v>
      </c>
      <c r="AL81" s="153">
        <f>AL82+AL83+AL84+AL87</f>
        <v>652.1</v>
      </c>
      <c r="AM81" s="153">
        <f>AM82+AM83+AM84+AM87</f>
        <v>0</v>
      </c>
      <c r="AN81" s="153"/>
      <c r="AO81" s="153">
        <f>AO82+AO83+AO84+AO87</f>
        <v>288.60000000000002</v>
      </c>
      <c r="AP81" s="153">
        <f>AP82+AP83+AP84+AP87</f>
        <v>76.8</v>
      </c>
      <c r="AQ81" s="153">
        <f>AQ82+AQ83+AQ84+AQ87+AQ85+AQ86+AQ90+AQ91</f>
        <v>1096.3</v>
      </c>
      <c r="AR81" s="153">
        <f t="shared" ref="AR81:BE81" si="25">AR82+AR83+AR84+AR87+AR85+AR86+AR90+AR91</f>
        <v>0</v>
      </c>
      <c r="AS81" s="153">
        <f t="shared" si="25"/>
        <v>436.6</v>
      </c>
      <c r="AT81" s="153">
        <f t="shared" si="25"/>
        <v>0</v>
      </c>
      <c r="AU81" s="153">
        <f t="shared" si="25"/>
        <v>659.7</v>
      </c>
      <c r="AV81" s="153">
        <f t="shared" si="25"/>
        <v>735.2</v>
      </c>
      <c r="AW81" s="153">
        <f t="shared" si="25"/>
        <v>0</v>
      </c>
      <c r="AX81" s="153">
        <f t="shared" si="25"/>
        <v>435.5</v>
      </c>
      <c r="AY81" s="153">
        <f t="shared" si="25"/>
        <v>0</v>
      </c>
      <c r="AZ81" s="153">
        <f t="shared" si="25"/>
        <v>299.7</v>
      </c>
      <c r="BA81" s="153">
        <f t="shared" si="25"/>
        <v>936.90000000000009</v>
      </c>
      <c r="BB81" s="153">
        <f t="shared" si="25"/>
        <v>0</v>
      </c>
      <c r="BC81" s="153">
        <f t="shared" si="25"/>
        <v>637.20000000000005</v>
      </c>
      <c r="BD81" s="153">
        <f t="shared" si="25"/>
        <v>0</v>
      </c>
      <c r="BE81" s="153">
        <f t="shared" si="25"/>
        <v>299.7</v>
      </c>
      <c r="BF81" s="153">
        <f>BF82+BF83+BF84+BF87+BF85+BF86+BF90+BF91</f>
        <v>936.90000000000009</v>
      </c>
      <c r="BG81" s="153">
        <f>BG82+BG83+BG84+BG87+BG85+BG86+BG90+BG91</f>
        <v>0</v>
      </c>
      <c r="BH81" s="153">
        <f>BH82+BH83+BH84+BH87+BH85+BH86+BH90+BH91</f>
        <v>637.20000000000005</v>
      </c>
      <c r="BI81" s="153">
        <f>BI82+BI83+BI84+BI87+BI85+BI86+BI90+BI91</f>
        <v>0</v>
      </c>
      <c r="BJ81" s="153">
        <f>BJ82+BJ83+BJ84+BJ87+BJ85+BJ86+BJ90+BJ91</f>
        <v>299.7</v>
      </c>
    </row>
    <row r="82" spans="1:62">
      <c r="A82" s="991"/>
      <c r="B82" s="857"/>
      <c r="C82" s="819"/>
      <c r="D82" s="867"/>
      <c r="E82" s="867"/>
      <c r="F82" s="59"/>
      <c r="G82" s="59"/>
      <c r="H82" s="59"/>
      <c r="I82" s="59"/>
      <c r="J82" s="59"/>
      <c r="K82" s="59"/>
      <c r="L82" s="59"/>
      <c r="M82" s="512"/>
      <c r="N82" s="59"/>
      <c r="O82" s="59"/>
      <c r="P82" s="59"/>
      <c r="Q82" s="59"/>
      <c r="R82" s="59"/>
      <c r="S82" s="59"/>
      <c r="T82" s="59"/>
      <c r="U82" s="59"/>
      <c r="V82" s="59"/>
      <c r="W82" s="867"/>
      <c r="X82" s="867"/>
      <c r="Y82" s="867"/>
      <c r="Z82" s="997"/>
      <c r="AA82" s="890"/>
      <c r="AB82" s="995"/>
      <c r="AC82" s="12"/>
      <c r="AD82" s="12" t="s">
        <v>473</v>
      </c>
      <c r="AE82" s="12" t="s">
        <v>484</v>
      </c>
      <c r="AF82" s="12" t="s">
        <v>250</v>
      </c>
      <c r="AG82" s="153">
        <f t="shared" si="16"/>
        <v>0</v>
      </c>
      <c r="AH82" s="153"/>
      <c r="AI82" s="153"/>
      <c r="AJ82" s="153"/>
      <c r="AK82" s="153"/>
      <c r="AL82" s="153"/>
      <c r="AM82" s="153"/>
      <c r="AN82" s="153"/>
      <c r="AO82" s="153"/>
      <c r="AP82" s="153"/>
      <c r="AQ82" s="154">
        <f t="shared" si="17"/>
        <v>360</v>
      </c>
      <c r="AR82" s="154"/>
      <c r="AS82" s="154"/>
      <c r="AT82" s="154"/>
      <c r="AU82" s="154">
        <v>360</v>
      </c>
      <c r="AV82" s="153">
        <f t="shared" si="18"/>
        <v>0</v>
      </c>
      <c r="AW82" s="153"/>
      <c r="AX82" s="153"/>
      <c r="AY82" s="153"/>
      <c r="AZ82" s="153"/>
      <c r="BA82" s="153">
        <f t="shared" ref="BA82:BA117" si="26">BB82+BC82+BD82+BE82</f>
        <v>0</v>
      </c>
      <c r="BB82" s="153"/>
      <c r="BC82" s="153"/>
      <c r="BD82" s="153"/>
      <c r="BE82" s="153"/>
      <c r="BF82" s="153">
        <f t="shared" ref="BF82:BF96" si="27">BG82+BH82+BI82+BJ82</f>
        <v>0</v>
      </c>
      <c r="BG82" s="153"/>
      <c r="BH82" s="153"/>
      <c r="BI82" s="153"/>
      <c r="BJ82" s="153"/>
    </row>
    <row r="83" spans="1:62">
      <c r="A83" s="991"/>
      <c r="B83" s="857"/>
      <c r="C83" s="819"/>
      <c r="D83" s="867"/>
      <c r="E83" s="867"/>
      <c r="F83" s="59"/>
      <c r="G83" s="59"/>
      <c r="H83" s="59"/>
      <c r="I83" s="59"/>
      <c r="J83" s="59"/>
      <c r="K83" s="59"/>
      <c r="L83" s="59"/>
      <c r="M83" s="512"/>
      <c r="N83" s="59"/>
      <c r="O83" s="59"/>
      <c r="P83" s="59"/>
      <c r="Q83" s="59"/>
      <c r="R83" s="59"/>
      <c r="S83" s="59"/>
      <c r="T83" s="59"/>
      <c r="U83" s="59"/>
      <c r="V83" s="59"/>
      <c r="W83" s="867"/>
      <c r="X83" s="867"/>
      <c r="Y83" s="867"/>
      <c r="Z83" s="997"/>
      <c r="AA83" s="890"/>
      <c r="AB83" s="995"/>
      <c r="AC83" s="12"/>
      <c r="AD83" s="12" t="s">
        <v>473</v>
      </c>
      <c r="AE83" s="12" t="s">
        <v>99</v>
      </c>
      <c r="AF83" s="12" t="s">
        <v>250</v>
      </c>
      <c r="AG83" s="153">
        <f t="shared" si="16"/>
        <v>0</v>
      </c>
      <c r="AH83" s="153"/>
      <c r="AI83" s="153"/>
      <c r="AJ83" s="153"/>
      <c r="AK83" s="153"/>
      <c r="AL83" s="153"/>
      <c r="AM83" s="153"/>
      <c r="AN83" s="153"/>
      <c r="AO83" s="153"/>
      <c r="AP83" s="153"/>
      <c r="AQ83" s="154">
        <f t="shared" si="17"/>
        <v>0</v>
      </c>
      <c r="AR83" s="154"/>
      <c r="AS83" s="154">
        <v>0</v>
      </c>
      <c r="AT83" s="154"/>
      <c r="AU83" s="154">
        <v>0</v>
      </c>
      <c r="AV83" s="153">
        <f t="shared" si="18"/>
        <v>0</v>
      </c>
      <c r="AW83" s="153"/>
      <c r="AX83" s="153"/>
      <c r="AY83" s="153"/>
      <c r="AZ83" s="153"/>
      <c r="BA83" s="153">
        <f t="shared" si="26"/>
        <v>0</v>
      </c>
      <c r="BB83" s="153"/>
      <c r="BC83" s="153"/>
      <c r="BD83" s="153"/>
      <c r="BE83" s="153"/>
      <c r="BF83" s="153">
        <f t="shared" si="27"/>
        <v>0</v>
      </c>
      <c r="BG83" s="153"/>
      <c r="BH83" s="153"/>
      <c r="BI83" s="153"/>
      <c r="BJ83" s="153"/>
    </row>
    <row r="84" spans="1:62">
      <c r="A84" s="991"/>
      <c r="B84" s="857"/>
      <c r="C84" s="819"/>
      <c r="D84" s="867"/>
      <c r="E84" s="867"/>
      <c r="F84" s="59"/>
      <c r="G84" s="59"/>
      <c r="H84" s="59"/>
      <c r="I84" s="59"/>
      <c r="J84" s="59"/>
      <c r="K84" s="59"/>
      <c r="L84" s="59"/>
      <c r="M84" s="512"/>
      <c r="N84" s="59"/>
      <c r="O84" s="59"/>
      <c r="P84" s="59"/>
      <c r="Q84" s="59"/>
      <c r="R84" s="59"/>
      <c r="S84" s="59"/>
      <c r="T84" s="59"/>
      <c r="U84" s="59"/>
      <c r="V84" s="59"/>
      <c r="W84" s="867"/>
      <c r="X84" s="867"/>
      <c r="Y84" s="867"/>
      <c r="Z84" s="997"/>
      <c r="AA84" s="890"/>
      <c r="AB84" s="995"/>
      <c r="AC84" s="21"/>
      <c r="AD84" s="12" t="s">
        <v>473</v>
      </c>
      <c r="AE84" s="12" t="s">
        <v>25</v>
      </c>
      <c r="AF84" s="12" t="s">
        <v>250</v>
      </c>
      <c r="AG84" s="153">
        <f t="shared" si="16"/>
        <v>216.1</v>
      </c>
      <c r="AH84" s="153">
        <f t="shared" si="16"/>
        <v>4.3</v>
      </c>
      <c r="AI84" s="153"/>
      <c r="AJ84" s="153"/>
      <c r="AK84" s="153"/>
      <c r="AL84" s="153"/>
      <c r="AM84" s="153"/>
      <c r="AN84" s="153"/>
      <c r="AO84" s="153">
        <v>216.1</v>
      </c>
      <c r="AP84" s="153">
        <v>4.3</v>
      </c>
      <c r="AQ84" s="154">
        <f t="shared" si="17"/>
        <v>0</v>
      </c>
      <c r="AR84" s="154"/>
      <c r="AS84" s="154"/>
      <c r="AT84" s="154"/>
      <c r="AU84" s="154">
        <v>0</v>
      </c>
      <c r="AV84" s="153">
        <f t="shared" si="18"/>
        <v>0</v>
      </c>
      <c r="AW84" s="153"/>
      <c r="AX84" s="153"/>
      <c r="AY84" s="153"/>
      <c r="AZ84" s="153">
        <v>0</v>
      </c>
      <c r="BA84" s="153">
        <f t="shared" si="26"/>
        <v>0</v>
      </c>
      <c r="BB84" s="153"/>
      <c r="BC84" s="153"/>
      <c r="BD84" s="153"/>
      <c r="BE84" s="153">
        <v>0</v>
      </c>
      <c r="BF84" s="153">
        <f t="shared" si="27"/>
        <v>0</v>
      </c>
      <c r="BG84" s="153"/>
      <c r="BH84" s="153"/>
      <c r="BI84" s="153"/>
      <c r="BJ84" s="153">
        <v>0</v>
      </c>
    </row>
    <row r="85" spans="1:62" ht="13.5" customHeight="1">
      <c r="A85" s="991"/>
      <c r="B85" s="857"/>
      <c r="C85" s="819"/>
      <c r="D85" s="867"/>
      <c r="E85" s="867"/>
      <c r="F85" s="59"/>
      <c r="G85" s="59"/>
      <c r="H85" s="59"/>
      <c r="I85" s="59"/>
      <c r="J85" s="59"/>
      <c r="K85" s="59"/>
      <c r="L85" s="59"/>
      <c r="M85" s="512"/>
      <c r="N85" s="59"/>
      <c r="O85" s="59"/>
      <c r="P85" s="59"/>
      <c r="Q85" s="59"/>
      <c r="R85" s="59"/>
      <c r="S85" s="59"/>
      <c r="T85" s="59"/>
      <c r="U85" s="59"/>
      <c r="V85" s="59"/>
      <c r="W85" s="867"/>
      <c r="X85" s="867"/>
      <c r="Y85" s="867"/>
      <c r="Z85" s="997"/>
      <c r="AA85" s="890"/>
      <c r="AB85" s="995"/>
      <c r="AC85" s="21"/>
      <c r="AD85" s="12" t="s">
        <v>473</v>
      </c>
      <c r="AE85" s="12" t="s">
        <v>392</v>
      </c>
      <c r="AF85" s="12" t="s">
        <v>250</v>
      </c>
      <c r="AG85" s="153"/>
      <c r="AH85" s="153">
        <f t="shared" si="16"/>
        <v>0</v>
      </c>
      <c r="AI85" s="153"/>
      <c r="AJ85" s="153"/>
      <c r="AK85" s="153"/>
      <c r="AL85" s="153"/>
      <c r="AM85" s="153"/>
      <c r="AN85" s="153"/>
      <c r="AO85" s="153"/>
      <c r="AP85" s="153"/>
      <c r="AQ85" s="154">
        <f t="shared" si="17"/>
        <v>144</v>
      </c>
      <c r="AR85" s="154"/>
      <c r="AS85" s="154"/>
      <c r="AT85" s="154"/>
      <c r="AU85" s="154">
        <v>144</v>
      </c>
      <c r="AV85" s="153">
        <f t="shared" si="18"/>
        <v>143.80000000000001</v>
      </c>
      <c r="AW85" s="153"/>
      <c r="AX85" s="153"/>
      <c r="AY85" s="153"/>
      <c r="AZ85" s="153">
        <v>143.80000000000001</v>
      </c>
      <c r="BA85" s="153">
        <f t="shared" si="26"/>
        <v>162</v>
      </c>
      <c r="BB85" s="153"/>
      <c r="BC85" s="153"/>
      <c r="BD85" s="153"/>
      <c r="BE85" s="153">
        <v>162</v>
      </c>
      <c r="BF85" s="153">
        <f t="shared" si="27"/>
        <v>162</v>
      </c>
      <c r="BG85" s="153"/>
      <c r="BH85" s="153"/>
      <c r="BI85" s="153"/>
      <c r="BJ85" s="153">
        <v>162</v>
      </c>
    </row>
    <row r="86" spans="1:62" ht="14.25" customHeight="1">
      <c r="A86" s="991"/>
      <c r="B86" s="857"/>
      <c r="C86" s="819"/>
      <c r="D86" s="867"/>
      <c r="E86" s="867"/>
      <c r="F86" s="59"/>
      <c r="G86" s="59"/>
      <c r="H86" s="59"/>
      <c r="I86" s="59"/>
      <c r="J86" s="59"/>
      <c r="K86" s="59"/>
      <c r="L86" s="59"/>
      <c r="M86" s="512"/>
      <c r="N86" s="59"/>
      <c r="O86" s="59"/>
      <c r="P86" s="59"/>
      <c r="Q86" s="59"/>
      <c r="R86" s="59"/>
      <c r="S86" s="59"/>
      <c r="T86" s="59"/>
      <c r="U86" s="59"/>
      <c r="V86" s="59"/>
      <c r="W86" s="867"/>
      <c r="X86" s="867"/>
      <c r="Y86" s="867"/>
      <c r="Z86" s="997"/>
      <c r="AA86" s="890"/>
      <c r="AB86" s="995"/>
      <c r="AC86" s="21"/>
      <c r="AD86" s="12" t="s">
        <v>473</v>
      </c>
      <c r="AE86" s="12" t="s">
        <v>393</v>
      </c>
      <c r="AF86" s="12" t="s">
        <v>250</v>
      </c>
      <c r="AG86" s="153"/>
      <c r="AH86" s="153">
        <f t="shared" si="16"/>
        <v>0</v>
      </c>
      <c r="AI86" s="153"/>
      <c r="AJ86" s="153"/>
      <c r="AK86" s="153"/>
      <c r="AL86" s="153"/>
      <c r="AM86" s="153"/>
      <c r="AN86" s="153"/>
      <c r="AO86" s="153"/>
      <c r="AP86" s="153"/>
      <c r="AQ86" s="154">
        <f t="shared" si="17"/>
        <v>107.2</v>
      </c>
      <c r="AR86" s="154"/>
      <c r="AS86" s="154"/>
      <c r="AT86" s="154"/>
      <c r="AU86" s="154">
        <v>107.2</v>
      </c>
      <c r="AV86" s="153">
        <f t="shared" si="18"/>
        <v>107.5</v>
      </c>
      <c r="AW86" s="153"/>
      <c r="AX86" s="153"/>
      <c r="AY86" s="153"/>
      <c r="AZ86" s="153">
        <v>107.5</v>
      </c>
      <c r="BA86" s="153">
        <f t="shared" si="26"/>
        <v>66.900000000000006</v>
      </c>
      <c r="BB86" s="153"/>
      <c r="BC86" s="153"/>
      <c r="BD86" s="153"/>
      <c r="BE86" s="153">
        <v>66.900000000000006</v>
      </c>
      <c r="BF86" s="153">
        <f t="shared" si="27"/>
        <v>66.900000000000006</v>
      </c>
      <c r="BG86" s="153"/>
      <c r="BH86" s="153"/>
      <c r="BI86" s="153"/>
      <c r="BJ86" s="153">
        <v>66.900000000000006</v>
      </c>
    </row>
    <row r="87" spans="1:62" ht="23.25" customHeight="1">
      <c r="A87" s="991"/>
      <c r="B87" s="857"/>
      <c r="C87" s="820"/>
      <c r="D87" s="867"/>
      <c r="E87" s="867"/>
      <c r="F87" s="59"/>
      <c r="G87" s="59"/>
      <c r="H87" s="59"/>
      <c r="I87" s="59"/>
      <c r="J87" s="59"/>
      <c r="K87" s="59"/>
      <c r="L87" s="59"/>
      <c r="M87" s="512"/>
      <c r="N87" s="59"/>
      <c r="O87" s="59"/>
      <c r="P87" s="59"/>
      <c r="Q87" s="59"/>
      <c r="R87" s="59"/>
      <c r="S87" s="59"/>
      <c r="T87" s="59"/>
      <c r="U87" s="59"/>
      <c r="V87" s="59"/>
      <c r="W87" s="867"/>
      <c r="X87" s="867"/>
      <c r="Y87" s="867"/>
      <c r="Z87" s="997"/>
      <c r="AA87" s="890"/>
      <c r="AB87" s="995"/>
      <c r="AC87" s="21"/>
      <c r="AD87" s="12" t="s">
        <v>473</v>
      </c>
      <c r="AE87" s="12" t="s">
        <v>26</v>
      </c>
      <c r="AF87" s="12" t="s">
        <v>250</v>
      </c>
      <c r="AG87" s="153">
        <f t="shared" si="16"/>
        <v>724.6</v>
      </c>
      <c r="AH87" s="153">
        <f t="shared" si="16"/>
        <v>724.6</v>
      </c>
      <c r="AI87" s="153"/>
      <c r="AJ87" s="153"/>
      <c r="AK87" s="153">
        <v>652.1</v>
      </c>
      <c r="AL87" s="153">
        <v>652.1</v>
      </c>
      <c r="AM87" s="153"/>
      <c r="AN87" s="153"/>
      <c r="AO87" s="153">
        <v>72.5</v>
      </c>
      <c r="AP87" s="153">
        <v>72.5</v>
      </c>
      <c r="AQ87" s="154">
        <f t="shared" si="17"/>
        <v>0</v>
      </c>
      <c r="AR87" s="154"/>
      <c r="AS87" s="154">
        <v>0</v>
      </c>
      <c r="AT87" s="154"/>
      <c r="AU87" s="154">
        <v>0</v>
      </c>
      <c r="AV87" s="153">
        <f t="shared" si="18"/>
        <v>0</v>
      </c>
      <c r="AW87" s="153"/>
      <c r="AX87" s="153">
        <v>0</v>
      </c>
      <c r="AY87" s="153"/>
      <c r="AZ87" s="153">
        <v>0</v>
      </c>
      <c r="BA87" s="153">
        <f t="shared" si="26"/>
        <v>0</v>
      </c>
      <c r="BB87" s="153"/>
      <c r="BC87" s="153">
        <v>0</v>
      </c>
      <c r="BD87" s="153"/>
      <c r="BE87" s="153">
        <v>0</v>
      </c>
      <c r="BF87" s="153">
        <f t="shared" si="27"/>
        <v>0</v>
      </c>
      <c r="BG87" s="153"/>
      <c r="BH87" s="153">
        <v>0</v>
      </c>
      <c r="BI87" s="153"/>
      <c r="BJ87" s="153">
        <v>0</v>
      </c>
    </row>
    <row r="88" spans="1:62" ht="15.75" hidden="1" customHeight="1">
      <c r="A88" s="991"/>
      <c r="B88" s="178"/>
      <c r="C88" s="59"/>
      <c r="D88" s="59"/>
      <c r="E88" s="59"/>
      <c r="F88" s="59"/>
      <c r="G88" s="59"/>
      <c r="H88" s="59"/>
      <c r="I88" s="59"/>
      <c r="J88" s="59"/>
      <c r="K88" s="59"/>
      <c r="L88" s="59"/>
      <c r="M88" s="180"/>
      <c r="N88" s="59"/>
      <c r="O88" s="59"/>
      <c r="P88" s="59"/>
      <c r="Q88" s="59"/>
      <c r="R88" s="59"/>
      <c r="S88" s="59"/>
      <c r="T88" s="59"/>
      <c r="U88" s="59"/>
      <c r="V88" s="59"/>
      <c r="W88" s="59"/>
      <c r="X88" s="59"/>
      <c r="Y88" s="59"/>
      <c r="Z88" s="495"/>
      <c r="AA88" s="86"/>
      <c r="AB88" s="86"/>
      <c r="AC88" s="21"/>
      <c r="AD88" s="21"/>
      <c r="AE88" s="16"/>
      <c r="AF88" s="21"/>
      <c r="AG88" s="153">
        <f t="shared" si="16"/>
        <v>0</v>
      </c>
      <c r="AH88" s="153"/>
      <c r="AI88" s="153"/>
      <c r="AJ88" s="153"/>
      <c r="AK88" s="153"/>
      <c r="AL88" s="153"/>
      <c r="AM88" s="153"/>
      <c r="AN88" s="153"/>
      <c r="AO88" s="153">
        <f>SUM(AO82:AO83)</f>
        <v>0</v>
      </c>
      <c r="AP88" s="153"/>
      <c r="AQ88" s="154">
        <f t="shared" si="17"/>
        <v>360</v>
      </c>
      <c r="AR88" s="154"/>
      <c r="AS88" s="154"/>
      <c r="AT88" s="154"/>
      <c r="AU88" s="154">
        <f>SUM(AU82:AU83)</f>
        <v>360</v>
      </c>
      <c r="AV88" s="153">
        <f t="shared" si="18"/>
        <v>0</v>
      </c>
      <c r="AW88" s="153"/>
      <c r="AX88" s="153"/>
      <c r="AY88" s="153"/>
      <c r="AZ88" s="153">
        <f>SUM(AZ82:AZ83)</f>
        <v>0</v>
      </c>
      <c r="BA88" s="153">
        <f t="shared" si="26"/>
        <v>0</v>
      </c>
      <c r="BB88" s="153"/>
      <c r="BC88" s="153"/>
      <c r="BD88" s="153"/>
      <c r="BE88" s="153">
        <f>SUM(BE82:BE83)</f>
        <v>0</v>
      </c>
      <c r="BF88" s="153">
        <f t="shared" si="27"/>
        <v>0</v>
      </c>
      <c r="BG88" s="153"/>
      <c r="BH88" s="153"/>
      <c r="BI88" s="153"/>
      <c r="BJ88" s="153">
        <f>SUM(BJ82:BJ83)</f>
        <v>0</v>
      </c>
    </row>
    <row r="89" spans="1:62" ht="18" hidden="1" customHeight="1">
      <c r="A89" s="991"/>
      <c r="B89" s="178"/>
      <c r="C89" s="59"/>
      <c r="D89" s="59"/>
      <c r="E89" s="59"/>
      <c r="F89" s="59"/>
      <c r="G89" s="59"/>
      <c r="H89" s="59"/>
      <c r="I89" s="59"/>
      <c r="J89" s="59"/>
      <c r="K89" s="59"/>
      <c r="L89" s="59"/>
      <c r="M89" s="89" t="s">
        <v>385</v>
      </c>
      <c r="N89" s="60" t="s">
        <v>290</v>
      </c>
      <c r="O89" s="60" t="s">
        <v>386</v>
      </c>
      <c r="P89" s="59">
        <v>29</v>
      </c>
      <c r="Q89" s="59"/>
      <c r="R89" s="59"/>
      <c r="S89" s="59"/>
      <c r="T89" s="59"/>
      <c r="U89" s="59"/>
      <c r="V89" s="59"/>
      <c r="W89" s="59"/>
      <c r="X89" s="59"/>
      <c r="Y89" s="59"/>
      <c r="Z89" s="104"/>
      <c r="AA89" s="63"/>
      <c r="AB89" s="63"/>
      <c r="AC89" s="21"/>
      <c r="AD89" s="21" t="s">
        <v>473</v>
      </c>
      <c r="AE89" s="16"/>
      <c r="AF89" s="21"/>
      <c r="AG89" s="153">
        <f t="shared" si="16"/>
        <v>0</v>
      </c>
      <c r="AH89" s="153"/>
      <c r="AI89" s="153"/>
      <c r="AJ89" s="153"/>
      <c r="AK89" s="153"/>
      <c r="AL89" s="153"/>
      <c r="AM89" s="153"/>
      <c r="AN89" s="153"/>
      <c r="AO89" s="153"/>
      <c r="AP89" s="153"/>
      <c r="AQ89" s="154">
        <f t="shared" si="17"/>
        <v>0</v>
      </c>
      <c r="AR89" s="154"/>
      <c r="AS89" s="154"/>
      <c r="AT89" s="154"/>
      <c r="AU89" s="154"/>
      <c r="AV89" s="153">
        <f t="shared" si="18"/>
        <v>0</v>
      </c>
      <c r="AW89" s="153"/>
      <c r="AX89" s="153"/>
      <c r="AY89" s="153"/>
      <c r="AZ89" s="153"/>
      <c r="BA89" s="153">
        <f t="shared" si="26"/>
        <v>0</v>
      </c>
      <c r="BB89" s="153"/>
      <c r="BC89" s="153"/>
      <c r="BD89" s="153"/>
      <c r="BE89" s="153"/>
      <c r="BF89" s="153">
        <f t="shared" si="27"/>
        <v>0</v>
      </c>
      <c r="BG89" s="153"/>
      <c r="BH89" s="153"/>
      <c r="BI89" s="153"/>
      <c r="BJ89" s="153"/>
    </row>
    <row r="90" spans="1:62" ht="15" customHeight="1">
      <c r="A90" s="991"/>
      <c r="B90" s="178"/>
      <c r="C90" s="59"/>
      <c r="D90" s="59"/>
      <c r="E90" s="59"/>
      <c r="F90" s="59"/>
      <c r="G90" s="59"/>
      <c r="H90" s="59"/>
      <c r="I90" s="59"/>
      <c r="J90" s="59"/>
      <c r="K90" s="59"/>
      <c r="L90" s="59"/>
      <c r="M90" s="512"/>
      <c r="N90" s="60"/>
      <c r="O90" s="60"/>
      <c r="P90" s="59"/>
      <c r="Q90" s="59"/>
      <c r="R90" s="59"/>
      <c r="S90" s="59"/>
      <c r="T90" s="59"/>
      <c r="U90" s="59"/>
      <c r="V90" s="59"/>
      <c r="W90" s="59"/>
      <c r="X90" s="59"/>
      <c r="Y90" s="59"/>
      <c r="Z90" s="63"/>
      <c r="AA90" s="87"/>
      <c r="AB90" s="87"/>
      <c r="AC90" s="12"/>
      <c r="AD90" s="12" t="s">
        <v>473</v>
      </c>
      <c r="AE90" s="12" t="s">
        <v>388</v>
      </c>
      <c r="AF90" s="12" t="s">
        <v>250</v>
      </c>
      <c r="AG90" s="153">
        <f t="shared" si="16"/>
        <v>0</v>
      </c>
      <c r="AH90" s="153"/>
      <c r="AI90" s="153"/>
      <c r="AJ90" s="153"/>
      <c r="AK90" s="153"/>
      <c r="AL90" s="153"/>
      <c r="AM90" s="153"/>
      <c r="AN90" s="153"/>
      <c r="AO90" s="153"/>
      <c r="AP90" s="153"/>
      <c r="AQ90" s="154">
        <f t="shared" si="17"/>
        <v>277.89999999999998</v>
      </c>
      <c r="AR90" s="154"/>
      <c r="AS90" s="154">
        <v>250.1</v>
      </c>
      <c r="AT90" s="154"/>
      <c r="AU90" s="154">
        <v>27.8</v>
      </c>
      <c r="AV90" s="153">
        <f t="shared" si="18"/>
        <v>276.7</v>
      </c>
      <c r="AW90" s="153"/>
      <c r="AX90" s="153">
        <v>249</v>
      </c>
      <c r="AY90" s="153"/>
      <c r="AZ90" s="153">
        <v>27.7</v>
      </c>
      <c r="BA90" s="153">
        <f t="shared" si="26"/>
        <v>500.8</v>
      </c>
      <c r="BB90" s="153"/>
      <c r="BC90" s="153">
        <v>450.7</v>
      </c>
      <c r="BD90" s="153"/>
      <c r="BE90" s="153">
        <v>50.1</v>
      </c>
      <c r="BF90" s="153">
        <f t="shared" si="27"/>
        <v>500.8</v>
      </c>
      <c r="BG90" s="153"/>
      <c r="BH90" s="153">
        <v>450.7</v>
      </c>
      <c r="BI90" s="153"/>
      <c r="BJ90" s="153">
        <v>50.1</v>
      </c>
    </row>
    <row r="91" spans="1:62" ht="20.25" customHeight="1">
      <c r="A91" s="992"/>
      <c r="B91" s="179"/>
      <c r="C91" s="59"/>
      <c r="D91" s="59"/>
      <c r="E91" s="59"/>
      <c r="F91" s="59"/>
      <c r="G91" s="59"/>
      <c r="H91" s="59"/>
      <c r="I91" s="59"/>
      <c r="J91" s="59"/>
      <c r="K91" s="59"/>
      <c r="L91" s="59"/>
      <c r="M91" s="180"/>
      <c r="N91" s="60"/>
      <c r="O91" s="60"/>
      <c r="P91" s="59"/>
      <c r="Q91" s="59"/>
      <c r="R91" s="59"/>
      <c r="S91" s="59"/>
      <c r="T91" s="59"/>
      <c r="U91" s="59"/>
      <c r="V91" s="59"/>
      <c r="W91" s="59"/>
      <c r="X91" s="59"/>
      <c r="Y91" s="59"/>
      <c r="Z91" s="107"/>
      <c r="AA91" s="87"/>
      <c r="AB91" s="87"/>
      <c r="AC91" s="12"/>
      <c r="AD91" s="12" t="s">
        <v>473</v>
      </c>
      <c r="AE91" s="12" t="s">
        <v>389</v>
      </c>
      <c r="AF91" s="12" t="s">
        <v>250</v>
      </c>
      <c r="AG91" s="153">
        <f t="shared" si="16"/>
        <v>0</v>
      </c>
      <c r="AH91" s="153"/>
      <c r="AI91" s="153"/>
      <c r="AJ91" s="153"/>
      <c r="AK91" s="153"/>
      <c r="AL91" s="153"/>
      <c r="AM91" s="153"/>
      <c r="AN91" s="153"/>
      <c r="AO91" s="153"/>
      <c r="AP91" s="153"/>
      <c r="AQ91" s="154">
        <f t="shared" si="17"/>
        <v>207.2</v>
      </c>
      <c r="AR91" s="154"/>
      <c r="AS91" s="154">
        <v>186.5</v>
      </c>
      <c r="AT91" s="154"/>
      <c r="AU91" s="154">
        <v>20.7</v>
      </c>
      <c r="AV91" s="153">
        <f t="shared" si="18"/>
        <v>207.2</v>
      </c>
      <c r="AW91" s="153"/>
      <c r="AX91" s="153">
        <v>186.5</v>
      </c>
      <c r="AY91" s="153"/>
      <c r="AZ91" s="153">
        <v>20.7</v>
      </c>
      <c r="BA91" s="153">
        <f t="shared" si="26"/>
        <v>207.2</v>
      </c>
      <c r="BB91" s="153"/>
      <c r="BC91" s="153">
        <v>186.5</v>
      </c>
      <c r="BD91" s="153"/>
      <c r="BE91" s="153">
        <v>20.7</v>
      </c>
      <c r="BF91" s="153">
        <f t="shared" si="27"/>
        <v>207.2</v>
      </c>
      <c r="BG91" s="153"/>
      <c r="BH91" s="153">
        <v>186.5</v>
      </c>
      <c r="BI91" s="153"/>
      <c r="BJ91" s="153">
        <v>20.7</v>
      </c>
    </row>
    <row r="92" spans="1:62" ht="28.5" hidden="1" customHeight="1">
      <c r="A92" s="115" t="s">
        <v>394</v>
      </c>
      <c r="B92" s="23">
        <v>6604</v>
      </c>
      <c r="C92" s="88" t="s">
        <v>447</v>
      </c>
      <c r="D92" s="68" t="s">
        <v>357</v>
      </c>
      <c r="E92" s="68" t="s">
        <v>448</v>
      </c>
      <c r="F92" s="59"/>
      <c r="G92" s="59"/>
      <c r="H92" s="59"/>
      <c r="I92" s="59"/>
      <c r="J92" s="59"/>
      <c r="K92" s="59"/>
      <c r="L92" s="59"/>
      <c r="M92" s="89" t="s">
        <v>387</v>
      </c>
      <c r="N92" s="60" t="s">
        <v>290</v>
      </c>
      <c r="O92" s="60" t="s">
        <v>386</v>
      </c>
      <c r="P92" s="59" t="s">
        <v>420</v>
      </c>
      <c r="Q92" s="59"/>
      <c r="R92" s="59"/>
      <c r="S92" s="59"/>
      <c r="T92" s="59"/>
      <c r="U92" s="59"/>
      <c r="V92" s="59"/>
      <c r="W92" s="88" t="s">
        <v>367</v>
      </c>
      <c r="X92" s="68" t="s">
        <v>358</v>
      </c>
      <c r="Y92" s="68" t="s">
        <v>368</v>
      </c>
      <c r="Z92" s="90" t="s">
        <v>413</v>
      </c>
      <c r="AA92" s="71" t="s">
        <v>290</v>
      </c>
      <c r="AB92" s="71" t="s">
        <v>378</v>
      </c>
      <c r="AC92" s="18"/>
      <c r="AD92" s="18"/>
      <c r="AE92" s="18"/>
      <c r="AF92" s="18"/>
      <c r="AG92" s="153">
        <f t="shared" si="16"/>
        <v>0</v>
      </c>
      <c r="AH92" s="153"/>
      <c r="AI92" s="153"/>
      <c r="AJ92" s="153"/>
      <c r="AK92" s="153"/>
      <c r="AL92" s="153"/>
      <c r="AM92" s="153"/>
      <c r="AN92" s="153"/>
      <c r="AO92" s="153"/>
      <c r="AP92" s="153"/>
      <c r="AQ92" s="154">
        <f t="shared" si="17"/>
        <v>0</v>
      </c>
      <c r="AR92" s="154"/>
      <c r="AS92" s="154"/>
      <c r="AT92" s="154"/>
      <c r="AU92" s="154"/>
      <c r="AV92" s="153">
        <f t="shared" si="18"/>
        <v>0</v>
      </c>
      <c r="AW92" s="153"/>
      <c r="AX92" s="153"/>
      <c r="AY92" s="153"/>
      <c r="AZ92" s="153"/>
      <c r="BA92" s="153">
        <f t="shared" si="26"/>
        <v>0</v>
      </c>
      <c r="BB92" s="153"/>
      <c r="BC92" s="153"/>
      <c r="BD92" s="153"/>
      <c r="BE92" s="153"/>
      <c r="BF92" s="153">
        <f t="shared" si="27"/>
        <v>0</v>
      </c>
      <c r="BG92" s="153"/>
      <c r="BH92" s="153"/>
      <c r="BI92" s="153"/>
      <c r="BJ92" s="153"/>
    </row>
    <row r="93" spans="1:62" ht="63" hidden="1" customHeight="1">
      <c r="A93" s="118" t="s">
        <v>355</v>
      </c>
      <c r="B93" s="24">
        <v>6610</v>
      </c>
      <c r="C93" s="91"/>
      <c r="D93" s="66"/>
      <c r="E93" s="66"/>
      <c r="F93" s="59"/>
      <c r="G93" s="59"/>
      <c r="H93" s="59"/>
      <c r="I93" s="59"/>
      <c r="J93" s="59"/>
      <c r="K93" s="59"/>
      <c r="L93" s="59"/>
      <c r="M93" s="64"/>
      <c r="N93" s="60"/>
      <c r="O93" s="60"/>
      <c r="P93" s="59"/>
      <c r="Q93" s="59"/>
      <c r="R93" s="59"/>
      <c r="S93" s="59"/>
      <c r="T93" s="59"/>
      <c r="U93" s="59"/>
      <c r="V93" s="59"/>
      <c r="W93" s="66"/>
      <c r="X93" s="66"/>
      <c r="Y93" s="66"/>
      <c r="Z93" s="87"/>
      <c r="AA93" s="87"/>
      <c r="AB93" s="87"/>
      <c r="AC93" s="12"/>
      <c r="AD93" s="12" t="s">
        <v>479</v>
      </c>
      <c r="AE93" s="18" t="s">
        <v>319</v>
      </c>
      <c r="AF93" s="18" t="s">
        <v>250</v>
      </c>
      <c r="AG93" s="153">
        <f t="shared" si="16"/>
        <v>0</v>
      </c>
      <c r="AH93" s="153"/>
      <c r="AI93" s="153"/>
      <c r="AJ93" s="153"/>
      <c r="AK93" s="153"/>
      <c r="AL93" s="153"/>
      <c r="AM93" s="153"/>
      <c r="AN93" s="153"/>
      <c r="AO93" s="153"/>
      <c r="AP93" s="153"/>
      <c r="AQ93" s="154">
        <f t="shared" si="17"/>
        <v>0</v>
      </c>
      <c r="AR93" s="154"/>
      <c r="AS93" s="154"/>
      <c r="AT93" s="154"/>
      <c r="AU93" s="154"/>
      <c r="AV93" s="153">
        <f t="shared" si="18"/>
        <v>0</v>
      </c>
      <c r="AW93" s="153"/>
      <c r="AX93" s="153"/>
      <c r="AY93" s="153"/>
      <c r="AZ93" s="153"/>
      <c r="BA93" s="153">
        <f t="shared" si="26"/>
        <v>0</v>
      </c>
      <c r="BB93" s="153"/>
      <c r="BC93" s="153"/>
      <c r="BD93" s="153"/>
      <c r="BE93" s="153"/>
      <c r="BF93" s="153">
        <f t="shared" si="27"/>
        <v>0</v>
      </c>
      <c r="BG93" s="153"/>
      <c r="BH93" s="153"/>
      <c r="BI93" s="153"/>
      <c r="BJ93" s="153"/>
    </row>
    <row r="94" spans="1:62" ht="75.75" customHeight="1">
      <c r="A94" s="115" t="s">
        <v>427</v>
      </c>
      <c r="B94" s="17">
        <v>6612</v>
      </c>
      <c r="C94" s="62" t="s">
        <v>403</v>
      </c>
      <c r="D94" s="62" t="s">
        <v>359</v>
      </c>
      <c r="E94" s="62" t="s">
        <v>404</v>
      </c>
      <c r="F94" s="59"/>
      <c r="G94" s="59"/>
      <c r="H94" s="59"/>
      <c r="I94" s="59"/>
      <c r="J94" s="59"/>
      <c r="K94" s="59"/>
      <c r="L94" s="59"/>
      <c r="M94" s="64" t="s">
        <v>385</v>
      </c>
      <c r="N94" s="60" t="s">
        <v>290</v>
      </c>
      <c r="O94" s="60" t="s">
        <v>386</v>
      </c>
      <c r="P94" s="59">
        <v>29</v>
      </c>
      <c r="Q94" s="59"/>
      <c r="R94" s="59"/>
      <c r="S94" s="59"/>
      <c r="T94" s="59"/>
      <c r="U94" s="59"/>
      <c r="V94" s="59"/>
      <c r="W94" s="62" t="s">
        <v>451</v>
      </c>
      <c r="X94" s="62" t="s">
        <v>452</v>
      </c>
      <c r="Y94" s="62" t="s">
        <v>453</v>
      </c>
      <c r="Z94" s="63" t="s">
        <v>2</v>
      </c>
      <c r="AA94" s="87" t="s">
        <v>290</v>
      </c>
      <c r="AB94" s="87" t="s">
        <v>378</v>
      </c>
      <c r="AC94" s="18"/>
      <c r="AD94" s="18" t="s">
        <v>474</v>
      </c>
      <c r="AE94" s="18" t="s">
        <v>287</v>
      </c>
      <c r="AF94" s="18" t="s">
        <v>288</v>
      </c>
      <c r="AG94" s="153">
        <f t="shared" si="16"/>
        <v>0</v>
      </c>
      <c r="AH94" s="153"/>
      <c r="AI94" s="153"/>
      <c r="AJ94" s="153"/>
      <c r="AK94" s="153"/>
      <c r="AL94" s="153"/>
      <c r="AM94" s="153"/>
      <c r="AN94" s="153"/>
      <c r="AO94" s="153">
        <v>0</v>
      </c>
      <c r="AP94" s="153"/>
      <c r="AQ94" s="154">
        <f t="shared" si="17"/>
        <v>27.7</v>
      </c>
      <c r="AR94" s="154"/>
      <c r="AS94" s="154"/>
      <c r="AT94" s="154"/>
      <c r="AU94" s="154">
        <v>27.7</v>
      </c>
      <c r="AV94" s="153">
        <f t="shared" si="18"/>
        <v>30</v>
      </c>
      <c r="AW94" s="153"/>
      <c r="AX94" s="153"/>
      <c r="AY94" s="153"/>
      <c r="AZ94" s="153">
        <v>30</v>
      </c>
      <c r="BA94" s="153">
        <f t="shared" si="26"/>
        <v>30</v>
      </c>
      <c r="BB94" s="153"/>
      <c r="BC94" s="153"/>
      <c r="BD94" s="153"/>
      <c r="BE94" s="153">
        <v>30</v>
      </c>
      <c r="BF94" s="153">
        <f t="shared" si="27"/>
        <v>30</v>
      </c>
      <c r="BG94" s="153"/>
      <c r="BH94" s="153"/>
      <c r="BI94" s="153"/>
      <c r="BJ94" s="153">
        <v>30</v>
      </c>
    </row>
    <row r="95" spans="1:62" ht="36.75" hidden="1" customHeight="1">
      <c r="A95" s="115" t="s">
        <v>373</v>
      </c>
      <c r="B95" s="17">
        <v>6617</v>
      </c>
      <c r="C95" s="58" t="s">
        <v>447</v>
      </c>
      <c r="D95" s="58" t="s">
        <v>418</v>
      </c>
      <c r="E95" s="58" t="s">
        <v>448</v>
      </c>
      <c r="F95" s="59"/>
      <c r="G95" s="59"/>
      <c r="H95" s="59"/>
      <c r="I95" s="59"/>
      <c r="J95" s="59"/>
      <c r="K95" s="59"/>
      <c r="L95" s="59"/>
      <c r="M95" s="64" t="s">
        <v>387</v>
      </c>
      <c r="N95" s="60" t="s">
        <v>290</v>
      </c>
      <c r="O95" s="60" t="s">
        <v>386</v>
      </c>
      <c r="P95" s="59" t="s">
        <v>420</v>
      </c>
      <c r="Q95" s="59"/>
      <c r="R95" s="59"/>
      <c r="S95" s="59"/>
      <c r="T95" s="59"/>
      <c r="U95" s="59"/>
      <c r="V95" s="59"/>
      <c r="W95" s="58" t="s">
        <v>367</v>
      </c>
      <c r="X95" s="58" t="s">
        <v>360</v>
      </c>
      <c r="Y95" s="58" t="s">
        <v>368</v>
      </c>
      <c r="Z95" s="70" t="s">
        <v>413</v>
      </c>
      <c r="AA95" s="71" t="s">
        <v>290</v>
      </c>
      <c r="AB95" s="71" t="s">
        <v>378</v>
      </c>
      <c r="AC95" s="18"/>
      <c r="AD95" s="18" t="s">
        <v>476</v>
      </c>
      <c r="AE95" s="18" t="s">
        <v>310</v>
      </c>
      <c r="AF95" s="18" t="s">
        <v>250</v>
      </c>
      <c r="AG95" s="153">
        <f t="shared" si="16"/>
        <v>0</v>
      </c>
      <c r="AH95" s="153"/>
      <c r="AI95" s="153"/>
      <c r="AJ95" s="153"/>
      <c r="AK95" s="153"/>
      <c r="AL95" s="153"/>
      <c r="AM95" s="153"/>
      <c r="AN95" s="153"/>
      <c r="AO95" s="153"/>
      <c r="AP95" s="153"/>
      <c r="AQ95" s="154">
        <f t="shared" si="17"/>
        <v>0</v>
      </c>
      <c r="AR95" s="154"/>
      <c r="AS95" s="154"/>
      <c r="AT95" s="154"/>
      <c r="AU95" s="154"/>
      <c r="AV95" s="153">
        <f t="shared" si="18"/>
        <v>0</v>
      </c>
      <c r="AW95" s="153"/>
      <c r="AX95" s="153"/>
      <c r="AY95" s="153"/>
      <c r="AZ95" s="153"/>
      <c r="BA95" s="153">
        <f t="shared" si="26"/>
        <v>0</v>
      </c>
      <c r="BB95" s="153"/>
      <c r="BC95" s="153"/>
      <c r="BD95" s="153"/>
      <c r="BE95" s="153"/>
      <c r="BF95" s="153">
        <f t="shared" si="27"/>
        <v>0</v>
      </c>
      <c r="BG95" s="153"/>
      <c r="BH95" s="153"/>
      <c r="BI95" s="153"/>
      <c r="BJ95" s="153"/>
    </row>
    <row r="96" spans="1:62" ht="164.25" customHeight="1">
      <c r="A96" s="593" t="s">
        <v>434</v>
      </c>
      <c r="B96" s="17">
        <v>6618</v>
      </c>
      <c r="C96" s="58" t="s">
        <v>447</v>
      </c>
      <c r="D96" s="58" t="s">
        <v>458</v>
      </c>
      <c r="E96" s="58" t="s">
        <v>448</v>
      </c>
      <c r="F96" s="59"/>
      <c r="G96" s="59"/>
      <c r="H96" s="59"/>
      <c r="I96" s="59"/>
      <c r="J96" s="59"/>
      <c r="K96" s="59"/>
      <c r="L96" s="59"/>
      <c r="M96" s="64" t="s">
        <v>385</v>
      </c>
      <c r="N96" s="60" t="s">
        <v>290</v>
      </c>
      <c r="O96" s="60" t="s">
        <v>386</v>
      </c>
      <c r="P96" s="59">
        <v>29</v>
      </c>
      <c r="Q96" s="59"/>
      <c r="R96" s="59"/>
      <c r="S96" s="59"/>
      <c r="T96" s="59"/>
      <c r="U96" s="59"/>
      <c r="V96" s="59"/>
      <c r="W96" s="58" t="s">
        <v>367</v>
      </c>
      <c r="X96" s="58" t="s">
        <v>242</v>
      </c>
      <c r="Y96" s="58" t="s">
        <v>368</v>
      </c>
      <c r="Z96" s="63" t="s">
        <v>2</v>
      </c>
      <c r="AA96" s="63" t="s">
        <v>290</v>
      </c>
      <c r="AB96" s="63" t="s">
        <v>378</v>
      </c>
      <c r="AC96" s="18"/>
      <c r="AD96" s="18" t="s">
        <v>477</v>
      </c>
      <c r="AE96" s="18" t="s">
        <v>424</v>
      </c>
      <c r="AF96" s="18">
        <v>240</v>
      </c>
      <c r="AG96" s="153">
        <f>AI96+AK96+AM96+AO96</f>
        <v>45.5</v>
      </c>
      <c r="AH96" s="153">
        <f>AJ96+AL96+AN96+AP96</f>
        <v>43.9</v>
      </c>
      <c r="AI96" s="153"/>
      <c r="AJ96" s="153"/>
      <c r="AK96" s="153"/>
      <c r="AL96" s="153"/>
      <c r="AM96" s="153"/>
      <c r="AN96" s="153"/>
      <c r="AO96" s="153">
        <v>45.5</v>
      </c>
      <c r="AP96" s="153">
        <v>43.9</v>
      </c>
      <c r="AQ96" s="154">
        <f>AR96+AS96+AT96+AU96</f>
        <v>0</v>
      </c>
      <c r="AR96" s="154"/>
      <c r="AS96" s="154"/>
      <c r="AT96" s="154"/>
      <c r="AU96" s="154">
        <v>0</v>
      </c>
      <c r="AV96" s="153">
        <f t="shared" si="18"/>
        <v>0</v>
      </c>
      <c r="AW96" s="153"/>
      <c r="AX96" s="153"/>
      <c r="AY96" s="153"/>
      <c r="AZ96" s="153"/>
      <c r="BA96" s="153">
        <f t="shared" si="26"/>
        <v>0</v>
      </c>
      <c r="BB96" s="153"/>
      <c r="BC96" s="153"/>
      <c r="BD96" s="153"/>
      <c r="BE96" s="153"/>
      <c r="BF96" s="153">
        <f t="shared" si="27"/>
        <v>0</v>
      </c>
      <c r="BG96" s="153"/>
      <c r="BH96" s="153"/>
      <c r="BI96" s="153"/>
      <c r="BJ96" s="153"/>
    </row>
    <row r="97" spans="1:62" ht="18.75" hidden="1" customHeight="1">
      <c r="A97" s="594"/>
      <c r="B97" s="17"/>
      <c r="C97" s="59"/>
      <c r="D97" s="59"/>
      <c r="E97" s="59"/>
      <c r="F97" s="59"/>
      <c r="G97" s="59"/>
      <c r="H97" s="59"/>
      <c r="I97" s="59">
        <v>30</v>
      </c>
      <c r="J97" s="59"/>
      <c r="K97" s="59"/>
      <c r="L97" s="59"/>
      <c r="M97" s="72"/>
      <c r="N97" s="72"/>
      <c r="O97" s="72"/>
      <c r="P97" s="72"/>
      <c r="Q97" s="59"/>
      <c r="R97" s="59"/>
      <c r="S97" s="59"/>
      <c r="T97" s="59"/>
      <c r="U97" s="59"/>
      <c r="V97" s="59"/>
      <c r="W97" s="59"/>
      <c r="X97" s="59"/>
      <c r="Y97" s="59"/>
      <c r="Z97" s="66"/>
      <c r="AA97" s="66"/>
      <c r="AB97" s="66"/>
      <c r="AC97" s="18"/>
      <c r="AD97" s="18"/>
      <c r="AE97" s="18"/>
      <c r="AF97" s="18"/>
      <c r="AG97" s="153"/>
      <c r="AH97" s="153"/>
      <c r="AI97" s="153"/>
      <c r="AJ97" s="153"/>
      <c r="AK97" s="153"/>
      <c r="AL97" s="153"/>
      <c r="AM97" s="153"/>
      <c r="AN97" s="153"/>
      <c r="AO97" s="153"/>
      <c r="AP97" s="153"/>
      <c r="AQ97" s="154"/>
      <c r="AR97" s="154"/>
      <c r="AS97" s="154"/>
      <c r="AT97" s="154"/>
      <c r="AU97" s="154"/>
      <c r="AV97" s="153"/>
      <c r="AW97" s="153"/>
      <c r="AX97" s="153"/>
      <c r="AY97" s="153"/>
      <c r="AZ97" s="153"/>
      <c r="BA97" s="153"/>
      <c r="BB97" s="153"/>
      <c r="BC97" s="153"/>
      <c r="BD97" s="153"/>
      <c r="BE97" s="153"/>
      <c r="BF97" s="153"/>
      <c r="BG97" s="153"/>
      <c r="BH97" s="153"/>
      <c r="BI97" s="153"/>
      <c r="BJ97" s="153"/>
    </row>
    <row r="98" spans="1:62" ht="24" hidden="1" customHeight="1">
      <c r="A98" s="112" t="s">
        <v>412</v>
      </c>
      <c r="B98" s="14"/>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12"/>
      <c r="AD98" s="12"/>
      <c r="AE98" s="12"/>
      <c r="AF98" s="12"/>
      <c r="AG98" s="153">
        <f t="shared" si="16"/>
        <v>0</v>
      </c>
      <c r="AH98" s="153"/>
      <c r="AI98" s="148"/>
      <c r="AJ98" s="148"/>
      <c r="AK98" s="148"/>
      <c r="AL98" s="148"/>
      <c r="AM98" s="148"/>
      <c r="AN98" s="148"/>
      <c r="AO98" s="148"/>
      <c r="AP98" s="153"/>
      <c r="AQ98" s="154">
        <f t="shared" si="17"/>
        <v>0</v>
      </c>
      <c r="AR98" s="146"/>
      <c r="AS98" s="146"/>
      <c r="AT98" s="146"/>
      <c r="AU98" s="146"/>
      <c r="AV98" s="153">
        <f t="shared" si="18"/>
        <v>0</v>
      </c>
      <c r="AW98" s="148"/>
      <c r="AX98" s="148"/>
      <c r="AY98" s="148"/>
      <c r="AZ98" s="148"/>
      <c r="BA98" s="153">
        <f t="shared" si="26"/>
        <v>0</v>
      </c>
      <c r="BB98" s="148"/>
      <c r="BC98" s="148"/>
      <c r="BD98" s="148"/>
      <c r="BE98" s="148"/>
      <c r="BF98" s="153">
        <f t="shared" ref="BF98:BF106" si="28">BG98+BH98+BI98+BJ98</f>
        <v>0</v>
      </c>
      <c r="BG98" s="148"/>
      <c r="BH98" s="148"/>
      <c r="BI98" s="148"/>
      <c r="BJ98" s="148"/>
    </row>
    <row r="99" spans="1:62" ht="20.25" hidden="1" customHeight="1">
      <c r="A99" s="112" t="s">
        <v>467</v>
      </c>
      <c r="B99" s="14">
        <v>6700</v>
      </c>
      <c r="C99" s="92" t="s">
        <v>238</v>
      </c>
      <c r="D99" s="93" t="s">
        <v>238</v>
      </c>
      <c r="E99" s="93" t="s">
        <v>238</v>
      </c>
      <c r="F99" s="93" t="s">
        <v>238</v>
      </c>
      <c r="G99" s="93" t="s">
        <v>238</v>
      </c>
      <c r="H99" s="93" t="s">
        <v>238</v>
      </c>
      <c r="I99" s="93" t="s">
        <v>238</v>
      </c>
      <c r="J99" s="93" t="s">
        <v>238</v>
      </c>
      <c r="K99" s="93" t="s">
        <v>238</v>
      </c>
      <c r="L99" s="93" t="s">
        <v>238</v>
      </c>
      <c r="M99" s="93" t="s">
        <v>238</v>
      </c>
      <c r="N99" s="93" t="s">
        <v>238</v>
      </c>
      <c r="O99" s="93" t="s">
        <v>238</v>
      </c>
      <c r="P99" s="93" t="s">
        <v>238</v>
      </c>
      <c r="Q99" s="94" t="s">
        <v>238</v>
      </c>
      <c r="R99" s="94" t="s">
        <v>238</v>
      </c>
      <c r="S99" s="94" t="s">
        <v>238</v>
      </c>
      <c r="T99" s="94" t="s">
        <v>238</v>
      </c>
      <c r="U99" s="94" t="s">
        <v>238</v>
      </c>
      <c r="V99" s="94" t="s">
        <v>238</v>
      </c>
      <c r="W99" s="94" t="s">
        <v>238</v>
      </c>
      <c r="X99" s="93" t="s">
        <v>238</v>
      </c>
      <c r="Y99" s="93" t="s">
        <v>238</v>
      </c>
      <c r="Z99" s="93" t="s">
        <v>238</v>
      </c>
      <c r="AA99" s="93" t="s">
        <v>238</v>
      </c>
      <c r="AB99" s="93" t="s">
        <v>238</v>
      </c>
      <c r="AC99" s="8" t="s">
        <v>238</v>
      </c>
      <c r="AD99" s="8" t="s">
        <v>238</v>
      </c>
      <c r="AE99" s="8"/>
      <c r="AF99" s="8"/>
      <c r="AG99" s="153">
        <f t="shared" si="16"/>
        <v>0</v>
      </c>
      <c r="AH99" s="153"/>
      <c r="AI99" s="148"/>
      <c r="AJ99" s="148"/>
      <c r="AK99" s="148"/>
      <c r="AL99" s="148"/>
      <c r="AM99" s="148"/>
      <c r="AN99" s="148"/>
      <c r="AO99" s="148"/>
      <c r="AP99" s="153"/>
      <c r="AQ99" s="154">
        <f t="shared" si="17"/>
        <v>0</v>
      </c>
      <c r="AR99" s="146"/>
      <c r="AS99" s="146"/>
      <c r="AT99" s="146"/>
      <c r="AU99" s="146"/>
      <c r="AV99" s="153">
        <f t="shared" si="18"/>
        <v>0</v>
      </c>
      <c r="AW99" s="148"/>
      <c r="AX99" s="148"/>
      <c r="AY99" s="148"/>
      <c r="AZ99" s="148"/>
      <c r="BA99" s="153">
        <f t="shared" si="26"/>
        <v>0</v>
      </c>
      <c r="BB99" s="148"/>
      <c r="BC99" s="148"/>
      <c r="BD99" s="148"/>
      <c r="BE99" s="148"/>
      <c r="BF99" s="153">
        <f t="shared" si="28"/>
        <v>0</v>
      </c>
      <c r="BG99" s="148"/>
      <c r="BH99" s="148"/>
      <c r="BI99" s="148"/>
      <c r="BJ99" s="148"/>
    </row>
    <row r="100" spans="1:62" ht="17.25" hidden="1" customHeight="1">
      <c r="A100" s="113" t="s">
        <v>411</v>
      </c>
      <c r="B100" s="15"/>
      <c r="C100" s="78"/>
      <c r="D100" s="78"/>
      <c r="E100" s="78"/>
      <c r="F100" s="846"/>
      <c r="G100" s="78"/>
      <c r="H100" s="78"/>
      <c r="I100" s="78"/>
      <c r="J100" s="78"/>
      <c r="K100" s="78"/>
      <c r="L100" s="78"/>
      <c r="M100" s="78"/>
      <c r="N100" s="78"/>
      <c r="O100" s="78"/>
      <c r="P100" s="78"/>
      <c r="Q100" s="78"/>
      <c r="R100" s="78"/>
      <c r="S100" s="78"/>
      <c r="T100" s="78"/>
      <c r="U100" s="78"/>
      <c r="V100" s="78"/>
      <c r="W100" s="78"/>
      <c r="X100" s="78"/>
      <c r="Y100" s="78"/>
      <c r="Z100" s="78"/>
      <c r="AA100" s="78"/>
      <c r="AB100" s="78"/>
      <c r="AC100" s="16"/>
      <c r="AD100" s="16"/>
      <c r="AE100" s="16"/>
      <c r="AF100" s="16"/>
      <c r="AG100" s="153">
        <f t="shared" si="16"/>
        <v>0</v>
      </c>
      <c r="AH100" s="156"/>
      <c r="AI100" s="151"/>
      <c r="AJ100" s="151"/>
      <c r="AK100" s="151"/>
      <c r="AL100" s="151"/>
      <c r="AM100" s="151"/>
      <c r="AN100" s="151"/>
      <c r="AO100" s="151"/>
      <c r="AP100" s="156"/>
      <c r="AQ100" s="154">
        <f t="shared" si="17"/>
        <v>0</v>
      </c>
      <c r="AR100" s="152"/>
      <c r="AS100" s="152"/>
      <c r="AT100" s="152"/>
      <c r="AU100" s="152"/>
      <c r="AV100" s="153">
        <f t="shared" si="18"/>
        <v>0</v>
      </c>
      <c r="AW100" s="151"/>
      <c r="AX100" s="151"/>
      <c r="AY100" s="151"/>
      <c r="AZ100" s="151"/>
      <c r="BA100" s="153">
        <f t="shared" si="26"/>
        <v>0</v>
      </c>
      <c r="BB100" s="151"/>
      <c r="BC100" s="151"/>
      <c r="BD100" s="151"/>
      <c r="BE100" s="151"/>
      <c r="BF100" s="153">
        <f t="shared" si="28"/>
        <v>0</v>
      </c>
      <c r="BG100" s="151"/>
      <c r="BH100" s="151"/>
      <c r="BI100" s="151"/>
      <c r="BJ100" s="151"/>
    </row>
    <row r="101" spans="1:62" ht="17.25" hidden="1" customHeight="1">
      <c r="A101" s="114" t="s">
        <v>412</v>
      </c>
      <c r="B101" s="17"/>
      <c r="C101" s="59"/>
      <c r="D101" s="59"/>
      <c r="E101" s="59"/>
      <c r="F101" s="847"/>
      <c r="G101" s="59"/>
      <c r="H101" s="59"/>
      <c r="I101" s="59"/>
      <c r="J101" s="59"/>
      <c r="K101" s="59"/>
      <c r="L101" s="59"/>
      <c r="M101" s="59"/>
      <c r="N101" s="59"/>
      <c r="O101" s="59"/>
      <c r="P101" s="59"/>
      <c r="Q101" s="59"/>
      <c r="R101" s="59"/>
      <c r="S101" s="59"/>
      <c r="T101" s="59"/>
      <c r="U101" s="59"/>
      <c r="V101" s="59"/>
      <c r="W101" s="59"/>
      <c r="X101" s="59"/>
      <c r="Y101" s="59"/>
      <c r="Z101" s="59"/>
      <c r="AA101" s="59"/>
      <c r="AB101" s="59"/>
      <c r="AC101" s="18"/>
      <c r="AD101" s="18"/>
      <c r="AE101" s="18"/>
      <c r="AF101" s="18"/>
      <c r="AG101" s="153">
        <f t="shared" si="16"/>
        <v>0</v>
      </c>
      <c r="AH101" s="153"/>
      <c r="AI101" s="153"/>
      <c r="AJ101" s="153"/>
      <c r="AK101" s="153"/>
      <c r="AL101" s="153"/>
      <c r="AM101" s="153"/>
      <c r="AN101" s="153"/>
      <c r="AO101" s="153"/>
      <c r="AP101" s="153"/>
      <c r="AQ101" s="154">
        <f t="shared" si="17"/>
        <v>0</v>
      </c>
      <c r="AR101" s="154"/>
      <c r="AS101" s="154"/>
      <c r="AT101" s="154"/>
      <c r="AU101" s="154"/>
      <c r="AV101" s="153">
        <f t="shared" si="18"/>
        <v>0</v>
      </c>
      <c r="AW101" s="153"/>
      <c r="AX101" s="153"/>
      <c r="AY101" s="153"/>
      <c r="AZ101" s="153"/>
      <c r="BA101" s="153">
        <f t="shared" si="26"/>
        <v>0</v>
      </c>
      <c r="BB101" s="153"/>
      <c r="BC101" s="153"/>
      <c r="BD101" s="153"/>
      <c r="BE101" s="153"/>
      <c r="BF101" s="153">
        <f t="shared" si="28"/>
        <v>0</v>
      </c>
      <c r="BG101" s="153"/>
      <c r="BH101" s="153"/>
      <c r="BI101" s="153"/>
      <c r="BJ101" s="153"/>
    </row>
    <row r="102" spans="1:62" ht="21.75" hidden="1" customHeight="1">
      <c r="A102" s="112" t="s">
        <v>412</v>
      </c>
      <c r="B102" s="14"/>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12"/>
      <c r="AD102" s="12"/>
      <c r="AE102" s="12"/>
      <c r="AF102" s="12"/>
      <c r="AG102" s="153">
        <f t="shared" si="16"/>
        <v>0</v>
      </c>
      <c r="AH102" s="153"/>
      <c r="AI102" s="148"/>
      <c r="AJ102" s="148"/>
      <c r="AK102" s="148"/>
      <c r="AL102" s="148"/>
      <c r="AM102" s="148"/>
      <c r="AN102" s="148"/>
      <c r="AO102" s="148"/>
      <c r="AP102" s="153"/>
      <c r="AQ102" s="154">
        <f t="shared" si="17"/>
        <v>0</v>
      </c>
      <c r="AR102" s="146"/>
      <c r="AS102" s="146"/>
      <c r="AT102" s="146"/>
      <c r="AU102" s="146"/>
      <c r="AV102" s="153">
        <f t="shared" si="18"/>
        <v>0</v>
      </c>
      <c r="AW102" s="148"/>
      <c r="AX102" s="148"/>
      <c r="AY102" s="148"/>
      <c r="AZ102" s="148"/>
      <c r="BA102" s="153">
        <f t="shared" si="26"/>
        <v>0</v>
      </c>
      <c r="BB102" s="148"/>
      <c r="BC102" s="148"/>
      <c r="BD102" s="148"/>
      <c r="BE102" s="148"/>
      <c r="BF102" s="153">
        <f t="shared" si="28"/>
        <v>0</v>
      </c>
      <c r="BG102" s="148"/>
      <c r="BH102" s="148"/>
      <c r="BI102" s="148"/>
      <c r="BJ102" s="148"/>
    </row>
    <row r="103" spans="1:62" s="40" customFormat="1" ht="138" customHeight="1">
      <c r="A103" s="509" t="s">
        <v>331</v>
      </c>
      <c r="B103" s="37">
        <v>6800</v>
      </c>
      <c r="C103" s="76" t="s">
        <v>238</v>
      </c>
      <c r="D103" s="76" t="s">
        <v>238</v>
      </c>
      <c r="E103" s="76" t="s">
        <v>238</v>
      </c>
      <c r="F103" s="76" t="s">
        <v>238</v>
      </c>
      <c r="G103" s="76" t="s">
        <v>238</v>
      </c>
      <c r="H103" s="76" t="s">
        <v>238</v>
      </c>
      <c r="I103" s="76" t="s">
        <v>238</v>
      </c>
      <c r="J103" s="76" t="s">
        <v>238</v>
      </c>
      <c r="K103" s="76" t="s">
        <v>238</v>
      </c>
      <c r="L103" s="76" t="s">
        <v>238</v>
      </c>
      <c r="M103" s="76" t="s">
        <v>238</v>
      </c>
      <c r="N103" s="76" t="s">
        <v>238</v>
      </c>
      <c r="O103" s="76" t="s">
        <v>238</v>
      </c>
      <c r="P103" s="76" t="s">
        <v>238</v>
      </c>
      <c r="Q103" s="77" t="s">
        <v>238</v>
      </c>
      <c r="R103" s="77" t="s">
        <v>238</v>
      </c>
      <c r="S103" s="77" t="s">
        <v>238</v>
      </c>
      <c r="T103" s="77" t="s">
        <v>238</v>
      </c>
      <c r="U103" s="77" t="s">
        <v>238</v>
      </c>
      <c r="V103" s="77" t="s">
        <v>238</v>
      </c>
      <c r="W103" s="77" t="s">
        <v>238</v>
      </c>
      <c r="X103" s="76" t="s">
        <v>238</v>
      </c>
      <c r="Y103" s="76" t="s">
        <v>238</v>
      </c>
      <c r="Z103" s="76" t="s">
        <v>238</v>
      </c>
      <c r="AA103" s="76" t="s">
        <v>238</v>
      </c>
      <c r="AB103" s="76" t="s">
        <v>238</v>
      </c>
      <c r="AC103" s="38" t="s">
        <v>238</v>
      </c>
      <c r="AD103" s="38" t="s">
        <v>238</v>
      </c>
      <c r="AE103" s="38"/>
      <c r="AF103" s="38"/>
      <c r="AG103" s="160">
        <f t="shared" si="16"/>
        <v>1449</v>
      </c>
      <c r="AH103" s="160">
        <f t="shared" si="16"/>
        <v>1415</v>
      </c>
      <c r="AI103" s="149">
        <f>AI106+AI114+AI116+AI119</f>
        <v>10</v>
      </c>
      <c r="AJ103" s="149">
        <f>AJ106+AJ114+AJ116+AJ119</f>
        <v>10</v>
      </c>
      <c r="AK103" s="149">
        <f>AK106+AK114+AK116+AK119</f>
        <v>0</v>
      </c>
      <c r="AL103" s="149"/>
      <c r="AM103" s="149">
        <f>AM106+AM114+AM116+AM119</f>
        <v>0</v>
      </c>
      <c r="AN103" s="149"/>
      <c r="AO103" s="149">
        <f>AO106+AO118+AO119</f>
        <v>1439</v>
      </c>
      <c r="AP103" s="149">
        <f>AP106+AP118+AP119</f>
        <v>1405</v>
      </c>
      <c r="AQ103" s="161">
        <f t="shared" si="17"/>
        <v>1425.9</v>
      </c>
      <c r="AR103" s="150">
        <f>AR106+AR114+AR116+AR119</f>
        <v>0</v>
      </c>
      <c r="AS103" s="150">
        <f>AS106+AS114+AS116+AS119</f>
        <v>0</v>
      </c>
      <c r="AT103" s="150">
        <f>AT106+AT114+AT116+AT119</f>
        <v>0</v>
      </c>
      <c r="AU103" s="150">
        <f>AU106+AU118+AU119</f>
        <v>1425.9</v>
      </c>
      <c r="AV103" s="160">
        <f t="shared" si="18"/>
        <v>1461.9</v>
      </c>
      <c r="AW103" s="149">
        <f>AW106+AW114+AW116+AW119</f>
        <v>0</v>
      </c>
      <c r="AX103" s="149">
        <f>AX106+AX114+AX116+AX119</f>
        <v>0</v>
      </c>
      <c r="AY103" s="149">
        <f>AY106+AY114+AY116+AY119</f>
        <v>0</v>
      </c>
      <c r="AZ103" s="149">
        <f>AZ106+AZ118+AZ119</f>
        <v>1461.9</v>
      </c>
      <c r="BA103" s="160">
        <f t="shared" si="26"/>
        <v>1461.9</v>
      </c>
      <c r="BB103" s="149">
        <f>BB106+BB114+BB116+BB119</f>
        <v>0</v>
      </c>
      <c r="BC103" s="149">
        <f>BC106+BC114+BC116+BC119</f>
        <v>0</v>
      </c>
      <c r="BD103" s="149">
        <f>BD106+BD114+BD116+BD119</f>
        <v>0</v>
      </c>
      <c r="BE103" s="149">
        <f>BE106+BE118+BE119</f>
        <v>1461.9</v>
      </c>
      <c r="BF103" s="160">
        <f t="shared" si="28"/>
        <v>1461.9</v>
      </c>
      <c r="BG103" s="149">
        <f>BG106+BG114+BG116+BG119</f>
        <v>0</v>
      </c>
      <c r="BH103" s="149">
        <f>BH106+BH114+BH116+BH119</f>
        <v>0</v>
      </c>
      <c r="BI103" s="149">
        <f>BI106+BI114+BI116+BI119</f>
        <v>0</v>
      </c>
      <c r="BJ103" s="149">
        <f>BJ106+BJ118+BJ119</f>
        <v>1461.9</v>
      </c>
    </row>
    <row r="104" spans="1:62" ht="0.75" hidden="1" customHeight="1">
      <c r="A104" s="119" t="s">
        <v>411</v>
      </c>
      <c r="B104" s="30"/>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16"/>
      <c r="AD104" s="16"/>
      <c r="AE104" s="16"/>
      <c r="AF104" s="16"/>
      <c r="AG104" s="153">
        <f t="shared" si="16"/>
        <v>0</v>
      </c>
      <c r="AH104" s="156"/>
      <c r="AI104" s="151"/>
      <c r="AJ104" s="151"/>
      <c r="AK104" s="151"/>
      <c r="AL104" s="151"/>
      <c r="AM104" s="151"/>
      <c r="AN104" s="151"/>
      <c r="AO104" s="151"/>
      <c r="AP104" s="156"/>
      <c r="AQ104" s="154">
        <f t="shared" si="17"/>
        <v>0</v>
      </c>
      <c r="AR104" s="152"/>
      <c r="AS104" s="152"/>
      <c r="AT104" s="152"/>
      <c r="AU104" s="152"/>
      <c r="AV104" s="153">
        <f t="shared" si="18"/>
        <v>0</v>
      </c>
      <c r="AW104" s="151"/>
      <c r="AX104" s="151"/>
      <c r="AY104" s="151"/>
      <c r="AZ104" s="151"/>
      <c r="BA104" s="153">
        <f t="shared" si="26"/>
        <v>0</v>
      </c>
      <c r="BB104" s="151"/>
      <c r="BC104" s="151"/>
      <c r="BD104" s="151"/>
      <c r="BE104" s="151"/>
      <c r="BF104" s="153">
        <f t="shared" si="28"/>
        <v>0</v>
      </c>
      <c r="BG104" s="151"/>
      <c r="BH104" s="151"/>
      <c r="BI104" s="151"/>
      <c r="BJ104" s="151"/>
    </row>
    <row r="105" spans="1:62" ht="0.75" hidden="1" customHeight="1">
      <c r="A105" s="120"/>
      <c r="B105" s="31"/>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18"/>
      <c r="AD105" s="18"/>
      <c r="AE105" s="18"/>
      <c r="AF105" s="18"/>
      <c r="AG105" s="153">
        <f t="shared" si="16"/>
        <v>0</v>
      </c>
      <c r="AH105" s="153"/>
      <c r="AI105" s="153"/>
      <c r="AJ105" s="153"/>
      <c r="AK105" s="153"/>
      <c r="AL105" s="153"/>
      <c r="AM105" s="153"/>
      <c r="AN105" s="153"/>
      <c r="AO105" s="153"/>
      <c r="AP105" s="153"/>
      <c r="AQ105" s="154">
        <f t="shared" si="17"/>
        <v>0</v>
      </c>
      <c r="AR105" s="154"/>
      <c r="AS105" s="154"/>
      <c r="AT105" s="154"/>
      <c r="AU105" s="154"/>
      <c r="AV105" s="153">
        <f t="shared" si="18"/>
        <v>0</v>
      </c>
      <c r="AW105" s="153"/>
      <c r="AX105" s="153"/>
      <c r="AY105" s="153"/>
      <c r="AZ105" s="153"/>
      <c r="BA105" s="153">
        <f t="shared" si="26"/>
        <v>0</v>
      </c>
      <c r="BB105" s="153"/>
      <c r="BC105" s="153"/>
      <c r="BD105" s="153"/>
      <c r="BE105" s="153"/>
      <c r="BF105" s="153">
        <f t="shared" si="28"/>
        <v>0</v>
      </c>
      <c r="BG105" s="153"/>
      <c r="BH105" s="153"/>
      <c r="BI105" s="153"/>
      <c r="BJ105" s="153"/>
    </row>
    <row r="106" spans="1:62" ht="14.25" customHeight="1">
      <c r="A106" s="121"/>
      <c r="B106" s="32"/>
      <c r="C106" s="748" t="s">
        <v>447</v>
      </c>
      <c r="D106" s="68" t="s">
        <v>356</v>
      </c>
      <c r="E106" s="745" t="s">
        <v>448</v>
      </c>
      <c r="F106" s="66"/>
      <c r="G106" s="66"/>
      <c r="H106" s="66"/>
      <c r="I106" s="66"/>
      <c r="J106" s="66"/>
      <c r="K106" s="66"/>
      <c r="L106" s="66"/>
      <c r="M106" s="848" t="s">
        <v>320</v>
      </c>
      <c r="N106" s="60" t="s">
        <v>290</v>
      </c>
      <c r="O106" s="67" t="s">
        <v>386</v>
      </c>
      <c r="P106" s="66">
        <v>38</v>
      </c>
      <c r="Q106" s="66"/>
      <c r="R106" s="66"/>
      <c r="S106" s="66"/>
      <c r="T106" s="66"/>
      <c r="U106" s="66"/>
      <c r="V106" s="66"/>
      <c r="W106" s="748" t="s">
        <v>367</v>
      </c>
      <c r="X106" s="79" t="s">
        <v>361</v>
      </c>
      <c r="Y106" s="818" t="s">
        <v>368</v>
      </c>
      <c r="Z106" s="853" t="s">
        <v>376</v>
      </c>
      <c r="AA106" s="851" t="s">
        <v>290</v>
      </c>
      <c r="AB106" s="851" t="s">
        <v>377</v>
      </c>
      <c r="AC106" s="12"/>
      <c r="AD106" s="12" t="s">
        <v>482</v>
      </c>
      <c r="AE106" s="12"/>
      <c r="AF106" s="12"/>
      <c r="AG106" s="153">
        <f t="shared" si="16"/>
        <v>1181.5999999999999</v>
      </c>
      <c r="AH106" s="153">
        <f t="shared" si="16"/>
        <v>1165.2</v>
      </c>
      <c r="AI106" s="148">
        <f>AI107+AI110</f>
        <v>10</v>
      </c>
      <c r="AJ106" s="148">
        <f>AJ107+AJ110</f>
        <v>10</v>
      </c>
      <c r="AK106" s="148"/>
      <c r="AL106" s="148"/>
      <c r="AM106" s="148"/>
      <c r="AN106" s="148"/>
      <c r="AO106" s="148">
        <f>AO108+AO109+AO111+AO112</f>
        <v>1171.5999999999999</v>
      </c>
      <c r="AP106" s="148">
        <f>AP108+AP109+AP111+AP112</f>
        <v>1155.2</v>
      </c>
      <c r="AQ106" s="154">
        <f t="shared" si="17"/>
        <v>1168.7</v>
      </c>
      <c r="AR106" s="146"/>
      <c r="AS106" s="146"/>
      <c r="AT106" s="146"/>
      <c r="AU106" s="146">
        <f>AU108+AU109+AU111+AU112</f>
        <v>1168.7</v>
      </c>
      <c r="AV106" s="153">
        <f t="shared" si="18"/>
        <v>1197.5</v>
      </c>
      <c r="AW106" s="148"/>
      <c r="AX106" s="148"/>
      <c r="AY106" s="148"/>
      <c r="AZ106" s="148">
        <f>AZ108+AZ109+AZ111+AZ112</f>
        <v>1197.5</v>
      </c>
      <c r="BA106" s="153">
        <f t="shared" si="26"/>
        <v>1197.5</v>
      </c>
      <c r="BB106" s="148"/>
      <c r="BC106" s="148"/>
      <c r="BD106" s="148"/>
      <c r="BE106" s="148">
        <f>BE108+BE109+BE111+BE112</f>
        <v>1197.5</v>
      </c>
      <c r="BF106" s="153">
        <f t="shared" si="28"/>
        <v>1197.5</v>
      </c>
      <c r="BG106" s="148"/>
      <c r="BH106" s="148"/>
      <c r="BI106" s="148"/>
      <c r="BJ106" s="148">
        <f>BJ108+BJ109+BJ111+BJ112</f>
        <v>1197.5</v>
      </c>
    </row>
    <row r="107" spans="1:62" ht="14.25" customHeight="1">
      <c r="A107" s="859" t="s">
        <v>324</v>
      </c>
      <c r="B107" s="856">
        <v>6802</v>
      </c>
      <c r="C107" s="749"/>
      <c r="D107" s="600"/>
      <c r="E107" s="746"/>
      <c r="F107" s="66"/>
      <c r="G107" s="66"/>
      <c r="H107" s="66"/>
      <c r="I107" s="66"/>
      <c r="J107" s="66"/>
      <c r="K107" s="66"/>
      <c r="L107" s="66"/>
      <c r="M107" s="849"/>
      <c r="N107" s="60"/>
      <c r="O107" s="67"/>
      <c r="P107" s="66"/>
      <c r="Q107" s="59"/>
      <c r="R107" s="59"/>
      <c r="S107" s="59"/>
      <c r="T107" s="59"/>
      <c r="U107" s="59"/>
      <c r="V107" s="59"/>
      <c r="W107" s="749"/>
      <c r="X107" s="79"/>
      <c r="Y107" s="819"/>
      <c r="Z107" s="854"/>
      <c r="AA107" s="993"/>
      <c r="AB107" s="993"/>
      <c r="AC107" s="12"/>
      <c r="AD107" s="12" t="s">
        <v>482</v>
      </c>
      <c r="AE107" s="12" t="s">
        <v>408</v>
      </c>
      <c r="AF107" s="12">
        <v>120</v>
      </c>
      <c r="AG107" s="153">
        <f t="shared" si="16"/>
        <v>7.7</v>
      </c>
      <c r="AH107" s="153">
        <f t="shared" si="16"/>
        <v>7.7</v>
      </c>
      <c r="AI107" s="148">
        <v>7.7</v>
      </c>
      <c r="AJ107" s="148">
        <v>7.7</v>
      </c>
      <c r="AK107" s="148"/>
      <c r="AL107" s="148"/>
      <c r="AM107" s="148"/>
      <c r="AN107" s="148"/>
      <c r="AO107" s="148">
        <v>0</v>
      </c>
      <c r="AP107" s="153"/>
      <c r="AQ107" s="154"/>
      <c r="AR107" s="146"/>
      <c r="AS107" s="146"/>
      <c r="AT107" s="146"/>
      <c r="AU107" s="146"/>
      <c r="AV107" s="153"/>
      <c r="AW107" s="148"/>
      <c r="AX107" s="148"/>
      <c r="AY107" s="148"/>
      <c r="AZ107" s="148"/>
      <c r="BA107" s="153"/>
      <c r="BB107" s="148"/>
      <c r="BC107" s="148"/>
      <c r="BD107" s="148"/>
      <c r="BE107" s="148"/>
      <c r="BF107" s="153"/>
      <c r="BG107" s="148"/>
      <c r="BH107" s="148"/>
      <c r="BI107" s="148"/>
      <c r="BJ107" s="148"/>
    </row>
    <row r="108" spans="1:62" ht="50.25" customHeight="1">
      <c r="A108" s="861"/>
      <c r="B108" s="858"/>
      <c r="C108" s="749"/>
      <c r="D108" s="79"/>
      <c r="E108" s="746"/>
      <c r="F108" s="66"/>
      <c r="G108" s="66"/>
      <c r="H108" s="66"/>
      <c r="I108" s="66"/>
      <c r="J108" s="66"/>
      <c r="K108" s="66"/>
      <c r="L108" s="66"/>
      <c r="M108" s="849"/>
      <c r="N108" s="60"/>
      <c r="O108" s="67"/>
      <c r="P108" s="66"/>
      <c r="Q108" s="59"/>
      <c r="R108" s="59"/>
      <c r="S108" s="59"/>
      <c r="T108" s="59"/>
      <c r="U108" s="59"/>
      <c r="V108" s="59"/>
      <c r="W108" s="749"/>
      <c r="X108" s="79"/>
      <c r="Y108" s="819"/>
      <c r="Z108" s="854"/>
      <c r="AA108" s="993"/>
      <c r="AB108" s="993"/>
      <c r="AC108" s="12"/>
      <c r="AD108" s="12" t="s">
        <v>482</v>
      </c>
      <c r="AE108" s="12" t="s">
        <v>274</v>
      </c>
      <c r="AF108" s="12">
        <v>121</v>
      </c>
      <c r="AG108" s="153">
        <f t="shared" si="16"/>
        <v>763.5</v>
      </c>
      <c r="AH108" s="153">
        <f t="shared" si="16"/>
        <v>763.5</v>
      </c>
      <c r="AI108" s="148"/>
      <c r="AJ108" s="148"/>
      <c r="AK108" s="148"/>
      <c r="AL108" s="148"/>
      <c r="AM108" s="148"/>
      <c r="AN108" s="148"/>
      <c r="AO108" s="148">
        <v>763.5</v>
      </c>
      <c r="AP108" s="153">
        <v>763.5</v>
      </c>
      <c r="AQ108" s="154">
        <f t="shared" si="17"/>
        <v>793.7</v>
      </c>
      <c r="AR108" s="146"/>
      <c r="AS108" s="146"/>
      <c r="AT108" s="146"/>
      <c r="AU108" s="146">
        <v>793.7</v>
      </c>
      <c r="AV108" s="153">
        <f t="shared" si="18"/>
        <v>816.1</v>
      </c>
      <c r="AW108" s="148"/>
      <c r="AX108" s="148"/>
      <c r="AY108" s="148"/>
      <c r="AZ108" s="148">
        <v>816.1</v>
      </c>
      <c r="BA108" s="153">
        <f t="shared" si="26"/>
        <v>816.1</v>
      </c>
      <c r="BB108" s="148"/>
      <c r="BC108" s="148"/>
      <c r="BD108" s="148"/>
      <c r="BE108" s="148">
        <v>816.1</v>
      </c>
      <c r="BF108" s="153">
        <f>BG108+BH108+BI108+BJ108</f>
        <v>816.1</v>
      </c>
      <c r="BG108" s="148"/>
      <c r="BH108" s="148"/>
      <c r="BI108" s="148"/>
      <c r="BJ108" s="148">
        <v>816.1</v>
      </c>
    </row>
    <row r="109" spans="1:62" ht="13.5" customHeight="1">
      <c r="A109" s="859" t="s">
        <v>323</v>
      </c>
      <c r="B109" s="856">
        <v>6801</v>
      </c>
      <c r="C109" s="749"/>
      <c r="D109" s="79"/>
      <c r="E109" s="746"/>
      <c r="F109" s="66"/>
      <c r="G109" s="66"/>
      <c r="H109" s="66"/>
      <c r="I109" s="66"/>
      <c r="J109" s="66"/>
      <c r="K109" s="66"/>
      <c r="L109" s="66"/>
      <c r="M109" s="849"/>
      <c r="N109" s="60"/>
      <c r="O109" s="67"/>
      <c r="P109" s="66"/>
      <c r="Q109" s="59"/>
      <c r="R109" s="59"/>
      <c r="S109" s="59"/>
      <c r="T109" s="59"/>
      <c r="U109" s="59"/>
      <c r="V109" s="59"/>
      <c r="W109" s="749"/>
      <c r="X109" s="79"/>
      <c r="Y109" s="819"/>
      <c r="Z109" s="854"/>
      <c r="AA109" s="993"/>
      <c r="AB109" s="993"/>
      <c r="AC109" s="12"/>
      <c r="AD109" s="12" t="s">
        <v>482</v>
      </c>
      <c r="AE109" s="12" t="s">
        <v>274</v>
      </c>
      <c r="AF109" s="12">
        <v>129</v>
      </c>
      <c r="AG109" s="153">
        <f t="shared" si="16"/>
        <v>320.60000000000002</v>
      </c>
      <c r="AH109" s="153">
        <f t="shared" si="16"/>
        <v>315.2</v>
      </c>
      <c r="AI109" s="148"/>
      <c r="AJ109" s="148"/>
      <c r="AK109" s="148"/>
      <c r="AL109" s="148"/>
      <c r="AM109" s="148"/>
      <c r="AN109" s="148"/>
      <c r="AO109" s="148">
        <v>320.60000000000002</v>
      </c>
      <c r="AP109" s="153">
        <v>315.2</v>
      </c>
      <c r="AQ109" s="154">
        <f t="shared" si="17"/>
        <v>329.7</v>
      </c>
      <c r="AR109" s="146"/>
      <c r="AS109" s="146"/>
      <c r="AT109" s="146"/>
      <c r="AU109" s="146">
        <v>329.7</v>
      </c>
      <c r="AV109" s="153">
        <f t="shared" si="18"/>
        <v>336.4</v>
      </c>
      <c r="AW109" s="148"/>
      <c r="AX109" s="148"/>
      <c r="AY109" s="148"/>
      <c r="AZ109" s="148">
        <v>336.4</v>
      </c>
      <c r="BA109" s="153">
        <f t="shared" si="26"/>
        <v>336.4</v>
      </c>
      <c r="BB109" s="148"/>
      <c r="BC109" s="148"/>
      <c r="BD109" s="148"/>
      <c r="BE109" s="148">
        <v>336.4</v>
      </c>
      <c r="BF109" s="153">
        <f>BG109+BH109+BI109+BJ109</f>
        <v>336.4</v>
      </c>
      <c r="BG109" s="148"/>
      <c r="BH109" s="148"/>
      <c r="BI109" s="148"/>
      <c r="BJ109" s="148">
        <v>336.4</v>
      </c>
    </row>
    <row r="110" spans="1:62" ht="11.25" customHeight="1">
      <c r="A110" s="860"/>
      <c r="B110" s="857"/>
      <c r="C110" s="749"/>
      <c r="D110" s="79"/>
      <c r="E110" s="746"/>
      <c r="F110" s="66"/>
      <c r="G110" s="66"/>
      <c r="H110" s="66"/>
      <c r="I110" s="66"/>
      <c r="J110" s="66"/>
      <c r="K110" s="66"/>
      <c r="L110" s="66"/>
      <c r="M110" s="849"/>
      <c r="N110" s="60"/>
      <c r="O110" s="67"/>
      <c r="P110" s="66"/>
      <c r="Q110" s="59"/>
      <c r="R110" s="59"/>
      <c r="S110" s="59"/>
      <c r="T110" s="59"/>
      <c r="U110" s="59"/>
      <c r="V110" s="59"/>
      <c r="W110" s="749"/>
      <c r="X110" s="79"/>
      <c r="Y110" s="819"/>
      <c r="Z110" s="854"/>
      <c r="AA110" s="993"/>
      <c r="AB110" s="993"/>
      <c r="AC110" s="12"/>
      <c r="AD110" s="12" t="s">
        <v>482</v>
      </c>
      <c r="AE110" s="12" t="s">
        <v>408</v>
      </c>
      <c r="AF110" s="12">
        <v>120</v>
      </c>
      <c r="AG110" s="153">
        <f t="shared" si="16"/>
        <v>2.2999999999999998</v>
      </c>
      <c r="AH110" s="153">
        <f t="shared" si="16"/>
        <v>2.2999999999999998</v>
      </c>
      <c r="AI110" s="148">
        <v>2.2999999999999998</v>
      </c>
      <c r="AJ110" s="148">
        <v>2.2999999999999998</v>
      </c>
      <c r="AK110" s="148"/>
      <c r="AL110" s="148"/>
      <c r="AM110" s="148"/>
      <c r="AN110" s="148"/>
      <c r="AO110" s="148"/>
      <c r="AP110" s="153"/>
      <c r="AQ110" s="154"/>
      <c r="AR110" s="146"/>
      <c r="AS110" s="146"/>
      <c r="AT110" s="146"/>
      <c r="AU110" s="146">
        <v>0</v>
      </c>
      <c r="AV110" s="153"/>
      <c r="AW110" s="148"/>
      <c r="AX110" s="148"/>
      <c r="AY110" s="148"/>
      <c r="AZ110" s="148"/>
      <c r="BA110" s="153"/>
      <c r="BB110" s="148"/>
      <c r="BC110" s="148"/>
      <c r="BD110" s="148"/>
      <c r="BE110" s="148"/>
      <c r="BF110" s="153"/>
      <c r="BG110" s="148"/>
      <c r="BH110" s="148"/>
      <c r="BI110" s="148"/>
      <c r="BJ110" s="148"/>
    </row>
    <row r="111" spans="1:62" ht="16.5" customHeight="1">
      <c r="A111" s="860"/>
      <c r="B111" s="857"/>
      <c r="C111" s="749"/>
      <c r="D111" s="79"/>
      <c r="E111" s="746"/>
      <c r="F111" s="66"/>
      <c r="G111" s="66"/>
      <c r="H111" s="66"/>
      <c r="I111" s="66"/>
      <c r="J111" s="66"/>
      <c r="K111" s="66"/>
      <c r="L111" s="66"/>
      <c r="M111" s="849"/>
      <c r="N111" s="60"/>
      <c r="O111" s="67"/>
      <c r="P111" s="66"/>
      <c r="Q111" s="59"/>
      <c r="R111" s="59"/>
      <c r="S111" s="59"/>
      <c r="T111" s="59"/>
      <c r="U111" s="59"/>
      <c r="V111" s="59"/>
      <c r="W111" s="749"/>
      <c r="X111" s="79"/>
      <c r="Y111" s="819"/>
      <c r="Z111" s="854"/>
      <c r="AA111" s="993"/>
      <c r="AB111" s="993"/>
      <c r="AC111" s="12"/>
      <c r="AD111" s="12" t="s">
        <v>482</v>
      </c>
      <c r="AE111" s="12" t="s">
        <v>274</v>
      </c>
      <c r="AF111" s="12">
        <v>240</v>
      </c>
      <c r="AG111" s="153">
        <f t="shared" si="16"/>
        <v>81.5</v>
      </c>
      <c r="AH111" s="153">
        <f t="shared" si="16"/>
        <v>71.8</v>
      </c>
      <c r="AI111" s="148"/>
      <c r="AJ111" s="148"/>
      <c r="AK111" s="148"/>
      <c r="AL111" s="148"/>
      <c r="AM111" s="148"/>
      <c r="AN111" s="148"/>
      <c r="AO111" s="148">
        <v>81.5</v>
      </c>
      <c r="AP111" s="153">
        <v>71.8</v>
      </c>
      <c r="AQ111" s="154">
        <f t="shared" si="17"/>
        <v>37</v>
      </c>
      <c r="AR111" s="146"/>
      <c r="AS111" s="146"/>
      <c r="AT111" s="146"/>
      <c r="AU111" s="146">
        <v>37</v>
      </c>
      <c r="AV111" s="153">
        <f t="shared" si="18"/>
        <v>37</v>
      </c>
      <c r="AW111" s="148"/>
      <c r="AX111" s="148"/>
      <c r="AY111" s="148"/>
      <c r="AZ111" s="148">
        <v>37</v>
      </c>
      <c r="BA111" s="153">
        <f t="shared" si="26"/>
        <v>37</v>
      </c>
      <c r="BB111" s="148"/>
      <c r="BC111" s="148"/>
      <c r="BD111" s="148"/>
      <c r="BE111" s="148">
        <v>37</v>
      </c>
      <c r="BF111" s="153">
        <f t="shared" ref="BF111:BF117" si="29">BG111+BH111+BI111+BJ111</f>
        <v>37</v>
      </c>
      <c r="BG111" s="148"/>
      <c r="BH111" s="148"/>
      <c r="BI111" s="148"/>
      <c r="BJ111" s="148">
        <v>37</v>
      </c>
    </row>
    <row r="112" spans="1:62">
      <c r="A112" s="860"/>
      <c r="B112" s="857"/>
      <c r="C112" s="749"/>
      <c r="D112" s="79"/>
      <c r="E112" s="747"/>
      <c r="F112" s="66"/>
      <c r="G112" s="66"/>
      <c r="H112" s="66"/>
      <c r="I112" s="66"/>
      <c r="J112" s="66"/>
      <c r="K112" s="66"/>
      <c r="L112" s="66"/>
      <c r="M112" s="849"/>
      <c r="N112" s="60"/>
      <c r="O112" s="67"/>
      <c r="P112" s="66"/>
      <c r="Q112" s="59"/>
      <c r="R112" s="59"/>
      <c r="S112" s="59"/>
      <c r="T112" s="59"/>
      <c r="U112" s="59"/>
      <c r="V112" s="59"/>
      <c r="W112" s="749"/>
      <c r="X112" s="79"/>
      <c r="Y112" s="820"/>
      <c r="Z112" s="854"/>
      <c r="AA112" s="852"/>
      <c r="AB112" s="852"/>
      <c r="AC112" s="12"/>
      <c r="AD112" s="12" t="s">
        <v>482</v>
      </c>
      <c r="AE112" s="12" t="s">
        <v>274</v>
      </c>
      <c r="AF112" s="12" t="s">
        <v>275</v>
      </c>
      <c r="AG112" s="153">
        <f t="shared" si="16"/>
        <v>6</v>
      </c>
      <c r="AH112" s="153">
        <f t="shared" si="16"/>
        <v>4.7</v>
      </c>
      <c r="AI112" s="148"/>
      <c r="AJ112" s="148"/>
      <c r="AK112" s="148"/>
      <c r="AL112" s="148"/>
      <c r="AM112" s="148"/>
      <c r="AN112" s="148"/>
      <c r="AO112" s="148">
        <v>6</v>
      </c>
      <c r="AP112" s="153">
        <v>4.7</v>
      </c>
      <c r="AQ112" s="154">
        <f t="shared" si="17"/>
        <v>8.3000000000000007</v>
      </c>
      <c r="AR112" s="146"/>
      <c r="AS112" s="146"/>
      <c r="AT112" s="146"/>
      <c r="AU112" s="146">
        <v>8.3000000000000007</v>
      </c>
      <c r="AV112" s="153">
        <f t="shared" si="18"/>
        <v>8</v>
      </c>
      <c r="AW112" s="148"/>
      <c r="AX112" s="148"/>
      <c r="AY112" s="148"/>
      <c r="AZ112" s="148">
        <v>8</v>
      </c>
      <c r="BA112" s="153">
        <f t="shared" si="26"/>
        <v>8</v>
      </c>
      <c r="BB112" s="148"/>
      <c r="BC112" s="148"/>
      <c r="BD112" s="148"/>
      <c r="BE112" s="148">
        <v>8</v>
      </c>
      <c r="BF112" s="153">
        <f t="shared" si="29"/>
        <v>8</v>
      </c>
      <c r="BG112" s="148"/>
      <c r="BH112" s="148"/>
      <c r="BI112" s="148"/>
      <c r="BJ112" s="148">
        <v>8</v>
      </c>
    </row>
    <row r="113" spans="1:62">
      <c r="A113" s="861"/>
      <c r="B113" s="858"/>
      <c r="C113" s="749"/>
      <c r="D113" s="79"/>
      <c r="E113" s="79"/>
      <c r="F113" s="66"/>
      <c r="G113" s="66"/>
      <c r="H113" s="66"/>
      <c r="I113" s="66"/>
      <c r="J113" s="66"/>
      <c r="K113" s="66"/>
      <c r="L113" s="66"/>
      <c r="M113" s="849"/>
      <c r="N113" s="60"/>
      <c r="O113" s="67"/>
      <c r="P113" s="66"/>
      <c r="Q113" s="59"/>
      <c r="R113" s="59"/>
      <c r="S113" s="59"/>
      <c r="T113" s="59"/>
      <c r="U113" s="59"/>
      <c r="V113" s="59"/>
      <c r="W113" s="749"/>
      <c r="X113" s="79"/>
      <c r="Y113" s="79"/>
      <c r="Z113" s="854"/>
      <c r="AA113" s="73"/>
      <c r="AB113" s="73"/>
      <c r="AC113" s="12"/>
      <c r="AD113" s="12"/>
      <c r="AE113" s="12"/>
      <c r="AF113" s="12"/>
      <c r="AG113" s="153">
        <f t="shared" si="16"/>
        <v>1171.5999999999999</v>
      </c>
      <c r="AH113" s="153">
        <f t="shared" si="16"/>
        <v>1155.2</v>
      </c>
      <c r="AI113" s="148"/>
      <c r="AJ113" s="148"/>
      <c r="AK113" s="148"/>
      <c r="AL113" s="148"/>
      <c r="AM113" s="148"/>
      <c r="AN113" s="148"/>
      <c r="AO113" s="148">
        <f>SUM(AO108:AO112)</f>
        <v>1171.5999999999999</v>
      </c>
      <c r="AP113" s="148">
        <f>SUM(AP108:AP112)</f>
        <v>1155.2</v>
      </c>
      <c r="AQ113" s="154">
        <f t="shared" si="17"/>
        <v>1168.7</v>
      </c>
      <c r="AR113" s="146"/>
      <c r="AS113" s="146"/>
      <c r="AT113" s="146"/>
      <c r="AU113" s="146">
        <f>SUM(AU108:AU112)</f>
        <v>1168.7</v>
      </c>
      <c r="AV113" s="153">
        <f t="shared" si="18"/>
        <v>1197.5</v>
      </c>
      <c r="AW113" s="148"/>
      <c r="AX113" s="148"/>
      <c r="AY113" s="148"/>
      <c r="AZ113" s="148">
        <f>SUM(AZ108:AZ112)</f>
        <v>1197.5</v>
      </c>
      <c r="BA113" s="153">
        <f t="shared" si="26"/>
        <v>1197.5</v>
      </c>
      <c r="BB113" s="148"/>
      <c r="BC113" s="148"/>
      <c r="BD113" s="148"/>
      <c r="BE113" s="148">
        <f>SUM(BE108:BE112)</f>
        <v>1197.5</v>
      </c>
      <c r="BF113" s="153">
        <f t="shared" si="29"/>
        <v>1197.5</v>
      </c>
      <c r="BG113" s="148"/>
      <c r="BH113" s="148"/>
      <c r="BI113" s="148"/>
      <c r="BJ113" s="148">
        <f>SUM(BJ108:BJ112)</f>
        <v>1197.5</v>
      </c>
    </row>
    <row r="114" spans="1:62" ht="39" customHeight="1">
      <c r="A114" s="859" t="s">
        <v>6</v>
      </c>
      <c r="B114" s="856">
        <v>6808</v>
      </c>
      <c r="C114" s="749"/>
      <c r="D114" s="66"/>
      <c r="E114" s="66"/>
      <c r="F114" s="66"/>
      <c r="G114" s="66"/>
      <c r="H114" s="66"/>
      <c r="I114" s="66"/>
      <c r="J114" s="66"/>
      <c r="K114" s="66"/>
      <c r="L114" s="66"/>
      <c r="M114" s="849"/>
      <c r="N114" s="66"/>
      <c r="O114" s="66"/>
      <c r="P114" s="66">
        <v>38</v>
      </c>
      <c r="Q114" s="59"/>
      <c r="R114" s="59"/>
      <c r="S114" s="59"/>
      <c r="T114" s="59"/>
      <c r="U114" s="59"/>
      <c r="V114" s="59"/>
      <c r="W114" s="749"/>
      <c r="X114" s="66"/>
      <c r="Y114" s="66"/>
      <c r="Z114" s="854"/>
      <c r="AA114" s="66"/>
      <c r="AB114" s="66"/>
      <c r="AC114" s="12"/>
      <c r="AD114" s="12" t="s">
        <v>483</v>
      </c>
      <c r="AE114" s="12" t="s">
        <v>277</v>
      </c>
      <c r="AF114" s="12">
        <v>121</v>
      </c>
      <c r="AG114" s="153">
        <f t="shared" si="16"/>
        <v>244.1</v>
      </c>
      <c r="AH114" s="153">
        <f t="shared" si="16"/>
        <v>226.6</v>
      </c>
      <c r="AI114" s="148"/>
      <c r="AJ114" s="148"/>
      <c r="AK114" s="148"/>
      <c r="AL114" s="148"/>
      <c r="AM114" s="148"/>
      <c r="AN114" s="148"/>
      <c r="AO114" s="148">
        <v>244.1</v>
      </c>
      <c r="AP114" s="153">
        <v>226.6</v>
      </c>
      <c r="AQ114" s="154">
        <f t="shared" si="17"/>
        <v>195</v>
      </c>
      <c r="AR114" s="146"/>
      <c r="AS114" s="146"/>
      <c r="AT114" s="146"/>
      <c r="AU114" s="146">
        <v>195</v>
      </c>
      <c r="AV114" s="153">
        <f t="shared" si="18"/>
        <v>200.5</v>
      </c>
      <c r="AW114" s="148"/>
      <c r="AX114" s="148"/>
      <c r="AY114" s="148"/>
      <c r="AZ114" s="148">
        <v>200.5</v>
      </c>
      <c r="BA114" s="153">
        <f t="shared" si="26"/>
        <v>200.5</v>
      </c>
      <c r="BB114" s="148"/>
      <c r="BC114" s="148"/>
      <c r="BD114" s="148"/>
      <c r="BE114" s="148">
        <v>200.5</v>
      </c>
      <c r="BF114" s="153">
        <f t="shared" si="29"/>
        <v>200.5</v>
      </c>
      <c r="BG114" s="148"/>
      <c r="BH114" s="148"/>
      <c r="BI114" s="148"/>
      <c r="BJ114" s="148">
        <v>200.5</v>
      </c>
    </row>
    <row r="115" spans="1:62" ht="20.25" customHeight="1">
      <c r="A115" s="860"/>
      <c r="B115" s="857"/>
      <c r="C115" s="749"/>
      <c r="D115" s="66"/>
      <c r="E115" s="66"/>
      <c r="F115" s="66"/>
      <c r="G115" s="66"/>
      <c r="H115" s="66"/>
      <c r="I115" s="66"/>
      <c r="J115" s="66"/>
      <c r="K115" s="66"/>
      <c r="L115" s="66"/>
      <c r="M115" s="849"/>
      <c r="N115" s="66"/>
      <c r="O115" s="66"/>
      <c r="P115" s="66"/>
      <c r="Q115" s="59"/>
      <c r="R115" s="59"/>
      <c r="S115" s="59"/>
      <c r="T115" s="59"/>
      <c r="U115" s="59"/>
      <c r="V115" s="59"/>
      <c r="W115" s="749"/>
      <c r="X115" s="66"/>
      <c r="Y115" s="66"/>
      <c r="Z115" s="854"/>
      <c r="AA115" s="66"/>
      <c r="AB115" s="66"/>
      <c r="AC115" s="12"/>
      <c r="AD115" s="12" t="s">
        <v>483</v>
      </c>
      <c r="AE115" s="12" t="s">
        <v>277</v>
      </c>
      <c r="AF115" s="12">
        <v>129</v>
      </c>
      <c r="AG115" s="153">
        <f t="shared" si="16"/>
        <v>0</v>
      </c>
      <c r="AH115" s="153">
        <f t="shared" si="16"/>
        <v>0</v>
      </c>
      <c r="AI115" s="148"/>
      <c r="AJ115" s="148"/>
      <c r="AK115" s="148"/>
      <c r="AL115" s="148"/>
      <c r="AM115" s="148"/>
      <c r="AN115" s="148"/>
      <c r="AO115" s="148">
        <v>0</v>
      </c>
      <c r="AP115" s="153"/>
      <c r="AQ115" s="154">
        <f t="shared" si="17"/>
        <v>58.9</v>
      </c>
      <c r="AR115" s="146"/>
      <c r="AS115" s="146"/>
      <c r="AT115" s="146"/>
      <c r="AU115" s="146">
        <v>58.9</v>
      </c>
      <c r="AV115" s="153">
        <f t="shared" si="18"/>
        <v>60.6</v>
      </c>
      <c r="AW115" s="148"/>
      <c r="AX115" s="148"/>
      <c r="AY115" s="148"/>
      <c r="AZ115" s="148">
        <v>60.6</v>
      </c>
      <c r="BA115" s="153">
        <f t="shared" si="26"/>
        <v>60.6</v>
      </c>
      <c r="BB115" s="148"/>
      <c r="BC115" s="148"/>
      <c r="BD115" s="148"/>
      <c r="BE115" s="148">
        <v>60.6</v>
      </c>
      <c r="BF115" s="153">
        <f t="shared" si="29"/>
        <v>60.6</v>
      </c>
      <c r="BG115" s="148"/>
      <c r="BH115" s="148"/>
      <c r="BI115" s="148"/>
      <c r="BJ115" s="148">
        <v>60.6</v>
      </c>
    </row>
    <row r="116" spans="1:62" ht="18" customHeight="1">
      <c r="A116" s="860"/>
      <c r="B116" s="857"/>
      <c r="C116" s="749"/>
      <c r="D116" s="66"/>
      <c r="E116" s="66"/>
      <c r="F116" s="66"/>
      <c r="G116" s="66"/>
      <c r="H116" s="66"/>
      <c r="I116" s="66"/>
      <c r="J116" s="66"/>
      <c r="K116" s="66"/>
      <c r="L116" s="66"/>
      <c r="M116" s="849"/>
      <c r="N116" s="66"/>
      <c r="O116" s="66"/>
      <c r="P116" s="66">
        <v>38</v>
      </c>
      <c r="Q116" s="59"/>
      <c r="R116" s="59"/>
      <c r="S116" s="59"/>
      <c r="T116" s="59"/>
      <c r="U116" s="59"/>
      <c r="V116" s="59"/>
      <c r="W116" s="749"/>
      <c r="X116" s="66"/>
      <c r="Y116" s="66"/>
      <c r="Z116" s="854"/>
      <c r="AA116" s="66"/>
      <c r="AB116" s="66"/>
      <c r="AC116" s="12"/>
      <c r="AD116" s="12" t="s">
        <v>483</v>
      </c>
      <c r="AE116" s="12" t="s">
        <v>276</v>
      </c>
      <c r="AF116" s="12" t="s">
        <v>250</v>
      </c>
      <c r="AG116" s="153">
        <f t="shared" si="16"/>
        <v>20</v>
      </c>
      <c r="AH116" s="153">
        <f t="shared" si="16"/>
        <v>20</v>
      </c>
      <c r="AI116" s="148"/>
      <c r="AJ116" s="148"/>
      <c r="AK116" s="148"/>
      <c r="AL116" s="148"/>
      <c r="AM116" s="148"/>
      <c r="AN116" s="148"/>
      <c r="AO116" s="148">
        <v>20</v>
      </c>
      <c r="AP116" s="153">
        <v>20</v>
      </c>
      <c r="AQ116" s="154">
        <f t="shared" si="17"/>
        <v>0</v>
      </c>
      <c r="AR116" s="146"/>
      <c r="AS116" s="146"/>
      <c r="AT116" s="146"/>
      <c r="AU116" s="146">
        <v>0</v>
      </c>
      <c r="AV116" s="153">
        <f t="shared" si="18"/>
        <v>0</v>
      </c>
      <c r="AW116" s="148"/>
      <c r="AX116" s="148"/>
      <c r="AY116" s="148"/>
      <c r="AZ116" s="148">
        <v>0</v>
      </c>
      <c r="BA116" s="153">
        <f t="shared" si="26"/>
        <v>0</v>
      </c>
      <c r="BB116" s="148"/>
      <c r="BC116" s="148"/>
      <c r="BD116" s="148"/>
      <c r="BE116" s="148">
        <v>0</v>
      </c>
      <c r="BF116" s="153">
        <f t="shared" si="29"/>
        <v>0</v>
      </c>
      <c r="BG116" s="148"/>
      <c r="BH116" s="148"/>
      <c r="BI116" s="148"/>
      <c r="BJ116" s="148">
        <v>0</v>
      </c>
    </row>
    <row r="117" spans="1:62" ht="20.25" customHeight="1">
      <c r="A117" s="860"/>
      <c r="B117" s="857"/>
      <c r="C117" s="749"/>
      <c r="D117" s="66"/>
      <c r="E117" s="66"/>
      <c r="F117" s="66"/>
      <c r="G117" s="66"/>
      <c r="H117" s="66"/>
      <c r="I117" s="66"/>
      <c r="J117" s="66"/>
      <c r="K117" s="66"/>
      <c r="L117" s="66"/>
      <c r="M117" s="849"/>
      <c r="N117" s="66"/>
      <c r="O117" s="66"/>
      <c r="P117" s="66"/>
      <c r="Q117" s="59"/>
      <c r="R117" s="59"/>
      <c r="S117" s="59"/>
      <c r="T117" s="59"/>
      <c r="U117" s="59"/>
      <c r="V117" s="59"/>
      <c r="W117" s="749"/>
      <c r="X117" s="66"/>
      <c r="Y117" s="66"/>
      <c r="Z117" s="854"/>
      <c r="AA117" s="66"/>
      <c r="AB117" s="66"/>
      <c r="AC117" s="12"/>
      <c r="AD117" s="12" t="s">
        <v>483</v>
      </c>
      <c r="AE117" s="12" t="s">
        <v>276</v>
      </c>
      <c r="AF117" s="12">
        <v>850</v>
      </c>
      <c r="AG117" s="153">
        <f t="shared" si="16"/>
        <v>3.3</v>
      </c>
      <c r="AH117" s="153">
        <f t="shared" si="16"/>
        <v>3.2</v>
      </c>
      <c r="AI117" s="148"/>
      <c r="AJ117" s="148"/>
      <c r="AK117" s="148"/>
      <c r="AL117" s="148"/>
      <c r="AM117" s="148"/>
      <c r="AN117" s="148"/>
      <c r="AO117" s="148">
        <v>3.3</v>
      </c>
      <c r="AP117" s="153">
        <v>3.2</v>
      </c>
      <c r="AQ117" s="154">
        <f t="shared" si="17"/>
        <v>3.3</v>
      </c>
      <c r="AR117" s="146"/>
      <c r="AS117" s="146"/>
      <c r="AT117" s="146"/>
      <c r="AU117" s="146">
        <v>3.3</v>
      </c>
      <c r="AV117" s="153">
        <f t="shared" si="18"/>
        <v>3.3</v>
      </c>
      <c r="AW117" s="148"/>
      <c r="AX117" s="148"/>
      <c r="AY117" s="148"/>
      <c r="AZ117" s="148">
        <v>3.3</v>
      </c>
      <c r="BA117" s="153">
        <f t="shared" si="26"/>
        <v>3.3</v>
      </c>
      <c r="BB117" s="148"/>
      <c r="BC117" s="148"/>
      <c r="BD117" s="148"/>
      <c r="BE117" s="148">
        <v>3.3</v>
      </c>
      <c r="BF117" s="153">
        <f t="shared" si="29"/>
        <v>3.3</v>
      </c>
      <c r="BG117" s="148"/>
      <c r="BH117" s="148"/>
      <c r="BI117" s="148"/>
      <c r="BJ117" s="148">
        <v>3.3</v>
      </c>
    </row>
    <row r="118" spans="1:62" ht="21" customHeight="1">
      <c r="A118" s="861"/>
      <c r="B118" s="858"/>
      <c r="C118" s="866"/>
      <c r="D118" s="66"/>
      <c r="E118" s="66"/>
      <c r="F118" s="66"/>
      <c r="G118" s="66"/>
      <c r="H118" s="66"/>
      <c r="I118" s="66"/>
      <c r="J118" s="66"/>
      <c r="K118" s="66"/>
      <c r="L118" s="66"/>
      <c r="M118" s="850"/>
      <c r="N118" s="66"/>
      <c r="O118" s="66"/>
      <c r="P118" s="66"/>
      <c r="Q118" s="59"/>
      <c r="R118" s="59"/>
      <c r="S118" s="59"/>
      <c r="T118" s="59"/>
      <c r="U118" s="59"/>
      <c r="V118" s="59"/>
      <c r="W118" s="866"/>
      <c r="X118" s="66"/>
      <c r="Y118" s="66"/>
      <c r="Z118" s="855"/>
      <c r="AA118" s="66"/>
      <c r="AB118" s="66"/>
      <c r="AC118" s="12"/>
      <c r="AD118" s="12"/>
      <c r="AE118" s="12"/>
      <c r="AF118" s="12"/>
      <c r="AG118" s="153">
        <f>AI118+AK118+AM118+AO118</f>
        <v>267.40000000000003</v>
      </c>
      <c r="AH118" s="153">
        <f t="shared" si="16"/>
        <v>249.79999999999998</v>
      </c>
      <c r="AI118" s="148"/>
      <c r="AJ118" s="148"/>
      <c r="AK118" s="148"/>
      <c r="AL118" s="148"/>
      <c r="AM118" s="148"/>
      <c r="AN118" s="148"/>
      <c r="AO118" s="148">
        <f>AO114+AO115+AO116+AO117</f>
        <v>267.40000000000003</v>
      </c>
      <c r="AP118" s="148">
        <f>AP114+AP115+AP116+AP117</f>
        <v>249.79999999999998</v>
      </c>
      <c r="AQ118" s="148">
        <f t="shared" ref="AQ118:AZ118" si="30">AQ114+AQ115+AQ116+AQ117</f>
        <v>257.2</v>
      </c>
      <c r="AR118" s="148">
        <f t="shared" si="30"/>
        <v>0</v>
      </c>
      <c r="AS118" s="148">
        <f t="shared" si="30"/>
        <v>0</v>
      </c>
      <c r="AT118" s="148">
        <f t="shared" si="30"/>
        <v>0</v>
      </c>
      <c r="AU118" s="148">
        <f t="shared" si="30"/>
        <v>257.2</v>
      </c>
      <c r="AV118" s="148">
        <f t="shared" si="30"/>
        <v>264.40000000000003</v>
      </c>
      <c r="AW118" s="148">
        <f t="shared" si="30"/>
        <v>0</v>
      </c>
      <c r="AX118" s="148">
        <f t="shared" si="30"/>
        <v>0</v>
      </c>
      <c r="AY118" s="148">
        <f t="shared" si="30"/>
        <v>0</v>
      </c>
      <c r="AZ118" s="148">
        <f t="shared" si="30"/>
        <v>264.40000000000003</v>
      </c>
      <c r="BA118" s="148">
        <f t="shared" ref="BA118:BJ118" si="31">BA114+BA115+BA116+BA117</f>
        <v>264.40000000000003</v>
      </c>
      <c r="BB118" s="148">
        <f t="shared" si="31"/>
        <v>0</v>
      </c>
      <c r="BC118" s="148">
        <f t="shared" si="31"/>
        <v>0</v>
      </c>
      <c r="BD118" s="148">
        <f t="shared" si="31"/>
        <v>0</v>
      </c>
      <c r="BE118" s="148">
        <f t="shared" si="31"/>
        <v>264.40000000000003</v>
      </c>
      <c r="BF118" s="148">
        <f t="shared" si="31"/>
        <v>264.40000000000003</v>
      </c>
      <c r="BG118" s="148">
        <f t="shared" si="31"/>
        <v>0</v>
      </c>
      <c r="BH118" s="148">
        <f t="shared" si="31"/>
        <v>0</v>
      </c>
      <c r="BI118" s="148">
        <f t="shared" si="31"/>
        <v>0</v>
      </c>
      <c r="BJ118" s="148">
        <f t="shared" si="31"/>
        <v>264.40000000000003</v>
      </c>
    </row>
    <row r="119" spans="1:62" ht="112.5" customHeight="1">
      <c r="A119" s="166" t="s">
        <v>442</v>
      </c>
      <c r="B119" s="14">
        <v>6813</v>
      </c>
      <c r="C119" s="58" t="s">
        <v>447</v>
      </c>
      <c r="D119" s="58" t="s">
        <v>247</v>
      </c>
      <c r="E119" s="58" t="s">
        <v>448</v>
      </c>
      <c r="F119" s="66"/>
      <c r="G119" s="66"/>
      <c r="H119" s="66"/>
      <c r="I119" s="66"/>
      <c r="J119" s="66"/>
      <c r="K119" s="66"/>
      <c r="L119" s="66"/>
      <c r="M119" s="74" t="s">
        <v>320</v>
      </c>
      <c r="N119" s="60" t="s">
        <v>290</v>
      </c>
      <c r="O119" s="67" t="s">
        <v>386</v>
      </c>
      <c r="P119" s="66">
        <v>38</v>
      </c>
      <c r="Q119" s="59"/>
      <c r="R119" s="59"/>
      <c r="S119" s="59"/>
      <c r="T119" s="59"/>
      <c r="U119" s="59"/>
      <c r="V119" s="59"/>
      <c r="W119" s="58" t="s">
        <v>367</v>
      </c>
      <c r="X119" s="58" t="s">
        <v>248</v>
      </c>
      <c r="Y119" s="58" t="s">
        <v>368</v>
      </c>
      <c r="Z119" s="73" t="s">
        <v>376</v>
      </c>
      <c r="AA119" s="73" t="s">
        <v>290</v>
      </c>
      <c r="AB119" s="73" t="s">
        <v>377</v>
      </c>
      <c r="AC119" s="12"/>
      <c r="AD119" s="12" t="s">
        <v>406</v>
      </c>
      <c r="AE119" s="12" t="s">
        <v>316</v>
      </c>
      <c r="AF119" s="12" t="s">
        <v>250</v>
      </c>
      <c r="AG119" s="153">
        <f t="shared" si="16"/>
        <v>0</v>
      </c>
      <c r="AH119" s="153"/>
      <c r="AI119" s="148"/>
      <c r="AJ119" s="148"/>
      <c r="AK119" s="148"/>
      <c r="AL119" s="148"/>
      <c r="AM119" s="148"/>
      <c r="AN119" s="148"/>
      <c r="AO119" s="148"/>
      <c r="AP119" s="153"/>
      <c r="AQ119" s="154">
        <f t="shared" si="17"/>
        <v>0</v>
      </c>
      <c r="AR119" s="146"/>
      <c r="AS119" s="146"/>
      <c r="AT119" s="146"/>
      <c r="AU119" s="146"/>
      <c r="AV119" s="153">
        <f t="shared" si="18"/>
        <v>0</v>
      </c>
      <c r="AW119" s="148"/>
      <c r="AX119" s="148"/>
      <c r="AY119" s="148"/>
      <c r="AZ119" s="148"/>
      <c r="BA119" s="153">
        <f t="shared" ref="BA119:BA152" si="32">BB119+BC119+BD119+BE119</f>
        <v>0</v>
      </c>
      <c r="BB119" s="148"/>
      <c r="BC119" s="148"/>
      <c r="BD119" s="148"/>
      <c r="BE119" s="148"/>
      <c r="BF119" s="153">
        <f t="shared" ref="BF119:BF152" si="33">BG119+BH119+BI119+BJ119</f>
        <v>0</v>
      </c>
      <c r="BG119" s="148"/>
      <c r="BH119" s="148"/>
      <c r="BI119" s="148"/>
      <c r="BJ119" s="148"/>
    </row>
    <row r="120" spans="1:62" ht="78.75" hidden="1" customHeight="1">
      <c r="A120" s="166" t="s">
        <v>465</v>
      </c>
      <c r="B120" s="10">
        <v>6900</v>
      </c>
      <c r="C120" s="95" t="s">
        <v>238</v>
      </c>
      <c r="D120" s="93" t="s">
        <v>238</v>
      </c>
      <c r="E120" s="93" t="s">
        <v>238</v>
      </c>
      <c r="F120" s="93" t="s">
        <v>238</v>
      </c>
      <c r="G120" s="93" t="s">
        <v>238</v>
      </c>
      <c r="H120" s="93" t="s">
        <v>238</v>
      </c>
      <c r="I120" s="93" t="s">
        <v>238</v>
      </c>
      <c r="J120" s="93" t="s">
        <v>238</v>
      </c>
      <c r="K120" s="93" t="s">
        <v>238</v>
      </c>
      <c r="L120" s="93" t="s">
        <v>238</v>
      </c>
      <c r="M120" s="93" t="s">
        <v>238</v>
      </c>
      <c r="N120" s="93" t="s">
        <v>238</v>
      </c>
      <c r="O120" s="93" t="s">
        <v>238</v>
      </c>
      <c r="P120" s="93" t="s">
        <v>238</v>
      </c>
      <c r="Q120" s="94" t="s">
        <v>238</v>
      </c>
      <c r="R120" s="94" t="s">
        <v>238</v>
      </c>
      <c r="S120" s="94" t="s">
        <v>238</v>
      </c>
      <c r="T120" s="94" t="s">
        <v>238</v>
      </c>
      <c r="U120" s="94" t="s">
        <v>238</v>
      </c>
      <c r="V120" s="94" t="s">
        <v>238</v>
      </c>
      <c r="W120" s="94" t="s">
        <v>238</v>
      </c>
      <c r="X120" s="93" t="s">
        <v>238</v>
      </c>
      <c r="Y120" s="93" t="s">
        <v>238</v>
      </c>
      <c r="Z120" s="93" t="s">
        <v>238</v>
      </c>
      <c r="AA120" s="93" t="s">
        <v>238</v>
      </c>
      <c r="AB120" s="93" t="s">
        <v>238</v>
      </c>
      <c r="AC120" s="8" t="s">
        <v>238</v>
      </c>
      <c r="AD120" s="8" t="s">
        <v>238</v>
      </c>
      <c r="AE120" s="8"/>
      <c r="AF120" s="8"/>
      <c r="AG120" s="153">
        <f t="shared" si="16"/>
        <v>0</v>
      </c>
      <c r="AH120" s="153"/>
      <c r="AI120" s="148"/>
      <c r="AJ120" s="148"/>
      <c r="AK120" s="148"/>
      <c r="AL120" s="148"/>
      <c r="AM120" s="148"/>
      <c r="AN120" s="148"/>
      <c r="AO120" s="148"/>
      <c r="AP120" s="153"/>
      <c r="AQ120" s="154">
        <f t="shared" si="17"/>
        <v>0</v>
      </c>
      <c r="AR120" s="146"/>
      <c r="AS120" s="146"/>
      <c r="AT120" s="146"/>
      <c r="AU120" s="146"/>
      <c r="AV120" s="153">
        <f t="shared" si="18"/>
        <v>0</v>
      </c>
      <c r="AW120" s="148"/>
      <c r="AX120" s="148"/>
      <c r="AY120" s="148"/>
      <c r="AZ120" s="148"/>
      <c r="BA120" s="153">
        <f t="shared" si="32"/>
        <v>0</v>
      </c>
      <c r="BB120" s="148"/>
      <c r="BC120" s="148"/>
      <c r="BD120" s="148"/>
      <c r="BE120" s="148"/>
      <c r="BF120" s="153">
        <f t="shared" si="33"/>
        <v>0</v>
      </c>
      <c r="BG120" s="148"/>
      <c r="BH120" s="148"/>
      <c r="BI120" s="148"/>
      <c r="BJ120" s="148"/>
    </row>
    <row r="121" spans="1:62" ht="49.5" hidden="1" customHeight="1">
      <c r="A121" s="166" t="s">
        <v>466</v>
      </c>
      <c r="B121" s="14">
        <v>6901</v>
      </c>
      <c r="C121" s="95" t="s">
        <v>238</v>
      </c>
      <c r="D121" s="93" t="s">
        <v>238</v>
      </c>
      <c r="E121" s="93" t="s">
        <v>238</v>
      </c>
      <c r="F121" s="93" t="s">
        <v>238</v>
      </c>
      <c r="G121" s="93" t="s">
        <v>238</v>
      </c>
      <c r="H121" s="93" t="s">
        <v>238</v>
      </c>
      <c r="I121" s="93" t="s">
        <v>238</v>
      </c>
      <c r="J121" s="93" t="s">
        <v>238</v>
      </c>
      <c r="K121" s="93" t="s">
        <v>238</v>
      </c>
      <c r="L121" s="93" t="s">
        <v>238</v>
      </c>
      <c r="M121" s="93" t="s">
        <v>238</v>
      </c>
      <c r="N121" s="93" t="s">
        <v>238</v>
      </c>
      <c r="O121" s="93" t="s">
        <v>238</v>
      </c>
      <c r="P121" s="93" t="s">
        <v>238</v>
      </c>
      <c r="Q121" s="94" t="s">
        <v>238</v>
      </c>
      <c r="R121" s="94" t="s">
        <v>238</v>
      </c>
      <c r="S121" s="94" t="s">
        <v>238</v>
      </c>
      <c r="T121" s="94" t="s">
        <v>238</v>
      </c>
      <c r="U121" s="94" t="s">
        <v>238</v>
      </c>
      <c r="V121" s="94" t="s">
        <v>238</v>
      </c>
      <c r="W121" s="94" t="s">
        <v>238</v>
      </c>
      <c r="X121" s="93" t="s">
        <v>238</v>
      </c>
      <c r="Y121" s="93" t="s">
        <v>238</v>
      </c>
      <c r="Z121" s="93" t="s">
        <v>238</v>
      </c>
      <c r="AA121" s="93" t="s">
        <v>238</v>
      </c>
      <c r="AB121" s="93" t="s">
        <v>238</v>
      </c>
      <c r="AC121" s="8" t="s">
        <v>238</v>
      </c>
      <c r="AD121" s="8" t="s">
        <v>238</v>
      </c>
      <c r="AE121" s="8"/>
      <c r="AF121" s="8"/>
      <c r="AG121" s="153">
        <f t="shared" ref="AG121:AH160" si="34">AI121+AK121+AM121+AO121</f>
        <v>0</v>
      </c>
      <c r="AH121" s="153"/>
      <c r="AI121" s="148"/>
      <c r="AJ121" s="148"/>
      <c r="AK121" s="148"/>
      <c r="AL121" s="148"/>
      <c r="AM121" s="148"/>
      <c r="AN121" s="148"/>
      <c r="AO121" s="148"/>
      <c r="AP121" s="153"/>
      <c r="AQ121" s="154">
        <f t="shared" ref="AQ121:AQ160" si="35">AR121+AS121+AT121+AU121</f>
        <v>0</v>
      </c>
      <c r="AR121" s="146"/>
      <c r="AS121" s="146"/>
      <c r="AT121" s="146"/>
      <c r="AU121" s="146"/>
      <c r="AV121" s="153">
        <f t="shared" ref="AV121:AV160" si="36">AW121+AX121+AY121+AZ121</f>
        <v>0</v>
      </c>
      <c r="AW121" s="148"/>
      <c r="AX121" s="148"/>
      <c r="AY121" s="148"/>
      <c r="AZ121" s="148"/>
      <c r="BA121" s="153">
        <f t="shared" si="32"/>
        <v>0</v>
      </c>
      <c r="BB121" s="148"/>
      <c r="BC121" s="148"/>
      <c r="BD121" s="148"/>
      <c r="BE121" s="148"/>
      <c r="BF121" s="153">
        <f t="shared" si="33"/>
        <v>0</v>
      </c>
      <c r="BG121" s="148"/>
      <c r="BH121" s="148"/>
      <c r="BI121" s="148"/>
      <c r="BJ121" s="148"/>
    </row>
    <row r="122" spans="1:62" ht="3" hidden="1" customHeight="1">
      <c r="A122" s="502" t="s">
        <v>411</v>
      </c>
      <c r="B122" s="1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16"/>
      <c r="AD122" s="16"/>
      <c r="AE122" s="16"/>
      <c r="AF122" s="16"/>
      <c r="AG122" s="153">
        <f t="shared" si="34"/>
        <v>0</v>
      </c>
      <c r="AH122" s="156"/>
      <c r="AI122" s="151"/>
      <c r="AJ122" s="151"/>
      <c r="AK122" s="151"/>
      <c r="AL122" s="151"/>
      <c r="AM122" s="151"/>
      <c r="AN122" s="151"/>
      <c r="AO122" s="151"/>
      <c r="AP122" s="156"/>
      <c r="AQ122" s="154">
        <f t="shared" si="35"/>
        <v>0</v>
      </c>
      <c r="AR122" s="152"/>
      <c r="AS122" s="152"/>
      <c r="AT122" s="152"/>
      <c r="AU122" s="152"/>
      <c r="AV122" s="153">
        <f t="shared" si="36"/>
        <v>0</v>
      </c>
      <c r="AW122" s="151"/>
      <c r="AX122" s="151"/>
      <c r="AY122" s="151"/>
      <c r="AZ122" s="151"/>
      <c r="BA122" s="153">
        <f t="shared" si="32"/>
        <v>0</v>
      </c>
      <c r="BB122" s="151"/>
      <c r="BC122" s="151"/>
      <c r="BD122" s="151"/>
      <c r="BE122" s="151"/>
      <c r="BF122" s="153">
        <f t="shared" si="33"/>
        <v>0</v>
      </c>
      <c r="BG122" s="151"/>
      <c r="BH122" s="151"/>
      <c r="BI122" s="151"/>
      <c r="BJ122" s="151"/>
    </row>
    <row r="123" spans="1:62" hidden="1">
      <c r="A123" s="503" t="s">
        <v>412</v>
      </c>
      <c r="B123" s="17"/>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18"/>
      <c r="AD123" s="18"/>
      <c r="AE123" s="18"/>
      <c r="AF123" s="18"/>
      <c r="AG123" s="153">
        <f t="shared" si="34"/>
        <v>0</v>
      </c>
      <c r="AH123" s="153"/>
      <c r="AI123" s="153"/>
      <c r="AJ123" s="153"/>
      <c r="AK123" s="153"/>
      <c r="AL123" s="153"/>
      <c r="AM123" s="153"/>
      <c r="AN123" s="153"/>
      <c r="AO123" s="153"/>
      <c r="AP123" s="153"/>
      <c r="AQ123" s="154">
        <f t="shared" si="35"/>
        <v>0</v>
      </c>
      <c r="AR123" s="154"/>
      <c r="AS123" s="154"/>
      <c r="AT123" s="154"/>
      <c r="AU123" s="154"/>
      <c r="AV123" s="153">
        <f t="shared" si="36"/>
        <v>0</v>
      </c>
      <c r="AW123" s="153"/>
      <c r="AX123" s="153"/>
      <c r="AY123" s="153"/>
      <c r="AZ123" s="153"/>
      <c r="BA123" s="153">
        <f t="shared" si="32"/>
        <v>0</v>
      </c>
      <c r="BB123" s="153"/>
      <c r="BC123" s="153"/>
      <c r="BD123" s="153"/>
      <c r="BE123" s="153"/>
      <c r="BF123" s="153">
        <f t="shared" si="33"/>
        <v>0</v>
      </c>
      <c r="BG123" s="153"/>
      <c r="BH123" s="153"/>
      <c r="BI123" s="153"/>
      <c r="BJ123" s="153"/>
    </row>
    <row r="124" spans="1:62" hidden="1">
      <c r="A124" s="504" t="s">
        <v>443</v>
      </c>
      <c r="B124" s="14">
        <v>6908</v>
      </c>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12"/>
      <c r="AD124" s="12" t="s">
        <v>291</v>
      </c>
      <c r="AE124" s="12"/>
      <c r="AF124" s="12"/>
      <c r="AG124" s="153">
        <f t="shared" si="34"/>
        <v>0</v>
      </c>
      <c r="AH124" s="153"/>
      <c r="AI124" s="148"/>
      <c r="AJ124" s="148"/>
      <c r="AK124" s="148"/>
      <c r="AL124" s="148"/>
      <c r="AM124" s="148"/>
      <c r="AN124" s="148"/>
      <c r="AO124" s="148"/>
      <c r="AP124" s="153"/>
      <c r="AQ124" s="154">
        <f t="shared" si="35"/>
        <v>0</v>
      </c>
      <c r="AR124" s="146"/>
      <c r="AS124" s="146"/>
      <c r="AT124" s="146"/>
      <c r="AU124" s="146"/>
      <c r="AV124" s="153">
        <f t="shared" si="36"/>
        <v>0</v>
      </c>
      <c r="AW124" s="148"/>
      <c r="AX124" s="148"/>
      <c r="AY124" s="148"/>
      <c r="AZ124" s="148"/>
      <c r="BA124" s="153">
        <f t="shared" si="32"/>
        <v>0</v>
      </c>
      <c r="BB124" s="148"/>
      <c r="BC124" s="148"/>
      <c r="BD124" s="148"/>
      <c r="BE124" s="148"/>
      <c r="BF124" s="153">
        <f t="shared" si="33"/>
        <v>0</v>
      </c>
      <c r="BG124" s="148"/>
      <c r="BH124" s="148"/>
      <c r="BI124" s="148"/>
      <c r="BJ124" s="148"/>
    </row>
    <row r="125" spans="1:62" ht="78.75" hidden="1" customHeight="1">
      <c r="A125" s="166" t="s">
        <v>204</v>
      </c>
      <c r="B125" s="14">
        <v>7000</v>
      </c>
      <c r="C125" s="95" t="s">
        <v>238</v>
      </c>
      <c r="D125" s="93" t="s">
        <v>238</v>
      </c>
      <c r="E125" s="93" t="s">
        <v>238</v>
      </c>
      <c r="F125" s="93" t="s">
        <v>238</v>
      </c>
      <c r="G125" s="93" t="s">
        <v>238</v>
      </c>
      <c r="H125" s="93" t="s">
        <v>238</v>
      </c>
      <c r="I125" s="93" t="s">
        <v>238</v>
      </c>
      <c r="J125" s="93" t="s">
        <v>238</v>
      </c>
      <c r="K125" s="93" t="s">
        <v>238</v>
      </c>
      <c r="L125" s="93" t="s">
        <v>238</v>
      </c>
      <c r="M125" s="93" t="s">
        <v>238</v>
      </c>
      <c r="N125" s="93" t="s">
        <v>238</v>
      </c>
      <c r="O125" s="93" t="s">
        <v>238</v>
      </c>
      <c r="P125" s="93" t="s">
        <v>238</v>
      </c>
      <c r="Q125" s="94" t="s">
        <v>238</v>
      </c>
      <c r="R125" s="94" t="s">
        <v>238</v>
      </c>
      <c r="S125" s="94" t="s">
        <v>238</v>
      </c>
      <c r="T125" s="94" t="s">
        <v>238</v>
      </c>
      <c r="U125" s="94" t="s">
        <v>238</v>
      </c>
      <c r="V125" s="94" t="s">
        <v>238</v>
      </c>
      <c r="W125" s="94" t="s">
        <v>238</v>
      </c>
      <c r="X125" s="93" t="s">
        <v>238</v>
      </c>
      <c r="Y125" s="93" t="s">
        <v>238</v>
      </c>
      <c r="Z125" s="93" t="s">
        <v>238</v>
      </c>
      <c r="AA125" s="93" t="s">
        <v>238</v>
      </c>
      <c r="AB125" s="93" t="s">
        <v>238</v>
      </c>
      <c r="AC125" s="8" t="s">
        <v>238</v>
      </c>
      <c r="AD125" s="8" t="s">
        <v>238</v>
      </c>
      <c r="AE125" s="8"/>
      <c r="AF125" s="8"/>
      <c r="AG125" s="153">
        <f t="shared" si="34"/>
        <v>0</v>
      </c>
      <c r="AH125" s="153"/>
      <c r="AI125" s="148"/>
      <c r="AJ125" s="148"/>
      <c r="AK125" s="148"/>
      <c r="AL125" s="148"/>
      <c r="AM125" s="148"/>
      <c r="AN125" s="148"/>
      <c r="AO125" s="148"/>
      <c r="AP125" s="153"/>
      <c r="AQ125" s="154">
        <f t="shared" si="35"/>
        <v>0</v>
      </c>
      <c r="AR125" s="146"/>
      <c r="AS125" s="146"/>
      <c r="AT125" s="146"/>
      <c r="AU125" s="146"/>
      <c r="AV125" s="153">
        <f t="shared" si="36"/>
        <v>0</v>
      </c>
      <c r="AW125" s="148"/>
      <c r="AX125" s="148"/>
      <c r="AY125" s="148"/>
      <c r="AZ125" s="148"/>
      <c r="BA125" s="153">
        <f t="shared" si="32"/>
        <v>0</v>
      </c>
      <c r="BB125" s="148"/>
      <c r="BC125" s="148"/>
      <c r="BD125" s="148"/>
      <c r="BE125" s="148"/>
      <c r="BF125" s="153">
        <f t="shared" si="33"/>
        <v>0</v>
      </c>
      <c r="BG125" s="148"/>
      <c r="BH125" s="148"/>
      <c r="BI125" s="148"/>
      <c r="BJ125" s="148"/>
    </row>
    <row r="126" spans="1:62" ht="13.5" hidden="1" customHeight="1">
      <c r="A126" s="113" t="s">
        <v>411</v>
      </c>
      <c r="B126" s="1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16"/>
      <c r="AD126" s="16"/>
      <c r="AE126" s="16"/>
      <c r="AF126" s="16"/>
      <c r="AG126" s="153">
        <f t="shared" si="34"/>
        <v>0</v>
      </c>
      <c r="AH126" s="156"/>
      <c r="AI126" s="151"/>
      <c r="AJ126" s="151"/>
      <c r="AK126" s="151"/>
      <c r="AL126" s="151"/>
      <c r="AM126" s="151"/>
      <c r="AN126" s="151"/>
      <c r="AO126" s="151"/>
      <c r="AP126" s="156"/>
      <c r="AQ126" s="154">
        <f t="shared" si="35"/>
        <v>0</v>
      </c>
      <c r="AR126" s="152"/>
      <c r="AS126" s="152"/>
      <c r="AT126" s="152"/>
      <c r="AU126" s="152"/>
      <c r="AV126" s="153">
        <f t="shared" si="36"/>
        <v>0</v>
      </c>
      <c r="AW126" s="151"/>
      <c r="AX126" s="151"/>
      <c r="AY126" s="151"/>
      <c r="AZ126" s="151"/>
      <c r="BA126" s="153">
        <f t="shared" si="32"/>
        <v>0</v>
      </c>
      <c r="BB126" s="151"/>
      <c r="BC126" s="151"/>
      <c r="BD126" s="151"/>
      <c r="BE126" s="151"/>
      <c r="BF126" s="153">
        <f t="shared" si="33"/>
        <v>0</v>
      </c>
      <c r="BG126" s="151"/>
      <c r="BH126" s="151"/>
      <c r="BI126" s="151"/>
      <c r="BJ126" s="151"/>
    </row>
    <row r="127" spans="1:62" ht="10.5" hidden="1" customHeight="1">
      <c r="A127" s="114" t="s">
        <v>412</v>
      </c>
      <c r="B127" s="17"/>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18"/>
      <c r="AD127" s="18"/>
      <c r="AE127" s="18"/>
      <c r="AF127" s="18"/>
      <c r="AG127" s="153">
        <f t="shared" si="34"/>
        <v>0</v>
      </c>
      <c r="AH127" s="153"/>
      <c r="AI127" s="153"/>
      <c r="AJ127" s="153"/>
      <c r="AK127" s="153"/>
      <c r="AL127" s="153"/>
      <c r="AM127" s="153"/>
      <c r="AN127" s="153"/>
      <c r="AO127" s="153"/>
      <c r="AP127" s="153"/>
      <c r="AQ127" s="154">
        <f t="shared" si="35"/>
        <v>0</v>
      </c>
      <c r="AR127" s="154"/>
      <c r="AS127" s="154"/>
      <c r="AT127" s="154"/>
      <c r="AU127" s="154"/>
      <c r="AV127" s="153">
        <f t="shared" si="36"/>
        <v>0</v>
      </c>
      <c r="AW127" s="153"/>
      <c r="AX127" s="153"/>
      <c r="AY127" s="153"/>
      <c r="AZ127" s="153"/>
      <c r="BA127" s="153">
        <f t="shared" si="32"/>
        <v>0</v>
      </c>
      <c r="BB127" s="153"/>
      <c r="BC127" s="153"/>
      <c r="BD127" s="153"/>
      <c r="BE127" s="153"/>
      <c r="BF127" s="153">
        <f t="shared" si="33"/>
        <v>0</v>
      </c>
      <c r="BG127" s="153"/>
      <c r="BH127" s="153"/>
      <c r="BI127" s="153"/>
      <c r="BJ127" s="153"/>
    </row>
    <row r="128" spans="1:62" ht="13.5" hidden="1" customHeight="1">
      <c r="A128" s="112" t="s">
        <v>412</v>
      </c>
      <c r="B128" s="14"/>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12"/>
      <c r="AD128" s="12"/>
      <c r="AE128" s="12"/>
      <c r="AF128" s="12"/>
      <c r="AG128" s="153">
        <f t="shared" si="34"/>
        <v>0</v>
      </c>
      <c r="AH128" s="153"/>
      <c r="AI128" s="148"/>
      <c r="AJ128" s="148"/>
      <c r="AK128" s="148"/>
      <c r="AL128" s="148"/>
      <c r="AM128" s="148"/>
      <c r="AN128" s="148"/>
      <c r="AO128" s="148"/>
      <c r="AP128" s="153"/>
      <c r="AQ128" s="154">
        <f t="shared" si="35"/>
        <v>0</v>
      </c>
      <c r="AR128" s="146"/>
      <c r="AS128" s="146"/>
      <c r="AT128" s="146"/>
      <c r="AU128" s="146"/>
      <c r="AV128" s="153">
        <f t="shared" si="36"/>
        <v>0</v>
      </c>
      <c r="AW128" s="148"/>
      <c r="AX128" s="148"/>
      <c r="AY128" s="148"/>
      <c r="AZ128" s="148"/>
      <c r="BA128" s="153">
        <f t="shared" si="32"/>
        <v>0</v>
      </c>
      <c r="BB128" s="148"/>
      <c r="BC128" s="148"/>
      <c r="BD128" s="148"/>
      <c r="BE128" s="148"/>
      <c r="BF128" s="153">
        <f t="shared" si="33"/>
        <v>0</v>
      </c>
      <c r="BG128" s="148"/>
      <c r="BH128" s="148"/>
      <c r="BI128" s="148"/>
      <c r="BJ128" s="148"/>
    </row>
    <row r="129" spans="1:62" ht="15" hidden="1" customHeight="1">
      <c r="A129" s="124" t="s">
        <v>369</v>
      </c>
      <c r="B129" s="14">
        <v>7100</v>
      </c>
      <c r="C129" s="66"/>
      <c r="D129" s="66"/>
      <c r="E129" s="66"/>
      <c r="F129" s="66"/>
      <c r="G129" s="66"/>
      <c r="H129" s="66"/>
      <c r="I129" s="66"/>
      <c r="J129" s="66"/>
      <c r="K129" s="66"/>
      <c r="L129" s="66"/>
      <c r="M129" s="66"/>
      <c r="N129" s="66"/>
      <c r="O129" s="66"/>
      <c r="P129" s="66"/>
      <c r="Q129" s="59"/>
      <c r="R129" s="59"/>
      <c r="S129" s="59"/>
      <c r="T129" s="59"/>
      <c r="U129" s="59"/>
      <c r="V129" s="59"/>
      <c r="W129" s="59"/>
      <c r="X129" s="66"/>
      <c r="Y129" s="66"/>
      <c r="Z129" s="66"/>
      <c r="AA129" s="66"/>
      <c r="AB129" s="66"/>
      <c r="AC129" s="12"/>
      <c r="AD129" s="12"/>
      <c r="AE129" s="12"/>
      <c r="AF129" s="12"/>
      <c r="AG129" s="153">
        <f t="shared" si="34"/>
        <v>0</v>
      </c>
      <c r="AH129" s="153"/>
      <c r="AI129" s="148"/>
      <c r="AJ129" s="148"/>
      <c r="AK129" s="148"/>
      <c r="AL129" s="148"/>
      <c r="AM129" s="148"/>
      <c r="AN129" s="148"/>
      <c r="AO129" s="148"/>
      <c r="AP129" s="153"/>
      <c r="AQ129" s="154">
        <f t="shared" si="35"/>
        <v>0</v>
      </c>
      <c r="AR129" s="146"/>
      <c r="AS129" s="146"/>
      <c r="AT129" s="146"/>
      <c r="AU129" s="146"/>
      <c r="AV129" s="153">
        <f t="shared" si="36"/>
        <v>0</v>
      </c>
      <c r="AW129" s="148"/>
      <c r="AX129" s="148"/>
      <c r="AY129" s="148"/>
      <c r="AZ129" s="148"/>
      <c r="BA129" s="153">
        <f t="shared" si="32"/>
        <v>0</v>
      </c>
      <c r="BB129" s="148"/>
      <c r="BC129" s="148"/>
      <c r="BD129" s="148"/>
      <c r="BE129" s="148"/>
      <c r="BF129" s="153">
        <f t="shared" si="33"/>
        <v>0</v>
      </c>
      <c r="BG129" s="148"/>
      <c r="BH129" s="148"/>
      <c r="BI129" s="148"/>
      <c r="BJ129" s="148"/>
    </row>
    <row r="130" spans="1:62" ht="15.75" hidden="1" customHeight="1">
      <c r="A130" s="124" t="s">
        <v>370</v>
      </c>
      <c r="B130" s="14">
        <v>7101</v>
      </c>
      <c r="C130" s="66"/>
      <c r="D130" s="66"/>
      <c r="E130" s="66"/>
      <c r="F130" s="66"/>
      <c r="G130" s="66"/>
      <c r="H130" s="66"/>
      <c r="I130" s="66"/>
      <c r="J130" s="66"/>
      <c r="K130" s="66"/>
      <c r="L130" s="66"/>
      <c r="M130" s="66"/>
      <c r="N130" s="66"/>
      <c r="O130" s="66"/>
      <c r="P130" s="66"/>
      <c r="Q130" s="59"/>
      <c r="R130" s="59"/>
      <c r="S130" s="59"/>
      <c r="T130" s="59"/>
      <c r="U130" s="59"/>
      <c r="V130" s="59"/>
      <c r="W130" s="59"/>
      <c r="X130" s="66"/>
      <c r="Y130" s="66"/>
      <c r="Z130" s="66"/>
      <c r="AA130" s="66"/>
      <c r="AB130" s="66"/>
      <c r="AC130" s="12"/>
      <c r="AD130" s="1"/>
      <c r="AE130" s="12"/>
      <c r="AF130" s="12"/>
      <c r="AG130" s="153">
        <f t="shared" si="34"/>
        <v>0</v>
      </c>
      <c r="AH130" s="153"/>
      <c r="AI130" s="148"/>
      <c r="AJ130" s="148"/>
      <c r="AK130" s="148"/>
      <c r="AL130" s="148"/>
      <c r="AM130" s="148"/>
      <c r="AN130" s="148"/>
      <c r="AO130" s="148"/>
      <c r="AP130" s="153"/>
      <c r="AQ130" s="154">
        <f t="shared" si="35"/>
        <v>0</v>
      </c>
      <c r="AR130" s="146"/>
      <c r="AS130" s="146"/>
      <c r="AT130" s="146"/>
      <c r="AU130" s="146"/>
      <c r="AV130" s="153">
        <f t="shared" si="36"/>
        <v>0</v>
      </c>
      <c r="AW130" s="148"/>
      <c r="AX130" s="148"/>
      <c r="AY130" s="148"/>
      <c r="AZ130" s="148"/>
      <c r="BA130" s="153">
        <f t="shared" si="32"/>
        <v>0</v>
      </c>
      <c r="BB130" s="148"/>
      <c r="BC130" s="148"/>
      <c r="BD130" s="148"/>
      <c r="BE130" s="148"/>
      <c r="BF130" s="153">
        <f t="shared" si="33"/>
        <v>0</v>
      </c>
      <c r="BG130" s="148"/>
      <c r="BH130" s="148"/>
      <c r="BI130" s="148"/>
      <c r="BJ130" s="148"/>
    </row>
    <row r="131" spans="1:62" ht="84" hidden="1">
      <c r="A131" s="112" t="s">
        <v>208</v>
      </c>
      <c r="B131" s="14">
        <v>7200</v>
      </c>
      <c r="C131" s="95" t="s">
        <v>238</v>
      </c>
      <c r="D131" s="93" t="s">
        <v>238</v>
      </c>
      <c r="E131" s="93" t="s">
        <v>238</v>
      </c>
      <c r="F131" s="93" t="s">
        <v>238</v>
      </c>
      <c r="G131" s="93" t="s">
        <v>238</v>
      </c>
      <c r="H131" s="93" t="s">
        <v>238</v>
      </c>
      <c r="I131" s="93" t="s">
        <v>238</v>
      </c>
      <c r="J131" s="93" t="s">
        <v>238</v>
      </c>
      <c r="K131" s="93" t="s">
        <v>238</v>
      </c>
      <c r="L131" s="93" t="s">
        <v>238</v>
      </c>
      <c r="M131" s="93" t="s">
        <v>238</v>
      </c>
      <c r="N131" s="93" t="s">
        <v>238</v>
      </c>
      <c r="O131" s="93" t="s">
        <v>238</v>
      </c>
      <c r="P131" s="93" t="s">
        <v>238</v>
      </c>
      <c r="Q131" s="94" t="s">
        <v>238</v>
      </c>
      <c r="R131" s="94" t="s">
        <v>238</v>
      </c>
      <c r="S131" s="94" t="s">
        <v>238</v>
      </c>
      <c r="T131" s="94" t="s">
        <v>238</v>
      </c>
      <c r="U131" s="94" t="s">
        <v>238</v>
      </c>
      <c r="V131" s="94" t="s">
        <v>238</v>
      </c>
      <c r="W131" s="94" t="s">
        <v>238</v>
      </c>
      <c r="X131" s="93" t="s">
        <v>238</v>
      </c>
      <c r="Y131" s="93" t="s">
        <v>238</v>
      </c>
      <c r="Z131" s="93" t="s">
        <v>238</v>
      </c>
      <c r="AA131" s="93" t="s">
        <v>238</v>
      </c>
      <c r="AB131" s="93" t="s">
        <v>238</v>
      </c>
      <c r="AC131" s="8" t="s">
        <v>238</v>
      </c>
      <c r="AD131" s="8" t="s">
        <v>238</v>
      </c>
      <c r="AE131" s="8"/>
      <c r="AF131" s="8"/>
      <c r="AG131" s="153">
        <f t="shared" si="34"/>
        <v>0</v>
      </c>
      <c r="AH131" s="153"/>
      <c r="AI131" s="148"/>
      <c r="AJ131" s="148"/>
      <c r="AK131" s="148"/>
      <c r="AL131" s="148"/>
      <c r="AM131" s="148"/>
      <c r="AN131" s="148"/>
      <c r="AO131" s="148"/>
      <c r="AP131" s="153"/>
      <c r="AQ131" s="154">
        <f t="shared" si="35"/>
        <v>0</v>
      </c>
      <c r="AR131" s="146"/>
      <c r="AS131" s="146"/>
      <c r="AT131" s="146"/>
      <c r="AU131" s="146"/>
      <c r="AV131" s="153">
        <f t="shared" si="36"/>
        <v>0</v>
      </c>
      <c r="AW131" s="148"/>
      <c r="AX131" s="148"/>
      <c r="AY131" s="148"/>
      <c r="AZ131" s="148"/>
      <c r="BA131" s="153">
        <f t="shared" si="32"/>
        <v>0</v>
      </c>
      <c r="BB131" s="148"/>
      <c r="BC131" s="148"/>
      <c r="BD131" s="148"/>
      <c r="BE131" s="148"/>
      <c r="BF131" s="153">
        <f t="shared" si="33"/>
        <v>0</v>
      </c>
      <c r="BG131" s="148"/>
      <c r="BH131" s="148"/>
      <c r="BI131" s="148"/>
      <c r="BJ131" s="148"/>
    </row>
    <row r="132" spans="1:62" ht="18" hidden="1" customHeight="1">
      <c r="A132" s="113" t="s">
        <v>411</v>
      </c>
      <c r="B132" s="15"/>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16"/>
      <c r="AD132" s="16"/>
      <c r="AE132" s="16"/>
      <c r="AF132" s="16"/>
      <c r="AG132" s="153">
        <f t="shared" si="34"/>
        <v>0</v>
      </c>
      <c r="AH132" s="156"/>
      <c r="AI132" s="151"/>
      <c r="AJ132" s="151"/>
      <c r="AK132" s="151"/>
      <c r="AL132" s="151"/>
      <c r="AM132" s="151"/>
      <c r="AN132" s="151"/>
      <c r="AO132" s="151"/>
      <c r="AP132" s="156"/>
      <c r="AQ132" s="154">
        <f t="shared" si="35"/>
        <v>0</v>
      </c>
      <c r="AR132" s="152"/>
      <c r="AS132" s="152"/>
      <c r="AT132" s="152"/>
      <c r="AU132" s="152"/>
      <c r="AV132" s="153">
        <f t="shared" si="36"/>
        <v>0</v>
      </c>
      <c r="AW132" s="151"/>
      <c r="AX132" s="151"/>
      <c r="AY132" s="151"/>
      <c r="AZ132" s="151"/>
      <c r="BA132" s="153">
        <f t="shared" si="32"/>
        <v>0</v>
      </c>
      <c r="BB132" s="151"/>
      <c r="BC132" s="151"/>
      <c r="BD132" s="151"/>
      <c r="BE132" s="151"/>
      <c r="BF132" s="153">
        <f t="shared" si="33"/>
        <v>0</v>
      </c>
      <c r="BG132" s="151"/>
      <c r="BH132" s="151"/>
      <c r="BI132" s="151"/>
      <c r="BJ132" s="151"/>
    </row>
    <row r="133" spans="1:62" ht="14.25" hidden="1" customHeight="1">
      <c r="A133" s="114" t="s">
        <v>412</v>
      </c>
      <c r="B133" s="17"/>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18"/>
      <c r="AD133" s="18"/>
      <c r="AE133" s="18"/>
      <c r="AF133" s="18"/>
      <c r="AG133" s="153">
        <f t="shared" si="34"/>
        <v>0</v>
      </c>
      <c r="AH133" s="153"/>
      <c r="AI133" s="153"/>
      <c r="AJ133" s="153"/>
      <c r="AK133" s="153"/>
      <c r="AL133" s="153"/>
      <c r="AM133" s="153"/>
      <c r="AN133" s="153"/>
      <c r="AO133" s="153"/>
      <c r="AP133" s="153"/>
      <c r="AQ133" s="154">
        <f t="shared" si="35"/>
        <v>0</v>
      </c>
      <c r="AR133" s="154"/>
      <c r="AS133" s="154"/>
      <c r="AT133" s="154"/>
      <c r="AU133" s="154"/>
      <c r="AV133" s="153">
        <f t="shared" si="36"/>
        <v>0</v>
      </c>
      <c r="AW133" s="153"/>
      <c r="AX133" s="153"/>
      <c r="AY133" s="153"/>
      <c r="AZ133" s="153"/>
      <c r="BA133" s="153">
        <f t="shared" si="32"/>
        <v>0</v>
      </c>
      <c r="BB133" s="153"/>
      <c r="BC133" s="153"/>
      <c r="BD133" s="153"/>
      <c r="BE133" s="153"/>
      <c r="BF133" s="153">
        <f t="shared" si="33"/>
        <v>0</v>
      </c>
      <c r="BG133" s="153"/>
      <c r="BH133" s="153"/>
      <c r="BI133" s="153"/>
      <c r="BJ133" s="153"/>
    </row>
    <row r="134" spans="1:62" hidden="1">
      <c r="A134" s="112" t="s">
        <v>412</v>
      </c>
      <c r="B134" s="14"/>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12"/>
      <c r="AD134" s="12"/>
      <c r="AE134" s="12"/>
      <c r="AF134" s="12"/>
      <c r="AG134" s="153">
        <f t="shared" si="34"/>
        <v>0</v>
      </c>
      <c r="AH134" s="153"/>
      <c r="AI134" s="148"/>
      <c r="AJ134" s="148"/>
      <c r="AK134" s="148"/>
      <c r="AL134" s="148"/>
      <c r="AM134" s="148"/>
      <c r="AN134" s="148"/>
      <c r="AO134" s="148"/>
      <c r="AP134" s="153"/>
      <c r="AQ134" s="154">
        <f t="shared" si="35"/>
        <v>0</v>
      </c>
      <c r="AR134" s="146"/>
      <c r="AS134" s="146"/>
      <c r="AT134" s="146"/>
      <c r="AU134" s="146"/>
      <c r="AV134" s="153">
        <f t="shared" si="36"/>
        <v>0</v>
      </c>
      <c r="AW134" s="148"/>
      <c r="AX134" s="148"/>
      <c r="AY134" s="148"/>
      <c r="AZ134" s="148"/>
      <c r="BA134" s="153">
        <f t="shared" si="32"/>
        <v>0</v>
      </c>
      <c r="BB134" s="148"/>
      <c r="BC134" s="148"/>
      <c r="BD134" s="148"/>
      <c r="BE134" s="148"/>
      <c r="BF134" s="153">
        <f t="shared" si="33"/>
        <v>0</v>
      </c>
      <c r="BG134" s="148"/>
      <c r="BH134" s="148"/>
      <c r="BI134" s="148"/>
      <c r="BJ134" s="148"/>
    </row>
    <row r="135" spans="1:62" s="40" customFormat="1" ht="112.5">
      <c r="A135" s="509" t="s">
        <v>209</v>
      </c>
      <c r="B135" s="37">
        <v>7300</v>
      </c>
      <c r="C135" s="96" t="s">
        <v>238</v>
      </c>
      <c r="D135" s="76" t="s">
        <v>238</v>
      </c>
      <c r="E135" s="76" t="s">
        <v>238</v>
      </c>
      <c r="F135" s="76" t="s">
        <v>238</v>
      </c>
      <c r="G135" s="76" t="s">
        <v>238</v>
      </c>
      <c r="H135" s="76" t="s">
        <v>238</v>
      </c>
      <c r="I135" s="76" t="s">
        <v>238</v>
      </c>
      <c r="J135" s="76" t="s">
        <v>238</v>
      </c>
      <c r="K135" s="76" t="s">
        <v>238</v>
      </c>
      <c r="L135" s="76" t="s">
        <v>238</v>
      </c>
      <c r="M135" s="76" t="s">
        <v>238</v>
      </c>
      <c r="N135" s="76" t="s">
        <v>238</v>
      </c>
      <c r="O135" s="76" t="s">
        <v>238</v>
      </c>
      <c r="P135" s="76" t="s">
        <v>238</v>
      </c>
      <c r="Q135" s="77" t="s">
        <v>238</v>
      </c>
      <c r="R135" s="77" t="s">
        <v>238</v>
      </c>
      <c r="S135" s="77" t="s">
        <v>238</v>
      </c>
      <c r="T135" s="77" t="s">
        <v>238</v>
      </c>
      <c r="U135" s="77" t="s">
        <v>238</v>
      </c>
      <c r="V135" s="77" t="s">
        <v>238</v>
      </c>
      <c r="W135" s="77" t="s">
        <v>238</v>
      </c>
      <c r="X135" s="76" t="s">
        <v>238</v>
      </c>
      <c r="Y135" s="76" t="s">
        <v>238</v>
      </c>
      <c r="Z135" s="76" t="s">
        <v>238</v>
      </c>
      <c r="AA135" s="76" t="s">
        <v>238</v>
      </c>
      <c r="AB135" s="76" t="s">
        <v>238</v>
      </c>
      <c r="AC135" s="38" t="s">
        <v>238</v>
      </c>
      <c r="AD135" s="38" t="s">
        <v>238</v>
      </c>
      <c r="AE135" s="38"/>
      <c r="AF135" s="38"/>
      <c r="AG135" s="160">
        <f t="shared" si="34"/>
        <v>90.1</v>
      </c>
      <c r="AH135" s="160">
        <f t="shared" si="34"/>
        <v>90.1</v>
      </c>
      <c r="AI135" s="149">
        <f t="shared" ref="AI135:AY135" si="37">AI136+AI146</f>
        <v>90.1</v>
      </c>
      <c r="AJ135" s="149">
        <f t="shared" si="37"/>
        <v>90.1</v>
      </c>
      <c r="AK135" s="149">
        <f t="shared" si="37"/>
        <v>0</v>
      </c>
      <c r="AL135" s="149"/>
      <c r="AM135" s="149">
        <f t="shared" si="37"/>
        <v>0</v>
      </c>
      <c r="AN135" s="149"/>
      <c r="AO135" s="149"/>
      <c r="AP135" s="160"/>
      <c r="AQ135" s="161">
        <f t="shared" si="35"/>
        <v>90</v>
      </c>
      <c r="AR135" s="150">
        <f t="shared" si="37"/>
        <v>90</v>
      </c>
      <c r="AS135" s="150">
        <f t="shared" si="37"/>
        <v>0</v>
      </c>
      <c r="AT135" s="150">
        <f t="shared" si="37"/>
        <v>0</v>
      </c>
      <c r="AU135" s="150"/>
      <c r="AV135" s="160">
        <f t="shared" si="36"/>
        <v>90.1</v>
      </c>
      <c r="AW135" s="149">
        <f t="shared" si="37"/>
        <v>90.1</v>
      </c>
      <c r="AX135" s="149">
        <f t="shared" si="37"/>
        <v>0</v>
      </c>
      <c r="AY135" s="149">
        <f t="shared" si="37"/>
        <v>0</v>
      </c>
      <c r="AZ135" s="149"/>
      <c r="BA135" s="160">
        <f t="shared" si="32"/>
        <v>93.8</v>
      </c>
      <c r="BB135" s="149">
        <f>BB136+BB146</f>
        <v>93.8</v>
      </c>
      <c r="BC135" s="149">
        <f>BC136+BC146</f>
        <v>0</v>
      </c>
      <c r="BD135" s="149">
        <f>BD136+BD146</f>
        <v>0</v>
      </c>
      <c r="BE135" s="149"/>
      <c r="BF135" s="160">
        <f t="shared" si="33"/>
        <v>93.8</v>
      </c>
      <c r="BG135" s="149">
        <f>BG136+BG146</f>
        <v>93.8</v>
      </c>
      <c r="BH135" s="149">
        <f>BH136+BH146</f>
        <v>0</v>
      </c>
      <c r="BI135" s="149">
        <f>BI136+BI146</f>
        <v>0</v>
      </c>
      <c r="BJ135" s="149"/>
    </row>
    <row r="136" spans="1:62" ht="36">
      <c r="A136" s="112" t="s">
        <v>366</v>
      </c>
      <c r="B136" s="14">
        <v>7301</v>
      </c>
      <c r="C136" s="97" t="s">
        <v>238</v>
      </c>
      <c r="D136" s="93" t="s">
        <v>238</v>
      </c>
      <c r="E136" s="93" t="s">
        <v>238</v>
      </c>
      <c r="F136" s="93" t="s">
        <v>238</v>
      </c>
      <c r="G136" s="93" t="s">
        <v>238</v>
      </c>
      <c r="H136" s="93" t="s">
        <v>238</v>
      </c>
      <c r="I136" s="93" t="s">
        <v>238</v>
      </c>
      <c r="J136" s="93" t="s">
        <v>238</v>
      </c>
      <c r="K136" s="93" t="s">
        <v>238</v>
      </c>
      <c r="L136" s="93" t="s">
        <v>238</v>
      </c>
      <c r="M136" s="93" t="s">
        <v>238</v>
      </c>
      <c r="N136" s="93" t="s">
        <v>238</v>
      </c>
      <c r="O136" s="93" t="s">
        <v>238</v>
      </c>
      <c r="P136" s="93" t="s">
        <v>238</v>
      </c>
      <c r="Q136" s="94" t="s">
        <v>238</v>
      </c>
      <c r="R136" s="94" t="s">
        <v>238</v>
      </c>
      <c r="S136" s="94" t="s">
        <v>238</v>
      </c>
      <c r="T136" s="94" t="s">
        <v>238</v>
      </c>
      <c r="U136" s="94" t="s">
        <v>238</v>
      </c>
      <c r="V136" s="94" t="s">
        <v>238</v>
      </c>
      <c r="W136" s="94" t="s">
        <v>238</v>
      </c>
      <c r="X136" s="93" t="s">
        <v>238</v>
      </c>
      <c r="Y136" s="93" t="s">
        <v>238</v>
      </c>
      <c r="Z136" s="93" t="s">
        <v>238</v>
      </c>
      <c r="AA136" s="93" t="s">
        <v>238</v>
      </c>
      <c r="AB136" s="93" t="s">
        <v>238</v>
      </c>
      <c r="AC136" s="8" t="s">
        <v>238</v>
      </c>
      <c r="AD136" s="8" t="s">
        <v>238</v>
      </c>
      <c r="AE136" s="8"/>
      <c r="AF136" s="8"/>
      <c r="AG136" s="153">
        <f>AI136+AK136+AM136+AO136</f>
        <v>90.1</v>
      </c>
      <c r="AH136" s="153">
        <f t="shared" si="34"/>
        <v>90.1</v>
      </c>
      <c r="AI136" s="148">
        <f>AI139+AI144</f>
        <v>90.1</v>
      </c>
      <c r="AJ136" s="148">
        <f>AJ139+AJ144</f>
        <v>90.1</v>
      </c>
      <c r="AK136" s="148">
        <f t="shared" ref="AK136:AY136" si="38">AK139+AK144</f>
        <v>0</v>
      </c>
      <c r="AL136" s="148"/>
      <c r="AM136" s="148">
        <f t="shared" si="38"/>
        <v>0</v>
      </c>
      <c r="AN136" s="148"/>
      <c r="AO136" s="148"/>
      <c r="AP136" s="153"/>
      <c r="AQ136" s="154">
        <f t="shared" si="35"/>
        <v>90</v>
      </c>
      <c r="AR136" s="146">
        <f t="shared" si="38"/>
        <v>90</v>
      </c>
      <c r="AS136" s="146">
        <f t="shared" si="38"/>
        <v>0</v>
      </c>
      <c r="AT136" s="146">
        <f t="shared" si="38"/>
        <v>0</v>
      </c>
      <c r="AU136" s="146"/>
      <c r="AV136" s="153">
        <f t="shared" si="36"/>
        <v>90.1</v>
      </c>
      <c r="AW136" s="148">
        <f t="shared" si="38"/>
        <v>90.1</v>
      </c>
      <c r="AX136" s="148">
        <f t="shared" si="38"/>
        <v>0</v>
      </c>
      <c r="AY136" s="148">
        <f t="shared" si="38"/>
        <v>0</v>
      </c>
      <c r="AZ136" s="148"/>
      <c r="BA136" s="153">
        <f t="shared" si="32"/>
        <v>93.8</v>
      </c>
      <c r="BB136" s="148">
        <f>BB139+BB144</f>
        <v>93.8</v>
      </c>
      <c r="BC136" s="148">
        <f>BC139+BC144</f>
        <v>0</v>
      </c>
      <c r="BD136" s="148">
        <f>BD139+BD144</f>
        <v>0</v>
      </c>
      <c r="BE136" s="148"/>
      <c r="BF136" s="153">
        <f t="shared" si="33"/>
        <v>93.8</v>
      </c>
      <c r="BG136" s="148">
        <f>BG139+BG144</f>
        <v>93.8</v>
      </c>
      <c r="BH136" s="148">
        <f>BH139+BH144</f>
        <v>0</v>
      </c>
      <c r="BI136" s="148">
        <f>BI139+BI144</f>
        <v>0</v>
      </c>
      <c r="BJ136" s="148"/>
    </row>
    <row r="137" spans="1:62" hidden="1">
      <c r="A137" s="113" t="s">
        <v>411</v>
      </c>
      <c r="B137" s="15"/>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16"/>
      <c r="AD137" s="16"/>
      <c r="AE137" s="16"/>
      <c r="AF137" s="16"/>
      <c r="AG137" s="153">
        <f t="shared" si="34"/>
        <v>0</v>
      </c>
      <c r="AH137" s="156"/>
      <c r="AI137" s="151"/>
      <c r="AJ137" s="151"/>
      <c r="AK137" s="151"/>
      <c r="AL137" s="151"/>
      <c r="AM137" s="151"/>
      <c r="AN137" s="151"/>
      <c r="AO137" s="151"/>
      <c r="AP137" s="156"/>
      <c r="AQ137" s="154">
        <f t="shared" si="35"/>
        <v>0</v>
      </c>
      <c r="AR137" s="152"/>
      <c r="AS137" s="152"/>
      <c r="AT137" s="152"/>
      <c r="AU137" s="152"/>
      <c r="AV137" s="153">
        <f t="shared" si="36"/>
        <v>0</v>
      </c>
      <c r="AW137" s="151"/>
      <c r="AX137" s="151"/>
      <c r="AY137" s="151"/>
      <c r="AZ137" s="151"/>
      <c r="BA137" s="153">
        <f t="shared" si="32"/>
        <v>0</v>
      </c>
      <c r="BB137" s="151"/>
      <c r="BC137" s="151"/>
      <c r="BD137" s="151"/>
      <c r="BE137" s="151"/>
      <c r="BF137" s="153">
        <f t="shared" si="33"/>
        <v>0</v>
      </c>
      <c r="BG137" s="151"/>
      <c r="BH137" s="151"/>
      <c r="BI137" s="151"/>
      <c r="BJ137" s="151"/>
    </row>
    <row r="138" spans="1:62" hidden="1">
      <c r="A138" s="114" t="s">
        <v>412</v>
      </c>
      <c r="B138" s="17"/>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18"/>
      <c r="AD138" s="18"/>
      <c r="AE138" s="18"/>
      <c r="AF138" s="18"/>
      <c r="AG138" s="153">
        <f t="shared" si="34"/>
        <v>0</v>
      </c>
      <c r="AH138" s="153"/>
      <c r="AI138" s="153"/>
      <c r="AJ138" s="153"/>
      <c r="AK138" s="153"/>
      <c r="AL138" s="153"/>
      <c r="AM138" s="153"/>
      <c r="AN138" s="153"/>
      <c r="AO138" s="153"/>
      <c r="AP138" s="153"/>
      <c r="AQ138" s="154">
        <f t="shared" si="35"/>
        <v>0</v>
      </c>
      <c r="AR138" s="154"/>
      <c r="AS138" s="154"/>
      <c r="AT138" s="154"/>
      <c r="AU138" s="154"/>
      <c r="AV138" s="153">
        <f t="shared" si="36"/>
        <v>0</v>
      </c>
      <c r="AW138" s="153"/>
      <c r="AX138" s="153"/>
      <c r="AY138" s="153"/>
      <c r="AZ138" s="153"/>
      <c r="BA138" s="153">
        <f t="shared" si="32"/>
        <v>0</v>
      </c>
      <c r="BB138" s="153"/>
      <c r="BC138" s="153"/>
      <c r="BD138" s="153"/>
      <c r="BE138" s="153"/>
      <c r="BF138" s="153">
        <f t="shared" si="33"/>
        <v>0</v>
      </c>
      <c r="BG138" s="153"/>
      <c r="BH138" s="153"/>
      <c r="BI138" s="153"/>
      <c r="BJ138" s="153"/>
    </row>
    <row r="139" spans="1:62" ht="12.75" customHeight="1">
      <c r="A139" s="859" t="s">
        <v>445</v>
      </c>
      <c r="B139" s="856">
        <v>7304</v>
      </c>
      <c r="C139" s="672" t="s">
        <v>401</v>
      </c>
      <c r="D139" s="58" t="s">
        <v>290</v>
      </c>
      <c r="E139" s="653" t="s">
        <v>402</v>
      </c>
      <c r="F139" s="59"/>
      <c r="G139" s="59"/>
      <c r="H139" s="59"/>
      <c r="I139" s="59"/>
      <c r="J139" s="59"/>
      <c r="K139" s="59"/>
      <c r="L139" s="59"/>
      <c r="M139" s="848" t="s">
        <v>385</v>
      </c>
      <c r="N139" s="60" t="s">
        <v>290</v>
      </c>
      <c r="O139" s="60" t="s">
        <v>386</v>
      </c>
      <c r="P139" s="59">
        <v>29</v>
      </c>
      <c r="Q139" s="59"/>
      <c r="R139" s="59"/>
      <c r="S139" s="59"/>
      <c r="T139" s="59"/>
      <c r="U139" s="59"/>
      <c r="V139" s="59"/>
      <c r="W139" s="672" t="s">
        <v>354</v>
      </c>
      <c r="X139" s="650" t="s">
        <v>239</v>
      </c>
      <c r="Y139" s="650" t="s">
        <v>464</v>
      </c>
      <c r="Z139" s="943" t="s">
        <v>2</v>
      </c>
      <c r="AA139" s="63" t="s">
        <v>290</v>
      </c>
      <c r="AB139" s="853" t="s">
        <v>378</v>
      </c>
      <c r="AC139" s="18"/>
      <c r="AD139" s="18" t="s">
        <v>407</v>
      </c>
      <c r="AE139" s="18"/>
      <c r="AF139" s="18"/>
      <c r="AG139" s="153">
        <f t="shared" si="34"/>
        <v>90.1</v>
      </c>
      <c r="AH139" s="153">
        <f t="shared" si="34"/>
        <v>90.1</v>
      </c>
      <c r="AI139" s="153">
        <f>AI140+AI141</f>
        <v>90.1</v>
      </c>
      <c r="AJ139" s="153">
        <f>AJ140+AJ141</f>
        <v>90.1</v>
      </c>
      <c r="AK139" s="153"/>
      <c r="AL139" s="153"/>
      <c r="AM139" s="153"/>
      <c r="AN139" s="153"/>
      <c r="AO139" s="153"/>
      <c r="AP139" s="153"/>
      <c r="AQ139" s="154">
        <f t="shared" si="35"/>
        <v>90</v>
      </c>
      <c r="AR139" s="154">
        <f>AR140+AR141</f>
        <v>90</v>
      </c>
      <c r="AS139" s="154"/>
      <c r="AT139" s="154"/>
      <c r="AU139" s="154"/>
      <c r="AV139" s="153">
        <f t="shared" si="36"/>
        <v>90.1</v>
      </c>
      <c r="AW139" s="153">
        <f>AW140+AW141</f>
        <v>90.1</v>
      </c>
      <c r="AX139" s="153"/>
      <c r="AY139" s="153"/>
      <c r="AZ139" s="153"/>
      <c r="BA139" s="153">
        <f t="shared" si="32"/>
        <v>93.8</v>
      </c>
      <c r="BB139" s="153">
        <f>BB140+BB141</f>
        <v>93.8</v>
      </c>
      <c r="BC139" s="153"/>
      <c r="BD139" s="153"/>
      <c r="BE139" s="153"/>
      <c r="BF139" s="153">
        <f t="shared" si="33"/>
        <v>93.8</v>
      </c>
      <c r="BG139" s="153">
        <f>BG140+BG141</f>
        <v>93.8</v>
      </c>
      <c r="BH139" s="153"/>
      <c r="BI139" s="153"/>
      <c r="BJ139" s="153"/>
    </row>
    <row r="140" spans="1:62">
      <c r="A140" s="860"/>
      <c r="B140" s="857"/>
      <c r="C140" s="673"/>
      <c r="D140" s="58"/>
      <c r="E140" s="654"/>
      <c r="F140" s="59"/>
      <c r="G140" s="59"/>
      <c r="H140" s="59"/>
      <c r="I140" s="59"/>
      <c r="J140" s="59"/>
      <c r="K140" s="59"/>
      <c r="L140" s="59"/>
      <c r="M140" s="849"/>
      <c r="N140" s="60"/>
      <c r="O140" s="60"/>
      <c r="P140" s="59"/>
      <c r="Q140" s="59"/>
      <c r="R140" s="59"/>
      <c r="S140" s="59"/>
      <c r="T140" s="59"/>
      <c r="U140" s="59"/>
      <c r="V140" s="59"/>
      <c r="W140" s="673"/>
      <c r="X140" s="651"/>
      <c r="Y140" s="651"/>
      <c r="Z140" s="943"/>
      <c r="AA140" s="63"/>
      <c r="AB140" s="854"/>
      <c r="AC140" s="18"/>
      <c r="AD140" s="18" t="s">
        <v>407</v>
      </c>
      <c r="AE140" s="18" t="s">
        <v>280</v>
      </c>
      <c r="AF140" s="18" t="s">
        <v>272</v>
      </c>
      <c r="AG140" s="153">
        <f>AI140+AK140+AM140+AO140</f>
        <v>89.1</v>
      </c>
      <c r="AH140" s="153">
        <f t="shared" si="34"/>
        <v>89.1</v>
      </c>
      <c r="AI140" s="153">
        <v>89.1</v>
      </c>
      <c r="AJ140" s="153">
        <v>89.1</v>
      </c>
      <c r="AK140" s="153"/>
      <c r="AL140" s="153"/>
      <c r="AM140" s="153"/>
      <c r="AN140" s="153"/>
      <c r="AO140" s="153"/>
      <c r="AP140" s="153"/>
      <c r="AQ140" s="154">
        <f t="shared" si="35"/>
        <v>90</v>
      </c>
      <c r="AR140" s="154">
        <v>90</v>
      </c>
      <c r="AS140" s="154"/>
      <c r="AT140" s="154"/>
      <c r="AU140" s="154"/>
      <c r="AV140" s="153">
        <f t="shared" si="36"/>
        <v>90.1</v>
      </c>
      <c r="AW140" s="153">
        <v>90.1</v>
      </c>
      <c r="AX140" s="153"/>
      <c r="AY140" s="153"/>
      <c r="AZ140" s="153"/>
      <c r="BA140" s="153">
        <f t="shared" si="32"/>
        <v>93.8</v>
      </c>
      <c r="BB140" s="153">
        <v>93.8</v>
      </c>
      <c r="BC140" s="153"/>
      <c r="BD140" s="153"/>
      <c r="BE140" s="153"/>
      <c r="BF140" s="153">
        <f t="shared" si="33"/>
        <v>93.8</v>
      </c>
      <c r="BG140" s="153">
        <v>93.8</v>
      </c>
      <c r="BH140" s="153"/>
      <c r="BI140" s="153"/>
      <c r="BJ140" s="153"/>
    </row>
    <row r="141" spans="1:62" ht="124.5" customHeight="1">
      <c r="A141" s="861"/>
      <c r="B141" s="858"/>
      <c r="C141" s="817"/>
      <c r="D141" s="58"/>
      <c r="E141" s="816"/>
      <c r="F141" s="59"/>
      <c r="G141" s="59"/>
      <c r="H141" s="59"/>
      <c r="I141" s="59"/>
      <c r="J141" s="59"/>
      <c r="K141" s="59"/>
      <c r="L141" s="59"/>
      <c r="M141" s="850"/>
      <c r="N141" s="60"/>
      <c r="O141" s="60"/>
      <c r="P141" s="59"/>
      <c r="Q141" s="59"/>
      <c r="R141" s="59"/>
      <c r="S141" s="59"/>
      <c r="T141" s="59"/>
      <c r="U141" s="59"/>
      <c r="V141" s="59"/>
      <c r="W141" s="817"/>
      <c r="X141" s="836"/>
      <c r="Y141" s="836"/>
      <c r="Z141" s="943"/>
      <c r="AA141" s="63"/>
      <c r="AB141" s="854"/>
      <c r="AC141" s="18"/>
      <c r="AD141" s="18" t="s">
        <v>407</v>
      </c>
      <c r="AE141" s="18" t="s">
        <v>280</v>
      </c>
      <c r="AF141" s="18" t="s">
        <v>278</v>
      </c>
      <c r="AG141" s="153">
        <f t="shared" si="34"/>
        <v>1</v>
      </c>
      <c r="AH141" s="153"/>
      <c r="AI141" s="153">
        <v>1</v>
      </c>
      <c r="AJ141" s="153">
        <v>1</v>
      </c>
      <c r="AK141" s="153"/>
      <c r="AL141" s="153"/>
      <c r="AM141" s="153"/>
      <c r="AN141" s="153"/>
      <c r="AO141" s="153"/>
      <c r="AP141" s="153"/>
      <c r="AQ141" s="154">
        <f t="shared" si="35"/>
        <v>0</v>
      </c>
      <c r="AR141" s="154">
        <v>0</v>
      </c>
      <c r="AS141" s="154"/>
      <c r="AT141" s="154"/>
      <c r="AU141" s="154"/>
      <c r="AV141" s="153">
        <f t="shared" si="36"/>
        <v>0</v>
      </c>
      <c r="AW141" s="153">
        <v>0</v>
      </c>
      <c r="AX141" s="153"/>
      <c r="AY141" s="153"/>
      <c r="AZ141" s="153"/>
      <c r="BA141" s="153">
        <f t="shared" si="32"/>
        <v>0</v>
      </c>
      <c r="BB141" s="153">
        <v>0</v>
      </c>
      <c r="BC141" s="153"/>
      <c r="BD141" s="153"/>
      <c r="BE141" s="153"/>
      <c r="BF141" s="153">
        <f t="shared" si="33"/>
        <v>0</v>
      </c>
      <c r="BG141" s="153">
        <v>0</v>
      </c>
      <c r="BH141" s="153"/>
      <c r="BI141" s="153"/>
      <c r="BJ141" s="153"/>
    </row>
    <row r="142" spans="1:62" ht="26.25" hidden="1" customHeight="1" thickBot="1">
      <c r="A142" s="125" t="s">
        <v>325</v>
      </c>
      <c r="B142" s="17">
        <v>7400</v>
      </c>
      <c r="C142" s="98"/>
      <c r="D142" s="58"/>
      <c r="E142" s="58"/>
      <c r="F142" s="59"/>
      <c r="G142" s="59"/>
      <c r="H142" s="59"/>
      <c r="I142" s="59"/>
      <c r="J142" s="59"/>
      <c r="K142" s="59"/>
      <c r="L142" s="59"/>
      <c r="M142" s="61"/>
      <c r="N142" s="60"/>
      <c r="O142" s="60"/>
      <c r="P142" s="59"/>
      <c r="Q142" s="59"/>
      <c r="R142" s="59"/>
      <c r="S142" s="59"/>
      <c r="T142" s="59"/>
      <c r="U142" s="59"/>
      <c r="V142" s="59"/>
      <c r="W142" s="98"/>
      <c r="X142" s="58"/>
      <c r="Y142" s="58"/>
      <c r="Z142" s="63"/>
      <c r="AA142" s="63"/>
      <c r="AB142" s="63"/>
      <c r="AC142" s="18"/>
      <c r="AD142" s="18"/>
      <c r="AE142" s="18"/>
      <c r="AF142" s="18"/>
      <c r="AG142" s="153">
        <f t="shared" si="34"/>
        <v>0</v>
      </c>
      <c r="AH142" s="153"/>
      <c r="AI142" s="153"/>
      <c r="AJ142" s="153"/>
      <c r="AK142" s="153"/>
      <c r="AL142" s="153"/>
      <c r="AM142" s="153"/>
      <c r="AN142" s="153"/>
      <c r="AO142" s="153"/>
      <c r="AP142" s="153"/>
      <c r="AQ142" s="154">
        <f t="shared" si="35"/>
        <v>0</v>
      </c>
      <c r="AR142" s="154"/>
      <c r="AS142" s="154"/>
      <c r="AT142" s="154"/>
      <c r="AU142" s="154"/>
      <c r="AV142" s="153">
        <f t="shared" si="36"/>
        <v>0</v>
      </c>
      <c r="AW142" s="153"/>
      <c r="AX142" s="153"/>
      <c r="AY142" s="153"/>
      <c r="AZ142" s="153"/>
      <c r="BA142" s="153">
        <f t="shared" si="32"/>
        <v>0</v>
      </c>
      <c r="BB142" s="153"/>
      <c r="BC142" s="153"/>
      <c r="BD142" s="153"/>
      <c r="BE142" s="153"/>
      <c r="BF142" s="153">
        <f t="shared" si="33"/>
        <v>0</v>
      </c>
      <c r="BG142" s="153"/>
      <c r="BH142" s="153"/>
      <c r="BI142" s="153"/>
      <c r="BJ142" s="153"/>
    </row>
    <row r="143" spans="1:62" hidden="1">
      <c r="A143" s="126"/>
      <c r="B143" s="17"/>
      <c r="C143" s="98"/>
      <c r="D143" s="58"/>
      <c r="E143" s="58"/>
      <c r="F143" s="59"/>
      <c r="G143" s="59"/>
      <c r="H143" s="59"/>
      <c r="I143" s="59"/>
      <c r="J143" s="59"/>
      <c r="K143" s="59"/>
      <c r="L143" s="59"/>
      <c r="M143" s="61"/>
      <c r="N143" s="60"/>
      <c r="O143" s="60"/>
      <c r="P143" s="59"/>
      <c r="Q143" s="59"/>
      <c r="R143" s="59"/>
      <c r="S143" s="59"/>
      <c r="T143" s="59"/>
      <c r="U143" s="59"/>
      <c r="V143" s="59"/>
      <c r="W143" s="98"/>
      <c r="X143" s="58"/>
      <c r="Y143" s="58"/>
      <c r="Z143" s="63"/>
      <c r="AA143" s="63"/>
      <c r="AB143" s="63"/>
      <c r="AC143" s="18"/>
      <c r="AD143" s="18"/>
      <c r="AE143" s="18"/>
      <c r="AF143" s="18"/>
      <c r="AG143" s="153">
        <f t="shared" si="34"/>
        <v>0</v>
      </c>
      <c r="AH143" s="153"/>
      <c r="AI143" s="153"/>
      <c r="AJ143" s="153"/>
      <c r="AK143" s="153"/>
      <c r="AL143" s="153"/>
      <c r="AM143" s="153"/>
      <c r="AN143" s="153"/>
      <c r="AO143" s="153"/>
      <c r="AP143" s="153"/>
      <c r="AQ143" s="154">
        <f t="shared" si="35"/>
        <v>0</v>
      </c>
      <c r="AR143" s="154"/>
      <c r="AS143" s="154"/>
      <c r="AT143" s="154"/>
      <c r="AU143" s="154"/>
      <c r="AV143" s="153">
        <f t="shared" si="36"/>
        <v>0</v>
      </c>
      <c r="AW143" s="153"/>
      <c r="AX143" s="153"/>
      <c r="AY143" s="153"/>
      <c r="AZ143" s="153"/>
      <c r="BA143" s="153">
        <f t="shared" si="32"/>
        <v>0</v>
      </c>
      <c r="BB143" s="153"/>
      <c r="BC143" s="153"/>
      <c r="BD143" s="153"/>
      <c r="BE143" s="153"/>
      <c r="BF143" s="153">
        <f t="shared" si="33"/>
        <v>0</v>
      </c>
      <c r="BG143" s="153"/>
      <c r="BH143" s="153"/>
      <c r="BI143" s="153"/>
      <c r="BJ143" s="153"/>
    </row>
    <row r="144" spans="1:62" ht="138" hidden="1" customHeight="1">
      <c r="A144" s="112" t="s">
        <v>371</v>
      </c>
      <c r="B144" s="17">
        <v>7454</v>
      </c>
      <c r="C144" s="58" t="s">
        <v>447</v>
      </c>
      <c r="D144" s="58" t="s">
        <v>249</v>
      </c>
      <c r="E144" s="58" t="s">
        <v>448</v>
      </c>
      <c r="F144" s="59"/>
      <c r="G144" s="59"/>
      <c r="H144" s="59"/>
      <c r="I144" s="59"/>
      <c r="J144" s="59"/>
      <c r="K144" s="59"/>
      <c r="L144" s="59"/>
      <c r="M144" s="64" t="s">
        <v>352</v>
      </c>
      <c r="N144" s="66" t="s">
        <v>290</v>
      </c>
      <c r="O144" s="60" t="s">
        <v>353</v>
      </c>
      <c r="P144" s="59">
        <v>17</v>
      </c>
      <c r="Q144" s="59"/>
      <c r="R144" s="59"/>
      <c r="S144" s="59"/>
      <c r="T144" s="59"/>
      <c r="U144" s="59"/>
      <c r="V144" s="59"/>
      <c r="W144" s="58" t="s">
        <v>354</v>
      </c>
      <c r="X144" s="58" t="s">
        <v>239</v>
      </c>
      <c r="Y144" s="58" t="s">
        <v>464</v>
      </c>
      <c r="Z144" s="80" t="s">
        <v>469</v>
      </c>
      <c r="AA144" s="81" t="s">
        <v>414</v>
      </c>
      <c r="AB144" s="81" t="s">
        <v>470</v>
      </c>
      <c r="AC144" s="18"/>
      <c r="AD144" s="18" t="s">
        <v>475</v>
      </c>
      <c r="AE144" s="18" t="s">
        <v>279</v>
      </c>
      <c r="AF144" s="18" t="s">
        <v>250</v>
      </c>
      <c r="AG144" s="153">
        <f t="shared" si="34"/>
        <v>0</v>
      </c>
      <c r="AH144" s="153"/>
      <c r="AI144" s="153"/>
      <c r="AJ144" s="153"/>
      <c r="AK144" s="153"/>
      <c r="AL144" s="153"/>
      <c r="AM144" s="153"/>
      <c r="AN144" s="153"/>
      <c r="AO144" s="153"/>
      <c r="AP144" s="153"/>
      <c r="AQ144" s="154">
        <f t="shared" si="35"/>
        <v>0</v>
      </c>
      <c r="AR144" s="154"/>
      <c r="AS144" s="154"/>
      <c r="AT144" s="154"/>
      <c r="AU144" s="154"/>
      <c r="AV144" s="153">
        <f t="shared" si="36"/>
        <v>0</v>
      </c>
      <c r="AW144" s="153"/>
      <c r="AX144" s="153"/>
      <c r="AY144" s="153"/>
      <c r="AZ144" s="153"/>
      <c r="BA144" s="153">
        <f t="shared" si="32"/>
        <v>0</v>
      </c>
      <c r="BB144" s="153"/>
      <c r="BC144" s="153"/>
      <c r="BD144" s="153"/>
      <c r="BE144" s="153"/>
      <c r="BF144" s="153">
        <f t="shared" si="33"/>
        <v>0</v>
      </c>
      <c r="BG144" s="153"/>
      <c r="BH144" s="153"/>
      <c r="BI144" s="153"/>
      <c r="BJ144" s="153"/>
    </row>
    <row r="145" spans="1:62" ht="15.75" hidden="1" customHeight="1">
      <c r="A145" s="112"/>
      <c r="B145" s="14"/>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12"/>
      <c r="AD145" s="12"/>
      <c r="AE145" s="12"/>
      <c r="AF145" s="12"/>
      <c r="AG145" s="153">
        <f t="shared" si="34"/>
        <v>0</v>
      </c>
      <c r="AH145" s="153"/>
      <c r="AI145" s="148"/>
      <c r="AJ145" s="148"/>
      <c r="AK145" s="148"/>
      <c r="AL145" s="148"/>
      <c r="AM145" s="148"/>
      <c r="AN145" s="148"/>
      <c r="AO145" s="148"/>
      <c r="AP145" s="153"/>
      <c r="AQ145" s="154">
        <f t="shared" si="35"/>
        <v>0</v>
      </c>
      <c r="AR145" s="146"/>
      <c r="AS145" s="146"/>
      <c r="AT145" s="146"/>
      <c r="AU145" s="146"/>
      <c r="AV145" s="153">
        <f t="shared" si="36"/>
        <v>0</v>
      </c>
      <c r="AW145" s="148"/>
      <c r="AX145" s="148"/>
      <c r="AY145" s="148"/>
      <c r="AZ145" s="148"/>
      <c r="BA145" s="153">
        <f t="shared" si="32"/>
        <v>0</v>
      </c>
      <c r="BB145" s="148"/>
      <c r="BC145" s="148"/>
      <c r="BD145" s="148"/>
      <c r="BE145" s="148"/>
      <c r="BF145" s="153">
        <f t="shared" si="33"/>
        <v>0</v>
      </c>
      <c r="BG145" s="148"/>
      <c r="BH145" s="148"/>
      <c r="BI145" s="148"/>
      <c r="BJ145" s="148"/>
    </row>
    <row r="146" spans="1:62" ht="36" hidden="1">
      <c r="A146" s="112" t="s">
        <v>210</v>
      </c>
      <c r="B146" s="14">
        <v>7500</v>
      </c>
      <c r="C146" s="97" t="s">
        <v>238</v>
      </c>
      <c r="D146" s="93" t="s">
        <v>238</v>
      </c>
      <c r="E146" s="93" t="s">
        <v>238</v>
      </c>
      <c r="F146" s="93" t="s">
        <v>238</v>
      </c>
      <c r="G146" s="93" t="s">
        <v>238</v>
      </c>
      <c r="H146" s="93" t="s">
        <v>238</v>
      </c>
      <c r="I146" s="93" t="s">
        <v>238</v>
      </c>
      <c r="J146" s="93" t="s">
        <v>238</v>
      </c>
      <c r="K146" s="93" t="s">
        <v>238</v>
      </c>
      <c r="L146" s="93" t="s">
        <v>238</v>
      </c>
      <c r="M146" s="93" t="s">
        <v>238</v>
      </c>
      <c r="N146" s="93" t="s">
        <v>238</v>
      </c>
      <c r="O146" s="93" t="s">
        <v>238</v>
      </c>
      <c r="P146" s="93" t="s">
        <v>238</v>
      </c>
      <c r="Q146" s="94" t="s">
        <v>238</v>
      </c>
      <c r="R146" s="94" t="s">
        <v>238</v>
      </c>
      <c r="S146" s="94" t="s">
        <v>238</v>
      </c>
      <c r="T146" s="94" t="s">
        <v>238</v>
      </c>
      <c r="U146" s="94" t="s">
        <v>238</v>
      </c>
      <c r="V146" s="94" t="s">
        <v>238</v>
      </c>
      <c r="W146" s="94" t="s">
        <v>238</v>
      </c>
      <c r="X146" s="93" t="s">
        <v>238</v>
      </c>
      <c r="Y146" s="93" t="s">
        <v>238</v>
      </c>
      <c r="Z146" s="93" t="s">
        <v>238</v>
      </c>
      <c r="AA146" s="93" t="s">
        <v>238</v>
      </c>
      <c r="AB146" s="93" t="s">
        <v>238</v>
      </c>
      <c r="AC146" s="8" t="s">
        <v>238</v>
      </c>
      <c r="AD146" s="8" t="s">
        <v>238</v>
      </c>
      <c r="AE146" s="8"/>
      <c r="AF146" s="8"/>
      <c r="AG146" s="153">
        <f t="shared" si="34"/>
        <v>0</v>
      </c>
      <c r="AH146" s="153"/>
      <c r="AI146" s="148"/>
      <c r="AJ146" s="148"/>
      <c r="AK146" s="148"/>
      <c r="AL146" s="148"/>
      <c r="AM146" s="148"/>
      <c r="AN146" s="148"/>
      <c r="AO146" s="148"/>
      <c r="AP146" s="153"/>
      <c r="AQ146" s="154">
        <f t="shared" si="35"/>
        <v>0</v>
      </c>
      <c r="AR146" s="146"/>
      <c r="AS146" s="146"/>
      <c r="AT146" s="146"/>
      <c r="AU146" s="146"/>
      <c r="AV146" s="153">
        <f t="shared" si="36"/>
        <v>0</v>
      </c>
      <c r="AW146" s="148"/>
      <c r="AX146" s="148"/>
      <c r="AY146" s="148"/>
      <c r="AZ146" s="148"/>
      <c r="BA146" s="153">
        <f t="shared" si="32"/>
        <v>0</v>
      </c>
      <c r="BB146" s="148"/>
      <c r="BC146" s="148"/>
      <c r="BD146" s="148"/>
      <c r="BE146" s="148"/>
      <c r="BF146" s="153">
        <f t="shared" si="33"/>
        <v>0</v>
      </c>
      <c r="BG146" s="148"/>
      <c r="BH146" s="148"/>
      <c r="BI146" s="148"/>
      <c r="BJ146" s="148"/>
    </row>
    <row r="147" spans="1:62" ht="15.75" hidden="1" customHeight="1">
      <c r="A147" s="113" t="s">
        <v>411</v>
      </c>
      <c r="B147" s="15">
        <v>7501</v>
      </c>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16"/>
      <c r="AD147" s="16"/>
      <c r="AE147" s="16"/>
      <c r="AF147" s="16"/>
      <c r="AG147" s="153">
        <f t="shared" si="34"/>
        <v>0</v>
      </c>
      <c r="AH147" s="156"/>
      <c r="AI147" s="151"/>
      <c r="AJ147" s="151"/>
      <c r="AK147" s="151"/>
      <c r="AL147" s="151"/>
      <c r="AM147" s="151"/>
      <c r="AN147" s="151"/>
      <c r="AO147" s="151"/>
      <c r="AP147" s="156"/>
      <c r="AQ147" s="154">
        <f t="shared" si="35"/>
        <v>0</v>
      </c>
      <c r="AR147" s="152"/>
      <c r="AS147" s="152"/>
      <c r="AT147" s="152"/>
      <c r="AU147" s="152"/>
      <c r="AV147" s="153">
        <f t="shared" si="36"/>
        <v>0</v>
      </c>
      <c r="AW147" s="151"/>
      <c r="AX147" s="151"/>
      <c r="AY147" s="151"/>
      <c r="AZ147" s="151"/>
      <c r="BA147" s="153">
        <f t="shared" si="32"/>
        <v>0</v>
      </c>
      <c r="BB147" s="151"/>
      <c r="BC147" s="151"/>
      <c r="BD147" s="151"/>
      <c r="BE147" s="151"/>
      <c r="BF147" s="153">
        <f t="shared" si="33"/>
        <v>0</v>
      </c>
      <c r="BG147" s="151"/>
      <c r="BH147" s="151"/>
      <c r="BI147" s="151"/>
      <c r="BJ147" s="151"/>
    </row>
    <row r="148" spans="1:62" hidden="1">
      <c r="A148" s="114" t="s">
        <v>412</v>
      </c>
      <c r="B148" s="17"/>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18"/>
      <c r="AD148" s="18"/>
      <c r="AE148" s="18"/>
      <c r="AF148" s="18"/>
      <c r="AG148" s="153">
        <f t="shared" si="34"/>
        <v>0</v>
      </c>
      <c r="AH148" s="153"/>
      <c r="AI148" s="153"/>
      <c r="AJ148" s="153"/>
      <c r="AK148" s="153"/>
      <c r="AL148" s="153"/>
      <c r="AM148" s="153"/>
      <c r="AN148" s="153"/>
      <c r="AO148" s="153"/>
      <c r="AP148" s="153"/>
      <c r="AQ148" s="154">
        <f t="shared" si="35"/>
        <v>0</v>
      </c>
      <c r="AR148" s="154"/>
      <c r="AS148" s="154"/>
      <c r="AT148" s="154"/>
      <c r="AU148" s="154"/>
      <c r="AV148" s="153">
        <f t="shared" si="36"/>
        <v>0</v>
      </c>
      <c r="AW148" s="153"/>
      <c r="AX148" s="153"/>
      <c r="AY148" s="153"/>
      <c r="AZ148" s="153"/>
      <c r="BA148" s="153">
        <f t="shared" si="32"/>
        <v>0</v>
      </c>
      <c r="BB148" s="153"/>
      <c r="BC148" s="153"/>
      <c r="BD148" s="153"/>
      <c r="BE148" s="153"/>
      <c r="BF148" s="153">
        <f t="shared" si="33"/>
        <v>0</v>
      </c>
      <c r="BG148" s="153"/>
      <c r="BH148" s="153"/>
      <c r="BI148" s="153"/>
      <c r="BJ148" s="153"/>
    </row>
    <row r="149" spans="1:62" ht="48" hidden="1">
      <c r="A149" s="127" t="s">
        <v>326</v>
      </c>
      <c r="B149" s="33">
        <v>7600</v>
      </c>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12"/>
      <c r="AD149" s="12"/>
      <c r="AE149" s="12"/>
      <c r="AF149" s="12"/>
      <c r="AG149" s="153">
        <f t="shared" si="34"/>
        <v>0</v>
      </c>
      <c r="AH149" s="153"/>
      <c r="AI149" s="148"/>
      <c r="AJ149" s="148"/>
      <c r="AK149" s="148"/>
      <c r="AL149" s="148"/>
      <c r="AM149" s="148"/>
      <c r="AN149" s="148"/>
      <c r="AO149" s="148"/>
      <c r="AP149" s="153"/>
      <c r="AQ149" s="154">
        <f t="shared" si="35"/>
        <v>0</v>
      </c>
      <c r="AR149" s="146"/>
      <c r="AS149" s="146"/>
      <c r="AT149" s="146"/>
      <c r="AU149" s="146"/>
      <c r="AV149" s="153">
        <f t="shared" si="36"/>
        <v>0</v>
      </c>
      <c r="AW149" s="148"/>
      <c r="AX149" s="148"/>
      <c r="AY149" s="148"/>
      <c r="AZ149" s="148"/>
      <c r="BA149" s="153">
        <f t="shared" si="32"/>
        <v>0</v>
      </c>
      <c r="BB149" s="148"/>
      <c r="BC149" s="148"/>
      <c r="BD149" s="148"/>
      <c r="BE149" s="148"/>
      <c r="BF149" s="153">
        <f t="shared" si="33"/>
        <v>0</v>
      </c>
      <c r="BG149" s="148"/>
      <c r="BH149" s="148"/>
      <c r="BI149" s="148"/>
      <c r="BJ149" s="148"/>
    </row>
    <row r="150" spans="1:62" ht="78.75">
      <c r="A150" s="166" t="s">
        <v>211</v>
      </c>
      <c r="B150" s="10">
        <v>7700</v>
      </c>
      <c r="C150" s="100" t="s">
        <v>238</v>
      </c>
      <c r="D150" s="93" t="s">
        <v>238</v>
      </c>
      <c r="E150" s="93" t="s">
        <v>238</v>
      </c>
      <c r="F150" s="93" t="s">
        <v>238</v>
      </c>
      <c r="G150" s="93" t="s">
        <v>238</v>
      </c>
      <c r="H150" s="93" t="s">
        <v>238</v>
      </c>
      <c r="I150" s="93" t="s">
        <v>238</v>
      </c>
      <c r="J150" s="93" t="s">
        <v>238</v>
      </c>
      <c r="K150" s="93" t="s">
        <v>238</v>
      </c>
      <c r="L150" s="93" t="s">
        <v>238</v>
      </c>
      <c r="M150" s="93" t="s">
        <v>238</v>
      </c>
      <c r="N150" s="93" t="s">
        <v>238</v>
      </c>
      <c r="O150" s="93" t="s">
        <v>238</v>
      </c>
      <c r="P150" s="93" t="s">
        <v>238</v>
      </c>
      <c r="Q150" s="94" t="s">
        <v>238</v>
      </c>
      <c r="R150" s="94" t="s">
        <v>238</v>
      </c>
      <c r="S150" s="94" t="s">
        <v>238</v>
      </c>
      <c r="T150" s="94" t="s">
        <v>238</v>
      </c>
      <c r="U150" s="94" t="s">
        <v>238</v>
      </c>
      <c r="V150" s="94" t="s">
        <v>238</v>
      </c>
      <c r="W150" s="94" t="s">
        <v>238</v>
      </c>
      <c r="X150" s="93" t="s">
        <v>238</v>
      </c>
      <c r="Y150" s="93" t="s">
        <v>238</v>
      </c>
      <c r="Z150" s="93" t="s">
        <v>238</v>
      </c>
      <c r="AA150" s="93" t="s">
        <v>238</v>
      </c>
      <c r="AB150" s="93" t="s">
        <v>238</v>
      </c>
      <c r="AC150" s="8" t="s">
        <v>238</v>
      </c>
      <c r="AD150" s="8" t="s">
        <v>238</v>
      </c>
      <c r="AE150" s="8"/>
      <c r="AF150" s="8"/>
      <c r="AG150" s="153">
        <f t="shared" si="34"/>
        <v>465.9</v>
      </c>
      <c r="AH150" s="153">
        <f t="shared" si="34"/>
        <v>465.9</v>
      </c>
      <c r="AI150" s="148">
        <f t="shared" ref="AI150:AZ150" si="39">AI151+AI152</f>
        <v>0</v>
      </c>
      <c r="AJ150" s="148"/>
      <c r="AK150" s="148">
        <f t="shared" si="39"/>
        <v>0</v>
      </c>
      <c r="AL150" s="148"/>
      <c r="AM150" s="148">
        <f t="shared" si="39"/>
        <v>0</v>
      </c>
      <c r="AN150" s="148"/>
      <c r="AO150" s="148">
        <f t="shared" si="39"/>
        <v>465.9</v>
      </c>
      <c r="AP150" s="148">
        <f t="shared" si="39"/>
        <v>465.9</v>
      </c>
      <c r="AQ150" s="154">
        <f t="shared" si="35"/>
        <v>532.1</v>
      </c>
      <c r="AR150" s="146">
        <f t="shared" si="39"/>
        <v>0</v>
      </c>
      <c r="AS150" s="146">
        <f t="shared" si="39"/>
        <v>0</v>
      </c>
      <c r="AT150" s="146">
        <f>AT151+AT152</f>
        <v>0</v>
      </c>
      <c r="AU150" s="146">
        <f>AU151+AU152</f>
        <v>532.1</v>
      </c>
      <c r="AV150" s="153">
        <f t="shared" si="36"/>
        <v>532.1</v>
      </c>
      <c r="AW150" s="148">
        <f t="shared" si="39"/>
        <v>0</v>
      </c>
      <c r="AX150" s="148">
        <f t="shared" si="39"/>
        <v>0</v>
      </c>
      <c r="AY150" s="148">
        <f t="shared" si="39"/>
        <v>0</v>
      </c>
      <c r="AZ150" s="148">
        <f t="shared" si="39"/>
        <v>532.1</v>
      </c>
      <c r="BA150" s="153">
        <f t="shared" si="32"/>
        <v>532.1</v>
      </c>
      <c r="BB150" s="148">
        <f>BB151+BB152</f>
        <v>0</v>
      </c>
      <c r="BC150" s="148">
        <f>BC151+BC152</f>
        <v>0</v>
      </c>
      <c r="BD150" s="148">
        <f>BD151+BD152</f>
        <v>0</v>
      </c>
      <c r="BE150" s="148">
        <f>BE151+BE152</f>
        <v>532.1</v>
      </c>
      <c r="BF150" s="153">
        <f t="shared" si="33"/>
        <v>532.1</v>
      </c>
      <c r="BG150" s="148">
        <f>BG151+BG152</f>
        <v>0</v>
      </c>
      <c r="BH150" s="148">
        <f>BH151+BH152</f>
        <v>0</v>
      </c>
      <c r="BI150" s="148">
        <f>BI151+BI152</f>
        <v>0</v>
      </c>
      <c r="BJ150" s="148">
        <f>BJ151+BJ152</f>
        <v>532.1</v>
      </c>
    </row>
    <row r="151" spans="1:62" ht="24">
      <c r="A151" s="112" t="s">
        <v>1</v>
      </c>
      <c r="B151" s="14">
        <v>7701</v>
      </c>
      <c r="C151" s="100" t="s">
        <v>238</v>
      </c>
      <c r="D151" s="93" t="s">
        <v>238</v>
      </c>
      <c r="E151" s="93" t="s">
        <v>238</v>
      </c>
      <c r="F151" s="93" t="s">
        <v>238</v>
      </c>
      <c r="G151" s="93" t="s">
        <v>238</v>
      </c>
      <c r="H151" s="93" t="s">
        <v>238</v>
      </c>
      <c r="I151" s="93" t="s">
        <v>238</v>
      </c>
      <c r="J151" s="93" t="s">
        <v>238</v>
      </c>
      <c r="K151" s="93" t="s">
        <v>238</v>
      </c>
      <c r="L151" s="93" t="s">
        <v>238</v>
      </c>
      <c r="M151" s="93" t="s">
        <v>238</v>
      </c>
      <c r="N151" s="93" t="s">
        <v>238</v>
      </c>
      <c r="O151" s="93" t="s">
        <v>238</v>
      </c>
      <c r="P151" s="93" t="s">
        <v>238</v>
      </c>
      <c r="Q151" s="94" t="s">
        <v>238</v>
      </c>
      <c r="R151" s="94" t="s">
        <v>238</v>
      </c>
      <c r="S151" s="94" t="s">
        <v>238</v>
      </c>
      <c r="T151" s="94" t="s">
        <v>238</v>
      </c>
      <c r="U151" s="94" t="s">
        <v>238</v>
      </c>
      <c r="V151" s="94" t="s">
        <v>238</v>
      </c>
      <c r="W151" s="94" t="s">
        <v>238</v>
      </c>
      <c r="X151" s="93" t="s">
        <v>238</v>
      </c>
      <c r="Y151" s="93" t="s">
        <v>238</v>
      </c>
      <c r="Z151" s="93" t="s">
        <v>238</v>
      </c>
      <c r="AA151" s="93" t="s">
        <v>238</v>
      </c>
      <c r="AB151" s="93" t="s">
        <v>238</v>
      </c>
      <c r="AC151" s="8" t="s">
        <v>238</v>
      </c>
      <c r="AD151" s="8" t="s">
        <v>238</v>
      </c>
      <c r="AE151" s="8"/>
      <c r="AF151" s="8"/>
      <c r="AG151" s="153">
        <f t="shared" si="34"/>
        <v>0</v>
      </c>
      <c r="AH151" s="153"/>
      <c r="AI151" s="148"/>
      <c r="AJ151" s="148"/>
      <c r="AK151" s="148"/>
      <c r="AL151" s="148"/>
      <c r="AM151" s="148"/>
      <c r="AN151" s="148"/>
      <c r="AO151" s="148"/>
      <c r="AP151" s="153"/>
      <c r="AQ151" s="154">
        <f t="shared" si="35"/>
        <v>0</v>
      </c>
      <c r="AR151" s="146"/>
      <c r="AS151" s="146"/>
      <c r="AT151" s="146"/>
      <c r="AU151" s="146"/>
      <c r="AV151" s="153">
        <f t="shared" si="36"/>
        <v>0</v>
      </c>
      <c r="AW151" s="148"/>
      <c r="AX151" s="148"/>
      <c r="AY151" s="148"/>
      <c r="AZ151" s="148"/>
      <c r="BA151" s="153">
        <f t="shared" si="32"/>
        <v>0</v>
      </c>
      <c r="BB151" s="148"/>
      <c r="BC151" s="148"/>
      <c r="BD151" s="148"/>
      <c r="BE151" s="148"/>
      <c r="BF151" s="153">
        <f t="shared" si="33"/>
        <v>0</v>
      </c>
      <c r="BG151" s="148"/>
      <c r="BH151" s="148"/>
      <c r="BI151" s="148"/>
      <c r="BJ151" s="148"/>
    </row>
    <row r="152" spans="1:62" ht="24">
      <c r="A152" s="112" t="s">
        <v>225</v>
      </c>
      <c r="B152" s="14">
        <v>7800</v>
      </c>
      <c r="C152" s="100" t="s">
        <v>238</v>
      </c>
      <c r="D152" s="95" t="s">
        <v>238</v>
      </c>
      <c r="E152" s="93" t="s">
        <v>238</v>
      </c>
      <c r="F152" s="93" t="s">
        <v>238</v>
      </c>
      <c r="G152" s="93" t="s">
        <v>238</v>
      </c>
      <c r="H152" s="93" t="s">
        <v>238</v>
      </c>
      <c r="I152" s="93" t="s">
        <v>238</v>
      </c>
      <c r="J152" s="93" t="s">
        <v>238</v>
      </c>
      <c r="K152" s="93" t="s">
        <v>238</v>
      </c>
      <c r="L152" s="93" t="s">
        <v>238</v>
      </c>
      <c r="M152" s="93" t="s">
        <v>238</v>
      </c>
      <c r="N152" s="93" t="s">
        <v>238</v>
      </c>
      <c r="O152" s="93" t="s">
        <v>238</v>
      </c>
      <c r="P152" s="93" t="s">
        <v>238</v>
      </c>
      <c r="Q152" s="94" t="s">
        <v>238</v>
      </c>
      <c r="R152" s="94" t="s">
        <v>238</v>
      </c>
      <c r="S152" s="94" t="s">
        <v>238</v>
      </c>
      <c r="T152" s="94" t="s">
        <v>238</v>
      </c>
      <c r="U152" s="94" t="s">
        <v>238</v>
      </c>
      <c r="V152" s="94" t="s">
        <v>238</v>
      </c>
      <c r="W152" s="94" t="s">
        <v>238</v>
      </c>
      <c r="X152" s="93" t="s">
        <v>238</v>
      </c>
      <c r="Y152" s="93" t="s">
        <v>238</v>
      </c>
      <c r="Z152" s="93" t="s">
        <v>238</v>
      </c>
      <c r="AA152" s="93" t="s">
        <v>238</v>
      </c>
      <c r="AB152" s="93" t="s">
        <v>238</v>
      </c>
      <c r="AC152" s="8" t="s">
        <v>238</v>
      </c>
      <c r="AD152" s="8" t="s">
        <v>238</v>
      </c>
      <c r="AE152" s="8"/>
      <c r="AF152" s="8"/>
      <c r="AG152" s="153">
        <f t="shared" si="34"/>
        <v>465.9</v>
      </c>
      <c r="AH152" s="153">
        <f t="shared" si="34"/>
        <v>465.9</v>
      </c>
      <c r="AI152" s="148">
        <f t="shared" ref="AI152:AZ152" si="40">AI153+AI157</f>
        <v>0</v>
      </c>
      <c r="AJ152" s="148"/>
      <c r="AK152" s="148">
        <f t="shared" si="40"/>
        <v>0</v>
      </c>
      <c r="AL152" s="148"/>
      <c r="AM152" s="148">
        <f t="shared" si="40"/>
        <v>0</v>
      </c>
      <c r="AN152" s="148"/>
      <c r="AO152" s="148">
        <f t="shared" si="40"/>
        <v>465.9</v>
      </c>
      <c r="AP152" s="148">
        <f t="shared" si="40"/>
        <v>465.9</v>
      </c>
      <c r="AQ152" s="154">
        <f t="shared" si="35"/>
        <v>532.1</v>
      </c>
      <c r="AR152" s="146">
        <f>AR153+AR157</f>
        <v>0</v>
      </c>
      <c r="AS152" s="146">
        <f>AS153+AS157</f>
        <v>0</v>
      </c>
      <c r="AT152" s="146">
        <f>AT153+AT157</f>
        <v>0</v>
      </c>
      <c r="AU152" s="146">
        <f>AU153+AU157</f>
        <v>532.1</v>
      </c>
      <c r="AV152" s="153">
        <f t="shared" si="36"/>
        <v>532.1</v>
      </c>
      <c r="AW152" s="148">
        <f t="shared" si="40"/>
        <v>0</v>
      </c>
      <c r="AX152" s="148">
        <f t="shared" si="40"/>
        <v>0</v>
      </c>
      <c r="AY152" s="148">
        <f t="shared" si="40"/>
        <v>0</v>
      </c>
      <c r="AZ152" s="148">
        <f t="shared" si="40"/>
        <v>532.1</v>
      </c>
      <c r="BA152" s="153">
        <f t="shared" si="32"/>
        <v>532.1</v>
      </c>
      <c r="BB152" s="148">
        <f>BB153+BB157</f>
        <v>0</v>
      </c>
      <c r="BC152" s="148">
        <f>BC153+BC157</f>
        <v>0</v>
      </c>
      <c r="BD152" s="148">
        <f>BD153+BD157</f>
        <v>0</v>
      </c>
      <c r="BE152" s="148">
        <f>BE153+BE157</f>
        <v>532.1</v>
      </c>
      <c r="BF152" s="153">
        <f t="shared" si="33"/>
        <v>532.1</v>
      </c>
      <c r="BG152" s="148">
        <f>BG153+BG157</f>
        <v>0</v>
      </c>
      <c r="BH152" s="148">
        <f>BH153+BH157</f>
        <v>0</v>
      </c>
      <c r="BI152" s="148">
        <f>BI153+BI157</f>
        <v>0</v>
      </c>
      <c r="BJ152" s="148">
        <f>BJ153+BJ157</f>
        <v>532.1</v>
      </c>
    </row>
    <row r="153" spans="1:62" ht="67.5">
      <c r="A153" s="166" t="s">
        <v>485</v>
      </c>
      <c r="B153" s="14">
        <v>7801</v>
      </c>
      <c r="C153" s="93" t="s">
        <v>238</v>
      </c>
      <c r="D153" s="95" t="s">
        <v>238</v>
      </c>
      <c r="E153" s="93" t="s">
        <v>238</v>
      </c>
      <c r="F153" s="93" t="s">
        <v>238</v>
      </c>
      <c r="G153" s="93" t="s">
        <v>238</v>
      </c>
      <c r="H153" s="93" t="s">
        <v>238</v>
      </c>
      <c r="I153" s="93" t="s">
        <v>238</v>
      </c>
      <c r="J153" s="93" t="s">
        <v>238</v>
      </c>
      <c r="K153" s="93" t="s">
        <v>238</v>
      </c>
      <c r="L153" s="93" t="s">
        <v>238</v>
      </c>
      <c r="M153" s="93" t="s">
        <v>238</v>
      </c>
      <c r="N153" s="93" t="s">
        <v>238</v>
      </c>
      <c r="O153" s="93" t="s">
        <v>238</v>
      </c>
      <c r="P153" s="93" t="s">
        <v>238</v>
      </c>
      <c r="Q153" s="94" t="s">
        <v>238</v>
      </c>
      <c r="R153" s="94" t="s">
        <v>238</v>
      </c>
      <c r="S153" s="94" t="s">
        <v>238</v>
      </c>
      <c r="T153" s="94" t="s">
        <v>238</v>
      </c>
      <c r="U153" s="94" t="s">
        <v>238</v>
      </c>
      <c r="V153" s="94" t="s">
        <v>238</v>
      </c>
      <c r="W153" s="94" t="s">
        <v>238</v>
      </c>
      <c r="X153" s="93" t="s">
        <v>238</v>
      </c>
      <c r="Y153" s="93" t="s">
        <v>238</v>
      </c>
      <c r="Z153" s="93" t="s">
        <v>238</v>
      </c>
      <c r="AA153" s="93" t="s">
        <v>238</v>
      </c>
      <c r="AB153" s="93" t="s">
        <v>238</v>
      </c>
      <c r="AC153" s="8" t="s">
        <v>238</v>
      </c>
      <c r="AD153" s="8" t="s">
        <v>238</v>
      </c>
      <c r="AE153" s="8"/>
      <c r="AF153" s="8"/>
      <c r="AG153" s="153">
        <f t="shared" si="34"/>
        <v>465.9</v>
      </c>
      <c r="AH153" s="153">
        <f t="shared" si="34"/>
        <v>465.9</v>
      </c>
      <c r="AI153" s="148">
        <f>AI155</f>
        <v>0</v>
      </c>
      <c r="AJ153" s="148"/>
      <c r="AK153" s="148">
        <f>AK155</f>
        <v>0</v>
      </c>
      <c r="AL153" s="148"/>
      <c r="AM153" s="148">
        <f>AM155</f>
        <v>0</v>
      </c>
      <c r="AN153" s="148"/>
      <c r="AO153" s="148">
        <f>AO155+AO156</f>
        <v>465.9</v>
      </c>
      <c r="AP153" s="148">
        <f>AP155+AP156</f>
        <v>465.9</v>
      </c>
      <c r="AQ153" s="148">
        <f t="shared" ref="AQ153:AZ153" si="41">AQ155+AQ156</f>
        <v>532.1</v>
      </c>
      <c r="AR153" s="148">
        <f t="shared" si="41"/>
        <v>0</v>
      </c>
      <c r="AS153" s="148">
        <f t="shared" si="41"/>
        <v>0</v>
      </c>
      <c r="AT153" s="148">
        <f t="shared" si="41"/>
        <v>0</v>
      </c>
      <c r="AU153" s="148">
        <f t="shared" si="41"/>
        <v>532.1</v>
      </c>
      <c r="AV153" s="148">
        <f t="shared" si="41"/>
        <v>532.1</v>
      </c>
      <c r="AW153" s="148">
        <f t="shared" si="41"/>
        <v>0</v>
      </c>
      <c r="AX153" s="148">
        <f t="shared" si="41"/>
        <v>0</v>
      </c>
      <c r="AY153" s="148">
        <f t="shared" si="41"/>
        <v>0</v>
      </c>
      <c r="AZ153" s="148">
        <f t="shared" si="41"/>
        <v>532.1</v>
      </c>
      <c r="BA153" s="148">
        <f t="shared" ref="BA153:BJ153" si="42">BA155+BA156</f>
        <v>532.1</v>
      </c>
      <c r="BB153" s="148">
        <f t="shared" si="42"/>
        <v>0</v>
      </c>
      <c r="BC153" s="148">
        <f t="shared" si="42"/>
        <v>0</v>
      </c>
      <c r="BD153" s="148">
        <f t="shared" si="42"/>
        <v>0</v>
      </c>
      <c r="BE153" s="148">
        <f t="shared" si="42"/>
        <v>532.1</v>
      </c>
      <c r="BF153" s="148">
        <f t="shared" si="42"/>
        <v>532.1</v>
      </c>
      <c r="BG153" s="148">
        <f t="shared" si="42"/>
        <v>0</v>
      </c>
      <c r="BH153" s="148">
        <f t="shared" si="42"/>
        <v>0</v>
      </c>
      <c r="BI153" s="148">
        <f t="shared" si="42"/>
        <v>0</v>
      </c>
      <c r="BJ153" s="148">
        <f t="shared" si="42"/>
        <v>532.1</v>
      </c>
    </row>
    <row r="154" spans="1:62" hidden="1">
      <c r="A154" s="113" t="s">
        <v>411</v>
      </c>
      <c r="B154" s="15"/>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16"/>
      <c r="AD154" s="16"/>
      <c r="AE154" s="16"/>
      <c r="AF154" s="16"/>
      <c r="AG154" s="153">
        <f t="shared" si="34"/>
        <v>0</v>
      </c>
      <c r="AH154" s="156"/>
      <c r="AI154" s="151"/>
      <c r="AJ154" s="151"/>
      <c r="AK154" s="151"/>
      <c r="AL154" s="151"/>
      <c r="AM154" s="151"/>
      <c r="AN154" s="151"/>
      <c r="AO154" s="151"/>
      <c r="AP154" s="156"/>
      <c r="AQ154" s="154">
        <f t="shared" si="35"/>
        <v>0</v>
      </c>
      <c r="AR154" s="152"/>
      <c r="AS154" s="152"/>
      <c r="AT154" s="152"/>
      <c r="AU154" s="152"/>
      <c r="AV154" s="153">
        <f t="shared" si="36"/>
        <v>0</v>
      </c>
      <c r="AW154" s="151"/>
      <c r="AX154" s="151"/>
      <c r="AY154" s="151"/>
      <c r="AZ154" s="151"/>
      <c r="BA154" s="153">
        <f t="shared" ref="BA154:BA160" si="43">BB154+BC154+BD154+BE154</f>
        <v>0</v>
      </c>
      <c r="BB154" s="151"/>
      <c r="BC154" s="151"/>
      <c r="BD154" s="151"/>
      <c r="BE154" s="151"/>
      <c r="BF154" s="153">
        <f t="shared" ref="BF154:BF160" si="44">BG154+BH154+BI154+BJ154</f>
        <v>0</v>
      </c>
      <c r="BG154" s="151"/>
      <c r="BH154" s="151"/>
      <c r="BI154" s="151"/>
      <c r="BJ154" s="151"/>
    </row>
    <row r="155" spans="1:62" ht="96.75" customHeight="1">
      <c r="A155" s="977" t="s">
        <v>405</v>
      </c>
      <c r="B155" s="893">
        <v>7803</v>
      </c>
      <c r="C155" s="867" t="s">
        <v>447</v>
      </c>
      <c r="D155" s="142" t="s">
        <v>241</v>
      </c>
      <c r="E155" s="58" t="s">
        <v>448</v>
      </c>
      <c r="F155" s="59"/>
      <c r="G155" s="59"/>
      <c r="H155" s="59"/>
      <c r="I155" s="59"/>
      <c r="J155" s="59"/>
      <c r="K155" s="59"/>
      <c r="L155" s="59"/>
      <c r="M155" s="64" t="s">
        <v>446</v>
      </c>
      <c r="N155" s="60" t="s">
        <v>290</v>
      </c>
      <c r="O155" s="67" t="s">
        <v>386</v>
      </c>
      <c r="P155" s="59">
        <v>9</v>
      </c>
      <c r="Q155" s="59"/>
      <c r="R155" s="59"/>
      <c r="S155" s="59"/>
      <c r="T155" s="59"/>
      <c r="U155" s="59"/>
      <c r="V155" s="59"/>
      <c r="W155" s="648" t="s">
        <v>175</v>
      </c>
      <c r="X155" s="289" t="s">
        <v>176</v>
      </c>
      <c r="Y155" s="291" t="s">
        <v>177</v>
      </c>
      <c r="Z155" s="59"/>
      <c r="AA155" s="59"/>
      <c r="AB155" s="59"/>
      <c r="AC155" s="18"/>
      <c r="AD155" s="18" t="s">
        <v>478</v>
      </c>
      <c r="AE155" s="18" t="s">
        <v>270</v>
      </c>
      <c r="AF155" s="18" t="s">
        <v>282</v>
      </c>
      <c r="AG155" s="153">
        <f t="shared" si="34"/>
        <v>0</v>
      </c>
      <c r="AH155" s="153"/>
      <c r="AI155" s="153"/>
      <c r="AJ155" s="153"/>
      <c r="AK155" s="153"/>
      <c r="AL155" s="153"/>
      <c r="AM155" s="153"/>
      <c r="AN155" s="153"/>
      <c r="AO155" s="153"/>
      <c r="AP155" s="153"/>
      <c r="AQ155" s="154">
        <f t="shared" si="35"/>
        <v>0</v>
      </c>
      <c r="AR155" s="154"/>
      <c r="AS155" s="154"/>
      <c r="AT155" s="154"/>
      <c r="AU155" s="154"/>
      <c r="AV155" s="153">
        <f t="shared" si="36"/>
        <v>0</v>
      </c>
      <c r="AW155" s="153"/>
      <c r="AX155" s="153"/>
      <c r="AY155" s="153"/>
      <c r="AZ155" s="153"/>
      <c r="BA155" s="153">
        <f t="shared" si="43"/>
        <v>0</v>
      </c>
      <c r="BB155" s="153"/>
      <c r="BC155" s="153"/>
      <c r="BD155" s="153"/>
      <c r="BE155" s="153"/>
      <c r="BF155" s="153">
        <f t="shared" si="44"/>
        <v>0</v>
      </c>
      <c r="BG155" s="153"/>
      <c r="BH155" s="153"/>
      <c r="BI155" s="153"/>
      <c r="BJ155" s="153"/>
    </row>
    <row r="156" spans="1:62" ht="15.75" customHeight="1">
      <c r="A156" s="978"/>
      <c r="B156" s="893"/>
      <c r="C156" s="867"/>
      <c r="D156" s="177"/>
      <c r="E156" s="12"/>
      <c r="F156" s="12"/>
      <c r="G156" s="12"/>
      <c r="H156" s="12"/>
      <c r="I156" s="12"/>
      <c r="J156" s="12"/>
      <c r="K156" s="12"/>
      <c r="L156" s="12"/>
      <c r="M156" s="12"/>
      <c r="N156" s="12"/>
      <c r="O156" s="12"/>
      <c r="P156" s="12"/>
      <c r="Q156" s="12"/>
      <c r="R156" s="12"/>
      <c r="S156" s="12"/>
      <c r="T156" s="12"/>
      <c r="U156" s="12"/>
      <c r="V156" s="12"/>
      <c r="W156" s="649"/>
      <c r="X156" s="289"/>
      <c r="Y156" s="291"/>
      <c r="Z156" s="12"/>
      <c r="AA156" s="12"/>
      <c r="AB156" s="12"/>
      <c r="AC156" s="12"/>
      <c r="AD156" s="18" t="s">
        <v>478</v>
      </c>
      <c r="AE156" s="18" t="s">
        <v>27</v>
      </c>
      <c r="AF156" s="18" t="s">
        <v>282</v>
      </c>
      <c r="AG156" s="153">
        <f t="shared" si="34"/>
        <v>465.9</v>
      </c>
      <c r="AH156" s="153">
        <f t="shared" si="34"/>
        <v>465.9</v>
      </c>
      <c r="AI156" s="148"/>
      <c r="AJ156" s="148"/>
      <c r="AK156" s="148"/>
      <c r="AL156" s="148"/>
      <c r="AM156" s="148"/>
      <c r="AN156" s="148"/>
      <c r="AO156" s="148">
        <v>465.9</v>
      </c>
      <c r="AP156" s="153">
        <v>465.9</v>
      </c>
      <c r="AQ156" s="154">
        <f t="shared" si="35"/>
        <v>532.1</v>
      </c>
      <c r="AR156" s="146"/>
      <c r="AS156" s="146"/>
      <c r="AT156" s="146"/>
      <c r="AU156" s="146">
        <v>532.1</v>
      </c>
      <c r="AV156" s="153">
        <f t="shared" si="36"/>
        <v>532.1</v>
      </c>
      <c r="AW156" s="148"/>
      <c r="AX156" s="148"/>
      <c r="AY156" s="148"/>
      <c r="AZ156" s="148">
        <v>532.1</v>
      </c>
      <c r="BA156" s="153">
        <f t="shared" si="43"/>
        <v>532.1</v>
      </c>
      <c r="BB156" s="148"/>
      <c r="BC156" s="148"/>
      <c r="BD156" s="148"/>
      <c r="BE156" s="148">
        <v>532.1</v>
      </c>
      <c r="BF156" s="153">
        <f t="shared" si="44"/>
        <v>532.1</v>
      </c>
      <c r="BG156" s="148"/>
      <c r="BH156" s="148"/>
      <c r="BI156" s="148"/>
      <c r="BJ156" s="148">
        <v>532.1</v>
      </c>
    </row>
    <row r="157" spans="1:62" ht="35.25" hidden="1" customHeight="1">
      <c r="A157" s="112" t="s">
        <v>226</v>
      </c>
      <c r="B157" s="14">
        <v>7900</v>
      </c>
      <c r="C157" s="8" t="s">
        <v>238</v>
      </c>
      <c r="D157" s="25" t="s">
        <v>238</v>
      </c>
      <c r="E157" s="8" t="s">
        <v>238</v>
      </c>
      <c r="F157" s="8" t="s">
        <v>238</v>
      </c>
      <c r="G157" s="8" t="s">
        <v>238</v>
      </c>
      <c r="H157" s="8" t="s">
        <v>238</v>
      </c>
      <c r="I157" s="8" t="s">
        <v>238</v>
      </c>
      <c r="J157" s="8" t="s">
        <v>238</v>
      </c>
      <c r="K157" s="8" t="s">
        <v>238</v>
      </c>
      <c r="L157" s="8" t="s">
        <v>238</v>
      </c>
      <c r="M157" s="8" t="s">
        <v>238</v>
      </c>
      <c r="N157" s="8" t="s">
        <v>238</v>
      </c>
      <c r="O157" s="8" t="s">
        <v>238</v>
      </c>
      <c r="P157" s="8" t="s">
        <v>238</v>
      </c>
      <c r="Q157" s="11" t="s">
        <v>238</v>
      </c>
      <c r="R157" s="11" t="s">
        <v>238</v>
      </c>
      <c r="S157" s="11" t="s">
        <v>238</v>
      </c>
      <c r="T157" s="11" t="s">
        <v>238</v>
      </c>
      <c r="U157" s="11" t="s">
        <v>238</v>
      </c>
      <c r="V157" s="11" t="s">
        <v>238</v>
      </c>
      <c r="W157" s="11" t="s">
        <v>238</v>
      </c>
      <c r="X157" s="8" t="s">
        <v>238</v>
      </c>
      <c r="Y157" s="8" t="s">
        <v>238</v>
      </c>
      <c r="Z157" s="8" t="s">
        <v>238</v>
      </c>
      <c r="AA157" s="8" t="s">
        <v>238</v>
      </c>
      <c r="AB157" s="8" t="s">
        <v>238</v>
      </c>
      <c r="AC157" s="8" t="s">
        <v>238</v>
      </c>
      <c r="AD157" s="8" t="s">
        <v>238</v>
      </c>
      <c r="AE157" s="8"/>
      <c r="AF157" s="8"/>
      <c r="AG157" s="153">
        <f t="shared" si="34"/>
        <v>0</v>
      </c>
      <c r="AH157" s="153"/>
      <c r="AI157" s="148"/>
      <c r="AJ157" s="148"/>
      <c r="AK157" s="148"/>
      <c r="AL157" s="148"/>
      <c r="AM157" s="148"/>
      <c r="AN157" s="148"/>
      <c r="AO157" s="148"/>
      <c r="AP157" s="153"/>
      <c r="AQ157" s="154">
        <f t="shared" si="35"/>
        <v>0</v>
      </c>
      <c r="AR157" s="146"/>
      <c r="AS157" s="146"/>
      <c r="AT157" s="146"/>
      <c r="AU157" s="146"/>
      <c r="AV157" s="153">
        <f t="shared" si="36"/>
        <v>0</v>
      </c>
      <c r="AW157" s="148"/>
      <c r="AX157" s="148"/>
      <c r="AY157" s="148"/>
      <c r="AZ157" s="148"/>
      <c r="BA157" s="153">
        <f t="shared" si="43"/>
        <v>0</v>
      </c>
      <c r="BB157" s="148"/>
      <c r="BC157" s="148"/>
      <c r="BD157" s="148"/>
      <c r="BE157" s="148"/>
      <c r="BF157" s="153">
        <f t="shared" si="44"/>
        <v>0</v>
      </c>
      <c r="BG157" s="148"/>
      <c r="BH157" s="148"/>
      <c r="BI157" s="148"/>
      <c r="BJ157" s="148"/>
    </row>
    <row r="158" spans="1:62" ht="1.5" hidden="1" customHeight="1">
      <c r="A158" s="113" t="s">
        <v>411</v>
      </c>
      <c r="B158" s="15">
        <v>7901</v>
      </c>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53">
        <f t="shared" si="34"/>
        <v>0</v>
      </c>
      <c r="AH158" s="156"/>
      <c r="AI158" s="151"/>
      <c r="AJ158" s="151"/>
      <c r="AK158" s="151"/>
      <c r="AL158" s="151"/>
      <c r="AM158" s="151"/>
      <c r="AN158" s="151"/>
      <c r="AO158" s="151"/>
      <c r="AP158" s="156"/>
      <c r="AQ158" s="154">
        <f t="shared" si="35"/>
        <v>0</v>
      </c>
      <c r="AR158" s="152"/>
      <c r="AS158" s="152"/>
      <c r="AT158" s="152"/>
      <c r="AU158" s="152"/>
      <c r="AV158" s="153">
        <f t="shared" si="36"/>
        <v>0</v>
      </c>
      <c r="AW158" s="151"/>
      <c r="AX158" s="151"/>
      <c r="AY158" s="151"/>
      <c r="AZ158" s="151"/>
      <c r="BA158" s="153">
        <f t="shared" si="43"/>
        <v>0</v>
      </c>
      <c r="BB158" s="151"/>
      <c r="BC158" s="151"/>
      <c r="BD158" s="151"/>
      <c r="BE158" s="151"/>
      <c r="BF158" s="153">
        <f t="shared" si="44"/>
        <v>0</v>
      </c>
      <c r="BG158" s="151"/>
      <c r="BH158" s="151"/>
      <c r="BI158" s="151"/>
      <c r="BJ158" s="151"/>
    </row>
    <row r="159" spans="1:62" hidden="1">
      <c r="A159" s="114" t="s">
        <v>412</v>
      </c>
      <c r="B159" s="17"/>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53">
        <f t="shared" si="34"/>
        <v>0</v>
      </c>
      <c r="AH159" s="153"/>
      <c r="AI159" s="153"/>
      <c r="AJ159" s="153"/>
      <c r="AK159" s="153"/>
      <c r="AL159" s="153"/>
      <c r="AM159" s="153"/>
      <c r="AN159" s="153"/>
      <c r="AO159" s="153"/>
      <c r="AP159" s="153"/>
      <c r="AQ159" s="154">
        <f t="shared" si="35"/>
        <v>0</v>
      </c>
      <c r="AR159" s="154"/>
      <c r="AS159" s="154"/>
      <c r="AT159" s="154"/>
      <c r="AU159" s="154"/>
      <c r="AV159" s="153">
        <f t="shared" si="36"/>
        <v>0</v>
      </c>
      <c r="AW159" s="153"/>
      <c r="AX159" s="153"/>
      <c r="AY159" s="153"/>
      <c r="AZ159" s="153"/>
      <c r="BA159" s="153">
        <f t="shared" si="43"/>
        <v>0</v>
      </c>
      <c r="BB159" s="153"/>
      <c r="BC159" s="153"/>
      <c r="BD159" s="153"/>
      <c r="BE159" s="153"/>
      <c r="BF159" s="153">
        <f t="shared" si="44"/>
        <v>0</v>
      </c>
      <c r="BG159" s="153"/>
      <c r="BH159" s="153"/>
      <c r="BI159" s="153"/>
      <c r="BJ159" s="153"/>
    </row>
    <row r="160" spans="1:62" ht="37.5" customHeight="1">
      <c r="A160" s="112" t="s">
        <v>329</v>
      </c>
      <c r="B160" s="29">
        <v>8000</v>
      </c>
      <c r="C160" s="16"/>
      <c r="D160" s="16"/>
      <c r="E160" s="16"/>
      <c r="F160" s="16"/>
      <c r="G160" s="16"/>
      <c r="H160" s="16"/>
      <c r="I160" s="16"/>
      <c r="J160" s="16"/>
      <c r="K160" s="16"/>
      <c r="L160" s="16"/>
      <c r="M160" s="16"/>
      <c r="N160" s="16"/>
      <c r="O160" s="16"/>
      <c r="P160" s="16"/>
      <c r="Q160" s="21"/>
      <c r="R160" s="21"/>
      <c r="S160" s="21"/>
      <c r="T160" s="21"/>
      <c r="U160" s="21"/>
      <c r="V160" s="21"/>
      <c r="W160" s="21"/>
      <c r="X160" s="16"/>
      <c r="Y160" s="16"/>
      <c r="Z160" s="16"/>
      <c r="AA160" s="16"/>
      <c r="AB160" s="16"/>
      <c r="AC160" s="16"/>
      <c r="AD160" s="451" t="s">
        <v>180</v>
      </c>
      <c r="AE160" s="451" t="s">
        <v>197</v>
      </c>
      <c r="AF160" s="451" t="s">
        <v>288</v>
      </c>
      <c r="AG160" s="153">
        <f t="shared" si="34"/>
        <v>0</v>
      </c>
      <c r="AH160" s="156"/>
      <c r="AI160" s="151"/>
      <c r="AJ160" s="151"/>
      <c r="AK160" s="151"/>
      <c r="AL160" s="151"/>
      <c r="AM160" s="151"/>
      <c r="AN160" s="151"/>
      <c r="AO160" s="151"/>
      <c r="AP160" s="156"/>
      <c r="AQ160" s="154">
        <f t="shared" si="35"/>
        <v>0</v>
      </c>
      <c r="AR160" s="152"/>
      <c r="AS160" s="152"/>
      <c r="AT160" s="152"/>
      <c r="AU160" s="152">
        <v>0</v>
      </c>
      <c r="AV160" s="153">
        <f t="shared" si="36"/>
        <v>71.599999999999994</v>
      </c>
      <c r="AW160" s="151"/>
      <c r="AX160" s="151"/>
      <c r="AY160" s="151"/>
      <c r="AZ160" s="151">
        <v>71.599999999999994</v>
      </c>
      <c r="BA160" s="153">
        <f t="shared" si="43"/>
        <v>141.6</v>
      </c>
      <c r="BB160" s="151"/>
      <c r="BC160" s="151"/>
      <c r="BD160" s="151"/>
      <c r="BE160" s="151">
        <v>141.6</v>
      </c>
      <c r="BF160" s="153">
        <f t="shared" si="44"/>
        <v>141.6</v>
      </c>
      <c r="BG160" s="151"/>
      <c r="BH160" s="151"/>
      <c r="BI160" s="151"/>
      <c r="BJ160" s="151">
        <v>141.6</v>
      </c>
    </row>
    <row r="161" spans="1:62" ht="24.75" thickBot="1">
      <c r="A161" s="112" t="s">
        <v>227</v>
      </c>
      <c r="B161" s="26">
        <v>10700</v>
      </c>
      <c r="C161" s="27" t="s">
        <v>238</v>
      </c>
      <c r="D161" s="27" t="s">
        <v>238</v>
      </c>
      <c r="E161" s="27" t="s">
        <v>238</v>
      </c>
      <c r="F161" s="27" t="s">
        <v>238</v>
      </c>
      <c r="G161" s="27" t="s">
        <v>238</v>
      </c>
      <c r="H161" s="27" t="s">
        <v>238</v>
      </c>
      <c r="I161" s="27" t="s">
        <v>238</v>
      </c>
      <c r="J161" s="27" t="s">
        <v>238</v>
      </c>
      <c r="K161" s="27" t="s">
        <v>238</v>
      </c>
      <c r="L161" s="27" t="s">
        <v>238</v>
      </c>
      <c r="M161" s="27" t="s">
        <v>238</v>
      </c>
      <c r="N161" s="27" t="s">
        <v>238</v>
      </c>
      <c r="O161" s="27" t="s">
        <v>238</v>
      </c>
      <c r="P161" s="27" t="s">
        <v>238</v>
      </c>
      <c r="Q161" s="28" t="s">
        <v>238</v>
      </c>
      <c r="R161" s="28" t="s">
        <v>238</v>
      </c>
      <c r="S161" s="28" t="s">
        <v>238</v>
      </c>
      <c r="T161" s="28" t="s">
        <v>238</v>
      </c>
      <c r="U161" s="28" t="s">
        <v>238</v>
      </c>
      <c r="V161" s="28" t="s">
        <v>238</v>
      </c>
      <c r="W161" s="28" t="s">
        <v>238</v>
      </c>
      <c r="X161" s="27" t="s">
        <v>238</v>
      </c>
      <c r="Y161" s="27" t="s">
        <v>238</v>
      </c>
      <c r="Z161" s="27" t="s">
        <v>238</v>
      </c>
      <c r="AA161" s="27" t="s">
        <v>238</v>
      </c>
      <c r="AB161" s="27" t="s">
        <v>238</v>
      </c>
      <c r="AC161" s="27" t="s">
        <v>238</v>
      </c>
      <c r="AD161" s="27" t="s">
        <v>238</v>
      </c>
      <c r="AE161" s="27"/>
      <c r="AF161" s="27"/>
      <c r="AG161" s="163">
        <f>AG20</f>
        <v>5492.4</v>
      </c>
      <c r="AH161" s="163">
        <f>AH20</f>
        <v>5041.6000000000004</v>
      </c>
      <c r="AI161" s="163">
        <f t="shared" ref="AI161:AY161" si="45">AI20</f>
        <v>389.79999999999995</v>
      </c>
      <c r="AJ161" s="163">
        <f t="shared" si="45"/>
        <v>389.79999999999995</v>
      </c>
      <c r="AK161" s="163">
        <f t="shared" si="45"/>
        <v>780.80000000000007</v>
      </c>
      <c r="AL161" s="163">
        <f t="shared" si="45"/>
        <v>780.80000000000007</v>
      </c>
      <c r="AM161" s="163">
        <f t="shared" si="45"/>
        <v>0</v>
      </c>
      <c r="AN161" s="163"/>
      <c r="AO161" s="163">
        <f t="shared" si="45"/>
        <v>4321.8</v>
      </c>
      <c r="AP161" s="553">
        <f t="shared" si="45"/>
        <v>3871.0000000000005</v>
      </c>
      <c r="AQ161" s="163">
        <f t="shared" si="45"/>
        <v>7509.4</v>
      </c>
      <c r="AR161" s="553">
        <f t="shared" si="45"/>
        <v>90</v>
      </c>
      <c r="AS161" s="163">
        <f t="shared" si="45"/>
        <v>3918.6</v>
      </c>
      <c r="AT161" s="163">
        <f t="shared" si="45"/>
        <v>0</v>
      </c>
      <c r="AU161" s="163">
        <f t="shared" si="45"/>
        <v>3500.8</v>
      </c>
      <c r="AV161" s="163">
        <f t="shared" si="45"/>
        <v>3390.7999999999997</v>
      </c>
      <c r="AW161" s="163">
        <f t="shared" si="45"/>
        <v>90.1</v>
      </c>
      <c r="AX161" s="553">
        <f t="shared" si="45"/>
        <v>435.5</v>
      </c>
      <c r="AY161" s="163">
        <f t="shared" si="45"/>
        <v>0</v>
      </c>
      <c r="AZ161" s="165">
        <f>AZ20+AZ160</f>
        <v>2936.7999999999997</v>
      </c>
      <c r="BA161" s="163">
        <f>BA20</f>
        <v>3562.9</v>
      </c>
      <c r="BB161" s="163">
        <f>BB20</f>
        <v>93.8</v>
      </c>
      <c r="BC161" s="163">
        <f>BC20</f>
        <v>637.20000000000005</v>
      </c>
      <c r="BD161" s="163">
        <f>BD20</f>
        <v>0</v>
      </c>
      <c r="BE161" s="165">
        <f>BE20+BE160</f>
        <v>2973.4999999999995</v>
      </c>
      <c r="BF161" s="163">
        <f>BF20</f>
        <v>3562.9</v>
      </c>
      <c r="BG161" s="163">
        <f>BG20</f>
        <v>93.8</v>
      </c>
      <c r="BH161" s="163">
        <f>BH20</f>
        <v>637.20000000000005</v>
      </c>
      <c r="BI161" s="163">
        <f>BI20</f>
        <v>0</v>
      </c>
      <c r="BJ161" s="165">
        <f>BJ20+BJ160</f>
        <v>2973.4999999999995</v>
      </c>
    </row>
    <row r="163" spans="1:62" hidden="1"/>
    <row r="164" spans="1:62" s="46" customFormat="1" ht="16.5">
      <c r="A164" s="636"/>
      <c r="B164" s="42"/>
      <c r="C164" s="43"/>
      <c r="D164" s="43"/>
      <c r="E164" s="43"/>
      <c r="F164" s="43"/>
      <c r="G164" s="44"/>
      <c r="H164" s="43"/>
      <c r="I164" s="43"/>
      <c r="J164" s="43"/>
      <c r="K164" s="44"/>
      <c r="L164" s="44"/>
      <c r="M164" s="43"/>
      <c r="N164" s="43"/>
      <c r="O164" s="43"/>
      <c r="P164" s="43"/>
      <c r="Q164" s="44"/>
      <c r="R164" s="44"/>
      <c r="S164" s="44"/>
      <c r="T164" s="44"/>
      <c r="U164" s="44"/>
      <c r="V164" s="44"/>
      <c r="W164" s="44"/>
      <c r="X164" s="44"/>
      <c r="Y164" s="44"/>
      <c r="Z164" s="44"/>
      <c r="AA164" s="44"/>
      <c r="AB164" s="44"/>
      <c r="AC164" s="44"/>
      <c r="AD164" s="45"/>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row>
    <row r="165" spans="1:62" ht="5.25" customHeight="1"/>
    <row r="166" spans="1:62" s="46" customFormat="1" ht="16.5">
      <c r="A166" s="54"/>
      <c r="B166" s="49"/>
      <c r="C166" s="131"/>
      <c r="D166" s="49"/>
      <c r="E166" s="49"/>
      <c r="F166" s="48"/>
      <c r="G166" s="48"/>
      <c r="H166" s="43"/>
      <c r="I166" s="43"/>
      <c r="J166" s="43"/>
      <c r="K166" s="48"/>
      <c r="L166" s="48"/>
      <c r="M166" s="43"/>
      <c r="N166" s="43"/>
      <c r="O166" s="43"/>
      <c r="P166" s="43"/>
      <c r="Q166" s="48"/>
      <c r="R166" s="48"/>
      <c r="S166" s="48"/>
      <c r="T166" s="48"/>
      <c r="U166" s="48"/>
      <c r="V166" s="48"/>
      <c r="W166" s="50"/>
      <c r="X166" s="44"/>
      <c r="Y166" s="44"/>
      <c r="Z166" s="48"/>
      <c r="AA166" s="48"/>
      <c r="AB166" s="48"/>
      <c r="AC166" s="48"/>
      <c r="AD166" s="51"/>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row>
    <row r="167" spans="1:62" s="35" customFormat="1"/>
    <row r="169" spans="1:62" s="34" customFormat="1"/>
  </sheetData>
  <mergeCells count="173">
    <mergeCell ref="AR13:AR18"/>
    <mergeCell ref="AP14:AP18"/>
    <mergeCell ref="W11:AB11"/>
    <mergeCell ref="AL14:AL18"/>
    <mergeCell ref="AU13:AU18"/>
    <mergeCell ref="AW13:AW18"/>
    <mergeCell ref="AD13:AD18"/>
    <mergeCell ref="AV13:AV18"/>
    <mergeCell ref="AT13:AT18"/>
    <mergeCell ref="AH14:AH18"/>
    <mergeCell ref="AS13:AS18"/>
    <mergeCell ref="AX13:AX18"/>
    <mergeCell ref="AK14:AK18"/>
    <mergeCell ref="X13:X18"/>
    <mergeCell ref="AI13:AJ13"/>
    <mergeCell ref="A3:BE4"/>
    <mergeCell ref="A5:AS5"/>
    <mergeCell ref="M12:P12"/>
    <mergeCell ref="Q12:S12"/>
    <mergeCell ref="A9:A18"/>
    <mergeCell ref="U13:U18"/>
    <mergeCell ref="BA12:BJ12"/>
    <mergeCell ref="AV12:AZ12"/>
    <mergeCell ref="BG14:BG18"/>
    <mergeCell ref="AG12:AP12"/>
    <mergeCell ref="BJ14:BJ18"/>
    <mergeCell ref="BB14:BB18"/>
    <mergeCell ref="BI14:BI18"/>
    <mergeCell ref="AM14:AM18"/>
    <mergeCell ref="AZ13:AZ18"/>
    <mergeCell ref="BE14:BE18"/>
    <mergeCell ref="AD9:AF12"/>
    <mergeCell ref="AG9:BJ11"/>
    <mergeCell ref="Z12:AB12"/>
    <mergeCell ref="Z13:Z18"/>
    <mergeCell ref="AB13:AB18"/>
    <mergeCell ref="BD14:BD18"/>
    <mergeCell ref="BH14:BH18"/>
    <mergeCell ref="BA13:BE13"/>
    <mergeCell ref="BF13:BJ13"/>
    <mergeCell ref="BF14:BF18"/>
    <mergeCell ref="Z77:Z87"/>
    <mergeCell ref="BC14:BC18"/>
    <mergeCell ref="AE13:AE18"/>
    <mergeCell ref="AC9:AC18"/>
    <mergeCell ref="BA14:BA18"/>
    <mergeCell ref="W12:Y12"/>
    <mergeCell ref="AY13:AY18"/>
    <mergeCell ref="AQ12:AU12"/>
    <mergeCell ref="Y13:Y18"/>
    <mergeCell ref="W13:W18"/>
    <mergeCell ref="AA37:AA50"/>
    <mergeCell ref="Z25:Z30"/>
    <mergeCell ref="AA25:AA30"/>
    <mergeCell ref="AA106:AA112"/>
    <mergeCell ref="Z37:Z51"/>
    <mergeCell ref="AB139:AB141"/>
    <mergeCell ref="Z139:Z141"/>
    <mergeCell ref="Z106:Z118"/>
    <mergeCell ref="AB77:AB87"/>
    <mergeCell ref="AA77:AA87"/>
    <mergeCell ref="AB25:AB30"/>
    <mergeCell ref="AB106:AB112"/>
    <mergeCell ref="P13:P18"/>
    <mergeCell ref="N13:N18"/>
    <mergeCell ref="W25:W30"/>
    <mergeCell ref="W37:W51"/>
    <mergeCell ref="X25:X30"/>
    <mergeCell ref="Y25:Y30"/>
    <mergeCell ref="AB53:AB61"/>
    <mergeCell ref="AB37:AB50"/>
    <mergeCell ref="K13:K18"/>
    <mergeCell ref="L13:L18"/>
    <mergeCell ref="AQ13:AQ18"/>
    <mergeCell ref="S13:S18"/>
    <mergeCell ref="AF13:AF18"/>
    <mergeCell ref="AG13:AH13"/>
    <mergeCell ref="AG14:AG18"/>
    <mergeCell ref="Q13:Q18"/>
    <mergeCell ref="R13:R18"/>
    <mergeCell ref="V13:V18"/>
    <mergeCell ref="M53:M62"/>
    <mergeCell ref="Y37:Y51"/>
    <mergeCell ref="W32:W36"/>
    <mergeCell ref="M37:M51"/>
    <mergeCell ref="X53:X62"/>
    <mergeCell ref="Y53:Y62"/>
    <mergeCell ref="Y32:Y36"/>
    <mergeCell ref="M13:M18"/>
    <mergeCell ref="T13:T18"/>
    <mergeCell ref="AO14:AO18"/>
    <mergeCell ref="AK13:AL13"/>
    <mergeCell ref="AJ14:AJ18"/>
    <mergeCell ref="AI14:AI18"/>
    <mergeCell ref="AA13:AA18"/>
    <mergeCell ref="AN14:AN18"/>
    <mergeCell ref="AM13:AN13"/>
    <mergeCell ref="AO13:AP13"/>
    <mergeCell ref="B9:B18"/>
    <mergeCell ref="C11:V11"/>
    <mergeCell ref="C12:E12"/>
    <mergeCell ref="C9:AB10"/>
    <mergeCell ref="H13:H18"/>
    <mergeCell ref="E13:E18"/>
    <mergeCell ref="C13:C18"/>
    <mergeCell ref="D13:D18"/>
    <mergeCell ref="T12:V12"/>
    <mergeCell ref="F12:I12"/>
    <mergeCell ref="N73:N74"/>
    <mergeCell ref="W77:W87"/>
    <mergeCell ref="J12:L12"/>
    <mergeCell ref="J13:J18"/>
    <mergeCell ref="E25:E30"/>
    <mergeCell ref="E32:E36"/>
    <mergeCell ref="I13:I18"/>
    <mergeCell ref="O13:O18"/>
    <mergeCell ref="F13:F18"/>
    <mergeCell ref="G13:G18"/>
    <mergeCell ref="B53:B62"/>
    <mergeCell ref="D53:D62"/>
    <mergeCell ref="B37:B51"/>
    <mergeCell ref="D37:D45"/>
    <mergeCell ref="A25:A31"/>
    <mergeCell ref="B32:B36"/>
    <mergeCell ref="A37:A51"/>
    <mergeCell ref="A32:A36"/>
    <mergeCell ref="B25:B31"/>
    <mergeCell ref="C25:C31"/>
    <mergeCell ref="C37:C51"/>
    <mergeCell ref="F100:F101"/>
    <mergeCell ref="E77:E87"/>
    <mergeCell ref="C77:C87"/>
    <mergeCell ref="C53:C62"/>
    <mergeCell ref="C32:C36"/>
    <mergeCell ref="E37:E45"/>
    <mergeCell ref="A53:A62"/>
    <mergeCell ref="O25:O28"/>
    <mergeCell ref="M25:M30"/>
    <mergeCell ref="Y139:Y141"/>
    <mergeCell ref="Y77:Y87"/>
    <mergeCell ref="Y106:Y112"/>
    <mergeCell ref="X77:X87"/>
    <mergeCell ref="X139:X141"/>
    <mergeCell ref="B107:B108"/>
    <mergeCell ref="B109:B113"/>
    <mergeCell ref="E139:E141"/>
    <mergeCell ref="Z53:Z62"/>
    <mergeCell ref="W53:W62"/>
    <mergeCell ref="E53:E62"/>
    <mergeCell ref="O73:O74"/>
    <mergeCell ref="W155:W156"/>
    <mergeCell ref="W139:W141"/>
    <mergeCell ref="M139:M141"/>
    <mergeCell ref="M106:M118"/>
    <mergeCell ref="W106:W118"/>
    <mergeCell ref="B114:B118"/>
    <mergeCell ref="A77:A91"/>
    <mergeCell ref="B77:B87"/>
    <mergeCell ref="A69:A76"/>
    <mergeCell ref="M73:M76"/>
    <mergeCell ref="D77:D87"/>
    <mergeCell ref="B73:B76"/>
    <mergeCell ref="E106:E112"/>
    <mergeCell ref="A107:A108"/>
    <mergeCell ref="C155:C156"/>
    <mergeCell ref="A109:A113"/>
    <mergeCell ref="C139:C141"/>
    <mergeCell ref="A155:A156"/>
    <mergeCell ref="B155:B156"/>
    <mergeCell ref="B139:B141"/>
    <mergeCell ref="A139:A141"/>
    <mergeCell ref="C106:C118"/>
    <mergeCell ref="A114:A118"/>
  </mergeCells>
  <phoneticPr fontId="0" type="noConversion"/>
  <pageMargins left="0.75" right="0.28000000000000003" top="0.49" bottom="0.51" header="0.5" footer="0.5"/>
  <pageSetup paperSize="9" scale="45" orientation="landscape" r:id="rId1"/>
  <headerFooter alignWithMargins="0"/>
  <rowBreaks count="2" manualBreakCount="2">
    <brk id="81" max="61" man="1"/>
    <brk id="119"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клим апр</vt:lpstr>
      <vt:lpstr>айбеч апр</vt:lpstr>
      <vt:lpstr>абак апр</vt:lpstr>
      <vt:lpstr>ч тим апр</vt:lpstr>
      <vt:lpstr>андр пар</vt:lpstr>
      <vt:lpstr>берез апр</vt:lpstr>
      <vt:lpstr>буин апр</vt:lpstr>
      <vt:lpstr>кир апр</vt:lpstr>
      <vt:lpstr>карм апр</vt:lpstr>
      <vt:lpstr>чураш апр</vt:lpstr>
      <vt:lpstr>хорм апр</vt:lpstr>
      <vt:lpstr>ширт апр</vt:lpstr>
      <vt:lpstr>'абак апр'!Область_печати</vt:lpstr>
      <vt:lpstr>'айбеч апр'!Область_печати</vt:lpstr>
      <vt:lpstr>'андр пар'!Область_печати</vt:lpstr>
      <vt:lpstr>'берез апр'!Область_печати</vt:lpstr>
      <vt:lpstr>'буин апр'!Область_печати</vt:lpstr>
      <vt:lpstr>'карм апр'!Область_печати</vt:lpstr>
      <vt:lpstr>'кир апр'!Область_печати</vt:lpstr>
      <vt:lpstr>'клим апр'!Область_печати</vt:lpstr>
      <vt:lpstr>'хорм апр'!Область_печати</vt:lpstr>
      <vt:lpstr>'ч тим апр'!Область_печати</vt:lpstr>
      <vt:lpstr>'чураш апр'!Область_печати</vt:lpstr>
      <vt:lpstr>'ширт апр'!Область_печати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ibrfin7</cp:lastModifiedBy>
  <cp:lastPrinted>2020-12-01T06:24:47Z</cp:lastPrinted>
  <dcterms:created xsi:type="dcterms:W3CDTF">2017-02-09T08:40:01Z</dcterms:created>
  <dcterms:modified xsi:type="dcterms:W3CDTF">2020-12-01T06:27:31Z</dcterms:modified>
</cp:coreProperties>
</file>