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'Лист2'!$A$1:$AR$19</definedName>
  </definedNames>
  <calcPr fullCalcOnLoad="1"/>
</workbook>
</file>

<file path=xl/sharedStrings.xml><?xml version="1.0" encoding="utf-8"?>
<sst xmlns="http://schemas.openxmlformats.org/spreadsheetml/2006/main" count="246" uniqueCount="141">
  <si>
    <t>х</t>
  </si>
  <si>
    <t>Итоговое место</t>
  </si>
  <si>
    <t xml:space="preserve">Оценка механизмов планирования расходов бюджета </t>
  </si>
  <si>
    <t>Р1.Своевременность предоставления реестра расходных обязательств в ГРБС (дней)</t>
  </si>
  <si>
    <t>Оценка по показателю</t>
  </si>
  <si>
    <t xml:space="preserve">Наименование главного распорядителя </t>
  </si>
  <si>
    <t xml:space="preserve">Р2= 100% *S вп / S </t>
  </si>
  <si>
    <t>S му- Объем бюджетных ассигнований ГРБС на предоставление муниципальных услуг (работ) физическим и юридическим лицам, оказываемых ГРБС и подведомственными муницпальными учрждениями в соответствии с муниципальными заданиями на очередной финансовый год и плановый период(тыс.руб.)</t>
  </si>
  <si>
    <t>Р3.Доля бюджетных ассигнований на предоставление муниципальных услуг (работ) физическим и юридическим лицам, оказываемых в соответствии с муниципальными заданиями (%)</t>
  </si>
  <si>
    <t>Всего</t>
  </si>
  <si>
    <t xml:space="preserve">Р3= 100% *S му / S </t>
  </si>
  <si>
    <t>Р4 =100% *Ркис/Ркпр</t>
  </si>
  <si>
    <t>Оценка по                       показателю</t>
  </si>
  <si>
    <t xml:space="preserve">Р5. Соблюдение установленных сроков для доведения лимитов бюджетных обязательств ГРБС до подведомственных муниципальных учреждений </t>
  </si>
  <si>
    <t>Лимиты бюджетных обязательств доведены в установленные сроки</t>
  </si>
  <si>
    <t xml:space="preserve">Оценка по показателю </t>
  </si>
  <si>
    <t>Оценка по показателю Р1</t>
  </si>
  <si>
    <t>Оценка по                       показателю Р6</t>
  </si>
  <si>
    <t xml:space="preserve">Бюджетная роспись ГРБС составлена (внесены изменения) с соблюдением установленных сроков </t>
  </si>
  <si>
    <t>Правовой акт ГРБС соответствует требованием</t>
  </si>
  <si>
    <t>Оценка по                       показателю Р7</t>
  </si>
  <si>
    <t xml:space="preserve">Оценка  состояния учета и отчетности </t>
  </si>
  <si>
    <t>Годовая бюджетная отчетность представлена ГРБС в установленные сроки</t>
  </si>
  <si>
    <t>Оценка по                       показателю Р8</t>
  </si>
  <si>
    <t>Оценка организации контроля</t>
  </si>
  <si>
    <t xml:space="preserve">Оценивается проведение ГРБС мониторинга результатов деятельности </t>
  </si>
  <si>
    <t xml:space="preserve">наличие отчета о проведении мониторинга результатов деятельности подведомственных учреждений </t>
  </si>
  <si>
    <t>Оценка по                       показателю Р9</t>
  </si>
  <si>
    <t>Оценка по                       показателю Р10</t>
  </si>
  <si>
    <t xml:space="preserve">Оценка результатов исполнения бюджета в части расходов </t>
  </si>
  <si>
    <t xml:space="preserve">Оценка управления обязательствами в процессе исполнения бюджета </t>
  </si>
  <si>
    <t>ИТОГО количество баллов (максимальная суммарная оценка качества ГРБС - 100)</t>
  </si>
  <si>
    <t>Р5Доля кассовых расходов без учета расходов за счет субвенций и субсдидий из республиканского бюджета, произведенных ГРБС и подведомственным ему муниципальыми учреждениями в 4 квартале отчетного года (%)</t>
  </si>
  <si>
    <t xml:space="preserve">Р6.Своевременное доведение ГРБС лимитов бюджетных обязательств до подведомственных муниципальных учреждений </t>
  </si>
  <si>
    <t>Р5 =100% *Ркис(4 кв.) *3/Ркис(9 мес.)</t>
  </si>
  <si>
    <t>Р7.Своевременное составление бюджетной росписи ГРБС и внесение изменений  в нее</t>
  </si>
  <si>
    <t>Р7. Соблюдение установленных сроков для составления бюджетной росписи ГРБС и внесения изменений в нее</t>
  </si>
  <si>
    <t xml:space="preserve">Р8. Качество Порядка составления,утверждения и ведения бюджетных смет подведомственных ГРБС муниципальных учреждений </t>
  </si>
  <si>
    <t>Р8. Наличие правового акта ГРБС, содержащего процедуры составления и ведения и утверждения бюджетных смет, предоставление расчетов (обоснований) к бюджетным сметам, порядок ведения бюджетных смет</t>
  </si>
  <si>
    <t xml:space="preserve">Р9 Оценка качества планирования бюджетных ассигнований </t>
  </si>
  <si>
    <t>Р9=100%*О уточ/Рп</t>
  </si>
  <si>
    <t xml:space="preserve">Р10Наличие у ГРБС и подведомственных ему муниципльных учреждений нереальной к взысканию дебиторской задолженности </t>
  </si>
  <si>
    <t xml:space="preserve">Дтн-объем нереальной к взысканию дебиторской задолженности ГРБС и подведомственных уме муниуципальных учреждений  по расчетам с дебиторами </t>
  </si>
  <si>
    <t>Р10 =0</t>
  </si>
  <si>
    <t>Р11 Изменение дебиторской задолженности ГРБС и подведомственных ему муниципальных учреждений</t>
  </si>
  <si>
    <t xml:space="preserve">Дтнг-объем дебиторской задолженности ГРБС  и подведомственных ему муниципальных учреждений </t>
  </si>
  <si>
    <t xml:space="preserve">Дтоп- объем дебиторской задолженности ГРБС и подведомственных ему муниципальных учреждений на 1 число месяца, следующего за отчтеным периодом </t>
  </si>
  <si>
    <t>Оценка по                       показателю Р11 (Р11=Дтоп-Дтнг)</t>
  </si>
  <si>
    <t xml:space="preserve">Р12Наличие у ГРБС подведомственных ему муниципальных учреждений просроченной кредиторской задолженности </t>
  </si>
  <si>
    <t xml:space="preserve">Ктп-объем просроченной  кредиторской задолженности ГРБС и подведомтсвенных ему муниципальных учреждений по расчетам с кредиторами по состоянию на 1 число месяца, следующего за отчетным периодом </t>
  </si>
  <si>
    <t>Оценка по                       показателю Р12 (тыс. руб.)</t>
  </si>
  <si>
    <t>Р12= 0</t>
  </si>
  <si>
    <t xml:space="preserve">Р16. Проведение ГРБС мониторинга результата деятельности подведомственных муниципальных учреждений </t>
  </si>
  <si>
    <t>Оценка по                       показателю Р16</t>
  </si>
  <si>
    <t xml:space="preserve">Р17. Нарушения выявленные в ходе проведения контрольных мероприятий в отчетном финансовом году </t>
  </si>
  <si>
    <t>Оценка по                       показателю Р17</t>
  </si>
  <si>
    <t>Р17=0</t>
  </si>
  <si>
    <t xml:space="preserve">Р18 Наличие недостач  и хищений денежных средств и материальных ценностей, выявленных в ходе ведомственных контрольных мероприятий </t>
  </si>
  <si>
    <t>Оценка по                       показателю Р18 (Р18=100% *Кснх/Квкм)</t>
  </si>
  <si>
    <t>Кснх- количество ведомтсвенных контрольных мероприятий , в ходе которых выявлены случаи недостач , хищений денежных средств и материальных ценностей за отчетный период</t>
  </si>
  <si>
    <t xml:space="preserve">Квкм-количество ведомственных контрольных мероприятий, проведенных в отчетном периоде </t>
  </si>
  <si>
    <t xml:space="preserve">Р19 Наличие правового акта ГРБС об организации ведомственного финансового контроля </t>
  </si>
  <si>
    <t xml:space="preserve">Наличие правового акта ГРБС , обеспечивающего наличие процедур и порядка осуществления ведомственного финанового контроля </t>
  </si>
  <si>
    <t xml:space="preserve">Оценка по                       показателю Р19 </t>
  </si>
  <si>
    <t>Наличие правового акта ГРБС</t>
  </si>
  <si>
    <t xml:space="preserve">Р15. Соблюдение сроков предоставление ГРБС годовой бюджетной отчетности </t>
  </si>
  <si>
    <t>Оценка по                       показателю Р15</t>
  </si>
  <si>
    <t xml:space="preserve">Р15Оценивается соблюдение сроков ГРБС при предоставлении годовой бюджетной отчетности </t>
  </si>
  <si>
    <t>S-общая сумма бюджетных ассигнований, предусмотренных ГРБС на очередной финансовый год и плановый период  (тыс.руб.)</t>
  </si>
  <si>
    <t xml:space="preserve">Приложение № 1 к Методике балльной оценки качества управления финансами главных распорядителей бюджетных средств Комсомольского района Чувашской Республики </t>
  </si>
  <si>
    <t xml:space="preserve">Перечень показателей балльной оценки качества управления финансами главными распорядителями бюджетных средств Комсомольского района Чувашской Републики за 2015 год </t>
  </si>
  <si>
    <r>
      <t xml:space="preserve">S вп- Объем бюджетных ассигнований ГРБС на очередной финансовый год и плановый период, запланированных на реализацию </t>
    </r>
    <r>
      <rPr>
        <b/>
        <sz val="11"/>
        <color indexed="8"/>
        <rFont val="Times New Roman"/>
        <family val="1"/>
      </rPr>
      <t>муниципальных</t>
    </r>
    <r>
      <rPr>
        <sz val="11"/>
        <color indexed="8"/>
        <rFont val="Times New Roman"/>
        <family val="1"/>
      </rPr>
      <t xml:space="preserve"> программ (тыс.руб.)</t>
    </r>
  </si>
  <si>
    <t>Р2. Доля бюджетных ассигнований,запланированных на реализацию муниципальных  программ (%)</t>
  </si>
  <si>
    <t>Отдел образования администрации Комсомольского района</t>
  </si>
  <si>
    <t>Финансовый отдел администрации Комсомольского  района</t>
  </si>
  <si>
    <t>Администрация Комсомольского района Чувашской Республики</t>
  </si>
  <si>
    <t>Собрание депутатов Комсомольского района Чувашской Республики</t>
  </si>
  <si>
    <t xml:space="preserve">О уточ- объем бюджетных ассигнований, перераспределенных за отчетный период без учета изменений, внесенных в связи с уточнением бюджета Комсомольского района </t>
  </si>
  <si>
    <t xml:space="preserve">Р п- объем бюджетных ассигнований за отчетный период в соответствии с решением о бюджете Комсомольского района Чувашской Республики </t>
  </si>
  <si>
    <t xml:space="preserve">Р кис (4 кв.)-кассовые расходы без учета раходов за счет субвенций и субсидий из республиканского бюджета, произведенных ГРБС и подведомственными ему муниципальными учрежденями в 4 квартале отчетного года </t>
  </si>
  <si>
    <t xml:space="preserve">Р кпр(9мес.)- кассовые расходы без учета раходов за счет субвенций и субсидий из республиканского бюджета, произведенных ГРБС и подведомственными ему муниципальными учрежденями за 9 месяцев отчетного года </t>
  </si>
  <si>
    <t>1</t>
  </si>
  <si>
    <t>Реестры расходных обязательств доведены в установленные сроки</t>
  </si>
  <si>
    <t xml:space="preserve">Приложение 3 к Методике балльной оценки качества управления финансами главных распорядителей бюджетных средств Комсомольского района Чувашской Республики </t>
  </si>
  <si>
    <t>№№ п/п</t>
  </si>
  <si>
    <t xml:space="preserve">Наименование направлений оценки,показателей </t>
  </si>
  <si>
    <t>Средняя оценка по показателю(SP)</t>
  </si>
  <si>
    <t xml:space="preserve">ГРБС, получившие неудовлетворительную оценку по показателю </t>
  </si>
  <si>
    <t>ГРБС,получившие лучшую оценку по показателю</t>
  </si>
  <si>
    <t xml:space="preserve">ГРБС, к которым показатель не применим </t>
  </si>
  <si>
    <t xml:space="preserve">1.Оценка механизмов планирования расходов бюджета </t>
  </si>
  <si>
    <t>Р1</t>
  </si>
  <si>
    <t>Своевременность предоставления реестра расходных обязательств в ГРБС (дней)</t>
  </si>
  <si>
    <t>Р2</t>
  </si>
  <si>
    <t xml:space="preserve"> Доля бюджетных ассигнований,запланированных на реализацию муниципальных  программ (%)</t>
  </si>
  <si>
    <t>Р3</t>
  </si>
  <si>
    <t>Доля бюджетных ассигнований на предоставление муниципальных услуг (работ) физическим и юридическим лицам, оказываемых в соответствии с муниципальными заданиями (%)</t>
  </si>
  <si>
    <t xml:space="preserve">2.Оценка результатов исполнения бюджета в части расходов </t>
  </si>
  <si>
    <t>Р4</t>
  </si>
  <si>
    <t>Уровень исполнения расходов ГРБС за счет средств районного бюджета Комсомольского района Чувашской Республики  (%)</t>
  </si>
  <si>
    <t>Р5</t>
  </si>
  <si>
    <t>Доля кассовых расходов без учета расходов за счет субвенций и субсдидий из республиканского бюджета, произведенных ГРБС и подведомственным ему муниципальыми учреждениями в 4 квартале отчетного года (%)</t>
  </si>
  <si>
    <t>Р6</t>
  </si>
  <si>
    <t xml:space="preserve">Своевременное доведение ГРБС лимитов бюджетных обязательств до подведомственных муниципальных учреждений </t>
  </si>
  <si>
    <t>Р7</t>
  </si>
  <si>
    <t>Своевременное составление бюджетной росписи ГРБС и внесение изменений  в нее</t>
  </si>
  <si>
    <t>Р8</t>
  </si>
  <si>
    <t xml:space="preserve"> Качество Порядка составления,утверждения и ведения бюджетных смет подведомственных ГРБС муниципальных учреждений </t>
  </si>
  <si>
    <t>Р9</t>
  </si>
  <si>
    <t xml:space="preserve">Оценка качества планирования бюджетных ассигнований </t>
  </si>
  <si>
    <t xml:space="preserve">3.Оценка управления обязательствами в процессе исполнения бюджета </t>
  </si>
  <si>
    <t>Р10</t>
  </si>
  <si>
    <t xml:space="preserve">Наличие у ГРБС и подведомственных ему муниципльных учреждений нереальной к взысканию дебиторской задолженности </t>
  </si>
  <si>
    <t>Р11</t>
  </si>
  <si>
    <t xml:space="preserve"> Изменение дебиторской задолженности ГРБС и подведомственных ему муниципальных учреждений</t>
  </si>
  <si>
    <t>Р12</t>
  </si>
  <si>
    <t xml:space="preserve">Наличие у ГРБС подведомственных ему муниципальных учреждений просроченной кредиторской задолженности </t>
  </si>
  <si>
    <t xml:space="preserve">4. Оценка  состояния учета и отчетности </t>
  </si>
  <si>
    <t>Р15</t>
  </si>
  <si>
    <t xml:space="preserve">Соблюдение сроков предоставление ГРБС годовой бюджетной отчетности </t>
  </si>
  <si>
    <t xml:space="preserve">5. Оценка организации контроля </t>
  </si>
  <si>
    <t>Р16</t>
  </si>
  <si>
    <t xml:space="preserve">Проведение ГРБС мониторинга результата деятельности подведомственных муниципальных учреждений </t>
  </si>
  <si>
    <t>Р17</t>
  </si>
  <si>
    <t xml:space="preserve"> Нарушения выявленные в ходе проведения контрольных мероприятий в отчетном финансовом году </t>
  </si>
  <si>
    <t>Р18</t>
  </si>
  <si>
    <t xml:space="preserve"> Наличие недостач  и хищений денежных средств и материальных ценностей, выявленных в ходе ведомственных контрольных мероприятий </t>
  </si>
  <si>
    <t>Р19</t>
  </si>
  <si>
    <t xml:space="preserve"> Наличие правового акта ГРБС об организации ведомственного финансового контроля </t>
  </si>
  <si>
    <t xml:space="preserve">Приложение 4 к Методике балльной оценки качества управления финансами главных распорядителей бюджетных средств Комсомольского района Чувашской Республики </t>
  </si>
  <si>
    <t>№п/п</t>
  </si>
  <si>
    <t xml:space="preserve">Наименование ГРБС </t>
  </si>
  <si>
    <t>Рейтинговая оценка R</t>
  </si>
  <si>
    <t>Суммарная оценка качества управления финансами (КФМ)</t>
  </si>
  <si>
    <t>4</t>
  </si>
  <si>
    <t>3</t>
  </si>
  <si>
    <t>Сводный рейтинг главных распорядителей бюджетных средств по качеству управления финансами за 2019 год</t>
  </si>
  <si>
    <t>РЕЗУЛЬТАТЫ АНАЛИЗА КАЧЕСТВА ФИНАНСОВОГО МЕНЕДЖМЕНТА за 2019 год</t>
  </si>
  <si>
    <t>Р4.Уровень исполнения расходов ГРБС за счет средств  бюджета Комсомольского района Чувашской Республики  (%)</t>
  </si>
  <si>
    <t xml:space="preserve">Р кис-кассовые расходы ГРБС за счет средств  бюджета Комсомольского района(без учета субвенций и субсидий) в отчетном периоде </t>
  </si>
  <si>
    <t xml:space="preserve">Р кпр- плановые расходы ГРБС за счет средств бюджета Комсомольского района (без учета субвенций и субсидий) в отчетном периоде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</si>
</sst>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  <numFmt numFmtId="175" formatCode="#,##0.00&quot;р.&quot;"/>
    <numFmt numFmtId="176" formatCode="#,##0.0"/>
    <numFmt numFmtId="177" formatCode="_-* #,##0.000&quot;р.&quot;_-;\-* #,##0.000&quot;р.&quot;_-;_-* &quot;-&quot;??&quot;р.&quot;_-;_-@_-"/>
    <numFmt numFmtId="178" formatCode="_-* #,##0.0000&quot;р.&quot;_-;\-* #,##0.0000&quot;р.&quot;_-;_-* &quot;-&quot;??&quot;р.&quot;_-;_-@_-"/>
    <numFmt numFmtId="179" formatCode="#,##0.000&quot;р.&quot;"/>
    <numFmt numFmtId="180" formatCode="#,##0.0000&quot;р.&quot;"/>
    <numFmt numFmtId="181" formatCode="0.0000"/>
    <numFmt numFmtId="182" formatCode="0.0000000000"/>
    <numFmt numFmtId="183" formatCode="0.000000000"/>
    <numFmt numFmtId="184" formatCode="0.00000000"/>
    <numFmt numFmtId="185" formatCode="0.0000000"/>
    <numFmt numFmtId="186" formatCode="0.000000"/>
    <numFmt numFmtId="187" formatCode="0.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wrapText="1"/>
    </xf>
    <xf numFmtId="0" fontId="4" fillId="34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172" fontId="6" fillId="34" borderId="10" xfId="0" applyNumberFormat="1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173" fontId="6" fillId="34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34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49" fontId="0" fillId="34" borderId="10" xfId="0" applyNumberFormat="1" applyFill="1" applyBorder="1" applyAlignment="1">
      <alignment horizontal="center"/>
    </xf>
    <xf numFmtId="0" fontId="11" fillId="0" borderId="0" xfId="0" applyFont="1" applyAlignment="1">
      <alignment/>
    </xf>
    <xf numFmtId="4" fontId="4" fillId="0" borderId="10" xfId="0" applyNumberFormat="1" applyFont="1" applyBorder="1" applyAlignment="1">
      <alignment horizontal="center"/>
    </xf>
    <xf numFmtId="4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172" fontId="6" fillId="34" borderId="10" xfId="0" applyNumberFormat="1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173" fontId="6" fillId="34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2" fontId="9" fillId="34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" fontId="4" fillId="34" borderId="12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" fontId="4" fillId="33" borderId="13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2" fontId="4" fillId="33" borderId="14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0" fillId="0" borderId="10" xfId="0" applyBorder="1" applyAlignment="1">
      <alignment/>
    </xf>
    <xf numFmtId="2" fontId="5" fillId="33" borderId="14" xfId="0" applyNumberFormat="1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4" fillId="33" borderId="10" xfId="0" applyFont="1" applyFill="1" applyBorder="1" applyAlignment="1">
      <alignment horizontal="justify" wrapText="1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wrapText="1"/>
    </xf>
    <xf numFmtId="0" fontId="0" fillId="34" borderId="10" xfId="0" applyFill="1" applyBorder="1" applyAlignment="1">
      <alignment/>
    </xf>
    <xf numFmtId="4" fontId="0" fillId="0" borderId="10" xfId="0" applyNumberForma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4" fillId="34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34" borderId="16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2" max="2" width="30.7109375" style="0" customWidth="1"/>
    <col min="3" max="3" width="16.28125" style="0" customWidth="1"/>
    <col min="4" max="4" width="25.7109375" style="0" customWidth="1"/>
  </cols>
  <sheetData>
    <row r="1" spans="3:4" ht="87.75" customHeight="1">
      <c r="C1" s="83" t="s">
        <v>129</v>
      </c>
      <c r="D1" s="83"/>
    </row>
    <row r="2" spans="3:4" ht="15">
      <c r="C2" s="77"/>
      <c r="D2" s="77"/>
    </row>
    <row r="3" spans="2:4" ht="35.25" customHeight="1">
      <c r="B3" s="84" t="s">
        <v>136</v>
      </c>
      <c r="C3" s="84"/>
      <c r="D3" s="84"/>
    </row>
    <row r="5" spans="1:4" ht="45">
      <c r="A5" s="78" t="s">
        <v>130</v>
      </c>
      <c r="B5" s="64" t="s">
        <v>131</v>
      </c>
      <c r="C5" s="79" t="s">
        <v>132</v>
      </c>
      <c r="D5" s="79" t="s">
        <v>133</v>
      </c>
    </row>
    <row r="6" spans="1:4" ht="15">
      <c r="A6" s="59">
        <v>1</v>
      </c>
      <c r="B6" s="59">
        <v>2</v>
      </c>
      <c r="C6" s="59">
        <v>3</v>
      </c>
      <c r="D6" s="59">
        <v>4</v>
      </c>
    </row>
    <row r="7" spans="1:4" ht="47.25">
      <c r="A7" s="64">
        <v>1</v>
      </c>
      <c r="B7" s="9" t="s">
        <v>73</v>
      </c>
      <c r="C7" s="31" t="s">
        <v>81</v>
      </c>
      <c r="D7" s="81">
        <f>Лист2!AQ12</f>
        <v>76.3101977866388</v>
      </c>
    </row>
    <row r="8" spans="1:4" ht="47.25">
      <c r="A8" s="64">
        <v>2</v>
      </c>
      <c r="B8" s="9" t="s">
        <v>74</v>
      </c>
      <c r="C8" s="25">
        <v>2</v>
      </c>
      <c r="D8" s="82">
        <f>Лист2!AQ13</f>
        <v>74.60374279471579</v>
      </c>
    </row>
    <row r="9" spans="1:4" ht="47.25">
      <c r="A9" s="64">
        <v>3</v>
      </c>
      <c r="B9" s="9" t="s">
        <v>75</v>
      </c>
      <c r="C9" s="31" t="s">
        <v>135</v>
      </c>
      <c r="D9" s="81">
        <f>Лист2!AQ14</f>
        <v>72.53169221675971</v>
      </c>
    </row>
    <row r="10" spans="1:4" ht="47.25">
      <c r="A10" s="64">
        <v>4</v>
      </c>
      <c r="B10" s="9" t="s">
        <v>76</v>
      </c>
      <c r="C10" s="25">
        <v>4</v>
      </c>
      <c r="D10" s="81">
        <f>Лист2!AQ15</f>
        <v>72.5211024750739</v>
      </c>
    </row>
  </sheetData>
  <sheetProtection/>
  <mergeCells count="2">
    <mergeCell ref="C1:D1"/>
    <mergeCell ref="B3:D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6"/>
  <sheetViews>
    <sheetView view="pageBreakPreview" zoomScale="91" zoomScaleSheetLayoutView="91" zoomScalePageLayoutView="0" workbookViewId="0" topLeftCell="A10">
      <pane xSplit="1" ySplit="2" topLeftCell="AI12" activePane="bottomRight" state="frozen"/>
      <selection pane="topLeft" activeCell="A10" sqref="A10"/>
      <selection pane="topRight" activeCell="B10" sqref="B10"/>
      <selection pane="bottomLeft" activeCell="A12" sqref="A12"/>
      <selection pane="bottomRight" activeCell="V12" sqref="V12:W15"/>
    </sheetView>
  </sheetViews>
  <sheetFormatPr defaultColWidth="9.140625" defaultRowHeight="15"/>
  <cols>
    <col min="1" max="1" width="38.28125" style="2" customWidth="1"/>
    <col min="2" max="2" width="22.57421875" style="0" customWidth="1"/>
    <col min="3" max="3" width="23.28125" style="0" bestFit="1" customWidth="1"/>
    <col min="4" max="4" width="37.421875" style="0" customWidth="1"/>
    <col min="5" max="5" width="36.00390625" style="0" customWidth="1"/>
    <col min="6" max="6" width="20.00390625" style="0" customWidth="1"/>
    <col min="7" max="7" width="35.8515625" style="0" customWidth="1"/>
    <col min="8" max="8" width="24.57421875" style="0" customWidth="1"/>
    <col min="9" max="9" width="17.7109375" style="0" customWidth="1"/>
    <col min="10" max="10" width="20.421875" style="0" customWidth="1"/>
    <col min="11" max="11" width="19.00390625" style="0" customWidth="1"/>
    <col min="12" max="12" width="19.8515625" style="0" customWidth="1"/>
    <col min="13" max="13" width="28.421875" style="0" customWidth="1"/>
    <col min="14" max="14" width="27.8515625" style="0" customWidth="1"/>
    <col min="15" max="15" width="19.8515625" style="0" customWidth="1"/>
    <col min="16" max="16" width="34.140625" style="0" customWidth="1"/>
    <col min="17" max="17" width="15.8515625" style="0" customWidth="1"/>
    <col min="18" max="18" width="39.8515625" style="0" customWidth="1"/>
    <col min="19" max="19" width="15.421875" style="0" customWidth="1"/>
    <col min="20" max="20" width="39.7109375" style="0" customWidth="1"/>
    <col min="21" max="21" width="21.28125" style="0" customWidth="1"/>
    <col min="22" max="22" width="26.57421875" style="0" customWidth="1"/>
    <col min="23" max="23" width="24.28125" style="0" customWidth="1"/>
    <col min="24" max="24" width="21.28125" style="0" customWidth="1"/>
    <col min="25" max="25" width="28.00390625" style="0" customWidth="1"/>
    <col min="26" max="27" width="21.28125" style="0" customWidth="1"/>
    <col min="28" max="28" width="25.57421875" style="0" customWidth="1"/>
    <col min="29" max="29" width="21.28125" style="0" customWidth="1"/>
    <col min="30" max="30" width="28.00390625" style="0" customWidth="1"/>
    <col min="31" max="31" width="21.28125" style="0" customWidth="1"/>
    <col min="32" max="32" width="32.57421875" style="0" customWidth="1"/>
    <col min="33" max="33" width="18.7109375" style="0" customWidth="1"/>
    <col min="34" max="34" width="37.421875" style="0" customWidth="1"/>
    <col min="35" max="35" width="24.8515625" style="0" customWidth="1"/>
    <col min="36" max="36" width="27.00390625" style="0" customWidth="1"/>
    <col min="37" max="42" width="24.8515625" style="0" customWidth="1"/>
    <col min="43" max="43" width="17.7109375" style="0" customWidth="1"/>
    <col min="44" max="44" width="12.28125" style="0" customWidth="1"/>
  </cols>
  <sheetData>
    <row r="1" spans="1:6" s="28" customFormat="1" ht="87" customHeight="1">
      <c r="A1" s="27"/>
      <c r="E1" s="86" t="s">
        <v>69</v>
      </c>
      <c r="F1" s="87"/>
    </row>
    <row r="2" s="28" customFormat="1" ht="15">
      <c r="A2" s="27"/>
    </row>
    <row r="3" s="28" customFormat="1" ht="15">
      <c r="A3" s="27"/>
    </row>
    <row r="4" spans="2:43" ht="73.5" customHeight="1">
      <c r="B4" s="85" t="s">
        <v>70</v>
      </c>
      <c r="C4" s="85"/>
      <c r="D4" s="85"/>
      <c r="E4" s="85"/>
      <c r="F4" s="8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2:43" ht="18.75">
      <c r="B5" s="5"/>
      <c r="C5" s="5"/>
      <c r="D5" s="1"/>
      <c r="E5" s="5"/>
      <c r="F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2:43" ht="18.75">
      <c r="B6" s="5"/>
      <c r="C6" s="5"/>
      <c r="D6" s="1"/>
      <c r="E6" s="5"/>
      <c r="F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3:43" ht="22.5" customHeight="1">
      <c r="C7" s="97"/>
      <c r="D7" s="97"/>
      <c r="E7" s="97"/>
      <c r="F7" s="97"/>
      <c r="L7" s="16"/>
      <c r="M7" s="16"/>
      <c r="N7" s="16"/>
      <c r="O7" s="16"/>
      <c r="P7" s="16"/>
      <c r="Q7" s="16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</row>
    <row r="8" spans="2:43" ht="18.7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</row>
    <row r="9" spans="1:44" s="2" customFormat="1" ht="57" customHeight="1">
      <c r="A9" s="90" t="s">
        <v>5</v>
      </c>
      <c r="B9" s="98" t="s">
        <v>2</v>
      </c>
      <c r="C9" s="98"/>
      <c r="D9" s="98"/>
      <c r="E9" s="98"/>
      <c r="F9" s="98"/>
      <c r="G9" s="98"/>
      <c r="H9" s="98"/>
      <c r="I9" s="98"/>
      <c r="J9" s="98" t="s">
        <v>29</v>
      </c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29"/>
      <c r="W9" s="29"/>
      <c r="X9" s="29"/>
      <c r="Y9" s="98" t="s">
        <v>30</v>
      </c>
      <c r="Z9" s="98"/>
      <c r="AA9" s="98"/>
      <c r="AB9" s="98"/>
      <c r="AC9" s="98"/>
      <c r="AD9" s="98"/>
      <c r="AE9" s="98"/>
      <c r="AF9" s="99" t="s">
        <v>21</v>
      </c>
      <c r="AG9" s="99"/>
      <c r="AH9" s="99" t="s">
        <v>24</v>
      </c>
      <c r="AI9" s="99"/>
      <c r="AJ9" s="99"/>
      <c r="AK9" s="99"/>
      <c r="AL9" s="99"/>
      <c r="AM9" s="99"/>
      <c r="AN9" s="99"/>
      <c r="AO9" s="99"/>
      <c r="AP9" s="99"/>
      <c r="AQ9" s="99" t="s">
        <v>31</v>
      </c>
      <c r="AR9" s="94" t="s">
        <v>1</v>
      </c>
    </row>
    <row r="10" spans="1:44" s="4" customFormat="1" ht="122.25" customHeight="1">
      <c r="A10" s="91"/>
      <c r="B10" s="89" t="s">
        <v>3</v>
      </c>
      <c r="C10" s="93" t="s">
        <v>16</v>
      </c>
      <c r="D10" s="89" t="s">
        <v>72</v>
      </c>
      <c r="E10" s="89"/>
      <c r="F10" s="8" t="s">
        <v>4</v>
      </c>
      <c r="G10" s="100" t="s">
        <v>8</v>
      </c>
      <c r="H10" s="100"/>
      <c r="I10" s="8" t="s">
        <v>15</v>
      </c>
      <c r="J10" s="89" t="s">
        <v>138</v>
      </c>
      <c r="K10" s="89"/>
      <c r="L10" s="8" t="s">
        <v>12</v>
      </c>
      <c r="M10" s="100" t="s">
        <v>32</v>
      </c>
      <c r="N10" s="100"/>
      <c r="O10" s="8" t="s">
        <v>12</v>
      </c>
      <c r="P10" s="6" t="s">
        <v>33</v>
      </c>
      <c r="Q10" s="93" t="s">
        <v>17</v>
      </c>
      <c r="R10" s="6" t="s">
        <v>35</v>
      </c>
      <c r="S10" s="93" t="s">
        <v>20</v>
      </c>
      <c r="T10" s="6" t="s">
        <v>37</v>
      </c>
      <c r="U10" s="93" t="s">
        <v>23</v>
      </c>
      <c r="V10" s="102" t="s">
        <v>39</v>
      </c>
      <c r="W10" s="103"/>
      <c r="X10" s="8" t="s">
        <v>27</v>
      </c>
      <c r="Y10" s="22" t="s">
        <v>41</v>
      </c>
      <c r="Z10" s="93" t="s">
        <v>28</v>
      </c>
      <c r="AA10" s="100" t="s">
        <v>44</v>
      </c>
      <c r="AB10" s="100"/>
      <c r="AC10" s="8" t="s">
        <v>47</v>
      </c>
      <c r="AD10" s="22" t="s">
        <v>48</v>
      </c>
      <c r="AE10" s="93" t="s">
        <v>50</v>
      </c>
      <c r="AF10" s="6" t="s">
        <v>65</v>
      </c>
      <c r="AG10" s="93" t="s">
        <v>66</v>
      </c>
      <c r="AH10" s="30" t="s">
        <v>52</v>
      </c>
      <c r="AI10" s="93" t="s">
        <v>53</v>
      </c>
      <c r="AJ10" s="100" t="s">
        <v>54</v>
      </c>
      <c r="AK10" s="93" t="s">
        <v>55</v>
      </c>
      <c r="AL10" s="100" t="s">
        <v>57</v>
      </c>
      <c r="AM10" s="100"/>
      <c r="AN10" s="93" t="s">
        <v>58</v>
      </c>
      <c r="AO10" s="22" t="s">
        <v>61</v>
      </c>
      <c r="AP10" s="93" t="s">
        <v>63</v>
      </c>
      <c r="AQ10" s="99"/>
      <c r="AR10" s="95"/>
    </row>
    <row r="11" spans="1:44" s="4" customFormat="1" ht="134.25" customHeight="1">
      <c r="A11" s="92"/>
      <c r="B11" s="89"/>
      <c r="C11" s="93"/>
      <c r="D11" s="6" t="s">
        <v>71</v>
      </c>
      <c r="E11" s="6" t="s">
        <v>68</v>
      </c>
      <c r="F11" s="8" t="s">
        <v>6</v>
      </c>
      <c r="G11" s="6" t="s">
        <v>7</v>
      </c>
      <c r="H11" s="6" t="s">
        <v>68</v>
      </c>
      <c r="I11" s="8" t="s">
        <v>10</v>
      </c>
      <c r="J11" s="6" t="s">
        <v>139</v>
      </c>
      <c r="K11" s="6" t="s">
        <v>140</v>
      </c>
      <c r="L11" s="8" t="s">
        <v>11</v>
      </c>
      <c r="M11" s="6" t="s">
        <v>79</v>
      </c>
      <c r="N11" s="6" t="s">
        <v>80</v>
      </c>
      <c r="O11" s="8" t="s">
        <v>34</v>
      </c>
      <c r="P11" s="6" t="s">
        <v>13</v>
      </c>
      <c r="Q11" s="93"/>
      <c r="R11" s="6" t="s">
        <v>36</v>
      </c>
      <c r="S11" s="93"/>
      <c r="T11" s="6" t="s">
        <v>38</v>
      </c>
      <c r="U11" s="101"/>
      <c r="V11" s="22" t="s">
        <v>77</v>
      </c>
      <c r="W11" s="22" t="s">
        <v>78</v>
      </c>
      <c r="X11" s="23" t="s">
        <v>40</v>
      </c>
      <c r="Y11" s="22" t="s">
        <v>42</v>
      </c>
      <c r="Z11" s="93"/>
      <c r="AA11" s="22" t="s">
        <v>45</v>
      </c>
      <c r="AB11" s="22" t="s">
        <v>46</v>
      </c>
      <c r="AC11" s="8"/>
      <c r="AD11" s="22" t="s">
        <v>49</v>
      </c>
      <c r="AE11" s="93"/>
      <c r="AF11" s="6" t="s">
        <v>67</v>
      </c>
      <c r="AG11" s="93"/>
      <c r="AH11" s="6" t="s">
        <v>25</v>
      </c>
      <c r="AI11" s="93"/>
      <c r="AJ11" s="100"/>
      <c r="AK11" s="93"/>
      <c r="AL11" s="22" t="s">
        <v>59</v>
      </c>
      <c r="AM11" s="22" t="s">
        <v>60</v>
      </c>
      <c r="AN11" s="93"/>
      <c r="AO11" s="22" t="s">
        <v>62</v>
      </c>
      <c r="AP11" s="93"/>
      <c r="AQ11" s="99"/>
      <c r="AR11" s="96"/>
    </row>
    <row r="12" spans="1:44" ht="75" customHeight="1">
      <c r="A12" s="9" t="s">
        <v>73</v>
      </c>
      <c r="B12" s="11" t="s">
        <v>82</v>
      </c>
      <c r="C12" s="47">
        <v>5</v>
      </c>
      <c r="D12" s="44">
        <v>362836.28779</v>
      </c>
      <c r="E12" s="44">
        <v>362836.28779</v>
      </c>
      <c r="F12" s="47">
        <f>100%*D12/E12*5</f>
        <v>5</v>
      </c>
      <c r="G12" s="44">
        <v>341520.10006</v>
      </c>
      <c r="H12" s="44">
        <v>362836.28779</v>
      </c>
      <c r="I12" s="51">
        <f>100%*G12/H12*5</f>
        <v>4.706256120910139</v>
      </c>
      <c r="J12" s="57">
        <v>61283.36595</v>
      </c>
      <c r="K12" s="57">
        <v>65650.50292</v>
      </c>
      <c r="L12" s="48">
        <f>100%*J12/K12*5</f>
        <v>4.667395010262018</v>
      </c>
      <c r="M12" s="33">
        <f>J12-N12</f>
        <v>17109.10389</v>
      </c>
      <c r="N12" s="33">
        <v>44174.26206</v>
      </c>
      <c r="O12" s="48">
        <f>100%*M12/N12*5</f>
        <v>1.9365466554666424</v>
      </c>
      <c r="P12" s="11" t="s">
        <v>14</v>
      </c>
      <c r="Q12" s="48">
        <v>5</v>
      </c>
      <c r="R12" s="12" t="s">
        <v>18</v>
      </c>
      <c r="S12" s="48">
        <v>5</v>
      </c>
      <c r="T12" s="13" t="s">
        <v>19</v>
      </c>
      <c r="U12" s="48">
        <v>5</v>
      </c>
      <c r="V12" s="44">
        <v>362836.28779</v>
      </c>
      <c r="W12" s="44">
        <v>362836.28779</v>
      </c>
      <c r="X12" s="48">
        <f>100%*V12/W12*5</f>
        <v>5</v>
      </c>
      <c r="Y12" s="49" t="s">
        <v>43</v>
      </c>
      <c r="Z12" s="48">
        <v>0</v>
      </c>
      <c r="AA12" s="49">
        <v>0</v>
      </c>
      <c r="AB12" s="49">
        <v>0</v>
      </c>
      <c r="AC12" s="48">
        <v>5</v>
      </c>
      <c r="AD12" s="49" t="s">
        <v>51</v>
      </c>
      <c r="AE12" s="48">
        <v>5</v>
      </c>
      <c r="AF12" s="14" t="s">
        <v>22</v>
      </c>
      <c r="AG12" s="48">
        <v>5</v>
      </c>
      <c r="AH12" s="15" t="s">
        <v>26</v>
      </c>
      <c r="AI12" s="48">
        <v>5</v>
      </c>
      <c r="AJ12" s="10" t="s">
        <v>56</v>
      </c>
      <c r="AK12" s="48">
        <v>5</v>
      </c>
      <c r="AL12" s="10">
        <v>0</v>
      </c>
      <c r="AM12" s="10">
        <v>0</v>
      </c>
      <c r="AN12" s="48">
        <v>5</v>
      </c>
      <c r="AO12" s="17" t="s">
        <v>64</v>
      </c>
      <c r="AP12" s="48">
        <v>5</v>
      </c>
      <c r="AQ12" s="24">
        <f>C12+F12+I12+L12+O12+Q12+S12+U12+X12+Z12+AC12+AE12+AG12+AI12+AK12+AN12+AP12</f>
        <v>76.3101977866388</v>
      </c>
      <c r="AR12" s="31" t="s">
        <v>81</v>
      </c>
    </row>
    <row r="13" spans="1:44" s="32" customFormat="1" ht="60">
      <c r="A13" s="9" t="s">
        <v>74</v>
      </c>
      <c r="B13" s="11" t="s">
        <v>82</v>
      </c>
      <c r="C13" s="47">
        <v>5</v>
      </c>
      <c r="D13" s="34">
        <v>49827.3585</v>
      </c>
      <c r="E13" s="34">
        <v>49827.3585</v>
      </c>
      <c r="F13" s="47">
        <f>100%*D13/E13*5</f>
        <v>5</v>
      </c>
      <c r="G13" s="44">
        <v>0</v>
      </c>
      <c r="H13" s="34">
        <v>49827.3585</v>
      </c>
      <c r="I13" s="51">
        <v>0</v>
      </c>
      <c r="J13" s="57">
        <v>25135.17782</v>
      </c>
      <c r="K13" s="57">
        <v>26446.3585</v>
      </c>
      <c r="L13" s="48">
        <f>100%*J13/K13*5</f>
        <v>4.752105629211674</v>
      </c>
      <c r="M13" s="33">
        <f>J13-N13</f>
        <v>12378.324620000001</v>
      </c>
      <c r="N13" s="33">
        <v>12756.8532</v>
      </c>
      <c r="O13" s="48">
        <f>100%*M13/N13*5</f>
        <v>4.851637165504108</v>
      </c>
      <c r="P13" s="36" t="s">
        <v>14</v>
      </c>
      <c r="Q13" s="48">
        <v>5</v>
      </c>
      <c r="R13" s="37" t="s">
        <v>18</v>
      </c>
      <c r="S13" s="48">
        <v>5</v>
      </c>
      <c r="T13" s="38" t="s">
        <v>19</v>
      </c>
      <c r="U13" s="48">
        <v>5</v>
      </c>
      <c r="V13" s="34">
        <v>49827.3585</v>
      </c>
      <c r="W13" s="34">
        <v>49827.3585</v>
      </c>
      <c r="X13" s="48">
        <f>100%*V13/W13*5</f>
        <v>5</v>
      </c>
      <c r="Y13" s="50" t="s">
        <v>43</v>
      </c>
      <c r="Z13" s="48">
        <v>0</v>
      </c>
      <c r="AA13" s="50">
        <v>0</v>
      </c>
      <c r="AB13" s="50">
        <v>0</v>
      </c>
      <c r="AC13" s="48">
        <v>5</v>
      </c>
      <c r="AD13" s="50" t="s">
        <v>51</v>
      </c>
      <c r="AE13" s="48">
        <v>5</v>
      </c>
      <c r="AF13" s="39" t="s">
        <v>22</v>
      </c>
      <c r="AG13" s="48">
        <v>5</v>
      </c>
      <c r="AH13" s="40" t="s">
        <v>26</v>
      </c>
      <c r="AI13" s="48">
        <v>5</v>
      </c>
      <c r="AJ13" s="35" t="s">
        <v>56</v>
      </c>
      <c r="AK13" s="48">
        <v>5</v>
      </c>
      <c r="AL13" s="35">
        <v>0</v>
      </c>
      <c r="AM13" s="35">
        <v>0</v>
      </c>
      <c r="AN13" s="48">
        <v>5</v>
      </c>
      <c r="AO13" s="41" t="s">
        <v>64</v>
      </c>
      <c r="AP13" s="48">
        <v>5</v>
      </c>
      <c r="AQ13" s="42">
        <f>C13+F13+I13+L13+O13+Q13+S13+U13+X13+Z13+AC13+AE13+AG13+AI13+AK13+AN13+AP13</f>
        <v>74.60374279471579</v>
      </c>
      <c r="AR13" s="25">
        <v>2</v>
      </c>
    </row>
    <row r="14" spans="1:44" s="43" customFormat="1" ht="60">
      <c r="A14" s="9" t="s">
        <v>75</v>
      </c>
      <c r="B14" s="11" t="s">
        <v>82</v>
      </c>
      <c r="C14" s="47">
        <v>5</v>
      </c>
      <c r="D14" s="33">
        <v>318490.79662</v>
      </c>
      <c r="E14" s="34">
        <v>318490.79662</v>
      </c>
      <c r="F14" s="47">
        <f>100%*D14/E14*5</f>
        <v>5</v>
      </c>
      <c r="G14" s="34">
        <v>32842.3118</v>
      </c>
      <c r="H14" s="34">
        <v>318490.79662</v>
      </c>
      <c r="I14" s="51">
        <f>100%*G14/H14*5</f>
        <v>0.5155927918253954</v>
      </c>
      <c r="J14" s="33">
        <v>78470.56297</v>
      </c>
      <c r="K14" s="33">
        <v>82777.35371</v>
      </c>
      <c r="L14" s="48">
        <f>100%*J14/K14*5</f>
        <v>4.739856944745522</v>
      </c>
      <c r="M14" s="33">
        <f>J14-N14</f>
        <v>24548.113859999998</v>
      </c>
      <c r="N14" s="57">
        <v>53922.44911</v>
      </c>
      <c r="O14" s="48">
        <f>100%*M14/N14*5</f>
        <v>2.2762424801887855</v>
      </c>
      <c r="P14" s="36" t="s">
        <v>14</v>
      </c>
      <c r="Q14" s="48">
        <v>5</v>
      </c>
      <c r="R14" s="37" t="s">
        <v>18</v>
      </c>
      <c r="S14" s="48">
        <v>5</v>
      </c>
      <c r="T14" s="38" t="s">
        <v>19</v>
      </c>
      <c r="U14" s="48">
        <v>5</v>
      </c>
      <c r="V14" s="33">
        <v>318490.79662</v>
      </c>
      <c r="W14" s="33">
        <v>318490.79662</v>
      </c>
      <c r="X14" s="48">
        <f>100%*V14/W14*5</f>
        <v>5</v>
      </c>
      <c r="Y14" s="50" t="s">
        <v>43</v>
      </c>
      <c r="Z14" s="48">
        <v>0</v>
      </c>
      <c r="AA14" s="50">
        <v>0</v>
      </c>
      <c r="AB14" s="50">
        <v>0</v>
      </c>
      <c r="AC14" s="48">
        <v>5</v>
      </c>
      <c r="AD14" s="50" t="s">
        <v>51</v>
      </c>
      <c r="AE14" s="48">
        <v>5</v>
      </c>
      <c r="AF14" s="39" t="s">
        <v>22</v>
      </c>
      <c r="AG14" s="48">
        <v>5</v>
      </c>
      <c r="AH14" s="40" t="s">
        <v>26</v>
      </c>
      <c r="AI14" s="48">
        <v>5</v>
      </c>
      <c r="AJ14" s="35" t="s">
        <v>56</v>
      </c>
      <c r="AK14" s="48">
        <v>5</v>
      </c>
      <c r="AL14" s="35">
        <v>0</v>
      </c>
      <c r="AM14" s="35">
        <v>0</v>
      </c>
      <c r="AN14" s="48">
        <v>5</v>
      </c>
      <c r="AO14" s="41" t="s">
        <v>64</v>
      </c>
      <c r="AP14" s="48">
        <v>5</v>
      </c>
      <c r="AQ14" s="42">
        <f>C14+F14+I14+L14+O14+Q14+S14+U14+X14+Z14+AC14+AE14+AG14+AI14+AK14+AN14+AP14</f>
        <v>72.53169221675971</v>
      </c>
      <c r="AR14" s="31" t="s">
        <v>134</v>
      </c>
    </row>
    <row r="15" spans="1:44" ht="49.5" customHeight="1">
      <c r="A15" s="9" t="s">
        <v>76</v>
      </c>
      <c r="B15" s="11" t="s">
        <v>82</v>
      </c>
      <c r="C15" s="47">
        <v>5</v>
      </c>
      <c r="D15" s="46">
        <v>585.66</v>
      </c>
      <c r="E15" s="46">
        <v>585.66</v>
      </c>
      <c r="F15" s="47">
        <f>100%*D15/E15*5</f>
        <v>5</v>
      </c>
      <c r="G15" s="45">
        <v>0</v>
      </c>
      <c r="H15" s="46">
        <v>585.66</v>
      </c>
      <c r="I15" s="52">
        <v>0</v>
      </c>
      <c r="J15" s="46">
        <v>583.34258</v>
      </c>
      <c r="K15" s="45">
        <v>585.66</v>
      </c>
      <c r="L15" s="48">
        <f>100%*J15/K15*5</f>
        <v>4.980215312638733</v>
      </c>
      <c r="M15" s="33">
        <f>J15-N15</f>
        <v>196.55613999999997</v>
      </c>
      <c r="N15" s="33">
        <v>386.78644</v>
      </c>
      <c r="O15" s="48">
        <f>100%*M15/N15*5</f>
        <v>2.5408871624351663</v>
      </c>
      <c r="P15" s="11" t="s">
        <v>14</v>
      </c>
      <c r="Q15" s="48">
        <v>5</v>
      </c>
      <c r="R15" s="12" t="s">
        <v>18</v>
      </c>
      <c r="S15" s="48">
        <v>5</v>
      </c>
      <c r="T15" s="13" t="s">
        <v>19</v>
      </c>
      <c r="U15" s="48">
        <v>5</v>
      </c>
      <c r="V15" s="46">
        <v>585.66</v>
      </c>
      <c r="W15" s="46">
        <v>585.66</v>
      </c>
      <c r="X15" s="48">
        <f>100%*V15/W15*5</f>
        <v>5</v>
      </c>
      <c r="Y15" s="49" t="s">
        <v>43</v>
      </c>
      <c r="Z15" s="48">
        <v>0</v>
      </c>
      <c r="AA15" s="49">
        <v>0</v>
      </c>
      <c r="AB15" s="49">
        <v>0</v>
      </c>
      <c r="AC15" s="48">
        <v>5</v>
      </c>
      <c r="AD15" s="49" t="s">
        <v>51</v>
      </c>
      <c r="AE15" s="48">
        <v>5</v>
      </c>
      <c r="AF15" s="14" t="s">
        <v>22</v>
      </c>
      <c r="AG15" s="48">
        <v>5</v>
      </c>
      <c r="AH15" s="15" t="s">
        <v>26</v>
      </c>
      <c r="AI15" s="48">
        <v>5</v>
      </c>
      <c r="AJ15" s="10" t="s">
        <v>56</v>
      </c>
      <c r="AK15" s="48">
        <v>5</v>
      </c>
      <c r="AL15" s="10">
        <v>0</v>
      </c>
      <c r="AM15" s="10">
        <v>0</v>
      </c>
      <c r="AN15" s="48">
        <v>5</v>
      </c>
      <c r="AO15" s="17" t="s">
        <v>64</v>
      </c>
      <c r="AP15" s="48">
        <v>5</v>
      </c>
      <c r="AQ15" s="24">
        <f>C15+F15+I15+L15+O15+Q15+S15+U15+X15+Z15+AC15+AE15+AG15+AI15+AK15+AN15+AP15</f>
        <v>72.5211024750739</v>
      </c>
      <c r="AR15" s="25">
        <v>3</v>
      </c>
    </row>
    <row r="16" spans="1:44" s="21" customFormat="1" ht="18.75">
      <c r="A16" s="18" t="s">
        <v>9</v>
      </c>
      <c r="B16" s="19"/>
      <c r="C16" s="20">
        <v>0</v>
      </c>
      <c r="D16" s="19">
        <f>D12+D13+D14+D15</f>
        <v>731740.10291</v>
      </c>
      <c r="E16" s="19">
        <f>E12+E13+E14+E15</f>
        <v>731740.10291</v>
      </c>
      <c r="F16" s="55">
        <f>100%*D16/E16*5</f>
        <v>5</v>
      </c>
      <c r="G16" s="19">
        <f>G12+G13+G14+G15</f>
        <v>374362.41186000005</v>
      </c>
      <c r="H16" s="19">
        <f>H12+H13+H14+H15</f>
        <v>731740.10291</v>
      </c>
      <c r="I16" s="54">
        <f>100%*G16/H16*5</f>
        <v>2.558028529331845</v>
      </c>
      <c r="J16" s="19">
        <f>J12+J13+J14+J15</f>
        <v>165472.44932</v>
      </c>
      <c r="K16" s="19">
        <f>K12+K13+K14+K15</f>
        <v>175459.87513</v>
      </c>
      <c r="L16" s="56">
        <f>100%*J16/K16*5</f>
        <v>4.715392883911487</v>
      </c>
      <c r="M16" s="19">
        <f>J12+M13+M14+M15</f>
        <v>98406.36057</v>
      </c>
      <c r="N16" s="19">
        <f>K12+N13+N14+N15</f>
        <v>132716.59167</v>
      </c>
      <c r="O16" s="56">
        <f>100%*M16/N16*5</f>
        <v>3.70738727282447</v>
      </c>
      <c r="P16" s="19"/>
      <c r="Q16" s="19">
        <f>Q12+Q13+Q14+Q15</f>
        <v>20</v>
      </c>
      <c r="R16" s="19"/>
      <c r="S16" s="19">
        <f>S12+S13+S14+S15</f>
        <v>20</v>
      </c>
      <c r="T16" s="19"/>
      <c r="U16" s="19">
        <f>U12+U13+U14+U15</f>
        <v>20</v>
      </c>
      <c r="V16" s="19">
        <f>V12+V13+V14+V15</f>
        <v>731740.10291</v>
      </c>
      <c r="W16" s="19">
        <f>W12+W13+W14+W15</f>
        <v>731740.10291</v>
      </c>
      <c r="X16" s="56">
        <f>100%*V16/W16*5</f>
        <v>5</v>
      </c>
      <c r="Y16" s="19"/>
      <c r="Z16" s="19">
        <f>Z12+Z13+Z14+Z15</f>
        <v>0</v>
      </c>
      <c r="AA16" s="19">
        <f>AA12+AA13+AA14+AA15</f>
        <v>0</v>
      </c>
      <c r="AB16" s="19">
        <f>AB12+AB13+AB14+AB15</f>
        <v>0</v>
      </c>
      <c r="AC16" s="56">
        <v>5</v>
      </c>
      <c r="AD16" s="19"/>
      <c r="AE16" s="56">
        <v>5</v>
      </c>
      <c r="AF16" s="19"/>
      <c r="AG16" s="56">
        <v>5</v>
      </c>
      <c r="AH16" s="19"/>
      <c r="AI16" s="56">
        <v>5</v>
      </c>
      <c r="AJ16" s="19" t="e">
        <f>AJ12+AJ13+AJ14+AJ15</f>
        <v>#VALUE!</v>
      </c>
      <c r="AK16" s="56">
        <v>5</v>
      </c>
      <c r="AL16" s="19">
        <f>AL12+AL13+AL14+AL15</f>
        <v>0</v>
      </c>
      <c r="AM16" s="19">
        <f>AM12+AM13+AM14+AM15</f>
        <v>0</v>
      </c>
      <c r="AN16" s="56">
        <v>5</v>
      </c>
      <c r="AO16" s="19"/>
      <c r="AP16" s="56">
        <v>5</v>
      </c>
      <c r="AQ16" s="24">
        <f>C16+F16+I16+L16+O16+Q16+S16+U16+X16+Z16+AC16+AE16+AG16+AI16+AK16+AN16+AP16</f>
        <v>115.9808086860678</v>
      </c>
      <c r="AR16" s="26" t="s">
        <v>0</v>
      </c>
    </row>
    <row r="18" spans="1:2" ht="15">
      <c r="A18" s="88"/>
      <c r="B18" s="88"/>
    </row>
    <row r="19" spans="1:2" ht="15">
      <c r="A19" s="88"/>
      <c r="B19" s="88"/>
    </row>
    <row r="20" ht="18.75" customHeight="1"/>
    <row r="21" spans="1:43" ht="16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:43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s="3" customFormat="1" ht="44.25" customHeight="1">
      <c r="A23" s="2"/>
      <c r="B23"/>
      <c r="C23"/>
      <c r="D23" s="7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 s="48"/>
      <c r="AQ23"/>
    </row>
    <row r="24" spans="1:43" s="3" customFormat="1" ht="15.75">
      <c r="A24" s="2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 s="48"/>
      <c r="AQ24"/>
    </row>
    <row r="25" ht="15.75">
      <c r="AP25" s="48"/>
    </row>
    <row r="26" ht="15.75">
      <c r="AP26" s="48"/>
    </row>
  </sheetData>
  <sheetProtection/>
  <mergeCells count="34">
    <mergeCell ref="AJ10:AJ11"/>
    <mergeCell ref="AQ9:AQ11"/>
    <mergeCell ref="AN10:AN11"/>
    <mergeCell ref="AL10:AM10"/>
    <mergeCell ref="AH9:AP9"/>
    <mergeCell ref="AP10:AP11"/>
    <mergeCell ref="Y9:AE9"/>
    <mergeCell ref="AE10:AE11"/>
    <mergeCell ref="G10:H10"/>
    <mergeCell ref="J10:K10"/>
    <mergeCell ref="U10:U11"/>
    <mergeCell ref="M10:N10"/>
    <mergeCell ref="Z10:Z11"/>
    <mergeCell ref="AA10:AB10"/>
    <mergeCell ref="V10:W10"/>
    <mergeCell ref="AR9:AR11"/>
    <mergeCell ref="C7:F7"/>
    <mergeCell ref="B9:I9"/>
    <mergeCell ref="Q10:Q11"/>
    <mergeCell ref="S10:S11"/>
    <mergeCell ref="J9:U9"/>
    <mergeCell ref="AG10:AG11"/>
    <mergeCell ref="AF9:AG9"/>
    <mergeCell ref="AI10:AI11"/>
    <mergeCell ref="AK10:AK11"/>
    <mergeCell ref="B4:F4"/>
    <mergeCell ref="E1:F1"/>
    <mergeCell ref="A18:B18"/>
    <mergeCell ref="A19:B19"/>
    <mergeCell ref="D10:E10"/>
    <mergeCell ref="B10:B11"/>
    <mergeCell ref="A9:A11"/>
    <mergeCell ref="C10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colBreaks count="4" manualBreakCount="4">
    <brk id="7" max="18" man="1"/>
    <brk id="17" max="17" man="1"/>
    <brk id="24" max="17" man="1"/>
    <brk id="33" max="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94">
      <selection activeCell="C78" sqref="C78"/>
    </sheetView>
  </sheetViews>
  <sheetFormatPr defaultColWidth="9.140625" defaultRowHeight="15"/>
  <cols>
    <col min="2" max="2" width="23.57421875" style="0" customWidth="1"/>
    <col min="3" max="3" width="14.421875" style="0" customWidth="1"/>
    <col min="4" max="4" width="22.28125" style="0" customWidth="1"/>
    <col min="5" max="5" width="23.28125" style="0" customWidth="1"/>
    <col min="6" max="6" width="24.28125" style="0" customWidth="1"/>
  </cols>
  <sheetData>
    <row r="1" spans="5:6" ht="56.25" customHeight="1">
      <c r="E1" s="83" t="s">
        <v>83</v>
      </c>
      <c r="F1" s="83"/>
    </row>
    <row r="2" spans="2:5" ht="27" customHeight="1">
      <c r="B2" s="107" t="s">
        <v>137</v>
      </c>
      <c r="C2" s="107"/>
      <c r="D2" s="107"/>
      <c r="E2" s="107"/>
    </row>
    <row r="5" spans="1:6" ht="60">
      <c r="A5" s="53" t="s">
        <v>84</v>
      </c>
      <c r="B5" s="58" t="s">
        <v>85</v>
      </c>
      <c r="C5" s="58" t="s">
        <v>86</v>
      </c>
      <c r="D5" s="58" t="s">
        <v>87</v>
      </c>
      <c r="E5" s="58" t="s">
        <v>88</v>
      </c>
      <c r="F5" s="58" t="s">
        <v>89</v>
      </c>
    </row>
    <row r="6" spans="1:6" ht="15">
      <c r="A6" s="59">
        <v>1</v>
      </c>
      <c r="B6" s="59">
        <v>2</v>
      </c>
      <c r="C6" s="59">
        <v>3</v>
      </c>
      <c r="D6" s="59">
        <v>4</v>
      </c>
      <c r="E6" s="59">
        <v>5</v>
      </c>
      <c r="F6" s="59">
        <v>6</v>
      </c>
    </row>
    <row r="7" spans="1:6" ht="15.75">
      <c r="A7" s="104" t="s">
        <v>90</v>
      </c>
      <c r="B7" s="105"/>
      <c r="C7" s="105"/>
      <c r="D7" s="105"/>
      <c r="E7" s="105"/>
      <c r="F7" s="106"/>
    </row>
    <row r="8" spans="1:6" ht="60">
      <c r="A8" s="60" t="s">
        <v>91</v>
      </c>
      <c r="B8" s="61" t="s">
        <v>92</v>
      </c>
      <c r="C8" s="60">
        <f>(C9+C10+C11+C12)/4</f>
        <v>5</v>
      </c>
      <c r="D8" s="62"/>
      <c r="E8" s="63"/>
      <c r="F8" s="62"/>
    </row>
    <row r="9" spans="1:6" ht="63">
      <c r="A9" s="64"/>
      <c r="B9" s="65"/>
      <c r="C9" s="74">
        <f>Лист2!C12</f>
        <v>5</v>
      </c>
      <c r="D9" s="53"/>
      <c r="E9" s="9" t="s">
        <v>73</v>
      </c>
      <c r="F9" s="53"/>
    </row>
    <row r="10" spans="1:6" ht="63">
      <c r="A10" s="53"/>
      <c r="B10" s="66"/>
      <c r="C10" s="74">
        <f>Лист2!C13</f>
        <v>5</v>
      </c>
      <c r="D10" s="53"/>
      <c r="E10" s="9" t="s">
        <v>74</v>
      </c>
      <c r="F10" s="53"/>
    </row>
    <row r="11" spans="1:6" ht="63">
      <c r="A11" s="53"/>
      <c r="B11" s="53"/>
      <c r="C11" s="74">
        <f>Лист2!C14</f>
        <v>5</v>
      </c>
      <c r="D11" s="53"/>
      <c r="E11" s="9" t="s">
        <v>75</v>
      </c>
      <c r="F11" s="53"/>
    </row>
    <row r="12" spans="1:6" ht="63">
      <c r="A12" s="53"/>
      <c r="B12" s="53"/>
      <c r="C12" s="74">
        <f>Лист2!C15</f>
        <v>5</v>
      </c>
      <c r="D12" s="53"/>
      <c r="E12" s="9" t="s">
        <v>76</v>
      </c>
      <c r="F12" s="53"/>
    </row>
    <row r="13" spans="1:6" ht="75">
      <c r="A13" s="60" t="s">
        <v>93</v>
      </c>
      <c r="B13" s="67" t="s">
        <v>94</v>
      </c>
      <c r="C13" s="8">
        <f>(C14+C15+C16+C17)/4</f>
        <v>5</v>
      </c>
      <c r="D13" s="62"/>
      <c r="E13" s="63"/>
      <c r="F13" s="62"/>
    </row>
    <row r="14" spans="1:6" ht="63">
      <c r="A14" s="64"/>
      <c r="B14" s="68"/>
      <c r="C14" s="75">
        <f>Лист2!F12</f>
        <v>5</v>
      </c>
      <c r="D14" s="53"/>
      <c r="E14" s="9" t="s">
        <v>73</v>
      </c>
      <c r="F14" s="53"/>
    </row>
    <row r="15" spans="1:6" ht="63">
      <c r="A15" s="53"/>
      <c r="B15" s="53"/>
      <c r="C15" s="75">
        <f>Лист2!F13</f>
        <v>5</v>
      </c>
      <c r="E15" s="9" t="s">
        <v>74</v>
      </c>
      <c r="F15" s="53"/>
    </row>
    <row r="16" spans="1:6" ht="63">
      <c r="A16" s="53"/>
      <c r="B16" s="53"/>
      <c r="C16" s="75">
        <f>Лист2!F14</f>
        <v>5</v>
      </c>
      <c r="D16" s="9"/>
      <c r="E16" s="9" t="s">
        <v>75</v>
      </c>
      <c r="F16" s="53"/>
    </row>
    <row r="17" spans="1:6" ht="63">
      <c r="A17" s="53"/>
      <c r="B17" s="53"/>
      <c r="C17" s="75">
        <f>Лист2!F15</f>
        <v>5</v>
      </c>
      <c r="E17" s="9" t="s">
        <v>76</v>
      </c>
      <c r="F17" s="53"/>
    </row>
    <row r="18" spans="1:6" ht="150">
      <c r="A18" s="60" t="s">
        <v>95</v>
      </c>
      <c r="B18" s="69" t="s">
        <v>96</v>
      </c>
      <c r="C18" s="80">
        <f>(C19+C20+C21+C22)/4</f>
        <v>1.3054622281838835</v>
      </c>
      <c r="D18" s="62"/>
      <c r="E18" s="62"/>
      <c r="F18" s="62"/>
    </row>
    <row r="19" spans="1:5" ht="63">
      <c r="A19" s="64"/>
      <c r="B19" s="58"/>
      <c r="C19" s="76">
        <f>Лист2!I12</f>
        <v>4.706256120910139</v>
      </c>
      <c r="D19" s="53"/>
      <c r="E19" s="9" t="s">
        <v>73</v>
      </c>
    </row>
    <row r="20" spans="1:6" ht="63">
      <c r="A20" s="64"/>
      <c r="B20" s="58"/>
      <c r="C20" s="76">
        <f>Лист2!I13</f>
        <v>0</v>
      </c>
      <c r="D20" s="53"/>
      <c r="E20" s="9"/>
      <c r="F20" s="9" t="s">
        <v>74</v>
      </c>
    </row>
    <row r="21" spans="1:6" ht="63">
      <c r="A21" s="53"/>
      <c r="B21" s="53"/>
      <c r="C21" s="76">
        <f>Лист2!I14</f>
        <v>0.5155927918253954</v>
      </c>
      <c r="D21" s="9" t="s">
        <v>75</v>
      </c>
      <c r="E21" s="53"/>
      <c r="F21" s="53"/>
    </row>
    <row r="22" spans="1:6" ht="63">
      <c r="A22" s="53"/>
      <c r="B22" s="53"/>
      <c r="C22" s="76">
        <f>Лист2!I15</f>
        <v>0</v>
      </c>
      <c r="D22" s="53"/>
      <c r="F22" s="9" t="s">
        <v>76</v>
      </c>
    </row>
    <row r="23" spans="1:6" ht="15.75">
      <c r="A23" s="104" t="s">
        <v>97</v>
      </c>
      <c r="B23" s="105"/>
      <c r="C23" s="105"/>
      <c r="D23" s="105"/>
      <c r="E23" s="105"/>
      <c r="F23" s="106"/>
    </row>
    <row r="24" spans="1:6" ht="105">
      <c r="A24" s="60" t="s">
        <v>98</v>
      </c>
      <c r="B24" s="69" t="s">
        <v>99</v>
      </c>
      <c r="C24" s="80">
        <f>(C25+C26+C27+C28)/4</f>
        <v>4.784893224214487</v>
      </c>
      <c r="D24" s="63"/>
      <c r="E24" s="70"/>
      <c r="F24" s="62"/>
    </row>
    <row r="25" spans="1:6" ht="63">
      <c r="A25" s="53"/>
      <c r="B25" s="53"/>
      <c r="C25" s="76">
        <f>Лист2!L12</f>
        <v>4.667395010262018</v>
      </c>
      <c r="D25" s="53"/>
      <c r="E25" s="9" t="s">
        <v>73</v>
      </c>
      <c r="F25" s="53"/>
    </row>
    <row r="26" spans="1:6" ht="63">
      <c r="A26" s="53"/>
      <c r="B26" s="53"/>
      <c r="C26" s="76">
        <f>Лист2!L13</f>
        <v>4.752105629211674</v>
      </c>
      <c r="D26" s="53"/>
      <c r="E26" s="9" t="s">
        <v>75</v>
      </c>
      <c r="F26" s="53"/>
    </row>
    <row r="27" spans="1:6" ht="63">
      <c r="A27" s="53"/>
      <c r="B27" s="53"/>
      <c r="C27" s="76">
        <f>Лист2!L14</f>
        <v>4.739856944745522</v>
      </c>
      <c r="D27" s="53"/>
      <c r="E27" s="9" t="s">
        <v>76</v>
      </c>
      <c r="F27" s="53"/>
    </row>
    <row r="28" spans="1:6" ht="63">
      <c r="A28" s="53"/>
      <c r="B28" s="53"/>
      <c r="C28" s="76">
        <f>Лист2!L15</f>
        <v>4.980215312638733</v>
      </c>
      <c r="D28" s="53"/>
      <c r="E28" s="9" t="s">
        <v>74</v>
      </c>
      <c r="F28" s="53"/>
    </row>
    <row r="29" spans="1:6" ht="180">
      <c r="A29" s="60" t="s">
        <v>100</v>
      </c>
      <c r="B29" s="69" t="s">
        <v>101</v>
      </c>
      <c r="C29" s="80">
        <f>(C30+C31+C32+C33)/4</f>
        <v>2.9013283658986753</v>
      </c>
      <c r="D29" s="62"/>
      <c r="E29" s="63"/>
      <c r="F29" s="62"/>
    </row>
    <row r="30" spans="1:6" ht="63">
      <c r="A30" s="64"/>
      <c r="B30" s="58"/>
      <c r="C30" s="76">
        <f>Лист2!O12</f>
        <v>1.9365466554666424</v>
      </c>
      <c r="D30" s="53"/>
      <c r="E30" s="9" t="s">
        <v>73</v>
      </c>
      <c r="F30" s="53"/>
    </row>
    <row r="31" spans="1:6" ht="63">
      <c r="A31" s="53"/>
      <c r="B31" s="53"/>
      <c r="C31" s="76">
        <f>Лист2!O13</f>
        <v>4.851637165504108</v>
      </c>
      <c r="D31" s="53"/>
      <c r="E31" s="9" t="s">
        <v>74</v>
      </c>
      <c r="F31" s="53"/>
    </row>
    <row r="32" spans="1:6" ht="63">
      <c r="A32" s="53"/>
      <c r="B32" s="53"/>
      <c r="C32" s="76">
        <f>Лист2!O14</f>
        <v>2.2762424801887855</v>
      </c>
      <c r="D32" s="53"/>
      <c r="E32" s="9" t="s">
        <v>76</v>
      </c>
      <c r="F32" s="53"/>
    </row>
    <row r="33" spans="1:6" ht="63">
      <c r="A33" s="53"/>
      <c r="B33" s="53"/>
      <c r="C33" s="76">
        <f>Лист2!O15</f>
        <v>2.5408871624351663</v>
      </c>
      <c r="D33" s="53"/>
      <c r="E33" s="9" t="s">
        <v>75</v>
      </c>
      <c r="F33" s="53"/>
    </row>
    <row r="34" spans="1:6" ht="105">
      <c r="A34" s="60" t="s">
        <v>102</v>
      </c>
      <c r="B34" s="69" t="s">
        <v>103</v>
      </c>
      <c r="C34" s="80">
        <f>(C35+C36+C37+C38)/4</f>
        <v>5</v>
      </c>
      <c r="D34" s="62"/>
      <c r="E34" s="63"/>
      <c r="F34" s="62"/>
    </row>
    <row r="35" spans="1:6" ht="63">
      <c r="A35" s="71"/>
      <c r="B35" s="72"/>
      <c r="C35" s="76">
        <f>Лист2!Q12</f>
        <v>5</v>
      </c>
      <c r="D35" s="73"/>
      <c r="E35" s="9" t="s">
        <v>73</v>
      </c>
      <c r="F35" s="73"/>
    </row>
    <row r="36" spans="1:6" ht="63">
      <c r="A36" s="53"/>
      <c r="B36" s="53"/>
      <c r="C36" s="76">
        <f>Лист2!Q13</f>
        <v>5</v>
      </c>
      <c r="D36" s="53"/>
      <c r="E36" s="9" t="s">
        <v>74</v>
      </c>
      <c r="F36" s="53"/>
    </row>
    <row r="37" spans="1:6" ht="63">
      <c r="A37" s="53"/>
      <c r="B37" s="53"/>
      <c r="C37" s="76">
        <f>Лист2!Q14</f>
        <v>5</v>
      </c>
      <c r="D37" s="53"/>
      <c r="E37" s="9" t="s">
        <v>76</v>
      </c>
      <c r="F37" s="53"/>
    </row>
    <row r="38" spans="1:6" ht="63">
      <c r="A38" s="53"/>
      <c r="B38" s="53"/>
      <c r="C38" s="76">
        <f>Лист2!Q15</f>
        <v>5</v>
      </c>
      <c r="D38" s="53"/>
      <c r="E38" s="9" t="s">
        <v>75</v>
      </c>
      <c r="F38" s="53"/>
    </row>
    <row r="39" spans="1:6" ht="75">
      <c r="A39" s="60" t="s">
        <v>104</v>
      </c>
      <c r="B39" s="69" t="s">
        <v>105</v>
      </c>
      <c r="C39" s="80">
        <f>(C40+C41+C42+C43)/4</f>
        <v>5</v>
      </c>
      <c r="D39" s="62"/>
      <c r="E39" s="70"/>
      <c r="F39" s="62"/>
    </row>
    <row r="40" spans="1:6" ht="63">
      <c r="A40" s="53"/>
      <c r="B40" s="53"/>
      <c r="C40" s="76">
        <f>Лист2!S12</f>
        <v>5</v>
      </c>
      <c r="D40" s="53"/>
      <c r="E40" s="9" t="s">
        <v>74</v>
      </c>
      <c r="F40" s="53"/>
    </row>
    <row r="41" spans="1:6" ht="63">
      <c r="A41" s="53"/>
      <c r="B41" s="53"/>
      <c r="C41" s="76">
        <f>Лист2!S13</f>
        <v>5</v>
      </c>
      <c r="D41" s="53"/>
      <c r="E41" s="9" t="s">
        <v>73</v>
      </c>
      <c r="F41" s="53"/>
    </row>
    <row r="42" spans="1:6" ht="63">
      <c r="A42" s="53"/>
      <c r="B42" s="53"/>
      <c r="C42" s="76">
        <f>Лист2!S14</f>
        <v>5</v>
      </c>
      <c r="D42" s="53"/>
      <c r="E42" s="9" t="s">
        <v>76</v>
      </c>
      <c r="F42" s="53"/>
    </row>
    <row r="43" spans="1:6" ht="63">
      <c r="A43" s="53"/>
      <c r="B43" s="53"/>
      <c r="C43" s="76">
        <f>Лист2!S15</f>
        <v>5</v>
      </c>
      <c r="D43" s="53"/>
      <c r="E43" s="9" t="s">
        <v>75</v>
      </c>
      <c r="F43" s="53"/>
    </row>
    <row r="44" spans="1:6" ht="105">
      <c r="A44" s="60" t="s">
        <v>106</v>
      </c>
      <c r="B44" s="69" t="s">
        <v>107</v>
      </c>
      <c r="C44" s="80">
        <f>(C45+C46+C47+C48)/4</f>
        <v>5</v>
      </c>
      <c r="D44" s="62"/>
      <c r="E44" s="62"/>
      <c r="F44" s="62"/>
    </row>
    <row r="45" spans="1:6" ht="63">
      <c r="A45" s="53"/>
      <c r="B45" s="53"/>
      <c r="C45" s="76">
        <f>Лист2!U12</f>
        <v>5</v>
      </c>
      <c r="D45" s="53"/>
      <c r="E45" s="9" t="s">
        <v>74</v>
      </c>
      <c r="F45" s="53"/>
    </row>
    <row r="46" spans="1:6" ht="63">
      <c r="A46" s="53"/>
      <c r="B46" s="53"/>
      <c r="C46" s="76">
        <f>Лист2!U13</f>
        <v>5</v>
      </c>
      <c r="D46" s="53"/>
      <c r="E46" s="9" t="s">
        <v>73</v>
      </c>
      <c r="F46" s="53"/>
    </row>
    <row r="47" spans="1:6" ht="63">
      <c r="A47" s="53"/>
      <c r="B47" s="53"/>
      <c r="C47" s="76">
        <f>Лист2!U14</f>
        <v>5</v>
      </c>
      <c r="D47" s="53"/>
      <c r="E47" s="9" t="s">
        <v>76</v>
      </c>
      <c r="F47" s="53"/>
    </row>
    <row r="48" spans="1:6" ht="63">
      <c r="A48" s="53"/>
      <c r="B48" s="53"/>
      <c r="C48" s="76">
        <f>Лист2!U15</f>
        <v>5</v>
      </c>
      <c r="D48" s="53"/>
      <c r="E48" s="9" t="s">
        <v>75</v>
      </c>
      <c r="F48" s="53"/>
    </row>
    <row r="49" spans="1:6" ht="60">
      <c r="A49" s="60" t="s">
        <v>108</v>
      </c>
      <c r="B49" s="69" t="s">
        <v>109</v>
      </c>
      <c r="C49" s="80">
        <f>(C50+C51+C52+C53)/4</f>
        <v>5</v>
      </c>
      <c r="D49" s="62"/>
      <c r="E49" s="70"/>
      <c r="F49" s="62"/>
    </row>
    <row r="50" spans="1:6" ht="63">
      <c r="A50" s="53"/>
      <c r="B50" s="53"/>
      <c r="C50" s="76">
        <f>Лист2!X12</f>
        <v>5</v>
      </c>
      <c r="D50" s="53"/>
      <c r="E50" s="9" t="s">
        <v>74</v>
      </c>
      <c r="F50" s="53"/>
    </row>
    <row r="51" spans="1:6" ht="63">
      <c r="A51" s="53"/>
      <c r="B51" s="53"/>
      <c r="C51" s="76">
        <f>Лист2!X13</f>
        <v>5</v>
      </c>
      <c r="D51" s="53"/>
      <c r="E51" s="9" t="s">
        <v>73</v>
      </c>
      <c r="F51" s="53"/>
    </row>
    <row r="52" spans="1:6" ht="63">
      <c r="A52" s="53"/>
      <c r="B52" s="53"/>
      <c r="C52" s="76">
        <f>Лист2!X14</f>
        <v>5</v>
      </c>
      <c r="D52" s="53"/>
      <c r="E52" s="9" t="s">
        <v>76</v>
      </c>
      <c r="F52" s="53"/>
    </row>
    <row r="53" spans="1:6" ht="63">
      <c r="A53" s="53"/>
      <c r="B53" s="53"/>
      <c r="C53" s="76">
        <f>Лист2!X15</f>
        <v>5</v>
      </c>
      <c r="D53" s="53"/>
      <c r="E53" s="9" t="s">
        <v>75</v>
      </c>
      <c r="F53" s="53"/>
    </row>
    <row r="54" spans="1:6" ht="15.75">
      <c r="A54" s="104" t="s">
        <v>110</v>
      </c>
      <c r="B54" s="105"/>
      <c r="C54" s="105"/>
      <c r="D54" s="105"/>
      <c r="E54" s="105"/>
      <c r="F54" s="106"/>
    </row>
    <row r="55" spans="1:6" ht="120">
      <c r="A55" s="60" t="s">
        <v>111</v>
      </c>
      <c r="B55" s="69" t="s">
        <v>112</v>
      </c>
      <c r="C55" s="80">
        <f>(C56+C57+C58+C59)/4</f>
        <v>0</v>
      </c>
      <c r="D55" s="62"/>
      <c r="E55" s="63"/>
      <c r="F55" s="62"/>
    </row>
    <row r="56" spans="1:6" ht="63">
      <c r="A56" s="64"/>
      <c r="B56" s="58"/>
      <c r="C56" s="76">
        <f>Лист2!Z12</f>
        <v>0</v>
      </c>
      <c r="D56" s="53"/>
      <c r="E56" s="9" t="s">
        <v>73</v>
      </c>
      <c r="F56" s="53"/>
    </row>
    <row r="57" spans="1:6" ht="63">
      <c r="A57" s="53"/>
      <c r="B57" s="53"/>
      <c r="C57" s="76">
        <f>Лист2!Z13</f>
        <v>0</v>
      </c>
      <c r="D57" s="53"/>
      <c r="E57" s="9" t="s">
        <v>74</v>
      </c>
      <c r="F57" s="53"/>
    </row>
    <row r="58" spans="1:6" ht="63">
      <c r="A58" s="53"/>
      <c r="B58" s="53"/>
      <c r="C58" s="76">
        <f>Лист2!Z14</f>
        <v>0</v>
      </c>
      <c r="D58" s="53"/>
      <c r="E58" s="9" t="s">
        <v>76</v>
      </c>
      <c r="F58" s="53"/>
    </row>
    <row r="59" spans="1:6" ht="63">
      <c r="A59" s="53"/>
      <c r="B59" s="53"/>
      <c r="C59" s="76">
        <f>Лист2!Z15</f>
        <v>0</v>
      </c>
      <c r="D59" s="53"/>
      <c r="E59" s="9" t="s">
        <v>75</v>
      </c>
      <c r="F59" s="53"/>
    </row>
    <row r="60" spans="1:6" ht="90">
      <c r="A60" s="60" t="s">
        <v>113</v>
      </c>
      <c r="B60" s="69" t="s">
        <v>114</v>
      </c>
      <c r="C60" s="80">
        <f>(C61+C62+C63+C64)/4</f>
        <v>0</v>
      </c>
      <c r="D60" s="62"/>
      <c r="E60" s="63"/>
      <c r="F60" s="62"/>
    </row>
    <row r="61" spans="1:6" ht="63">
      <c r="A61" s="64"/>
      <c r="B61" s="58"/>
      <c r="C61" s="76">
        <f>Лист2!Z17</f>
        <v>0</v>
      </c>
      <c r="E61" s="9" t="s">
        <v>73</v>
      </c>
      <c r="F61" s="53"/>
    </row>
    <row r="62" spans="1:6" ht="63">
      <c r="A62" s="53"/>
      <c r="B62" s="53"/>
      <c r="C62" s="76">
        <f>Лист2!Z18</f>
        <v>0</v>
      </c>
      <c r="D62" s="53"/>
      <c r="E62" s="9" t="s">
        <v>74</v>
      </c>
      <c r="F62" s="53"/>
    </row>
    <row r="63" spans="1:6" ht="63">
      <c r="A63" s="53"/>
      <c r="B63" s="53"/>
      <c r="C63" s="76">
        <f>Лист2!Z19</f>
        <v>0</v>
      </c>
      <c r="D63" s="53"/>
      <c r="E63" s="9" t="s">
        <v>76</v>
      </c>
      <c r="F63" s="53"/>
    </row>
    <row r="64" spans="1:6" ht="63">
      <c r="A64" s="53"/>
      <c r="B64" s="53"/>
      <c r="C64" s="76">
        <f>Лист2!Z20</f>
        <v>0</v>
      </c>
      <c r="D64" s="53"/>
      <c r="E64" s="9" t="s">
        <v>75</v>
      </c>
      <c r="F64" s="53"/>
    </row>
    <row r="65" spans="1:6" ht="105">
      <c r="A65" s="60" t="s">
        <v>115</v>
      </c>
      <c r="B65" s="69" t="s">
        <v>116</v>
      </c>
      <c r="C65" s="80">
        <f>(C66+C67+C68+C69)/4</f>
        <v>5</v>
      </c>
      <c r="D65" s="62"/>
      <c r="E65" s="63"/>
      <c r="F65" s="62"/>
    </row>
    <row r="66" spans="1:6" ht="63">
      <c r="A66" s="64"/>
      <c r="B66" s="58"/>
      <c r="C66" s="76">
        <f>Лист2!AC12</f>
        <v>5</v>
      </c>
      <c r="E66" s="9" t="s">
        <v>73</v>
      </c>
      <c r="F66" s="53"/>
    </row>
    <row r="67" spans="1:6" ht="63">
      <c r="A67" s="53"/>
      <c r="B67" s="53"/>
      <c r="C67" s="76">
        <f>Лист2!AC13</f>
        <v>5</v>
      </c>
      <c r="D67" s="53"/>
      <c r="E67" s="9" t="s">
        <v>74</v>
      </c>
      <c r="F67" s="53"/>
    </row>
    <row r="68" spans="1:6" ht="63">
      <c r="A68" s="53"/>
      <c r="B68" s="53"/>
      <c r="C68" s="76">
        <f>Лист2!AC14</f>
        <v>5</v>
      </c>
      <c r="D68" s="53"/>
      <c r="E68" s="9" t="s">
        <v>76</v>
      </c>
      <c r="F68" s="53"/>
    </row>
    <row r="69" spans="1:6" ht="63">
      <c r="A69" s="53"/>
      <c r="B69" s="53"/>
      <c r="C69" s="76">
        <f>Лист2!AC15</f>
        <v>5</v>
      </c>
      <c r="D69" s="53"/>
      <c r="E69" s="9" t="s">
        <v>75</v>
      </c>
      <c r="F69" s="53"/>
    </row>
    <row r="70" spans="1:6" ht="15.75">
      <c r="A70" s="104" t="s">
        <v>117</v>
      </c>
      <c r="B70" s="105"/>
      <c r="C70" s="105"/>
      <c r="D70" s="105"/>
      <c r="E70" s="105"/>
      <c r="F70" s="106"/>
    </row>
    <row r="71" spans="1:6" ht="60">
      <c r="A71" s="60" t="s">
        <v>118</v>
      </c>
      <c r="B71" s="69" t="s">
        <v>119</v>
      </c>
      <c r="C71" s="80">
        <f>(C72+C73+C74+C75)/4</f>
        <v>5</v>
      </c>
      <c r="D71" s="62"/>
      <c r="E71" s="63"/>
      <c r="F71" s="62"/>
    </row>
    <row r="72" spans="1:6" ht="63">
      <c r="A72" s="64"/>
      <c r="B72" s="58"/>
      <c r="C72" s="76">
        <f>Лист2!AG12</f>
        <v>5</v>
      </c>
      <c r="D72" s="53"/>
      <c r="E72" s="9" t="s">
        <v>73</v>
      </c>
      <c r="F72" s="53"/>
    </row>
    <row r="73" spans="1:6" ht="63">
      <c r="A73" s="53"/>
      <c r="B73" s="53"/>
      <c r="C73" s="76">
        <f>Лист2!AG13</f>
        <v>5</v>
      </c>
      <c r="D73" s="53"/>
      <c r="E73" s="9" t="s">
        <v>74</v>
      </c>
      <c r="F73" s="53"/>
    </row>
    <row r="74" spans="1:6" ht="63">
      <c r="A74" s="53"/>
      <c r="B74" s="53"/>
      <c r="C74" s="76">
        <f>Лист2!AG14</f>
        <v>5</v>
      </c>
      <c r="D74" s="53"/>
      <c r="E74" s="9" t="s">
        <v>76</v>
      </c>
      <c r="F74" s="53"/>
    </row>
    <row r="75" spans="1:6" ht="63">
      <c r="A75" s="53"/>
      <c r="B75" s="53"/>
      <c r="C75" s="76">
        <f>Лист2!AG15</f>
        <v>5</v>
      </c>
      <c r="D75" s="53"/>
      <c r="E75" s="9" t="s">
        <v>75</v>
      </c>
      <c r="F75" s="53"/>
    </row>
    <row r="76" spans="1:6" ht="15.75">
      <c r="A76" s="104" t="s">
        <v>120</v>
      </c>
      <c r="B76" s="105"/>
      <c r="C76" s="105"/>
      <c r="D76" s="105"/>
      <c r="E76" s="105"/>
      <c r="F76" s="106"/>
    </row>
    <row r="77" spans="1:6" ht="105">
      <c r="A77" s="60" t="s">
        <v>121</v>
      </c>
      <c r="B77" s="69" t="s">
        <v>122</v>
      </c>
      <c r="C77" s="80">
        <f>(C78+C79+C80+C81)/4</f>
        <v>5</v>
      </c>
      <c r="D77" s="62"/>
      <c r="E77" s="63"/>
      <c r="F77" s="62"/>
    </row>
    <row r="78" spans="1:6" ht="63">
      <c r="A78" s="64"/>
      <c r="B78" s="58"/>
      <c r="C78" s="76">
        <f>Лист2!AI12</f>
        <v>5</v>
      </c>
      <c r="D78" s="53"/>
      <c r="E78" s="9" t="s">
        <v>73</v>
      </c>
      <c r="F78" s="53"/>
    </row>
    <row r="79" spans="1:6" ht="63">
      <c r="A79" s="53"/>
      <c r="B79" s="53"/>
      <c r="C79" s="76">
        <f>Лист2!AI13</f>
        <v>5</v>
      </c>
      <c r="D79" s="53"/>
      <c r="E79" s="9" t="s">
        <v>74</v>
      </c>
      <c r="F79" s="53"/>
    </row>
    <row r="80" spans="1:6" ht="63">
      <c r="A80" s="53"/>
      <c r="B80" s="53"/>
      <c r="C80" s="76">
        <f>Лист2!AI14</f>
        <v>5</v>
      </c>
      <c r="D80" s="53"/>
      <c r="E80" s="9" t="s">
        <v>76</v>
      </c>
      <c r="F80" s="53"/>
    </row>
    <row r="81" spans="1:6" ht="63">
      <c r="A81" s="53"/>
      <c r="B81" s="53"/>
      <c r="C81" s="76">
        <f>Лист2!AI15</f>
        <v>5</v>
      </c>
      <c r="D81" s="53"/>
      <c r="E81" s="9" t="s">
        <v>75</v>
      </c>
      <c r="F81" s="53"/>
    </row>
    <row r="82" spans="1:6" ht="105">
      <c r="A82" s="60" t="s">
        <v>123</v>
      </c>
      <c r="B82" s="69" t="s">
        <v>124</v>
      </c>
      <c r="C82" s="80">
        <f>(C83+C84+C85+C86)/4</f>
        <v>5</v>
      </c>
      <c r="D82" s="62"/>
      <c r="E82" s="63"/>
      <c r="F82" s="62"/>
    </row>
    <row r="83" spans="1:6" ht="63">
      <c r="A83" s="64"/>
      <c r="B83" s="58"/>
      <c r="C83" s="76">
        <f>Лист2!AK12</f>
        <v>5</v>
      </c>
      <c r="D83" s="53"/>
      <c r="E83" s="9" t="s">
        <v>73</v>
      </c>
      <c r="F83" s="53"/>
    </row>
    <row r="84" spans="1:6" ht="63">
      <c r="A84" s="53"/>
      <c r="B84" s="53"/>
      <c r="C84" s="76">
        <f>Лист2!AK13</f>
        <v>5</v>
      </c>
      <c r="D84" s="53"/>
      <c r="E84" s="9" t="s">
        <v>74</v>
      </c>
      <c r="F84" s="53"/>
    </row>
    <row r="85" spans="1:6" ht="63">
      <c r="A85" s="53"/>
      <c r="B85" s="53"/>
      <c r="C85" s="76">
        <f>Лист2!AK14</f>
        <v>5</v>
      </c>
      <c r="D85" s="53"/>
      <c r="E85" s="9" t="s">
        <v>76</v>
      </c>
      <c r="F85" s="53"/>
    </row>
    <row r="86" spans="1:6" ht="63">
      <c r="A86" s="53"/>
      <c r="B86" s="53"/>
      <c r="C86" s="76">
        <f>Лист2!AK15</f>
        <v>5</v>
      </c>
      <c r="D86" s="53"/>
      <c r="E86" s="9" t="s">
        <v>75</v>
      </c>
      <c r="F86" s="53"/>
    </row>
    <row r="87" spans="1:6" ht="120">
      <c r="A87" s="60" t="s">
        <v>125</v>
      </c>
      <c r="B87" s="69" t="s">
        <v>126</v>
      </c>
      <c r="C87" s="80">
        <f>(C88+C89+C90+C91)/4</f>
        <v>5</v>
      </c>
      <c r="D87" s="62"/>
      <c r="E87" s="63"/>
      <c r="F87" s="62"/>
    </row>
    <row r="88" spans="1:6" ht="63">
      <c r="A88" s="64"/>
      <c r="B88" s="58"/>
      <c r="C88" s="76">
        <f>Лист2!AN12</f>
        <v>5</v>
      </c>
      <c r="D88" s="53"/>
      <c r="E88" s="9" t="s">
        <v>73</v>
      </c>
      <c r="F88" s="53"/>
    </row>
    <row r="89" spans="1:6" ht="63">
      <c r="A89" s="53"/>
      <c r="B89" s="53"/>
      <c r="C89" s="76">
        <f>Лист2!AN13</f>
        <v>5</v>
      </c>
      <c r="D89" s="53"/>
      <c r="E89" s="9" t="s">
        <v>74</v>
      </c>
      <c r="F89" s="53"/>
    </row>
    <row r="90" spans="1:6" ht="63">
      <c r="A90" s="53"/>
      <c r="B90" s="53"/>
      <c r="C90" s="76">
        <f>Лист2!AN14</f>
        <v>5</v>
      </c>
      <c r="D90" s="53"/>
      <c r="E90" s="9" t="s">
        <v>76</v>
      </c>
      <c r="F90" s="53"/>
    </row>
    <row r="91" spans="1:6" ht="63">
      <c r="A91" s="53"/>
      <c r="B91" s="53"/>
      <c r="C91" s="76">
        <f>Лист2!AN15</f>
        <v>5</v>
      </c>
      <c r="D91" s="53"/>
      <c r="E91" s="9" t="s">
        <v>75</v>
      </c>
      <c r="F91" s="53"/>
    </row>
    <row r="92" spans="1:6" ht="75">
      <c r="A92" s="60" t="s">
        <v>127</v>
      </c>
      <c r="B92" s="69" t="s">
        <v>128</v>
      </c>
      <c r="C92" s="80">
        <f>(C93+C94+C95+C96)/4</f>
        <v>5</v>
      </c>
      <c r="D92" s="62"/>
      <c r="E92" s="63"/>
      <c r="F92" s="62"/>
    </row>
    <row r="93" spans="1:6" ht="63">
      <c r="A93" s="64"/>
      <c r="B93" s="58"/>
      <c r="C93" s="76">
        <f>Лист2!AP12</f>
        <v>5</v>
      </c>
      <c r="D93" s="53"/>
      <c r="E93" s="9" t="s">
        <v>73</v>
      </c>
      <c r="F93" s="53"/>
    </row>
    <row r="94" spans="1:6" ht="63">
      <c r="A94" s="53"/>
      <c r="B94" s="53"/>
      <c r="C94" s="76">
        <f>Лист2!AP13</f>
        <v>5</v>
      </c>
      <c r="D94" s="53"/>
      <c r="E94" s="9" t="s">
        <v>74</v>
      </c>
      <c r="F94" s="53"/>
    </row>
    <row r="95" spans="1:6" ht="63">
      <c r="A95" s="53"/>
      <c r="B95" s="53"/>
      <c r="C95" s="76">
        <f>Лист2!AP14</f>
        <v>5</v>
      </c>
      <c r="D95" s="53"/>
      <c r="E95" s="9" t="s">
        <v>76</v>
      </c>
      <c r="F95" s="53"/>
    </row>
    <row r="96" spans="1:6" ht="63">
      <c r="A96" s="53"/>
      <c r="B96" s="53"/>
      <c r="C96" s="76">
        <f>Лист2!AP15</f>
        <v>5</v>
      </c>
      <c r="D96" s="53"/>
      <c r="E96" s="9" t="s">
        <v>75</v>
      </c>
      <c r="F96" s="53"/>
    </row>
  </sheetData>
  <sheetProtection/>
  <mergeCells count="7">
    <mergeCell ref="A76:F76"/>
    <mergeCell ref="E1:F1"/>
    <mergeCell ref="B2:E2"/>
    <mergeCell ref="A7:F7"/>
    <mergeCell ref="A23:F23"/>
    <mergeCell ref="A54:F54"/>
    <mergeCell ref="A70:F7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bud1</dc:creator>
  <cp:keywords/>
  <dc:description/>
  <cp:lastModifiedBy>RePack by SPecialiST</cp:lastModifiedBy>
  <cp:lastPrinted>2016-03-22T07:59:22Z</cp:lastPrinted>
  <dcterms:created xsi:type="dcterms:W3CDTF">2010-04-22T05:44:46Z</dcterms:created>
  <dcterms:modified xsi:type="dcterms:W3CDTF">2020-04-03T12:39:01Z</dcterms:modified>
  <cp:category/>
  <cp:version/>
  <cp:contentType/>
  <cp:contentStatus/>
</cp:coreProperties>
</file>