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<sst xmlns="http://schemas.openxmlformats.org/spreadsheetml/2006/main" count="106" uniqueCount="43">
  <si>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</si>
  <si>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</si>
  <si>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</si>
  <si>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</si>
  <si>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</si>
  <si>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</si>
  <si>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</si>
  <si>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</si>
  <si>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</si>
  <si>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</si>
  <si>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</si>
  <si>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</si>
  <si>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</si>
  <si>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</si>
  <si>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</si>
  <si>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</si>
  <si>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</si>
  <si>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</si>
  <si>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</si>
  <si>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</si>
  <si>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</si>
  <si>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</si>
  <si>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</si>
  <si>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</si>
  <si>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</si>
  <si>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</si>
  <si>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</si>
  <si>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</si>
  <si>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</si>
  <si>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</si>
  <si>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</si>
  <si>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</si>
  <si>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</si>
  <si>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</si>
  <si>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</si>
  <si>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</si>
  <si>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</si>
  <si>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</si>
  <si>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</si>
  <si>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</si>
  <si>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</si>
  <si>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</si>
  <si>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августа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</si>
</sst>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8" fillId="0" borderId="0" xfId="53" applyFont="1" applyFill="1">
      <alignment/>
      <protection/>
    </xf>
    <xf numFmtId="172" fontId="8" fillId="0" borderId="0" xfId="53" applyNumberFormat="1" applyFont="1" applyFill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40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O6" sqref="O6:Q7"/>
    </sheetView>
  </sheetViews>
  <sheetFormatPr defaultColWidth="9.140625" defaultRowHeight="15"/>
  <cols>
    <col min="1" max="1" width="6.00390625" style="11" customWidth="1"/>
    <col min="2" max="2" width="45.00390625" style="11" customWidth="1"/>
    <col min="3" max="3" width="12.57421875" style="11" bestFit="1" customWidth="1"/>
    <col min="4" max="4" width="11.421875" style="11" bestFit="1" customWidth="1"/>
    <col min="5" max="5" width="9.421875" style="11" bestFit="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bestFit="1" customWidth="1"/>
    <col min="34" max="34" width="8.00390625" style="11" customWidth="1"/>
    <col min="35" max="35" width="9.28125" style="11" bestFit="1" customWidth="1"/>
    <col min="36" max="36" width="13.7109375" style="11" bestFit="1" customWidth="1"/>
    <col min="37" max="37" width="12.421875" style="11" bestFit="1" customWidth="1"/>
    <col min="38" max="38" width="9.28125" style="11" bestFit="1" customWidth="1"/>
    <col min="39" max="40" width="11.421875" style="11" bestFit="1" customWidth="1"/>
    <col min="41" max="41" width="9.28125" style="11" bestFit="1" customWidth="1"/>
    <col min="42" max="43" width="11.421875" style="11" bestFit="1" customWidth="1"/>
    <col min="44" max="44" width="9.140625" style="11" customWidth="1"/>
    <col min="45" max="46" width="12.421875" style="11" bestFit="1" customWidth="1"/>
    <col min="47" max="47" width="9.140625" style="11" customWidth="1"/>
    <col min="48" max="49" width="11.421875" style="11" bestFit="1" customWidth="1"/>
    <col min="50" max="50" width="9.140625" style="11" customWidth="1"/>
    <col min="51" max="52" width="11.421875" style="11" bestFit="1" customWidth="1"/>
    <col min="53" max="53" width="9.140625" style="11" customWidth="1"/>
    <col min="54" max="55" width="11.421875" style="11" bestFit="1" customWidth="1"/>
    <col min="56" max="56" width="9.140625" style="11" customWidth="1"/>
    <col min="57" max="58" width="11.421875" style="11" bestFit="1" customWidth="1"/>
    <col min="59" max="59" width="9.140625" style="11" customWidth="1"/>
    <col min="60" max="61" width="11.421875" style="11" bestFit="1" customWidth="1"/>
    <col min="62" max="62" width="9.140625" style="11" customWidth="1"/>
    <col min="63" max="63" width="10.421875" style="11" bestFit="1" customWidth="1"/>
    <col min="64" max="64" width="12.28125" style="1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77" t="s">
        <v>0</v>
      </c>
      <c r="S1" s="77"/>
      <c r="T1" s="7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78" t="s">
        <v>42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48" t="s">
        <v>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 t="s">
        <v>4</v>
      </c>
      <c r="AT4" s="51"/>
      <c r="AU4" s="52"/>
      <c r="AV4" s="48" t="s">
        <v>7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7" t="s">
        <v>5</v>
      </c>
      <c r="BL4" s="38"/>
      <c r="BM4" s="39"/>
      <c r="BN4" s="18"/>
      <c r="BO4" s="18"/>
    </row>
    <row r="5" spans="1:67" ht="15" customHeight="1">
      <c r="A5" s="46"/>
      <c r="B5" s="44"/>
      <c r="C5" s="59"/>
      <c r="D5" s="60"/>
      <c r="E5" s="46"/>
      <c r="F5" s="67" t="s">
        <v>6</v>
      </c>
      <c r="G5" s="67"/>
      <c r="H5" s="67"/>
      <c r="I5" s="74" t="s">
        <v>7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67" t="s">
        <v>8</v>
      </c>
      <c r="AK5" s="67"/>
      <c r="AL5" s="67"/>
      <c r="AM5" s="48" t="s">
        <v>7</v>
      </c>
      <c r="AN5" s="49"/>
      <c r="AO5" s="49"/>
      <c r="AP5" s="49"/>
      <c r="AQ5" s="49"/>
      <c r="AR5" s="49"/>
      <c r="AS5" s="53"/>
      <c r="AT5" s="54"/>
      <c r="AU5" s="55"/>
      <c r="AV5" s="68" t="s">
        <v>12</v>
      </c>
      <c r="AW5" s="69"/>
      <c r="AX5" s="69"/>
      <c r="AY5" s="47" t="s">
        <v>7</v>
      </c>
      <c r="AZ5" s="47"/>
      <c r="BA5" s="47"/>
      <c r="BB5" s="47" t="s">
        <v>13</v>
      </c>
      <c r="BC5" s="47"/>
      <c r="BD5" s="47"/>
      <c r="BE5" s="47" t="s">
        <v>14</v>
      </c>
      <c r="BF5" s="47"/>
      <c r="BG5" s="47"/>
      <c r="BH5" s="67" t="s">
        <v>15</v>
      </c>
      <c r="BI5" s="67"/>
      <c r="BJ5" s="67"/>
      <c r="BK5" s="59"/>
      <c r="BL5" s="60"/>
      <c r="BM5" s="46"/>
      <c r="BN5" s="18"/>
      <c r="BO5" s="18"/>
    </row>
    <row r="6" spans="1:67" ht="15" customHeight="1">
      <c r="A6" s="46"/>
      <c r="B6" s="44"/>
      <c r="C6" s="59"/>
      <c r="D6" s="60"/>
      <c r="E6" s="46"/>
      <c r="F6" s="67"/>
      <c r="G6" s="67"/>
      <c r="H6" s="67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1" t="s">
        <v>29</v>
      </c>
      <c r="AE6" s="62"/>
      <c r="AF6" s="63"/>
      <c r="AG6" s="37" t="s">
        <v>27</v>
      </c>
      <c r="AH6" s="38"/>
      <c r="AI6" s="39"/>
      <c r="AJ6" s="67"/>
      <c r="AK6" s="67"/>
      <c r="AL6" s="67"/>
      <c r="AM6" s="37" t="s">
        <v>25</v>
      </c>
      <c r="AN6" s="38"/>
      <c r="AO6" s="39"/>
      <c r="AP6" s="37" t="s">
        <v>26</v>
      </c>
      <c r="AQ6" s="38"/>
      <c r="AR6" s="39"/>
      <c r="AS6" s="53"/>
      <c r="AT6" s="54"/>
      <c r="AU6" s="55"/>
      <c r="AV6" s="70"/>
      <c r="AW6" s="71"/>
      <c r="AX6" s="71"/>
      <c r="AY6" s="47" t="s">
        <v>16</v>
      </c>
      <c r="AZ6" s="47"/>
      <c r="BA6" s="47"/>
      <c r="BB6" s="47"/>
      <c r="BC6" s="47"/>
      <c r="BD6" s="47"/>
      <c r="BE6" s="47"/>
      <c r="BF6" s="47"/>
      <c r="BG6" s="47"/>
      <c r="BH6" s="67"/>
      <c r="BI6" s="67"/>
      <c r="BJ6" s="67"/>
      <c r="BK6" s="59"/>
      <c r="BL6" s="60"/>
      <c r="BM6" s="46"/>
      <c r="BN6" s="18"/>
      <c r="BO6" s="18"/>
    </row>
    <row r="7" spans="1:67" ht="168" customHeight="1">
      <c r="A7" s="46"/>
      <c r="B7" s="44"/>
      <c r="C7" s="40"/>
      <c r="D7" s="41"/>
      <c r="E7" s="42"/>
      <c r="F7" s="67"/>
      <c r="G7" s="67"/>
      <c r="H7" s="67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4"/>
      <c r="AE7" s="65"/>
      <c r="AF7" s="66"/>
      <c r="AG7" s="40"/>
      <c r="AH7" s="41"/>
      <c r="AI7" s="42"/>
      <c r="AJ7" s="67"/>
      <c r="AK7" s="67"/>
      <c r="AL7" s="67"/>
      <c r="AM7" s="40"/>
      <c r="AN7" s="41"/>
      <c r="AO7" s="42"/>
      <c r="AP7" s="40"/>
      <c r="AQ7" s="41"/>
      <c r="AR7" s="42"/>
      <c r="AS7" s="56"/>
      <c r="AT7" s="57"/>
      <c r="AU7" s="58"/>
      <c r="AV7" s="72"/>
      <c r="AW7" s="73"/>
      <c r="AX7" s="73"/>
      <c r="AY7" s="47"/>
      <c r="AZ7" s="47"/>
      <c r="BA7" s="47"/>
      <c r="BB7" s="47"/>
      <c r="BC7" s="47"/>
      <c r="BD7" s="47"/>
      <c r="BE7" s="47"/>
      <c r="BF7" s="47"/>
      <c r="BG7" s="47"/>
      <c r="BH7" s="67"/>
      <c r="BI7" s="67"/>
      <c r="BJ7" s="67"/>
      <c r="BK7" s="40"/>
      <c r="BL7" s="41"/>
      <c r="BM7" s="42"/>
      <c r="BN7" s="18"/>
      <c r="BO7" s="18"/>
    </row>
    <row r="8" spans="1:67" ht="33.7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8" t="s">
        <v>17</v>
      </c>
      <c r="AE8" s="28" t="s">
        <v>18</v>
      </c>
      <c r="AF8" s="2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34">
        <v>1</v>
      </c>
      <c r="B10" s="23" t="s">
        <v>30</v>
      </c>
      <c r="C10" s="7">
        <f>F10+AJ10</f>
        <v>11113.9</v>
      </c>
      <c r="D10" s="8">
        <f>G10+AK10</f>
        <v>2118</v>
      </c>
      <c r="E10" s="2">
        <f aca="true" t="shared" si="0" ref="E10:E21">D10/C10*100</f>
        <v>19.057216638623707</v>
      </c>
      <c r="F10" s="2">
        <v>1588.5</v>
      </c>
      <c r="G10" s="2">
        <v>532.7</v>
      </c>
      <c r="H10" s="2">
        <f>G10/F10*100</f>
        <v>33.53478124016368</v>
      </c>
      <c r="I10" s="2">
        <v>155.5</v>
      </c>
      <c r="J10" s="2">
        <v>85.9</v>
      </c>
      <c r="K10" s="2">
        <f aca="true" t="shared" si="1" ref="K10:K22">J10/I10*100</f>
        <v>55.2411575562701</v>
      </c>
      <c r="L10" s="2">
        <v>99.6</v>
      </c>
      <c r="M10" s="2">
        <v>166.9</v>
      </c>
      <c r="N10" s="2">
        <f>M10/L10*100</f>
        <v>167.57028112449802</v>
      </c>
      <c r="O10" s="2">
        <v>309</v>
      </c>
      <c r="P10" s="2">
        <v>3.4</v>
      </c>
      <c r="Q10" s="2">
        <f>P10/O10*100</f>
        <v>1.1003236245954693</v>
      </c>
      <c r="R10" s="2">
        <v>729</v>
      </c>
      <c r="S10" s="2">
        <v>97.2</v>
      </c>
      <c r="T10" s="2">
        <f>S10/R10*100</f>
        <v>13.333333333333334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23.9</v>
      </c>
      <c r="Z10" s="2">
        <f>Y10/X10*100</f>
        <v>100</v>
      </c>
      <c r="AA10" s="2">
        <v>0</v>
      </c>
      <c r="AB10" s="2">
        <v>0</v>
      </c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>
        <v>0</v>
      </c>
      <c r="AH10" s="2">
        <v>0</v>
      </c>
      <c r="AI10" s="2" t="e">
        <v>#DIV/0!</v>
      </c>
      <c r="AJ10" s="25">
        <v>9525.4</v>
      </c>
      <c r="AK10" s="2">
        <v>1585.3</v>
      </c>
      <c r="AL10" s="2">
        <f>AK10/AJ10*100</f>
        <v>16.642870640603018</v>
      </c>
      <c r="AM10" s="2">
        <v>1951.8</v>
      </c>
      <c r="AN10" s="2">
        <v>1136.6</v>
      </c>
      <c r="AO10" s="2">
        <f>AN10/AM10*100</f>
        <v>58.23342555589712</v>
      </c>
      <c r="AP10" s="2">
        <v>600</v>
      </c>
      <c r="AQ10" s="2">
        <v>200</v>
      </c>
      <c r="AR10" s="2">
        <f>AQ10/AP10*100</f>
        <v>33.33333333333333</v>
      </c>
      <c r="AS10" s="19">
        <v>11197.4</v>
      </c>
      <c r="AT10" s="2">
        <v>1985.2</v>
      </c>
      <c r="AU10" s="2">
        <f>AT10/AS10*100</f>
        <v>17.729115687570328</v>
      </c>
      <c r="AV10" s="20">
        <v>1333.8</v>
      </c>
      <c r="AW10" s="2">
        <v>815.5</v>
      </c>
      <c r="AX10" s="2">
        <f>AW10/AV10*100</f>
        <v>61.141100614784825</v>
      </c>
      <c r="AY10" s="20">
        <v>1259.4</v>
      </c>
      <c r="AZ10" s="2">
        <v>742.6</v>
      </c>
      <c r="BA10" s="2">
        <f>AZ10/AY10*100</f>
        <v>58.96458631094171</v>
      </c>
      <c r="BB10" s="2">
        <v>1148.2</v>
      </c>
      <c r="BC10" s="2">
        <v>97.5</v>
      </c>
      <c r="BD10" s="2">
        <f>BC10/BB10*100</f>
        <v>8.491551994426057</v>
      </c>
      <c r="BE10" s="20">
        <v>1114.9</v>
      </c>
      <c r="BF10" s="2">
        <v>223.4</v>
      </c>
      <c r="BG10" s="2">
        <f>BF10/BE10*100</f>
        <v>20.037671540048436</v>
      </c>
      <c r="BH10" s="20">
        <v>7415.8</v>
      </c>
      <c r="BI10" s="2">
        <v>740.7</v>
      </c>
      <c r="BJ10" s="2">
        <f>BI10/BH10*100</f>
        <v>9.988133444807035</v>
      </c>
      <c r="BK10" s="19">
        <f>C10-AS10</f>
        <v>-83.5</v>
      </c>
      <c r="BL10" s="19">
        <f>D10-AT10</f>
        <v>132.79999999999995</v>
      </c>
      <c r="BM10" s="2">
        <f>BL10/BK10*100</f>
        <v>-159.04191616766462</v>
      </c>
      <c r="BN10" s="9"/>
      <c r="BO10" s="10"/>
    </row>
    <row r="11" spans="1:67" ht="15">
      <c r="A11" s="34">
        <v>2</v>
      </c>
      <c r="B11" s="23" t="s">
        <v>31</v>
      </c>
      <c r="C11" s="7">
        <f aca="true" t="shared" si="2" ref="C11:C21">F11+AJ11</f>
        <v>7127.700000000001</v>
      </c>
      <c r="D11" s="8">
        <f aca="true" t="shared" si="3" ref="D11:D21">G11+AK11</f>
        <v>1658.1</v>
      </c>
      <c r="E11" s="2">
        <f t="shared" si="0"/>
        <v>23.262763584325935</v>
      </c>
      <c r="F11" s="2">
        <v>843.1</v>
      </c>
      <c r="G11" s="2">
        <v>269</v>
      </c>
      <c r="H11" s="2">
        <f aca="true" t="shared" si="4" ref="H11:H21">G11/F11*100</f>
        <v>31.906060965484524</v>
      </c>
      <c r="I11" s="2">
        <v>74.8</v>
      </c>
      <c r="J11" s="2">
        <v>46.5</v>
      </c>
      <c r="K11" s="2">
        <f t="shared" si="1"/>
        <v>62.165775401069524</v>
      </c>
      <c r="L11" s="2">
        <v>47.4</v>
      </c>
      <c r="M11" s="2">
        <v>37.6</v>
      </c>
      <c r="N11" s="2">
        <f aca="true" t="shared" si="5" ref="N11:N21">M11/L11*100</f>
        <v>79.32489451476795</v>
      </c>
      <c r="O11" s="2">
        <v>93</v>
      </c>
      <c r="P11" s="2">
        <v>3.5</v>
      </c>
      <c r="Q11" s="2">
        <f aca="true" t="shared" si="6" ref="Q11:Q21">P11/O11*100</f>
        <v>3.763440860215054</v>
      </c>
      <c r="R11" s="2">
        <v>270</v>
      </c>
      <c r="S11" s="2">
        <v>19.7</v>
      </c>
      <c r="T11" s="2">
        <f aca="true" t="shared" si="7" ref="T11:T21">S11/R11*100</f>
        <v>7.296296296296297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18.2</v>
      </c>
      <c r="Z11" s="2">
        <f aca="true" t="shared" si="8" ref="Z11:Z21">Y11/X11*100</f>
        <v>25.27777777777778</v>
      </c>
      <c r="AA11" s="2">
        <v>0</v>
      </c>
      <c r="AB11" s="2">
        <v>0</v>
      </c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>
        <v>0</v>
      </c>
      <c r="AH11" s="2">
        <v>0</v>
      </c>
      <c r="AI11" s="2" t="e">
        <v>#DIV/0!</v>
      </c>
      <c r="AJ11" s="25">
        <v>6284.6</v>
      </c>
      <c r="AK11" s="2">
        <v>1389.1</v>
      </c>
      <c r="AL11" s="2">
        <f aca="true" t="shared" si="11" ref="AL11:AL21">AK11/AJ11*100</f>
        <v>22.103236482831047</v>
      </c>
      <c r="AM11" s="2">
        <v>1440.1</v>
      </c>
      <c r="AN11" s="2">
        <v>838.6</v>
      </c>
      <c r="AO11" s="2">
        <f aca="true" t="shared" si="12" ref="AO11:AO21">AN11/AM11*100</f>
        <v>58.23206721755434</v>
      </c>
      <c r="AP11" s="2">
        <v>850</v>
      </c>
      <c r="AQ11" s="2">
        <v>150</v>
      </c>
      <c r="AR11" s="2">
        <f aca="true" t="shared" si="13" ref="AR11:AR21">AQ11/AP11*100</f>
        <v>17.647058823529413</v>
      </c>
      <c r="AS11" s="19">
        <v>7291.2</v>
      </c>
      <c r="AT11" s="2">
        <v>1699.1</v>
      </c>
      <c r="AU11" s="2">
        <f aca="true" t="shared" si="14" ref="AU11:AU20">AT11/AS11*100</f>
        <v>23.30343427693658</v>
      </c>
      <c r="AV11" s="21">
        <v>1240.5</v>
      </c>
      <c r="AW11" s="2">
        <v>741.2</v>
      </c>
      <c r="AX11" s="2">
        <f aca="true" t="shared" si="15" ref="AX11:AX21">AW11/AV11*100</f>
        <v>59.750100765820235</v>
      </c>
      <c r="AY11" s="20">
        <v>1189.7</v>
      </c>
      <c r="AZ11" s="2">
        <v>693.9</v>
      </c>
      <c r="BA11" s="2">
        <f aca="true" t="shared" si="16" ref="BA11:BA22">AZ11/AY11*100</f>
        <v>58.325628309657894</v>
      </c>
      <c r="BB11" s="2">
        <v>782.2</v>
      </c>
      <c r="BC11" s="2">
        <v>226.1</v>
      </c>
      <c r="BD11" s="2">
        <f aca="true" t="shared" si="17" ref="BD11:BD21">BC11/BB11*100</f>
        <v>28.905650728713884</v>
      </c>
      <c r="BE11" s="20">
        <v>485</v>
      </c>
      <c r="BF11" s="2">
        <v>44.3</v>
      </c>
      <c r="BG11" s="2">
        <f aca="true" t="shared" si="18" ref="BG11:BG21">BF11/BE11*100</f>
        <v>9.1340206185567</v>
      </c>
      <c r="BH11" s="20">
        <v>4691.2</v>
      </c>
      <c r="BI11" s="2">
        <v>634.8</v>
      </c>
      <c r="BJ11" s="2">
        <f aca="true" t="shared" si="19" ref="BJ11:BJ21">BI11/BH11*100</f>
        <v>13.531718963165073</v>
      </c>
      <c r="BK11" s="19">
        <f aca="true" t="shared" si="20" ref="BK11:BK21">C11-AS11</f>
        <v>-163.4999999999991</v>
      </c>
      <c r="BL11" s="19">
        <f aca="true" t="shared" si="21" ref="BL11:BL21">D11-AT11</f>
        <v>-41</v>
      </c>
      <c r="BM11" s="2">
        <f aca="true" t="shared" si="22" ref="BM11:BM21">BL11/BK11*100</f>
        <v>25.07645259938852</v>
      </c>
      <c r="BN11" s="9"/>
      <c r="BO11" s="10"/>
    </row>
    <row r="12" spans="1:67" ht="15">
      <c r="A12" s="34">
        <v>3</v>
      </c>
      <c r="B12" s="23" t="s">
        <v>32</v>
      </c>
      <c r="C12" s="7">
        <f t="shared" si="2"/>
        <v>3713.8999999999996</v>
      </c>
      <c r="D12" s="8">
        <f t="shared" si="3"/>
        <v>1292.2</v>
      </c>
      <c r="E12" s="2">
        <f t="shared" si="0"/>
        <v>34.793613182907464</v>
      </c>
      <c r="F12" s="2">
        <v>847.7</v>
      </c>
      <c r="G12" s="2">
        <v>294.6</v>
      </c>
      <c r="H12" s="2">
        <f t="shared" si="4"/>
        <v>34.75286068184499</v>
      </c>
      <c r="I12" s="2">
        <v>65.6</v>
      </c>
      <c r="J12" s="2">
        <v>39.3</v>
      </c>
      <c r="K12" s="2">
        <f t="shared" si="1"/>
        <v>59.90853658536586</v>
      </c>
      <c r="L12" s="2">
        <v>55.8</v>
      </c>
      <c r="M12" s="2">
        <v>24.1</v>
      </c>
      <c r="N12" s="2">
        <f t="shared" si="5"/>
        <v>43.18996415770609</v>
      </c>
      <c r="O12" s="2">
        <v>60</v>
      </c>
      <c r="P12" s="2">
        <v>1.7</v>
      </c>
      <c r="Q12" s="2">
        <f t="shared" si="6"/>
        <v>2.833333333333333</v>
      </c>
      <c r="R12" s="16">
        <v>298</v>
      </c>
      <c r="S12" s="2">
        <v>5.2</v>
      </c>
      <c r="T12" s="2">
        <f t="shared" si="7"/>
        <v>1.7449664429530203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63.5</v>
      </c>
      <c r="Z12" s="2">
        <f t="shared" si="8"/>
        <v>103.7581699346405</v>
      </c>
      <c r="AA12" s="2">
        <v>0</v>
      </c>
      <c r="AB12" s="2">
        <v>0</v>
      </c>
      <c r="AC12" s="2" t="e">
        <f t="shared" si="9"/>
        <v>#DIV/0!</v>
      </c>
      <c r="AD12" s="2">
        <v>9.4</v>
      </c>
      <c r="AE12" s="2">
        <v>9.4</v>
      </c>
      <c r="AF12" s="2">
        <f t="shared" si="10"/>
        <v>100</v>
      </c>
      <c r="AG12" s="2">
        <v>0</v>
      </c>
      <c r="AH12" s="2">
        <v>0</v>
      </c>
      <c r="AI12" s="2" t="e">
        <v>#DIV/0!</v>
      </c>
      <c r="AJ12" s="25">
        <v>2866.2</v>
      </c>
      <c r="AK12" s="2">
        <v>997.6</v>
      </c>
      <c r="AL12" s="2">
        <f t="shared" si="11"/>
        <v>34.805666038657456</v>
      </c>
      <c r="AM12" s="2">
        <v>960.6</v>
      </c>
      <c r="AN12" s="2">
        <v>559.4</v>
      </c>
      <c r="AO12" s="2">
        <f t="shared" si="12"/>
        <v>58.23443681032687</v>
      </c>
      <c r="AP12" s="2">
        <v>500</v>
      </c>
      <c r="AQ12" s="2">
        <v>100</v>
      </c>
      <c r="AR12" s="2">
        <f t="shared" si="13"/>
        <v>20</v>
      </c>
      <c r="AS12" s="19">
        <v>3998.2</v>
      </c>
      <c r="AT12" s="2">
        <v>1652.6</v>
      </c>
      <c r="AU12" s="2">
        <f t="shared" si="14"/>
        <v>41.33360012005403</v>
      </c>
      <c r="AV12" s="21">
        <v>1182.2</v>
      </c>
      <c r="AW12" s="2">
        <v>713</v>
      </c>
      <c r="AX12" s="2">
        <f t="shared" si="15"/>
        <v>60.311284046692606</v>
      </c>
      <c r="AY12" s="20">
        <v>1143.4</v>
      </c>
      <c r="AZ12" s="2">
        <v>676.9</v>
      </c>
      <c r="BA12" s="2">
        <f t="shared" si="16"/>
        <v>59.20062970089207</v>
      </c>
      <c r="BB12" s="2">
        <v>996.7</v>
      </c>
      <c r="BC12" s="2">
        <v>538.9</v>
      </c>
      <c r="BD12" s="2">
        <f t="shared" si="17"/>
        <v>54.06842580515702</v>
      </c>
      <c r="BE12" s="20">
        <v>806.5</v>
      </c>
      <c r="BF12" s="2">
        <v>67.9</v>
      </c>
      <c r="BG12" s="2">
        <f t="shared" si="18"/>
        <v>8.419094854308742</v>
      </c>
      <c r="BH12" s="20">
        <v>829.5</v>
      </c>
      <c r="BI12" s="2">
        <v>187.2</v>
      </c>
      <c r="BJ12" s="2">
        <f t="shared" si="19"/>
        <v>22.567811934900543</v>
      </c>
      <c r="BK12" s="19">
        <f t="shared" si="20"/>
        <v>-284.3000000000002</v>
      </c>
      <c r="BL12" s="19">
        <f>D12-AT12</f>
        <v>-360.39999999999986</v>
      </c>
      <c r="BM12" s="2">
        <f t="shared" si="22"/>
        <v>126.76749912064706</v>
      </c>
      <c r="BN12" s="9"/>
      <c r="BO12" s="10"/>
    </row>
    <row r="13" spans="1:67" ht="15" customHeight="1">
      <c r="A13" s="34">
        <v>4</v>
      </c>
      <c r="B13" s="23" t="s">
        <v>33</v>
      </c>
      <c r="C13" s="7">
        <f t="shared" si="2"/>
        <v>3717.7000000000003</v>
      </c>
      <c r="D13" s="8">
        <f t="shared" si="3"/>
        <v>1559.4</v>
      </c>
      <c r="E13" s="2">
        <f t="shared" si="0"/>
        <v>41.94528875379939</v>
      </c>
      <c r="F13" s="2">
        <v>970.4</v>
      </c>
      <c r="G13" s="2">
        <v>526.1</v>
      </c>
      <c r="H13" s="2">
        <f t="shared" si="4"/>
        <v>54.214756801319055</v>
      </c>
      <c r="I13" s="2">
        <v>82.3</v>
      </c>
      <c r="J13" s="2">
        <v>38.3</v>
      </c>
      <c r="K13" s="2">
        <f t="shared" si="1"/>
        <v>46.537059538274605</v>
      </c>
      <c r="L13" s="2">
        <v>299.5</v>
      </c>
      <c r="M13" s="2">
        <v>373.1</v>
      </c>
      <c r="N13" s="2">
        <f t="shared" si="5"/>
        <v>124.57429048414023</v>
      </c>
      <c r="O13" s="2">
        <v>53</v>
      </c>
      <c r="P13" s="2">
        <v>1.4</v>
      </c>
      <c r="Q13" s="2">
        <f t="shared" si="6"/>
        <v>2.641509433962264</v>
      </c>
      <c r="R13" s="2">
        <v>285</v>
      </c>
      <c r="S13" s="2">
        <v>9.6</v>
      </c>
      <c r="T13" s="2">
        <f t="shared" si="7"/>
        <v>3.3684210526315788</v>
      </c>
      <c r="U13" s="2">
        <v>0</v>
      </c>
      <c r="V13" s="2">
        <v>0</v>
      </c>
      <c r="W13" s="2" t="e">
        <f t="shared" si="23"/>
        <v>#DIV/0!</v>
      </c>
      <c r="X13" s="2">
        <v>57.5</v>
      </c>
      <c r="Y13" s="2">
        <v>9.1</v>
      </c>
      <c r="Z13" s="2">
        <f t="shared" si="8"/>
        <v>15.826086956521737</v>
      </c>
      <c r="AA13" s="2">
        <v>0</v>
      </c>
      <c r="AB13" s="2">
        <v>0</v>
      </c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>
        <v>0</v>
      </c>
      <c r="AH13" s="2">
        <v>0</v>
      </c>
      <c r="AI13" s="2" t="e">
        <v>#DIV/0!</v>
      </c>
      <c r="AJ13" s="30">
        <v>2747.3</v>
      </c>
      <c r="AK13" s="2">
        <v>1033.3</v>
      </c>
      <c r="AL13" s="2">
        <f t="shared" si="11"/>
        <v>37.61147308266297</v>
      </c>
      <c r="AM13" s="2">
        <v>946.1</v>
      </c>
      <c r="AN13" s="2">
        <v>551</v>
      </c>
      <c r="AO13" s="2">
        <f t="shared" si="12"/>
        <v>58.239086777296265</v>
      </c>
      <c r="AP13" s="2">
        <v>830</v>
      </c>
      <c r="AQ13" s="2">
        <v>100</v>
      </c>
      <c r="AR13" s="2">
        <f t="shared" si="13"/>
        <v>12.048192771084338</v>
      </c>
      <c r="AS13" s="19">
        <v>4041.3</v>
      </c>
      <c r="AT13" s="2">
        <v>1469.7</v>
      </c>
      <c r="AU13" s="2">
        <f t="shared" si="14"/>
        <v>36.36701061539603</v>
      </c>
      <c r="AV13" s="21">
        <v>1285.9</v>
      </c>
      <c r="AW13" s="2">
        <v>766.3</v>
      </c>
      <c r="AX13" s="2">
        <f t="shared" si="15"/>
        <v>59.59250330507815</v>
      </c>
      <c r="AY13" s="20">
        <v>1200.1</v>
      </c>
      <c r="AZ13" s="2">
        <v>684.4</v>
      </c>
      <c r="BA13" s="2">
        <f t="shared" si="16"/>
        <v>57.02858095158737</v>
      </c>
      <c r="BB13" s="2">
        <v>569</v>
      </c>
      <c r="BC13" s="2">
        <v>83.5</v>
      </c>
      <c r="BD13" s="2">
        <f t="shared" si="17"/>
        <v>14.674868189806677</v>
      </c>
      <c r="BE13" s="20">
        <v>372</v>
      </c>
      <c r="BF13" s="2">
        <v>15</v>
      </c>
      <c r="BG13" s="2">
        <f t="shared" si="18"/>
        <v>4.032258064516129</v>
      </c>
      <c r="BH13" s="20">
        <v>1715.6</v>
      </c>
      <c r="BI13" s="2">
        <v>548.9</v>
      </c>
      <c r="BJ13" s="2">
        <f t="shared" si="19"/>
        <v>31.99463744462579</v>
      </c>
      <c r="BK13" s="19">
        <f t="shared" si="20"/>
        <v>-323.5999999999999</v>
      </c>
      <c r="BL13" s="19">
        <f t="shared" si="21"/>
        <v>89.70000000000005</v>
      </c>
      <c r="BM13" s="2">
        <f t="shared" si="22"/>
        <v>-27.719406674907315</v>
      </c>
      <c r="BN13" s="9"/>
      <c r="BO13" s="10"/>
    </row>
    <row r="14" spans="1:67" ht="15">
      <c r="A14" s="34">
        <v>5</v>
      </c>
      <c r="B14" s="23" t="s">
        <v>34</v>
      </c>
      <c r="C14" s="7">
        <f>F14+AJ14</f>
        <v>55631.2</v>
      </c>
      <c r="D14" s="8">
        <f>G14+AK14</f>
        <v>10194.5</v>
      </c>
      <c r="E14" s="2">
        <f t="shared" si="0"/>
        <v>18.325148477832585</v>
      </c>
      <c r="F14" s="2">
        <v>9815.2</v>
      </c>
      <c r="G14" s="2">
        <v>3379.6</v>
      </c>
      <c r="H14" s="2">
        <f t="shared" si="4"/>
        <v>34.43230907164398</v>
      </c>
      <c r="I14" s="2">
        <v>2395.5</v>
      </c>
      <c r="J14" s="2">
        <v>985</v>
      </c>
      <c r="K14" s="2">
        <f t="shared" si="1"/>
        <v>41.118764349822584</v>
      </c>
      <c r="L14" s="2">
        <v>457.8</v>
      </c>
      <c r="M14" s="2">
        <v>520.3</v>
      </c>
      <c r="N14" s="2">
        <f t="shared" si="5"/>
        <v>113.652249890782</v>
      </c>
      <c r="O14" s="2">
        <v>3081</v>
      </c>
      <c r="P14" s="2">
        <v>9.4</v>
      </c>
      <c r="Q14" s="2">
        <f t="shared" si="6"/>
        <v>0.3050957481337228</v>
      </c>
      <c r="R14" s="2">
        <v>2989</v>
      </c>
      <c r="S14" s="2">
        <v>1078</v>
      </c>
      <c r="T14" s="2">
        <f t="shared" si="7"/>
        <v>36.0655737704918</v>
      </c>
      <c r="U14" s="2">
        <v>0</v>
      </c>
      <c r="V14" s="2">
        <v>0</v>
      </c>
      <c r="W14" s="2" t="e">
        <f t="shared" si="23"/>
        <v>#DIV/0!</v>
      </c>
      <c r="X14" s="2">
        <v>16.8</v>
      </c>
      <c r="Y14" s="2">
        <v>275.7</v>
      </c>
      <c r="Z14" s="2">
        <f t="shared" si="8"/>
        <v>1641.0714285714284</v>
      </c>
      <c r="AA14" s="2">
        <v>0</v>
      </c>
      <c r="AB14" s="2">
        <v>0</v>
      </c>
      <c r="AC14" s="2" t="e">
        <f t="shared" si="9"/>
        <v>#DIV/0!</v>
      </c>
      <c r="AD14" s="2">
        <v>38.4</v>
      </c>
      <c r="AE14" s="2">
        <v>0</v>
      </c>
      <c r="AF14" s="2">
        <f t="shared" si="10"/>
        <v>0</v>
      </c>
      <c r="AG14" s="2">
        <v>0</v>
      </c>
      <c r="AH14" s="2">
        <v>22.5</v>
      </c>
      <c r="AI14" s="2" t="e">
        <v>#DIV/0!</v>
      </c>
      <c r="AJ14" s="30">
        <v>45816</v>
      </c>
      <c r="AK14" s="2">
        <v>6814.9</v>
      </c>
      <c r="AL14" s="2">
        <f t="shared" si="11"/>
        <v>14.87449799196787</v>
      </c>
      <c r="AM14" s="2">
        <v>1580.9</v>
      </c>
      <c r="AN14" s="2">
        <v>920.7</v>
      </c>
      <c r="AO14" s="2">
        <f t="shared" si="12"/>
        <v>58.238977797457146</v>
      </c>
      <c r="AP14" s="2">
        <v>0</v>
      </c>
      <c r="AQ14" s="2">
        <v>0</v>
      </c>
      <c r="AR14" s="2" t="e">
        <f t="shared" si="13"/>
        <v>#DIV/0!</v>
      </c>
      <c r="AS14" s="19">
        <v>56602.1</v>
      </c>
      <c r="AT14" s="2">
        <v>10847.7</v>
      </c>
      <c r="AU14" s="2">
        <f t="shared" si="14"/>
        <v>19.16483664033667</v>
      </c>
      <c r="AV14" s="21">
        <v>2576.6</v>
      </c>
      <c r="AW14" s="2">
        <v>1462.4</v>
      </c>
      <c r="AX14" s="2">
        <f t="shared" si="15"/>
        <v>56.756966545059385</v>
      </c>
      <c r="AY14" s="20">
        <v>2291.5</v>
      </c>
      <c r="AZ14" s="2">
        <v>1207.4</v>
      </c>
      <c r="BA14" s="2">
        <f t="shared" si="16"/>
        <v>52.690377481998695</v>
      </c>
      <c r="BB14" s="2">
        <v>11836.5</v>
      </c>
      <c r="BC14" s="2">
        <v>1538</v>
      </c>
      <c r="BD14" s="2">
        <f t="shared" si="17"/>
        <v>12.99370590968614</v>
      </c>
      <c r="BE14" s="20">
        <v>35775.7</v>
      </c>
      <c r="BF14" s="2">
        <v>6219.6</v>
      </c>
      <c r="BG14" s="2">
        <f t="shared" si="18"/>
        <v>17.38498478017202</v>
      </c>
      <c r="BH14" s="20">
        <v>5529.9</v>
      </c>
      <c r="BI14" s="2">
        <v>988.8</v>
      </c>
      <c r="BJ14" s="2">
        <f t="shared" si="19"/>
        <v>17.88097433949981</v>
      </c>
      <c r="BK14" s="19">
        <f t="shared" si="20"/>
        <v>-970.9000000000015</v>
      </c>
      <c r="BL14" s="19">
        <f t="shared" si="21"/>
        <v>-653.2000000000007</v>
      </c>
      <c r="BM14" s="2">
        <f t="shared" si="22"/>
        <v>67.27778349984548</v>
      </c>
      <c r="BN14" s="9"/>
      <c r="BO14" s="10"/>
    </row>
    <row r="15" spans="1:67" ht="15">
      <c r="A15" s="34">
        <v>6</v>
      </c>
      <c r="B15" s="23" t="s">
        <v>41</v>
      </c>
      <c r="C15" s="7">
        <f t="shared" si="2"/>
        <v>5234.099999999999</v>
      </c>
      <c r="D15" s="8">
        <f t="shared" si="3"/>
        <v>2809.2000000000003</v>
      </c>
      <c r="E15" s="2">
        <f t="shared" si="0"/>
        <v>53.67111824382417</v>
      </c>
      <c r="F15" s="2">
        <v>964.7</v>
      </c>
      <c r="G15" s="2">
        <v>331.8</v>
      </c>
      <c r="H15" s="2">
        <f t="shared" si="4"/>
        <v>34.394112159220484</v>
      </c>
      <c r="I15" s="2">
        <v>35.9</v>
      </c>
      <c r="J15" s="2">
        <v>23.7</v>
      </c>
      <c r="K15" s="2">
        <f t="shared" si="1"/>
        <v>66.01671309192201</v>
      </c>
      <c r="L15" s="2">
        <v>21</v>
      </c>
      <c r="M15" s="2">
        <v>26.5</v>
      </c>
      <c r="N15" s="2">
        <f t="shared" si="5"/>
        <v>126.19047619047619</v>
      </c>
      <c r="O15" s="2">
        <v>159</v>
      </c>
      <c r="P15" s="2">
        <v>72.3</v>
      </c>
      <c r="Q15" s="2">
        <f t="shared" si="6"/>
        <v>45.471698113207545</v>
      </c>
      <c r="R15" s="2">
        <v>497</v>
      </c>
      <c r="S15" s="2">
        <v>69.8</v>
      </c>
      <c r="T15" s="2">
        <f t="shared" si="7"/>
        <v>14.044265593561367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33.9</v>
      </c>
      <c r="Z15" s="2">
        <f t="shared" si="8"/>
        <v>80.1418439716312</v>
      </c>
      <c r="AA15" s="2">
        <v>0</v>
      </c>
      <c r="AB15" s="2">
        <v>0</v>
      </c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>
        <v>0</v>
      </c>
      <c r="AH15" s="2">
        <v>0</v>
      </c>
      <c r="AI15" s="2" t="e">
        <v>#DIV/0!</v>
      </c>
      <c r="AJ15" s="30">
        <v>4269.4</v>
      </c>
      <c r="AK15" s="2">
        <v>2477.4</v>
      </c>
      <c r="AL15" s="2">
        <f t="shared" si="11"/>
        <v>58.02688902421886</v>
      </c>
      <c r="AM15" s="2">
        <v>1596.3</v>
      </c>
      <c r="AN15" s="2">
        <v>929.6</v>
      </c>
      <c r="AO15" s="2">
        <f t="shared" si="12"/>
        <v>58.23466766898453</v>
      </c>
      <c r="AP15" s="2">
        <v>1150</v>
      </c>
      <c r="AQ15" s="2">
        <v>812</v>
      </c>
      <c r="AR15" s="2">
        <f t="shared" si="13"/>
        <v>70.6086956521739</v>
      </c>
      <c r="AS15" s="19">
        <v>5487.5</v>
      </c>
      <c r="AT15" s="2">
        <v>2893.9</v>
      </c>
      <c r="AU15" s="2">
        <f t="shared" si="14"/>
        <v>52.7362186788155</v>
      </c>
      <c r="AV15" s="21">
        <v>1398.9</v>
      </c>
      <c r="AW15" s="2">
        <v>814.6</v>
      </c>
      <c r="AX15" s="2">
        <f t="shared" si="15"/>
        <v>58.23146758167132</v>
      </c>
      <c r="AY15" s="20">
        <v>1346.5</v>
      </c>
      <c r="AZ15" s="2">
        <v>765.2</v>
      </c>
      <c r="BA15" s="2">
        <f t="shared" si="16"/>
        <v>56.82881544745637</v>
      </c>
      <c r="BB15" s="2">
        <v>544.6</v>
      </c>
      <c r="BC15" s="2">
        <v>113.1</v>
      </c>
      <c r="BD15" s="2">
        <f t="shared" si="17"/>
        <v>20.767535806096216</v>
      </c>
      <c r="BE15" s="20">
        <v>1405.2</v>
      </c>
      <c r="BF15" s="2">
        <v>717.8</v>
      </c>
      <c r="BG15" s="2">
        <f t="shared" si="18"/>
        <v>51.08169655565044</v>
      </c>
      <c r="BH15" s="20">
        <v>1222.7</v>
      </c>
      <c r="BI15" s="2">
        <v>618.8</v>
      </c>
      <c r="BJ15" s="2">
        <f t="shared" si="19"/>
        <v>50.60930727079413</v>
      </c>
      <c r="BK15" s="19">
        <f t="shared" si="20"/>
        <v>-253.40000000000055</v>
      </c>
      <c r="BL15" s="19">
        <f t="shared" si="21"/>
        <v>-84.69999999999982</v>
      </c>
      <c r="BM15" s="2">
        <f t="shared" si="22"/>
        <v>33.42541436464074</v>
      </c>
      <c r="BN15" s="9"/>
      <c r="BO15" s="10"/>
    </row>
    <row r="16" spans="1:67" ht="15">
      <c r="A16" s="34">
        <v>7</v>
      </c>
      <c r="B16" s="23" t="s">
        <v>35</v>
      </c>
      <c r="C16" s="7">
        <f t="shared" si="2"/>
        <v>7272.2</v>
      </c>
      <c r="D16" s="8">
        <f t="shared" si="3"/>
        <v>3557.2</v>
      </c>
      <c r="E16" s="2">
        <f t="shared" si="0"/>
        <v>48.91504634085971</v>
      </c>
      <c r="F16" s="2">
        <v>1215.5</v>
      </c>
      <c r="G16" s="2">
        <v>450.2</v>
      </c>
      <c r="H16" s="2">
        <f t="shared" si="4"/>
        <v>37.038255861785274</v>
      </c>
      <c r="I16" s="2">
        <v>102.1</v>
      </c>
      <c r="J16" s="2">
        <v>31.1</v>
      </c>
      <c r="K16" s="2">
        <f t="shared" si="1"/>
        <v>30.46033300685603</v>
      </c>
      <c r="L16" s="2">
        <v>20.7</v>
      </c>
      <c r="M16" s="2">
        <v>22.9</v>
      </c>
      <c r="N16" s="2">
        <f t="shared" si="5"/>
        <v>110.6280193236715</v>
      </c>
      <c r="O16" s="2">
        <v>85</v>
      </c>
      <c r="P16" s="2">
        <v>3.5</v>
      </c>
      <c r="Q16" s="2">
        <f t="shared" si="6"/>
        <v>4.117647058823529</v>
      </c>
      <c r="R16" s="2">
        <v>662</v>
      </c>
      <c r="S16" s="2">
        <v>201.1</v>
      </c>
      <c r="T16" s="2">
        <f t="shared" si="7"/>
        <v>30.377643504531722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38.2</v>
      </c>
      <c r="Z16" s="2">
        <f t="shared" si="8"/>
        <v>86.03603603603605</v>
      </c>
      <c r="AA16" s="2">
        <v>0</v>
      </c>
      <c r="AB16" s="2">
        <v>0</v>
      </c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>
        <v>0</v>
      </c>
      <c r="AH16" s="2">
        <v>0</v>
      </c>
      <c r="AI16" s="2" t="e">
        <v>#DIV/0!</v>
      </c>
      <c r="AJ16" s="30">
        <v>6056.7</v>
      </c>
      <c r="AK16" s="2">
        <v>3107</v>
      </c>
      <c r="AL16" s="2">
        <f t="shared" si="11"/>
        <v>51.29856192315948</v>
      </c>
      <c r="AM16" s="2">
        <v>1520</v>
      </c>
      <c r="AN16" s="2">
        <v>885.2</v>
      </c>
      <c r="AO16" s="2">
        <f t="shared" si="12"/>
        <v>58.236842105263165</v>
      </c>
      <c r="AP16" s="2">
        <v>1030</v>
      </c>
      <c r="AQ16" s="2">
        <v>440</v>
      </c>
      <c r="AR16" s="2">
        <f t="shared" si="13"/>
        <v>42.71844660194174</v>
      </c>
      <c r="AS16" s="19">
        <v>7550</v>
      </c>
      <c r="AT16" s="2">
        <v>3641.4</v>
      </c>
      <c r="AU16" s="2">
        <f t="shared" si="14"/>
        <v>48.23046357615895</v>
      </c>
      <c r="AV16" s="21">
        <v>1317.3</v>
      </c>
      <c r="AW16" s="2">
        <v>766.1</v>
      </c>
      <c r="AX16" s="2">
        <f t="shared" si="15"/>
        <v>58.15683595232674</v>
      </c>
      <c r="AY16" s="20">
        <v>1262.3</v>
      </c>
      <c r="AZ16" s="2">
        <v>712.5</v>
      </c>
      <c r="BA16" s="2">
        <f t="shared" si="16"/>
        <v>56.44458528083657</v>
      </c>
      <c r="BB16" s="2">
        <v>868.6</v>
      </c>
      <c r="BC16" s="2">
        <v>66</v>
      </c>
      <c r="BD16" s="2">
        <f t="shared" si="17"/>
        <v>7.598434262030854</v>
      </c>
      <c r="BE16" s="20">
        <v>1936</v>
      </c>
      <c r="BF16" s="2">
        <v>946.2</v>
      </c>
      <c r="BG16" s="2">
        <f t="shared" si="18"/>
        <v>48.87396694214876</v>
      </c>
      <c r="BH16" s="20">
        <v>3329.8</v>
      </c>
      <c r="BI16" s="2">
        <v>1806.5</v>
      </c>
      <c r="BJ16" s="2">
        <f t="shared" si="19"/>
        <v>54.2525076581176</v>
      </c>
      <c r="BK16" s="19">
        <f t="shared" si="20"/>
        <v>-277.8000000000002</v>
      </c>
      <c r="BL16" s="19">
        <f t="shared" si="21"/>
        <v>-84.20000000000027</v>
      </c>
      <c r="BM16" s="2">
        <f t="shared" si="22"/>
        <v>30.309575233981363</v>
      </c>
      <c r="BN16" s="9"/>
      <c r="BO16" s="10"/>
    </row>
    <row r="17" spans="1:67" ht="15" customHeight="1">
      <c r="A17" s="34">
        <v>8</v>
      </c>
      <c r="B17" s="23" t="s">
        <v>36</v>
      </c>
      <c r="C17" s="7">
        <f t="shared" si="2"/>
        <v>4507.1</v>
      </c>
      <c r="D17" s="8">
        <f t="shared" si="3"/>
        <v>1473</v>
      </c>
      <c r="E17" s="2">
        <f t="shared" si="0"/>
        <v>32.6817687648377</v>
      </c>
      <c r="F17" s="2">
        <v>799.8</v>
      </c>
      <c r="G17" s="2">
        <v>286.3</v>
      </c>
      <c r="H17" s="2">
        <f t="shared" si="4"/>
        <v>35.796449112278076</v>
      </c>
      <c r="I17" s="2">
        <v>71.4</v>
      </c>
      <c r="J17" s="2">
        <v>36.2</v>
      </c>
      <c r="K17" s="2">
        <f t="shared" si="1"/>
        <v>50.700280112044815</v>
      </c>
      <c r="L17" s="2">
        <v>28.8</v>
      </c>
      <c r="M17" s="2">
        <v>0.3</v>
      </c>
      <c r="N17" s="2">
        <f t="shared" si="5"/>
        <v>1.0416666666666665</v>
      </c>
      <c r="O17" s="2">
        <v>39</v>
      </c>
      <c r="P17" s="2">
        <v>1.5</v>
      </c>
      <c r="Q17" s="2">
        <f t="shared" si="6"/>
        <v>3.8461538461538463</v>
      </c>
      <c r="R17" s="2">
        <v>346</v>
      </c>
      <c r="S17" s="2">
        <v>92.5</v>
      </c>
      <c r="T17" s="2">
        <f t="shared" si="7"/>
        <v>26.734104046242773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13.7</v>
      </c>
      <c r="Z17" s="2">
        <f t="shared" si="8"/>
        <v>28.42323651452282</v>
      </c>
      <c r="AA17" s="2">
        <v>0</v>
      </c>
      <c r="AB17" s="2">
        <v>0</v>
      </c>
      <c r="AC17" s="2" t="e">
        <f t="shared" si="9"/>
        <v>#DIV/0!</v>
      </c>
      <c r="AD17" s="2">
        <v>23.4</v>
      </c>
      <c r="AE17" s="2">
        <v>18.2</v>
      </c>
      <c r="AF17" s="2">
        <f t="shared" si="10"/>
        <v>77.77777777777779</v>
      </c>
      <c r="AG17" s="2">
        <v>0</v>
      </c>
      <c r="AH17" s="2">
        <v>0</v>
      </c>
      <c r="AI17" s="2" t="e">
        <v>#DIV/0!</v>
      </c>
      <c r="AJ17" s="25">
        <v>3707.3</v>
      </c>
      <c r="AK17" s="2">
        <v>1186.7</v>
      </c>
      <c r="AL17" s="2">
        <f t="shared" si="11"/>
        <v>32.00981846626925</v>
      </c>
      <c r="AM17" s="2">
        <v>866.8</v>
      </c>
      <c r="AN17" s="2">
        <v>504.8</v>
      </c>
      <c r="AO17" s="2">
        <f t="shared" si="12"/>
        <v>58.23719427780342</v>
      </c>
      <c r="AP17" s="2">
        <v>880</v>
      </c>
      <c r="AQ17" s="2">
        <v>100</v>
      </c>
      <c r="AR17" s="2">
        <f t="shared" si="13"/>
        <v>11.363636363636363</v>
      </c>
      <c r="AS17" s="19">
        <v>4756.5</v>
      </c>
      <c r="AT17" s="2">
        <v>1633</v>
      </c>
      <c r="AU17" s="2">
        <f t="shared" si="14"/>
        <v>34.331966782297904</v>
      </c>
      <c r="AV17" s="21">
        <v>1206.3</v>
      </c>
      <c r="AW17" s="2">
        <v>700.7</v>
      </c>
      <c r="AX17" s="2">
        <f t="shared" si="15"/>
        <v>58.08671143165051</v>
      </c>
      <c r="AY17" s="20">
        <v>1168</v>
      </c>
      <c r="AZ17" s="2">
        <v>663.9</v>
      </c>
      <c r="BA17" s="2">
        <f t="shared" si="16"/>
        <v>56.84075342465753</v>
      </c>
      <c r="BB17" s="2">
        <v>665</v>
      </c>
      <c r="BC17" s="2">
        <v>118</v>
      </c>
      <c r="BD17" s="2">
        <f t="shared" si="17"/>
        <v>17.74436090225564</v>
      </c>
      <c r="BE17" s="20">
        <v>1766.1</v>
      </c>
      <c r="BF17" s="2">
        <v>565.1</v>
      </c>
      <c r="BG17" s="2">
        <f t="shared" si="18"/>
        <v>31.997055659362438</v>
      </c>
      <c r="BH17" s="20">
        <v>1028.7</v>
      </c>
      <c r="BI17" s="2">
        <v>197.2</v>
      </c>
      <c r="BJ17" s="2">
        <f t="shared" si="19"/>
        <v>19.169825993972974</v>
      </c>
      <c r="BK17" s="19">
        <f t="shared" si="20"/>
        <v>-249.39999999999964</v>
      </c>
      <c r="BL17" s="19">
        <f t="shared" si="21"/>
        <v>-160</v>
      </c>
      <c r="BM17" s="2">
        <f t="shared" si="22"/>
        <v>64.15396952686457</v>
      </c>
      <c r="BN17" s="9"/>
      <c r="BO17" s="10"/>
    </row>
    <row r="18" spans="1:67" ht="15">
      <c r="A18" s="34">
        <v>9</v>
      </c>
      <c r="B18" s="23" t="s">
        <v>37</v>
      </c>
      <c r="C18" s="7">
        <f t="shared" si="2"/>
        <v>25087.8</v>
      </c>
      <c r="D18" s="8">
        <f t="shared" si="3"/>
        <v>3761.5</v>
      </c>
      <c r="E18" s="2">
        <f t="shared" si="0"/>
        <v>14.993343378056267</v>
      </c>
      <c r="F18" s="2">
        <v>1730.8</v>
      </c>
      <c r="G18" s="2">
        <v>557.1</v>
      </c>
      <c r="H18" s="2">
        <f t="shared" si="4"/>
        <v>32.18742777906171</v>
      </c>
      <c r="I18" s="2">
        <v>162.8</v>
      </c>
      <c r="J18" s="2">
        <v>74.6</v>
      </c>
      <c r="K18" s="2">
        <f t="shared" si="1"/>
        <v>45.82309582309582</v>
      </c>
      <c r="L18" s="2">
        <v>96</v>
      </c>
      <c r="M18" s="2">
        <v>138.4</v>
      </c>
      <c r="N18" s="2">
        <f t="shared" si="5"/>
        <v>144.16666666666666</v>
      </c>
      <c r="O18" s="2">
        <v>200</v>
      </c>
      <c r="P18" s="2">
        <v>5.6</v>
      </c>
      <c r="Q18" s="2">
        <f t="shared" si="6"/>
        <v>2.8</v>
      </c>
      <c r="R18" s="2">
        <v>681</v>
      </c>
      <c r="S18" s="2">
        <v>-2.2</v>
      </c>
      <c r="T18" s="2">
        <f t="shared" si="7"/>
        <v>-0.32305433186490456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21.5</v>
      </c>
      <c r="Z18" s="2">
        <f t="shared" si="8"/>
        <v>46.53679653679653</v>
      </c>
      <c r="AA18" s="2">
        <v>0</v>
      </c>
      <c r="AB18" s="2">
        <v>0</v>
      </c>
      <c r="AC18" s="2" t="e">
        <f t="shared" si="9"/>
        <v>#DIV/0!</v>
      </c>
      <c r="AD18" s="2">
        <v>12.6</v>
      </c>
      <c r="AE18" s="2">
        <v>46.6</v>
      </c>
      <c r="AF18" s="2">
        <f t="shared" si="10"/>
        <v>369.8412698412699</v>
      </c>
      <c r="AG18" s="2">
        <v>0</v>
      </c>
      <c r="AH18" s="2">
        <v>0</v>
      </c>
      <c r="AI18" s="2" t="e">
        <v>#DIV/0!</v>
      </c>
      <c r="AJ18" s="25">
        <v>23357</v>
      </c>
      <c r="AK18" s="2">
        <v>3204.4</v>
      </c>
      <c r="AL18" s="2">
        <f t="shared" si="11"/>
        <v>13.719227640536028</v>
      </c>
      <c r="AM18" s="2">
        <v>2849.2</v>
      </c>
      <c r="AN18" s="2">
        <v>1659.2</v>
      </c>
      <c r="AO18" s="2">
        <f t="shared" si="12"/>
        <v>58.23389021479714</v>
      </c>
      <c r="AP18" s="2">
        <v>800</v>
      </c>
      <c r="AQ18" s="2">
        <v>378</v>
      </c>
      <c r="AR18" s="2">
        <f t="shared" si="13"/>
        <v>47.25</v>
      </c>
      <c r="AS18" s="19">
        <v>25805.9</v>
      </c>
      <c r="AT18" s="2">
        <v>4429.7</v>
      </c>
      <c r="AU18" s="2">
        <f t="shared" si="14"/>
        <v>17.165454411588048</v>
      </c>
      <c r="AV18" s="21">
        <v>1766.9</v>
      </c>
      <c r="AW18" s="2">
        <v>1079.3</v>
      </c>
      <c r="AX18" s="2">
        <f t="shared" si="15"/>
        <v>61.084385081215686</v>
      </c>
      <c r="AY18" s="20">
        <v>1661.4</v>
      </c>
      <c r="AZ18" s="2">
        <v>974.4</v>
      </c>
      <c r="BA18" s="2">
        <f t="shared" si="16"/>
        <v>58.64933188876851</v>
      </c>
      <c r="BB18" s="2">
        <v>1419.3</v>
      </c>
      <c r="BC18" s="2">
        <v>556.1</v>
      </c>
      <c r="BD18" s="2">
        <f t="shared" si="17"/>
        <v>39.18128654970761</v>
      </c>
      <c r="BE18" s="20">
        <v>1995.3</v>
      </c>
      <c r="BF18" s="2">
        <v>1068.8</v>
      </c>
      <c r="BG18" s="2">
        <f t="shared" si="18"/>
        <v>53.56587981757129</v>
      </c>
      <c r="BH18" s="20">
        <v>20427.8</v>
      </c>
      <c r="BI18" s="2">
        <v>1617.3</v>
      </c>
      <c r="BJ18" s="2">
        <f t="shared" si="19"/>
        <v>7.917152116233759</v>
      </c>
      <c r="BK18" s="19">
        <f t="shared" si="20"/>
        <v>-718.1000000000022</v>
      </c>
      <c r="BL18" s="19">
        <f t="shared" si="21"/>
        <v>-668.1999999999998</v>
      </c>
      <c r="BM18" s="2">
        <f t="shared" si="22"/>
        <v>93.05110708814898</v>
      </c>
      <c r="BN18" s="9"/>
      <c r="BO18" s="10"/>
    </row>
    <row r="19" spans="1:67" ht="15">
      <c r="A19" s="34">
        <v>10</v>
      </c>
      <c r="B19" s="23" t="s">
        <v>38</v>
      </c>
      <c r="C19" s="7">
        <f>F19+AJ19</f>
        <v>23934.6</v>
      </c>
      <c r="D19" s="8">
        <f t="shared" si="3"/>
        <v>5455.6</v>
      </c>
      <c r="E19" s="2">
        <f t="shared" si="0"/>
        <v>22.793779716393843</v>
      </c>
      <c r="F19" s="2">
        <v>2896.8</v>
      </c>
      <c r="G19" s="2">
        <v>656.8</v>
      </c>
      <c r="H19" s="2">
        <f t="shared" si="4"/>
        <v>22.673294669980663</v>
      </c>
      <c r="I19" s="2">
        <v>130.6</v>
      </c>
      <c r="J19" s="2">
        <v>118.4</v>
      </c>
      <c r="K19" s="2">
        <f t="shared" si="1"/>
        <v>90.65849923430322</v>
      </c>
      <c r="L19" s="2">
        <v>45.3</v>
      </c>
      <c r="M19" s="2">
        <v>31.6</v>
      </c>
      <c r="N19" s="2">
        <f t="shared" si="5"/>
        <v>69.757174392936</v>
      </c>
      <c r="O19" s="2">
        <v>1144</v>
      </c>
      <c r="P19" s="2">
        <v>37.9</v>
      </c>
      <c r="Q19" s="2">
        <f t="shared" si="6"/>
        <v>3.312937062937063</v>
      </c>
      <c r="R19" s="2">
        <v>853</v>
      </c>
      <c r="S19" s="2">
        <v>91.5</v>
      </c>
      <c r="T19" s="2">
        <f t="shared" si="7"/>
        <v>10.726846424384526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12.8</v>
      </c>
      <c r="Z19" s="2">
        <f t="shared" si="8"/>
        <v>106.66666666666667</v>
      </c>
      <c r="AA19" s="2">
        <v>0</v>
      </c>
      <c r="AB19" s="2">
        <v>0</v>
      </c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>
        <v>0</v>
      </c>
      <c r="AH19" s="2">
        <v>0</v>
      </c>
      <c r="AI19" s="2" t="e">
        <v>#DIV/0!</v>
      </c>
      <c r="AJ19" s="25">
        <v>21037.8</v>
      </c>
      <c r="AK19" s="2">
        <v>4798.8</v>
      </c>
      <c r="AL19" s="2">
        <f t="shared" si="11"/>
        <v>22.810369905598495</v>
      </c>
      <c r="AM19" s="2">
        <v>5809.4</v>
      </c>
      <c r="AN19" s="2">
        <v>3383</v>
      </c>
      <c r="AO19" s="2">
        <f t="shared" si="12"/>
        <v>58.233208248700386</v>
      </c>
      <c r="AP19" s="2">
        <v>0</v>
      </c>
      <c r="AQ19" s="2">
        <v>0</v>
      </c>
      <c r="AR19" s="2" t="e">
        <f t="shared" si="13"/>
        <v>#DIV/0!</v>
      </c>
      <c r="AS19" s="19">
        <v>25037.5</v>
      </c>
      <c r="AT19" s="2">
        <v>4758.5</v>
      </c>
      <c r="AU19" s="2">
        <f t="shared" si="14"/>
        <v>19.005491762356467</v>
      </c>
      <c r="AV19" s="21">
        <v>2125.2</v>
      </c>
      <c r="AW19" s="2">
        <v>1018.4</v>
      </c>
      <c r="AX19" s="2">
        <f t="shared" si="15"/>
        <v>47.92019574628271</v>
      </c>
      <c r="AY19" s="20">
        <v>1883.4</v>
      </c>
      <c r="AZ19" s="2">
        <v>830.3</v>
      </c>
      <c r="BA19" s="2">
        <f t="shared" si="16"/>
        <v>44.085165126898154</v>
      </c>
      <c r="BB19" s="2">
        <v>14436.7</v>
      </c>
      <c r="BC19" s="2">
        <v>894.6</v>
      </c>
      <c r="BD19" s="2">
        <f t="shared" si="17"/>
        <v>6.196707003678126</v>
      </c>
      <c r="BE19" s="20">
        <v>4458.3</v>
      </c>
      <c r="BF19" s="2">
        <v>1589.7</v>
      </c>
      <c r="BG19" s="2">
        <f t="shared" si="18"/>
        <v>35.65708902496467</v>
      </c>
      <c r="BH19" s="20">
        <v>3357</v>
      </c>
      <c r="BI19" s="2">
        <v>938.4</v>
      </c>
      <c r="BJ19" s="2">
        <f t="shared" si="19"/>
        <v>27.953529937444145</v>
      </c>
      <c r="BK19" s="19">
        <f t="shared" si="20"/>
        <v>-1102.9000000000015</v>
      </c>
      <c r="BL19" s="19">
        <f t="shared" si="21"/>
        <v>697.1000000000004</v>
      </c>
      <c r="BM19" s="2">
        <f t="shared" si="22"/>
        <v>-63.206093027472974</v>
      </c>
      <c r="BN19" s="9"/>
      <c r="BO19" s="10"/>
    </row>
    <row r="20" spans="1:67" ht="15">
      <c r="A20" s="34">
        <v>11</v>
      </c>
      <c r="B20" s="23" t="s">
        <v>39</v>
      </c>
      <c r="C20" s="8">
        <f t="shared" si="2"/>
        <v>6845.8</v>
      </c>
      <c r="D20" s="8">
        <f t="shared" si="3"/>
        <v>2585.2</v>
      </c>
      <c r="E20" s="2">
        <f t="shared" si="0"/>
        <v>37.76330012562447</v>
      </c>
      <c r="F20" s="2">
        <v>1041.3</v>
      </c>
      <c r="G20" s="2">
        <v>332.7</v>
      </c>
      <c r="H20" s="2">
        <f t="shared" si="4"/>
        <v>31.95044655718813</v>
      </c>
      <c r="I20" s="2">
        <v>76.1</v>
      </c>
      <c r="J20" s="2">
        <v>57.3</v>
      </c>
      <c r="K20" s="2">
        <f t="shared" si="1"/>
        <v>75.29566360052563</v>
      </c>
      <c r="L20" s="2">
        <v>5</v>
      </c>
      <c r="M20" s="2">
        <v>39.6</v>
      </c>
      <c r="N20" s="2">
        <f t="shared" si="5"/>
        <v>792</v>
      </c>
      <c r="O20" s="2">
        <v>190</v>
      </c>
      <c r="P20" s="2">
        <v>2.6</v>
      </c>
      <c r="Q20" s="2">
        <f t="shared" si="6"/>
        <v>1.368421052631579</v>
      </c>
      <c r="R20" s="2">
        <v>388</v>
      </c>
      <c r="S20" s="2">
        <v>12.7</v>
      </c>
      <c r="T20" s="2">
        <f t="shared" si="7"/>
        <v>3.2731958762886593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30.5</v>
      </c>
      <c r="Z20" s="2">
        <f t="shared" si="8"/>
        <v>100</v>
      </c>
      <c r="AA20" s="2">
        <v>0</v>
      </c>
      <c r="AB20" s="2">
        <v>0</v>
      </c>
      <c r="AC20" s="2" t="e">
        <f t="shared" si="9"/>
        <v>#DIV/0!</v>
      </c>
      <c r="AD20" s="2">
        <v>8.9</v>
      </c>
      <c r="AE20" s="2">
        <v>5.8</v>
      </c>
      <c r="AF20" s="2">
        <f t="shared" si="10"/>
        <v>65.16853932584269</v>
      </c>
      <c r="AG20" s="2">
        <v>0</v>
      </c>
      <c r="AH20" s="2">
        <v>0</v>
      </c>
      <c r="AI20" s="2" t="e">
        <v>#DIV/0!</v>
      </c>
      <c r="AJ20" s="25">
        <v>5804.5</v>
      </c>
      <c r="AK20" s="2">
        <v>2252.5</v>
      </c>
      <c r="AL20" s="2">
        <f t="shared" si="11"/>
        <v>38.80609871651305</v>
      </c>
      <c r="AM20" s="2">
        <v>1626.7</v>
      </c>
      <c r="AN20" s="2">
        <v>947.3</v>
      </c>
      <c r="AO20" s="2">
        <f t="shared" si="12"/>
        <v>58.2344624085572</v>
      </c>
      <c r="AP20" s="2">
        <v>650</v>
      </c>
      <c r="AQ20" s="2">
        <v>100</v>
      </c>
      <c r="AR20" s="2">
        <f>AQ20/AP20*100</f>
        <v>15.384615384615385</v>
      </c>
      <c r="AS20" s="19">
        <v>7961.7</v>
      </c>
      <c r="AT20" s="2">
        <v>2718.5</v>
      </c>
      <c r="AU20" s="2">
        <f t="shared" si="14"/>
        <v>34.14471783664293</v>
      </c>
      <c r="AV20" s="21">
        <v>1258.6</v>
      </c>
      <c r="AW20" s="2">
        <v>768.4</v>
      </c>
      <c r="AX20" s="2">
        <f t="shared" si="15"/>
        <v>61.051962498013665</v>
      </c>
      <c r="AY20" s="20">
        <v>1195.4</v>
      </c>
      <c r="AZ20" s="2">
        <v>706.7</v>
      </c>
      <c r="BA20" s="2">
        <f t="shared" si="16"/>
        <v>59.11828676593609</v>
      </c>
      <c r="BB20" s="2">
        <v>2671.4</v>
      </c>
      <c r="BC20" s="2">
        <v>156.4</v>
      </c>
      <c r="BD20" s="2">
        <f t="shared" si="17"/>
        <v>5.854608070674552</v>
      </c>
      <c r="BE20" s="20">
        <v>1764.1</v>
      </c>
      <c r="BF20" s="2">
        <v>651.9</v>
      </c>
      <c r="BG20" s="2">
        <f t="shared" si="18"/>
        <v>36.95368743268522</v>
      </c>
      <c r="BH20" s="20">
        <v>2172.2</v>
      </c>
      <c r="BI20" s="2">
        <v>1089.2</v>
      </c>
      <c r="BJ20" s="2">
        <f t="shared" si="19"/>
        <v>50.14271245741645</v>
      </c>
      <c r="BK20" s="19">
        <f t="shared" si="20"/>
        <v>-1115.8999999999996</v>
      </c>
      <c r="BL20" s="19">
        <f t="shared" si="21"/>
        <v>-133.30000000000018</v>
      </c>
      <c r="BM20" s="2">
        <f t="shared" si="22"/>
        <v>11.945514831078073</v>
      </c>
      <c r="BN20" s="9"/>
      <c r="BO20" s="10"/>
    </row>
    <row r="21" spans="1:67" ht="15" customHeight="1">
      <c r="A21" s="34">
        <v>12</v>
      </c>
      <c r="B21" s="23" t="s">
        <v>40</v>
      </c>
      <c r="C21" s="7">
        <f t="shared" si="2"/>
        <v>7550.3</v>
      </c>
      <c r="D21" s="8">
        <f t="shared" si="3"/>
        <v>2447.5</v>
      </c>
      <c r="E21" s="2">
        <f t="shared" si="0"/>
        <v>32.415930492828096</v>
      </c>
      <c r="F21" s="2">
        <v>1318.2</v>
      </c>
      <c r="G21" s="2">
        <v>569.8</v>
      </c>
      <c r="H21" s="2">
        <f t="shared" si="4"/>
        <v>43.22561068123198</v>
      </c>
      <c r="I21" s="2">
        <v>122.1</v>
      </c>
      <c r="J21" s="2">
        <v>57.5</v>
      </c>
      <c r="K21" s="2">
        <f t="shared" si="1"/>
        <v>47.09254709254709</v>
      </c>
      <c r="L21" s="2">
        <v>74.1</v>
      </c>
      <c r="M21" s="2">
        <v>81</v>
      </c>
      <c r="N21" s="2">
        <f t="shared" si="5"/>
        <v>109.31174089068827</v>
      </c>
      <c r="O21" s="2">
        <v>144</v>
      </c>
      <c r="P21" s="2">
        <v>14.5</v>
      </c>
      <c r="Q21" s="2">
        <f t="shared" si="6"/>
        <v>10.069444444444445</v>
      </c>
      <c r="R21" s="2">
        <v>407</v>
      </c>
      <c r="S21" s="2">
        <v>65.7</v>
      </c>
      <c r="T21" s="2">
        <f t="shared" si="7"/>
        <v>16.142506142506143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105.2</v>
      </c>
      <c r="Z21" s="2">
        <f t="shared" si="8"/>
        <v>100</v>
      </c>
      <c r="AA21" s="2">
        <v>0</v>
      </c>
      <c r="AB21" s="2">
        <v>0</v>
      </c>
      <c r="AC21" s="2" t="e">
        <f t="shared" si="9"/>
        <v>#DIV/0!</v>
      </c>
      <c r="AD21" s="2">
        <v>32.1</v>
      </c>
      <c r="AE21" s="2">
        <v>23.4</v>
      </c>
      <c r="AF21" s="2">
        <f t="shared" si="10"/>
        <v>72.89719626168224</v>
      </c>
      <c r="AG21" s="2">
        <v>0</v>
      </c>
      <c r="AH21" s="2">
        <v>0</v>
      </c>
      <c r="AI21" s="2" t="e">
        <v>#DIV/0!</v>
      </c>
      <c r="AJ21" s="25">
        <v>6232.1</v>
      </c>
      <c r="AK21" s="2">
        <v>1877.7</v>
      </c>
      <c r="AL21" s="2">
        <f t="shared" si="11"/>
        <v>30.129490861828273</v>
      </c>
      <c r="AM21" s="2">
        <v>1736.6</v>
      </c>
      <c r="AN21" s="2">
        <v>1011.3</v>
      </c>
      <c r="AO21" s="2">
        <f t="shared" si="12"/>
        <v>58.234481170102505</v>
      </c>
      <c r="AP21" s="2">
        <v>710</v>
      </c>
      <c r="AQ21" s="2">
        <v>100</v>
      </c>
      <c r="AR21" s="2">
        <f t="shared" si="13"/>
        <v>14.084507042253522</v>
      </c>
      <c r="AS21" s="19">
        <v>7943.6</v>
      </c>
      <c r="AT21" s="2">
        <v>2877.9</v>
      </c>
      <c r="AU21" s="2">
        <f>AT21/AS21*100</f>
        <v>36.22916561760411</v>
      </c>
      <c r="AV21" s="21">
        <v>1228.1</v>
      </c>
      <c r="AW21" s="2">
        <v>695.4</v>
      </c>
      <c r="AX21" s="2">
        <f t="shared" si="15"/>
        <v>56.62405341584562</v>
      </c>
      <c r="AY21" s="20">
        <v>1163.1</v>
      </c>
      <c r="AZ21" s="2">
        <v>632.9</v>
      </c>
      <c r="BA21" s="2">
        <f t="shared" si="16"/>
        <v>54.41492562978249</v>
      </c>
      <c r="BB21" s="2">
        <v>1322.2</v>
      </c>
      <c r="BC21" s="2">
        <v>599.2</v>
      </c>
      <c r="BD21" s="2">
        <f t="shared" si="17"/>
        <v>45.31840871275148</v>
      </c>
      <c r="BE21" s="20">
        <v>1282.8</v>
      </c>
      <c r="BF21" s="2">
        <v>260.3</v>
      </c>
      <c r="BG21" s="2">
        <f t="shared" si="18"/>
        <v>20.29154973495479</v>
      </c>
      <c r="BH21" s="20">
        <v>3995.1</v>
      </c>
      <c r="BI21" s="2">
        <v>1275.9</v>
      </c>
      <c r="BJ21" s="2">
        <f t="shared" si="19"/>
        <v>31.936622362393933</v>
      </c>
      <c r="BK21" s="19">
        <f t="shared" si="20"/>
        <v>-393.3000000000002</v>
      </c>
      <c r="BL21" s="19">
        <f t="shared" si="21"/>
        <v>-430.4000000000001</v>
      </c>
      <c r="BM21" s="2">
        <f t="shared" si="22"/>
        <v>109.43300279684716</v>
      </c>
      <c r="BN21" s="9"/>
      <c r="BO21" s="10"/>
    </row>
    <row r="22" spans="1:67" s="31" customFormat="1" ht="14.25" customHeight="1">
      <c r="A22" s="35" t="s">
        <v>20</v>
      </c>
      <c r="B22" s="36"/>
      <c r="C22" s="32">
        <f>SUM(C10:C21)</f>
        <v>161736.3</v>
      </c>
      <c r="D22" s="32">
        <f>SUM(D10:D21)</f>
        <v>38911.4</v>
      </c>
      <c r="E22" s="6">
        <f>D22/C22*100</f>
        <v>24.05854468044589</v>
      </c>
      <c r="F22" s="6">
        <f>SUM(F10:F21)</f>
        <v>24032</v>
      </c>
      <c r="G22" s="6">
        <f>SUM(G10:G21)</f>
        <v>8186.700000000001</v>
      </c>
      <c r="H22" s="6">
        <f>G22/F22*100</f>
        <v>34.06582889480693</v>
      </c>
      <c r="I22" s="6">
        <f>SUM(I10:I21)</f>
        <v>3474.7</v>
      </c>
      <c r="J22" s="6">
        <f>SUM(J10:J21)</f>
        <v>1593.8</v>
      </c>
      <c r="K22" s="6">
        <f t="shared" si="1"/>
        <v>45.868708089907045</v>
      </c>
      <c r="L22" s="6">
        <f>SUM(L10:L21)</f>
        <v>1251</v>
      </c>
      <c r="M22" s="6">
        <f>SUM(M10:M21)</f>
        <v>1462.3</v>
      </c>
      <c r="N22" s="6">
        <f>M22/L22*100</f>
        <v>116.89048760991207</v>
      </c>
      <c r="O22" s="6">
        <f>SUM(O10:O21)</f>
        <v>5557</v>
      </c>
      <c r="P22" s="6">
        <f>SUM(P10:P21)</f>
        <v>157.29999999999998</v>
      </c>
      <c r="Q22" s="6">
        <f>P22/O22*100</f>
        <v>2.830664027352888</v>
      </c>
      <c r="R22" s="6">
        <f>SUM(R10:R21)</f>
        <v>8405</v>
      </c>
      <c r="S22" s="6">
        <f>SUM(S10:S21)</f>
        <v>1740.8</v>
      </c>
      <c r="T22" s="6">
        <f>S22/R22*100</f>
        <v>20.711481261154074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560.2</v>
      </c>
      <c r="Y22" s="6">
        <f>SUM(Y10:Y21)</f>
        <v>646.2</v>
      </c>
      <c r="Z22" s="6">
        <f>Y22/X22*100</f>
        <v>115.35166012138522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124.79999999999998</v>
      </c>
      <c r="AE22" s="6">
        <f>SUM(AE10:AE21)</f>
        <v>103.4</v>
      </c>
      <c r="AF22" s="6">
        <f>AE22/AD22*100</f>
        <v>82.85256410256412</v>
      </c>
      <c r="AG22" s="6">
        <f>SUM(AG10:AG21)</f>
        <v>0</v>
      </c>
      <c r="AH22" s="6">
        <f>SUM(AH10:AH21)</f>
        <v>22.5</v>
      </c>
      <c r="AI22" s="6" t="e">
        <v>#DIV/0!</v>
      </c>
      <c r="AJ22" s="6">
        <f>SUM(AJ10:AJ21)</f>
        <v>137704.30000000002</v>
      </c>
      <c r="AK22" s="6">
        <f>SUM(AK10:AK21)</f>
        <v>30724.7</v>
      </c>
      <c r="AL22" s="6">
        <f>AK22/AJ22*100</f>
        <v>22.31208466257045</v>
      </c>
      <c r="AM22" s="6">
        <f>SUM(AM10:AM21)</f>
        <v>22884.499999999996</v>
      </c>
      <c r="AN22" s="6">
        <f>SUM(AN10:AN21)</f>
        <v>13326.699999999999</v>
      </c>
      <c r="AO22" s="6">
        <f>AN22/AM22*100</f>
        <v>58.234612947628314</v>
      </c>
      <c r="AP22" s="6">
        <f>SUM(AP10:AP21)</f>
        <v>8000</v>
      </c>
      <c r="AQ22" s="6">
        <f>SUM(AQ10:AQ21)</f>
        <v>2480</v>
      </c>
      <c r="AR22" s="6">
        <f>AQ22/AP22*100</f>
        <v>31</v>
      </c>
      <c r="AS22" s="33">
        <f>SUM(AS10:AS21)</f>
        <v>167672.90000000002</v>
      </c>
      <c r="AT22" s="33">
        <f>SUM(AT10:AT21)</f>
        <v>40607.200000000004</v>
      </c>
      <c r="AU22" s="6">
        <f>(AT22/AS22)*100</f>
        <v>24.218105609195046</v>
      </c>
      <c r="AV22" s="6">
        <f>SUM(AV10:AV21)</f>
        <v>17920.299999999996</v>
      </c>
      <c r="AW22" s="6">
        <f>SUM(AW10:AW21)</f>
        <v>10341.3</v>
      </c>
      <c r="AX22" s="6">
        <f>AW22/AV22*100</f>
        <v>57.70718124138548</v>
      </c>
      <c r="AY22" s="6">
        <f>SUM(AY10:AY21)</f>
        <v>16764.199999999997</v>
      </c>
      <c r="AZ22" s="6">
        <f>SUM(AZ10:AZ21)</f>
        <v>9291.1</v>
      </c>
      <c r="BA22" s="6">
        <f t="shared" si="16"/>
        <v>55.42226888249962</v>
      </c>
      <c r="BB22" s="6">
        <f>SUM(BB10:BB21)</f>
        <v>37260.4</v>
      </c>
      <c r="BC22" s="6">
        <f>SUM(BC10:BC21)</f>
        <v>4987.4</v>
      </c>
      <c r="BD22" s="6">
        <f>BC22/BB22*100</f>
        <v>13.385256196927568</v>
      </c>
      <c r="BE22" s="6">
        <f>SUM(BE10:BE21)</f>
        <v>53161.9</v>
      </c>
      <c r="BF22" s="6">
        <f>SUM(BF10:BF21)</f>
        <v>12370</v>
      </c>
      <c r="BG22" s="6">
        <f>BF22/BE22*100</f>
        <v>23.26854382555928</v>
      </c>
      <c r="BH22" s="6">
        <f>SUM(BH10:BH21)</f>
        <v>55715.299999999996</v>
      </c>
      <c r="BI22" s="6">
        <f>SUM(BI10:BI21)</f>
        <v>10643.7</v>
      </c>
      <c r="BJ22" s="6">
        <f>BI22/BH22*100</f>
        <v>19.103729137238787</v>
      </c>
      <c r="BK22" s="6">
        <f>SUM(BK10:BK21)</f>
        <v>-5936.600000000005</v>
      </c>
      <c r="BL22" s="6">
        <f>SUM(BL10:BL21)</f>
        <v>-1695.8000000000004</v>
      </c>
      <c r="BM22" s="6">
        <f>BL22/BK22*100</f>
        <v>28.565171983963864</v>
      </c>
      <c r="BN22" s="26"/>
      <c r="BO22" s="27"/>
    </row>
    <row r="23" spans="3:65" ht="15" hidden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  <c r="AA23" s="14"/>
      <c r="AB23" s="14"/>
      <c r="AC23" s="14"/>
      <c r="AD23" s="14"/>
      <c r="AE23" s="14"/>
      <c r="AF23" s="2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6:45" ht="15">
      <c r="AJ25" s="14"/>
      <c r="AS25" s="14"/>
    </row>
    <row r="26" ht="15">
      <c r="BE26" s="14"/>
    </row>
    <row r="27" ht="15">
      <c r="AM27" s="14"/>
    </row>
    <row r="28" spans="34:39" ht="15">
      <c r="AH28" s="22"/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spans="39:60" ht="15">
      <c r="AM35" s="14"/>
      <c r="BG35" s="29"/>
      <c r="BH35" s="29"/>
    </row>
    <row r="36" spans="35:60" ht="15">
      <c r="AI36" s="24"/>
      <c r="AJ36" s="24"/>
      <c r="AL36" s="14"/>
      <c r="AM36" s="14"/>
      <c r="BG36" s="29"/>
      <c r="BH36" s="29"/>
    </row>
    <row r="37" spans="59:60" ht="15">
      <c r="BG37" s="29"/>
      <c r="BH37" s="29"/>
    </row>
  </sheetData>
  <sheetProtection/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2020-08-06T07:32:31Z</cp:lastPrinted>
  <dcterms:created xsi:type="dcterms:W3CDTF">2013-04-03T10:22:22Z</dcterms:created>
  <dcterms:modified xsi:type="dcterms:W3CDTF">2020-08-06T07:33:49Z</dcterms:modified>
  <cp:category/>
  <cp:version/>
  <cp:contentType/>
  <cp:contentStatus/>
</cp:coreProperties>
</file>