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<sst xmlns="http://schemas.openxmlformats.org/spreadsheetml/2006/main" count="46" uniqueCount="42">
  <si>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в том числе:</t>
  </si>
  <si>
    <t>азотные</t>
  </si>
  <si>
    <t>мочевина</t>
  </si>
  <si>
    <t>аммиачная селитра</t>
  </si>
  <si>
    <t>сульфат аммония</t>
  </si>
  <si>
    <t>фосфорные</t>
  </si>
  <si>
    <t>суперфосфат двойной</t>
  </si>
  <si>
    <t>фосфоритная мука</t>
  </si>
  <si>
    <t>калийные</t>
  </si>
  <si>
    <t>калийхлор</t>
  </si>
  <si>
    <t>калиймагнезия</t>
  </si>
  <si>
    <t>сложные</t>
  </si>
  <si>
    <t>диаммофоска</t>
  </si>
  <si>
    <t>азофоска</t>
  </si>
  <si>
    <t>Наименование удобрений</t>
  </si>
  <si>
    <t>Удобрения-всего т.физ.веса</t>
  </si>
  <si>
    <t>Поступило</t>
  </si>
  <si>
    <t>Использовано</t>
  </si>
  <si>
    <t>Остаток</t>
  </si>
  <si>
    <t>д.в.</t>
  </si>
  <si>
    <t>ф.в.</t>
  </si>
  <si>
    <t>нитроаммофоска (17:18:17)</t>
  </si>
  <si>
    <t>нитроаммофоска (22:7:12)</t>
  </si>
  <si>
    <t>нитроаммофоска (21:10:10)</t>
  </si>
  <si>
    <t>нитроаммофоска (27:6:6)</t>
  </si>
  <si>
    <t>аммофоска (16:12:17)</t>
  </si>
  <si>
    <t>суперфосфат простой гр.</t>
  </si>
  <si>
    <t xml:space="preserve">аммофос </t>
  </si>
  <si>
    <t>диаммофос</t>
  </si>
  <si>
    <t>нитроаммофосфат</t>
  </si>
  <si>
    <t>NPK (13:19:19)</t>
  </si>
  <si>
    <t>NPK (15:15:15)</t>
  </si>
  <si>
    <t>кемира (16:12:16)</t>
  </si>
  <si>
    <t>нитроаммофоска (14:14:14)</t>
  </si>
  <si>
    <t>нитрофоска(11:11:11)</t>
  </si>
  <si>
    <t>нитрофоска(16:16:16)</t>
  </si>
  <si>
    <t>сульфат калия(48)</t>
  </si>
  <si>
    <t>сульфат калия(50:33)</t>
  </si>
  <si>
    <t xml:space="preserve"> </t>
  </si>
  <si>
    <t>Приложение 1</t>
  </si>
  <si>
    <r>
      <t xml:space="preserve">                                  Козловского района Чувашской Республики   </t>
    </r>
    <r>
      <rPr>
        <sz val="10"/>
        <rFont val="Arial"/>
        <family val="2"/>
      </rPr>
      <t>(по состоянию на 02.04.2019 года)</t>
    </r>
  </si>
  <si>
    <t xml:space="preserve">          Информация о поступлении минеральных удобрений в хозяйствах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</si>
</sst>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justify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7.8515625" style="0" customWidth="1"/>
    <col min="2" max="7" width="13.28125" style="0" customWidth="1"/>
  </cols>
  <sheetData>
    <row r="1" ht="12.75">
      <c r="G1" s="9" t="s">
        <v>39</v>
      </c>
    </row>
    <row r="2" spans="1:9" ht="15" customHeight="1">
      <c r="A2" s="10" t="s">
        <v>41</v>
      </c>
      <c r="B2" s="10"/>
      <c r="C2" s="10"/>
      <c r="D2" s="10"/>
      <c r="E2" s="10"/>
      <c r="F2" s="10"/>
      <c r="G2" s="10"/>
      <c r="H2" s="8"/>
      <c r="I2" s="8"/>
    </row>
    <row r="3" spans="1:9" ht="15" customHeight="1" thickBot="1">
      <c r="A3" s="10" t="s">
        <v>40</v>
      </c>
      <c r="B3" s="10"/>
      <c r="C3" s="10"/>
      <c r="D3" s="10"/>
      <c r="E3" s="10"/>
      <c r="F3" s="10"/>
      <c r="G3" s="10"/>
      <c r="H3" s="8"/>
      <c r="I3" s="8"/>
    </row>
    <row r="4" spans="1:3" ht="9" customHeight="1" hidden="1" thickBot="1">
      <c r="A4" s="13"/>
      <c r="B4" s="13"/>
      <c r="C4" s="13"/>
    </row>
    <row r="5" spans="1:7" ht="12.75">
      <c r="A5" s="14" t="s">
        <v>14</v>
      </c>
      <c r="B5" s="16" t="s">
        <v>16</v>
      </c>
      <c r="C5" s="17"/>
      <c r="D5" s="12" t="s">
        <v>17</v>
      </c>
      <c r="E5" s="12"/>
      <c r="F5" s="12" t="s">
        <v>18</v>
      </c>
      <c r="G5" s="12"/>
    </row>
    <row r="6" spans="1:7" ht="12.75">
      <c r="A6" s="15"/>
      <c r="B6" s="5" t="s">
        <v>20</v>
      </c>
      <c r="C6" s="6" t="s">
        <v>19</v>
      </c>
      <c r="D6" s="4" t="s">
        <v>20</v>
      </c>
      <c r="E6" s="4" t="s">
        <v>19</v>
      </c>
      <c r="F6" s="4" t="s">
        <v>20</v>
      </c>
      <c r="G6" s="4" t="s">
        <v>19</v>
      </c>
    </row>
    <row r="7" spans="1:7" ht="12" customHeight="1">
      <c r="A7" s="1" t="s">
        <v>15</v>
      </c>
      <c r="B7" s="7">
        <f aca="true" t="shared" si="0" ref="B7:G7">+B9+B14+B19+B24</f>
        <v>1482.76</v>
      </c>
      <c r="C7" s="7">
        <f t="shared" si="0"/>
        <v>725.5248</v>
      </c>
      <c r="D7" s="7">
        <f t="shared" si="0"/>
        <v>0</v>
      </c>
      <c r="E7" s="7">
        <f t="shared" si="0"/>
        <v>0</v>
      </c>
      <c r="F7" s="7">
        <f t="shared" si="0"/>
        <v>1482.76</v>
      </c>
      <c r="G7" s="7">
        <f t="shared" si="0"/>
        <v>725.5248</v>
      </c>
    </row>
    <row r="8" spans="1:7" ht="12" customHeight="1">
      <c r="A8" s="2" t="s">
        <v>0</v>
      </c>
      <c r="B8" s="2"/>
      <c r="C8" s="2"/>
      <c r="D8" s="2"/>
      <c r="E8" s="2"/>
      <c r="F8" s="2"/>
      <c r="G8" s="2"/>
    </row>
    <row r="9" spans="1:7" ht="12" customHeight="1">
      <c r="A9" s="1" t="s">
        <v>1</v>
      </c>
      <c r="B9" s="1">
        <f aca="true" t="shared" si="1" ref="B9:G9">SUM(B10:B12)</f>
        <v>423</v>
      </c>
      <c r="C9" s="1">
        <f t="shared" si="1"/>
        <v>154.76000000000002</v>
      </c>
      <c r="D9" s="1">
        <f>D10+D11+D12</f>
        <v>0</v>
      </c>
      <c r="E9" s="1">
        <f t="shared" si="1"/>
        <v>0</v>
      </c>
      <c r="F9" s="1">
        <f t="shared" si="1"/>
        <v>423</v>
      </c>
      <c r="G9" s="1">
        <f t="shared" si="1"/>
        <v>154.76000000000002</v>
      </c>
    </row>
    <row r="10" spans="1:7" ht="12" customHeight="1">
      <c r="A10" s="2" t="s">
        <v>2</v>
      </c>
      <c r="B10" s="2">
        <v>105.5</v>
      </c>
      <c r="C10" s="2">
        <f>B10*0.46</f>
        <v>48.53</v>
      </c>
      <c r="D10" s="2">
        <v>0</v>
      </c>
      <c r="E10" s="2">
        <f>D10*0.46</f>
        <v>0</v>
      </c>
      <c r="F10" s="2">
        <f>B10-D10</f>
        <v>105.5</v>
      </c>
      <c r="G10" s="2">
        <f>F10*0.46</f>
        <v>48.53</v>
      </c>
    </row>
    <row r="11" spans="1:7" ht="12" customHeight="1">
      <c r="A11" s="2" t="s">
        <v>3</v>
      </c>
      <c r="B11" s="2">
        <v>293</v>
      </c>
      <c r="C11" s="2">
        <f>B11*0.345</f>
        <v>101.085</v>
      </c>
      <c r="D11" s="2">
        <v>0</v>
      </c>
      <c r="E11" s="2">
        <f>D11*0.345</f>
        <v>0</v>
      </c>
      <c r="F11" s="2">
        <f aca="true" t="shared" si="2" ref="F11:F41">B11-D11</f>
        <v>293</v>
      </c>
      <c r="G11" s="2">
        <f>F11*0.345</f>
        <v>101.085</v>
      </c>
    </row>
    <row r="12" spans="1:7" ht="12" customHeight="1">
      <c r="A12" s="2" t="s">
        <v>4</v>
      </c>
      <c r="B12" s="2">
        <v>24.5</v>
      </c>
      <c r="C12" s="2">
        <f>B12*0.21</f>
        <v>5.145</v>
      </c>
      <c r="D12" s="2">
        <v>0</v>
      </c>
      <c r="E12" s="2">
        <f>D12*0.21</f>
        <v>0</v>
      </c>
      <c r="F12" s="2">
        <f t="shared" si="2"/>
        <v>24.5</v>
      </c>
      <c r="G12" s="2">
        <f>F12*0.21</f>
        <v>5.145</v>
      </c>
    </row>
    <row r="13" spans="1:7" ht="12" customHeight="1">
      <c r="A13" s="2"/>
      <c r="B13" s="2"/>
      <c r="C13" s="2"/>
      <c r="D13" s="2"/>
      <c r="E13" s="2"/>
      <c r="F13" s="2"/>
      <c r="G13" s="2"/>
    </row>
    <row r="14" spans="1:7" ht="12" customHeight="1">
      <c r="A14" s="1" t="s">
        <v>5</v>
      </c>
      <c r="B14" s="1">
        <f aca="true" t="shared" si="3" ref="B14:G14">SUM(B15:B17)</f>
        <v>0</v>
      </c>
      <c r="C14" s="1">
        <f t="shared" si="3"/>
        <v>0</v>
      </c>
      <c r="D14" s="1">
        <f t="shared" si="3"/>
        <v>0</v>
      </c>
      <c r="E14" s="1">
        <f t="shared" si="3"/>
        <v>0</v>
      </c>
      <c r="F14" s="1">
        <f t="shared" si="3"/>
        <v>0</v>
      </c>
      <c r="G14" s="1">
        <f t="shared" si="3"/>
        <v>0</v>
      </c>
    </row>
    <row r="15" spans="1:7" ht="12" customHeight="1">
      <c r="A15" s="2" t="s">
        <v>26</v>
      </c>
      <c r="B15" s="2">
        <v>0</v>
      </c>
      <c r="C15" s="2">
        <f>B15*0.195</f>
        <v>0</v>
      </c>
      <c r="D15" s="2">
        <v>0</v>
      </c>
      <c r="E15" s="2">
        <f>D15*0.195</f>
        <v>0</v>
      </c>
      <c r="F15" s="2">
        <f t="shared" si="2"/>
        <v>0</v>
      </c>
      <c r="G15" s="2">
        <f>F15*0.195</f>
        <v>0</v>
      </c>
    </row>
    <row r="16" spans="1:7" ht="12" customHeight="1">
      <c r="A16" s="2" t="s">
        <v>6</v>
      </c>
      <c r="B16" s="2">
        <v>0</v>
      </c>
      <c r="C16" s="2">
        <f>B16*0.46</f>
        <v>0</v>
      </c>
      <c r="D16" s="2">
        <v>0</v>
      </c>
      <c r="E16" s="2">
        <f>D16*0.46</f>
        <v>0</v>
      </c>
      <c r="F16" s="2">
        <f t="shared" si="2"/>
        <v>0</v>
      </c>
      <c r="G16" s="2">
        <f>F16*0.46</f>
        <v>0</v>
      </c>
    </row>
    <row r="17" spans="1:7" ht="12" customHeight="1">
      <c r="A17" s="2" t="s">
        <v>7</v>
      </c>
      <c r="B17" s="2">
        <v>0</v>
      </c>
      <c r="C17" s="2">
        <f>B17*0.2</f>
        <v>0</v>
      </c>
      <c r="D17" s="2">
        <v>0</v>
      </c>
      <c r="E17" s="2">
        <f>D17*0.2</f>
        <v>0</v>
      </c>
      <c r="F17" s="2">
        <f t="shared" si="2"/>
        <v>0</v>
      </c>
      <c r="G17" s="2">
        <f>F17*0.2</f>
        <v>0</v>
      </c>
    </row>
    <row r="18" spans="1:7" ht="12" customHeight="1">
      <c r="A18" s="2"/>
      <c r="B18" s="2"/>
      <c r="C18" s="2"/>
      <c r="D18" s="2"/>
      <c r="E18" s="2"/>
      <c r="F18" s="2"/>
      <c r="G18" s="2"/>
    </row>
    <row r="19" spans="1:7" ht="12" customHeight="1">
      <c r="A19" s="1" t="s">
        <v>8</v>
      </c>
      <c r="B19" s="1">
        <f aca="true" t="shared" si="4" ref="B19:G19">SUM(B20:B22)</f>
        <v>0</v>
      </c>
      <c r="C19" s="1">
        <f t="shared" si="4"/>
        <v>0</v>
      </c>
      <c r="D19" s="1">
        <f t="shared" si="4"/>
        <v>0</v>
      </c>
      <c r="E19" s="1">
        <f t="shared" si="4"/>
        <v>0</v>
      </c>
      <c r="F19" s="1">
        <f t="shared" si="4"/>
        <v>0</v>
      </c>
      <c r="G19" s="1">
        <f t="shared" si="4"/>
        <v>0</v>
      </c>
    </row>
    <row r="20" spans="1:7" ht="12" customHeight="1">
      <c r="A20" s="2" t="s">
        <v>9</v>
      </c>
      <c r="B20" s="2">
        <v>0</v>
      </c>
      <c r="C20" s="2">
        <f>B20*0.6</f>
        <v>0</v>
      </c>
      <c r="D20" s="2">
        <v>0</v>
      </c>
      <c r="E20" s="2">
        <f>D20*0.6</f>
        <v>0</v>
      </c>
      <c r="F20" s="2">
        <f t="shared" si="2"/>
        <v>0</v>
      </c>
      <c r="G20" s="2">
        <f>F20*0.6</f>
        <v>0</v>
      </c>
    </row>
    <row r="21" spans="1:7" ht="12" customHeight="1">
      <c r="A21" s="2" t="s">
        <v>10</v>
      </c>
      <c r="B21" s="2">
        <v>0</v>
      </c>
      <c r="C21" s="2">
        <f>B21*0.28</f>
        <v>0</v>
      </c>
      <c r="D21" s="2">
        <v>0</v>
      </c>
      <c r="E21" s="2">
        <f>D21*0.28</f>
        <v>0</v>
      </c>
      <c r="F21" s="2">
        <f t="shared" si="2"/>
        <v>0</v>
      </c>
      <c r="G21" s="2">
        <f>F21*0.28</f>
        <v>0</v>
      </c>
    </row>
    <row r="22" spans="1:7" ht="12" customHeight="1">
      <c r="A22" s="2" t="s">
        <v>36</v>
      </c>
      <c r="B22" s="2">
        <v>0</v>
      </c>
      <c r="C22" s="2">
        <f>B22*0.48</f>
        <v>0</v>
      </c>
      <c r="D22" s="2">
        <v>0</v>
      </c>
      <c r="E22" s="2">
        <f>D22*0.48</f>
        <v>0</v>
      </c>
      <c r="F22" s="2">
        <f t="shared" si="2"/>
        <v>0</v>
      </c>
      <c r="G22" s="2">
        <f>F22*0.48</f>
        <v>0</v>
      </c>
    </row>
    <row r="23" spans="1:7" ht="12" customHeight="1">
      <c r="A23" s="2"/>
      <c r="B23" s="2"/>
      <c r="C23" s="2"/>
      <c r="D23" s="2"/>
      <c r="E23" s="2"/>
      <c r="F23" s="2"/>
      <c r="G23" s="2"/>
    </row>
    <row r="24" spans="1:7" ht="12" customHeight="1">
      <c r="A24" s="1" t="s">
        <v>11</v>
      </c>
      <c r="B24" s="1">
        <f aca="true" t="shared" si="5" ref="B24:G24">SUM(B25:B41)</f>
        <v>1059.76</v>
      </c>
      <c r="C24" s="1">
        <f t="shared" si="5"/>
        <v>570.7648</v>
      </c>
      <c r="D24" s="1">
        <f>SUM(D25:D41)</f>
        <v>0</v>
      </c>
      <c r="E24" s="1">
        <f t="shared" si="5"/>
        <v>0</v>
      </c>
      <c r="F24" s="1">
        <f t="shared" si="5"/>
        <v>1059.76</v>
      </c>
      <c r="G24" s="1">
        <f t="shared" si="5"/>
        <v>570.7648</v>
      </c>
    </row>
    <row r="25" spans="1:7" ht="12" customHeight="1">
      <c r="A25" s="2" t="s">
        <v>13</v>
      </c>
      <c r="B25" s="2">
        <v>342.26</v>
      </c>
      <c r="C25" s="2">
        <f>B25*0.48</f>
        <v>164.2848</v>
      </c>
      <c r="D25" s="2">
        <v>0</v>
      </c>
      <c r="E25" s="2">
        <f>D25*0.48</f>
        <v>0</v>
      </c>
      <c r="F25" s="2">
        <f t="shared" si="2"/>
        <v>342.26</v>
      </c>
      <c r="G25" s="2">
        <f>F25*0.48</f>
        <v>164.2848</v>
      </c>
    </row>
    <row r="26" spans="1:7" ht="12" customHeight="1">
      <c r="A26" s="2" t="s">
        <v>12</v>
      </c>
      <c r="B26" s="2">
        <v>396.5</v>
      </c>
      <c r="C26" s="2">
        <f>B26*0.62</f>
        <v>245.82999999999998</v>
      </c>
      <c r="D26" s="2">
        <v>0</v>
      </c>
      <c r="E26" s="2">
        <f>D26*0.62</f>
        <v>0</v>
      </c>
      <c r="F26" s="2">
        <f t="shared" si="2"/>
        <v>396.5</v>
      </c>
      <c r="G26" s="2">
        <f>F26*0.62</f>
        <v>245.82999999999998</v>
      </c>
    </row>
    <row r="27" spans="1:7" ht="12" customHeight="1">
      <c r="A27" s="2" t="s">
        <v>28</v>
      </c>
      <c r="B27" s="2">
        <v>0</v>
      </c>
      <c r="C27" s="2">
        <f>B27*0.64</f>
        <v>0</v>
      </c>
      <c r="D27" s="2">
        <v>0</v>
      </c>
      <c r="E27" s="2">
        <f>D27*0.64</f>
        <v>0</v>
      </c>
      <c r="F27" s="2">
        <f t="shared" si="2"/>
        <v>0</v>
      </c>
      <c r="G27" s="2">
        <f>F27*0.64</f>
        <v>0</v>
      </c>
    </row>
    <row r="28" spans="1:9" ht="12" customHeight="1">
      <c r="A28" s="2" t="s">
        <v>21</v>
      </c>
      <c r="B28" s="2">
        <v>260</v>
      </c>
      <c r="C28" s="2">
        <f>B28*0.52</f>
        <v>135.20000000000002</v>
      </c>
      <c r="D28" s="2">
        <v>0</v>
      </c>
      <c r="E28" s="2">
        <f>D28*0.52</f>
        <v>0</v>
      </c>
      <c r="F28" s="2">
        <f t="shared" si="2"/>
        <v>260</v>
      </c>
      <c r="G28" s="2">
        <f>F28*0.52</f>
        <v>135.20000000000002</v>
      </c>
      <c r="I28" t="s">
        <v>38</v>
      </c>
    </row>
    <row r="29" spans="1:7" ht="12" customHeight="1">
      <c r="A29" s="2" t="s">
        <v>22</v>
      </c>
      <c r="B29" s="2">
        <v>50</v>
      </c>
      <c r="C29" s="2">
        <f>B29*0.41</f>
        <v>20.5</v>
      </c>
      <c r="D29" s="2">
        <v>0</v>
      </c>
      <c r="E29" s="2">
        <f>D29*0.41</f>
        <v>0</v>
      </c>
      <c r="F29" s="2">
        <f t="shared" si="2"/>
        <v>50</v>
      </c>
      <c r="G29" s="2">
        <f>F29*0.41</f>
        <v>20.5</v>
      </c>
    </row>
    <row r="30" spans="1:7" ht="12" customHeight="1">
      <c r="A30" s="2" t="s">
        <v>23</v>
      </c>
      <c r="B30" s="2">
        <v>0</v>
      </c>
      <c r="C30" s="2">
        <f>B30*0.41</f>
        <v>0</v>
      </c>
      <c r="D30" s="2">
        <v>0</v>
      </c>
      <c r="E30" s="2">
        <f>D30*0.41</f>
        <v>0</v>
      </c>
      <c r="F30" s="2">
        <f t="shared" si="2"/>
        <v>0</v>
      </c>
      <c r="G30" s="2">
        <f>F30*0.41</f>
        <v>0</v>
      </c>
    </row>
    <row r="31" spans="1:7" ht="12" customHeight="1">
      <c r="A31" s="2" t="s">
        <v>24</v>
      </c>
      <c r="B31" s="2">
        <v>0</v>
      </c>
      <c r="C31" s="2">
        <f>B31*0.39</f>
        <v>0</v>
      </c>
      <c r="D31" s="2">
        <v>0</v>
      </c>
      <c r="E31" s="2">
        <f>D31*0.39</f>
        <v>0</v>
      </c>
      <c r="F31" s="2">
        <f t="shared" si="2"/>
        <v>0</v>
      </c>
      <c r="G31" s="2">
        <f>F31*0.39</f>
        <v>0</v>
      </c>
    </row>
    <row r="32" spans="1:7" ht="12" customHeight="1">
      <c r="A32" s="2" t="s">
        <v>33</v>
      </c>
      <c r="B32" s="2">
        <v>0</v>
      </c>
      <c r="C32" s="2">
        <f>B32*0.42</f>
        <v>0</v>
      </c>
      <c r="D32" s="2">
        <v>0</v>
      </c>
      <c r="E32" s="2">
        <f>D32*0.42</f>
        <v>0</v>
      </c>
      <c r="F32" s="2">
        <f t="shared" si="2"/>
        <v>0</v>
      </c>
      <c r="G32" s="2">
        <f>F32*0.42</f>
        <v>0</v>
      </c>
    </row>
    <row r="33" spans="1:7" ht="12" customHeight="1">
      <c r="A33" s="2" t="s">
        <v>25</v>
      </c>
      <c r="B33" s="2">
        <v>0</v>
      </c>
      <c r="C33" s="2">
        <f>SUM(B33*0.45)</f>
        <v>0</v>
      </c>
      <c r="D33" s="2">
        <v>0</v>
      </c>
      <c r="E33" s="2">
        <f>D33*0.45</f>
        <v>0</v>
      </c>
      <c r="F33" s="2">
        <f t="shared" si="2"/>
        <v>0</v>
      </c>
      <c r="G33" s="2">
        <f>F33*0.45</f>
        <v>0</v>
      </c>
    </row>
    <row r="34" spans="1:7" ht="12" customHeight="1">
      <c r="A34" s="2" t="s">
        <v>34</v>
      </c>
      <c r="B34" s="2">
        <v>0</v>
      </c>
      <c r="C34" s="2">
        <f>B34*0.32</f>
        <v>0</v>
      </c>
      <c r="D34" s="2">
        <v>0</v>
      </c>
      <c r="E34" s="2">
        <f>D34*0.32</f>
        <v>0</v>
      </c>
      <c r="F34" s="2">
        <f t="shared" si="2"/>
        <v>0</v>
      </c>
      <c r="G34" s="2">
        <f>F34*0.32</f>
        <v>0</v>
      </c>
    </row>
    <row r="35" spans="1:7" ht="12" customHeight="1">
      <c r="A35" s="2" t="s">
        <v>29</v>
      </c>
      <c r="B35" s="2">
        <v>0</v>
      </c>
      <c r="C35" s="2">
        <f>B35*0.44</f>
        <v>0</v>
      </c>
      <c r="D35" s="2">
        <v>0</v>
      </c>
      <c r="E35" s="2">
        <f>D35*0.44</f>
        <v>0</v>
      </c>
      <c r="F35" s="2">
        <f t="shared" si="2"/>
        <v>0</v>
      </c>
      <c r="G35" s="2">
        <f>F35*0.44</f>
        <v>0</v>
      </c>
    </row>
    <row r="36" spans="1:7" ht="12" customHeight="1">
      <c r="A36" s="2" t="s">
        <v>27</v>
      </c>
      <c r="B36" s="2">
        <v>0</v>
      </c>
      <c r="C36" s="2">
        <f>B36*0.64</f>
        <v>0</v>
      </c>
      <c r="D36" s="2">
        <v>0</v>
      </c>
      <c r="E36" s="2">
        <f>D36*0.64</f>
        <v>0</v>
      </c>
      <c r="F36" s="2">
        <f t="shared" si="2"/>
        <v>0</v>
      </c>
      <c r="G36" s="2">
        <f>F36*0.64</f>
        <v>0</v>
      </c>
    </row>
    <row r="37" spans="1:7" ht="12" customHeight="1">
      <c r="A37" s="2" t="s">
        <v>35</v>
      </c>
      <c r="B37" s="2">
        <v>0</v>
      </c>
      <c r="C37" s="2">
        <f>B37*0.21</f>
        <v>0</v>
      </c>
      <c r="D37" s="2">
        <v>0</v>
      </c>
      <c r="E37" s="2">
        <f>D37*0.21</f>
        <v>0</v>
      </c>
      <c r="F37" s="2">
        <f t="shared" si="2"/>
        <v>0</v>
      </c>
      <c r="G37" s="2">
        <f>F37*0.21</f>
        <v>0</v>
      </c>
    </row>
    <row r="38" spans="1:7" ht="12" customHeight="1">
      <c r="A38" s="2" t="s">
        <v>30</v>
      </c>
      <c r="B38" s="2">
        <v>0</v>
      </c>
      <c r="C38" s="2">
        <f>B38*0.51</f>
        <v>0</v>
      </c>
      <c r="D38" s="2">
        <v>0</v>
      </c>
      <c r="E38" s="2">
        <f>D38*0.51</f>
        <v>0</v>
      </c>
      <c r="F38" s="2">
        <f t="shared" si="2"/>
        <v>0</v>
      </c>
      <c r="G38" s="2">
        <f>F38*0.51</f>
        <v>0</v>
      </c>
    </row>
    <row r="39" spans="1:7" ht="12" customHeight="1">
      <c r="A39" s="2" t="s">
        <v>31</v>
      </c>
      <c r="B39" s="2">
        <v>11</v>
      </c>
      <c r="C39" s="2">
        <f>B39*0.45</f>
        <v>4.95</v>
      </c>
      <c r="D39" s="2">
        <v>0</v>
      </c>
      <c r="E39" s="2">
        <f>D39*0.45</f>
        <v>0</v>
      </c>
      <c r="F39" s="2">
        <f t="shared" si="2"/>
        <v>11</v>
      </c>
      <c r="G39" s="2">
        <f>F39*0.45</f>
        <v>4.95</v>
      </c>
    </row>
    <row r="40" spans="1:7" ht="12" customHeight="1">
      <c r="A40" s="2" t="s">
        <v>32</v>
      </c>
      <c r="B40" s="2">
        <v>0</v>
      </c>
      <c r="C40" s="2">
        <f>B40*0.44</f>
        <v>0</v>
      </c>
      <c r="D40" s="2">
        <v>0</v>
      </c>
      <c r="E40" s="2">
        <f>D40*0.44</f>
        <v>0</v>
      </c>
      <c r="F40" s="2">
        <f t="shared" si="2"/>
        <v>0</v>
      </c>
      <c r="G40" s="2">
        <f>F40*0.44</f>
        <v>0</v>
      </c>
    </row>
    <row r="41" spans="1:7" ht="12" customHeight="1">
      <c r="A41" s="2" t="s">
        <v>37</v>
      </c>
      <c r="B41" s="2">
        <v>0</v>
      </c>
      <c r="C41" s="2">
        <f>B41*0.83</f>
        <v>0</v>
      </c>
      <c r="D41" s="2">
        <v>0</v>
      </c>
      <c r="E41" s="2">
        <f>D41*0.83</f>
        <v>0</v>
      </c>
      <c r="F41" s="2">
        <f t="shared" si="2"/>
        <v>0</v>
      </c>
      <c r="G41" s="2">
        <f>F41*0.83</f>
        <v>0</v>
      </c>
    </row>
    <row r="42" spans="1:7" ht="12" customHeight="1">
      <c r="A42" s="3"/>
      <c r="B42" s="3"/>
      <c r="C42" s="3"/>
      <c r="D42" s="3"/>
      <c r="E42" s="3"/>
      <c r="F42" s="3"/>
      <c r="G42" s="3"/>
    </row>
    <row r="43" spans="1:7" ht="12" customHeight="1">
      <c r="A43" s="3"/>
      <c r="B43" s="3"/>
      <c r="C43" s="3"/>
      <c r="D43" s="3"/>
      <c r="E43" s="3"/>
      <c r="F43" s="3"/>
      <c r="G43" s="3"/>
    </row>
    <row r="44" spans="1:7" ht="12" customHeight="1">
      <c r="A44" s="11"/>
      <c r="B44" s="11"/>
      <c r="C44" s="11"/>
      <c r="D44" s="11"/>
      <c r="E44" s="11"/>
      <c r="F44" s="11"/>
      <c r="G44" s="11"/>
    </row>
    <row r="45" spans="1:3" ht="12" customHeight="1">
      <c r="A45" s="3"/>
      <c r="B45" s="3"/>
      <c r="C45" s="3"/>
    </row>
    <row r="46" spans="1:7" ht="12" customHeight="1">
      <c r="A46" s="11"/>
      <c r="B46" s="11"/>
      <c r="C46" s="11"/>
      <c r="D46" s="11"/>
      <c r="E46" s="11"/>
      <c r="F46" s="11"/>
      <c r="G46" s="11"/>
    </row>
    <row r="47" spans="1:7" ht="12" customHeight="1">
      <c r="A47" s="11"/>
      <c r="B47" s="11"/>
      <c r="C47" s="11"/>
      <c r="D47" s="11"/>
      <c r="E47" s="11"/>
      <c r="F47" s="11"/>
      <c r="G47" s="11"/>
    </row>
  </sheetData>
  <sheetProtection/>
  <mergeCells count="10">
    <mergeCell ref="A2:G2"/>
    <mergeCell ref="A3:G3"/>
    <mergeCell ref="A47:G47"/>
    <mergeCell ref="A46:G46"/>
    <mergeCell ref="A44:G44"/>
    <mergeCell ref="D5:E5"/>
    <mergeCell ref="F5:G5"/>
    <mergeCell ref="A4:C4"/>
    <mergeCell ref="A5:A6"/>
    <mergeCell ref="B5:C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Леша</cp:lastModifiedBy>
  <cp:lastPrinted>2016-01-13T07:32:49Z</cp:lastPrinted>
  <dcterms:created xsi:type="dcterms:W3CDTF">1996-10-08T23:32:33Z</dcterms:created>
  <dcterms:modified xsi:type="dcterms:W3CDTF">2019-04-04T10:27:20Z</dcterms:modified>
  <cp:category/>
  <cp:version/>
  <cp:contentType/>
  <cp:contentStatus/>
</cp:coreProperties>
</file>