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20775" windowHeight="8895" activeTab="0"/>
  </bookViews>
  <sheets>
    <sheet name="Доход район" sheetId="1" r:id="rId1"/>
  </sheets>
  <definedNames>
    <definedName name="_xlnm.Print_Titles" localSheetId="0">'Доход район'!$8:$9</definedName>
    <definedName name="_xlnm.Print_Area" localSheetId="0">'Доход район'!$A$1:$AI$105</definedName>
  </definedNames>
  <calcPr fullCalcOnLoad="1"/>
</workbook>
</file>

<file path=xl/sharedStrings.xml><?xml version="1.0" encoding="utf-8"?>
<sst xmlns="http://schemas.openxmlformats.org/spreadsheetml/2006/main" count="328" uniqueCount="205">
  <si>
    <t>за период с 01.01.2019г. по 31.12.2019г.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</si>
  <si>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</si>
  <si>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</si>
  <si>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</si>
  <si>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</si>
  <si>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</si>
  <si>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</si>
  <si>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</si>
  <si>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</si>
  <si>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</si>
  <si>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</si>
  <si>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</si>
  <si>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</si>
  <si>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</si>
  <si>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</si>
  <si>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</si>
  <si>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</si>
  <si>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</si>
  <si>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</si>
  <si>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</si>
  <si>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</si>
  <si>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</si>
  <si>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</si>
  <si>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</si>
  <si>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</si>
  <si>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</si>
  <si>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</si>
  <si>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</si>
  <si>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</si>
  <si>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</si>
  <si>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</si>
  <si>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</si>
  <si>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</si>
  <si>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</si>
  <si>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</si>
  <si>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</si>
  <si>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</si>
  <si>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</si>
  <si>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</si>
  <si>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</si>
  <si>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</si>
  <si>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00010600000000000000</t>
  </si>
  <si>
    <t xml:space="preserve">        НАЛОГИ НА ИМУЩЕСТВО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</si>
  <si>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</si>
  <si>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</si>
  <si>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</si>
  <si>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</si>
  <si>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</si>
  <si>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</si>
  <si>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00011300000000000000</t>
  </si>
  <si>
    <t xml:space="preserve">        ДОХОДЫ ОТ ОКАЗАНИЯ ПЛАТНЫХ УСЛУГ И КОМПЕНСАЦИИ ЗАТРАТ ГОСУДАРСТВА</t>
  </si>
  <si>
    <t>00011600000000000000</t>
  </si>
  <si>
    <t xml:space="preserve">        ШТРАФЫ, САНКЦИИ, ВОЗМЕЩЕНИЕ УЩЕРБА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</si>
  <si>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</si>
  <si>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</si>
  <si>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</si>
  <si>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</si>
  <si>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</si>
  <si>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</si>
  <si>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</si>
  <si>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</si>
  <si>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</si>
  <si>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</si>
  <si>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00020230000000000000</t>
  </si>
  <si>
    <t xml:space="preserve">          Субвенции бюджетам бюджетной системы Российской Федерации</t>
  </si>
  <si>
    <t>00020240000000000000</t>
  </si>
  <si>
    <t xml:space="preserve">          Иные межбюджетные трансферты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</si>
  <si>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</si>
  <si>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</si>
  <si>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</si>
  <si>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00011400000000000000</t>
  </si>
  <si>
    <t xml:space="preserve">        ДОХОДЫ ОТ ПРОДАЖИ МАТЕРИАЛЬНЫХ И НЕМАТЕРИАЛЬНЫХ АКТИВОВ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</si>
  <si>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</si>
  <si>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</si>
  <si>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00010502010020000110</t>
  </si>
  <si>
    <t xml:space="preserve">              Единый налог на вмененный доход для отдельных видов деятельности</t>
  </si>
  <si>
    <t>00010502020020000110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</si>
  <si>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</si>
  <si>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</si>
  <si>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</si>
  <si>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</si>
  <si>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</si>
  <si>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</si>
  <si>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</si>
  <si>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</si>
  <si>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</si>
  <si>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</si>
  <si>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</si>
  <si>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</si>
  <si>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</si>
  <si>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</si>
  <si>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</si>
  <si>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</si>
  <si>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</si>
  <si>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</si>
  <si>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</si>
  <si>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</si>
  <si>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</si>
  <si>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</si>
  <si>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</si>
  <si>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</si>
  <si>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</si>
  <si>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</si>
  <si>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</si>
  <si>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00010807310010000110</t>
  </si>
  <si>
    <t xml:space="preserve">              Государственная пошлина за повторную выдачу свидетельства о постановке на учет в налоговом органе</t>
  </si>
  <si>
    <t>00011101000000000000</t>
  </si>
  <si>
    <t xml:space="preserve">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</si>
  <si>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</si>
  <si>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</si>
  <si>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</si>
  <si>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</si>
  <si>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</si>
  <si>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</si>
  <si>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</si>
  <si>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</si>
  <si>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</si>
  <si>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</si>
  <si>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</si>
  <si>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</si>
  <si>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</si>
  <si>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</si>
  <si>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</si>
  <si>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</si>
  <si>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</si>
  <si>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</si>
  <si>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</si>
  <si>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</si>
  <si>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</si>
  <si>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</si>
  <si>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</si>
  <si>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</si>
  <si>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</si>
  <si>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</si>
  <si>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</si>
  <si>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</si>
  <si>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</si>
  <si>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</si>
  <si>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</si>
  <si>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</si>
  <si>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</si>
  <si>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</si>
  <si>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</si>
  <si>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</si>
  <si>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</si>
  <si>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</si>
  <si>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</si>
  <si>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</si>
  <si>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00011633050050000140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</si>
  <si>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</si>
  <si>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</si>
  <si>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</si>
  <si>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</si>
  <si>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</si>
  <si>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</si>
  <si>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</si>
  <si>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</si>
  <si>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</si>
  <si>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00020219999050000150</t>
  </si>
  <si>
    <t xml:space="preserve">              Прочие дотации бюджетам муниципальных районов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</si>
  <si>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</si>
  <si>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</si>
  <si>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</si>
  <si>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</si>
  <si>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</si>
  <si>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</si>
  <si>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</si>
  <si>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</si>
  <si>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00020225519050000150</t>
  </si>
  <si>
    <t xml:space="preserve">              Субсидия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</si>
  <si>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</si>
  <si>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</si>
  <si>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</si>
  <si>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</si>
  <si>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</si>
  <si>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</si>
  <si>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</si>
  <si>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</si>
  <si>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</si>
  <si>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</si>
  <si>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</si>
  <si>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</si>
  <si>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</si>
  <si>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</si>
  <si>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</si>
  <si>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</si>
  <si>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</si>
  <si>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</si>
  <si>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</si>
  <si>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</si>
  <si>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00020240014050000150</t>
  </si>
  <si>
    <t xml:space="preserve">  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</si>
  <si>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00020245550050000150</t>
  </si>
  <si>
    <t xml:space="preserve">            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</si>
  <si>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</si>
  <si>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</si>
  <si>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00021805010050000150</t>
  </si>
  <si>
    <t xml:space="preserve">              Доходы бюджетов муниципальных районов от возврата бюджетными учреждениями остатков субсидий прошлых лет</t>
  </si>
  <si>
    <t>00021825467050000150</t>
  </si>
  <si>
    <t xml:space="preserve">              Доходы бюджетов муниципальных районов от возврата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поселений</t>
  </si>
  <si>
    <t>00021925467050000150</t>
  </si>
  <si>
    <t xml:space="preserve">              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муниципальных районов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</si>
  <si>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</si>
  <si>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</si>
  <si>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Отчет об исполнении бюджета  Красноармейского района Чувашской Республики
1. ДОХОД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</si>
</sst>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3" fillId="36" borderId="0" xfId="57" applyNumberFormat="1" applyFont="1" applyFill="1" applyProtection="1">
      <alignment horizontal="center" wrapText="1"/>
      <protection/>
    </xf>
    <xf numFmtId="0" fontId="43" fillId="36" borderId="0" xfId="58" applyNumberFormat="1" applyFont="1" applyFill="1" applyProtection="1">
      <alignment horizontal="center"/>
      <protection/>
    </xf>
    <xf numFmtId="0" fontId="25" fillId="36" borderId="1" xfId="47" applyNumberFormat="1" applyFont="1" applyFill="1" applyProtection="1">
      <alignment horizontal="center" vertical="center" wrapText="1"/>
      <protection/>
    </xf>
    <xf numFmtId="1" fontId="25" fillId="36" borderId="1" xfId="40" applyNumberFormat="1" applyFont="1" applyFill="1" applyProtection="1">
      <alignment horizontal="center" vertical="top" shrinkToFit="1"/>
      <protection/>
    </xf>
    <xf numFmtId="0" fontId="25" fillId="36" borderId="1" xfId="61" applyNumberFormat="1" applyFont="1" applyFill="1" applyProtection="1">
      <alignment horizontal="left" vertical="top" wrapText="1"/>
      <protection/>
    </xf>
    <xf numFmtId="0" fontId="25" fillId="36" borderId="1" xfId="43" applyNumberFormat="1" applyFont="1" applyFill="1" applyProtection="1">
      <alignment horizontal="center" vertical="top" wrapText="1"/>
      <protection/>
    </xf>
    <xf numFmtId="4" fontId="25" fillId="36" borderId="1" xfId="6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4" fontId="25" fillId="36" borderId="1" xfId="52" applyNumberFormat="1" applyFont="1" applyFill="1" applyProtection="1">
      <alignment horizontal="right" vertical="top" shrinkToFit="1"/>
      <protection/>
    </xf>
    <xf numFmtId="10" fontId="25" fillId="36" borderId="1" xfId="56" applyNumberFormat="1" applyFont="1" applyFill="1" applyProtection="1">
      <alignment horizontal="center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6" fillId="36" borderId="3" xfId="54" applyNumberFormat="1" applyFont="1" applyFill="1" applyProtection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0" fontId="26" fillId="36" borderId="0" xfId="41" applyNumberFormat="1" applyFont="1" applyFill="1" applyProtection="1">
      <alignment/>
      <protection/>
    </xf>
    <xf numFmtId="0" fontId="22" fillId="36" borderId="0" xfId="0" applyFont="1" applyFill="1" applyAlignment="1" applyProtection="1">
      <alignment/>
      <protection locked="0"/>
    </xf>
    <xf numFmtId="1" fontId="26" fillId="36" borderId="2" xfId="50" applyNumberFormat="1" applyFont="1" applyFill="1" applyProtection="1">
      <alignment horizontal="left" vertical="top" shrinkToFit="1"/>
      <protection/>
    </xf>
    <xf numFmtId="4" fontId="26" fillId="36" borderId="1" xfId="5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0" fontId="26" fillId="36" borderId="1" xfId="46" applyNumberFormat="1" applyFont="1" applyFill="1" applyProtection="1">
      <alignment horizontal="center" vertical="center" wrapText="1"/>
      <protection/>
    </xf>
    <xf numFmtId="0" fontId="26" fillId="36" borderId="1" xfId="46" applyFont="1" applyFill="1">
      <alignment horizontal="center" vertical="center" wrapText="1"/>
      <protection/>
    </xf>
    <xf numFmtId="0" fontId="26" fillId="36" borderId="1" xfId="48" applyNumberFormat="1" applyFont="1" applyFill="1" applyProtection="1">
      <alignment horizontal="center" vertical="center" wrapText="1"/>
      <protection/>
    </xf>
    <xf numFmtId="0" fontId="26" fillId="36" borderId="1" xfId="48" applyFont="1" applyFill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47" applyFont="1" applyFill="1">
      <alignment horizontal="center" vertical="center" wrapText="1"/>
      <protection/>
    </xf>
    <xf numFmtId="0" fontId="25" fillId="36" borderId="1" xfId="48" applyNumberFormat="1" applyFont="1" applyFill="1" applyProtection="1">
      <alignment horizontal="center" vertical="center" wrapText="1"/>
      <protection/>
    </xf>
    <xf numFmtId="0" fontId="25" fillId="36" borderId="1" xfId="48" applyFont="1" applyFill="1">
      <alignment horizontal="center" vertical="center" wrapText="1"/>
      <protection/>
    </xf>
    <xf numFmtId="0" fontId="26" fillId="36" borderId="13" xfId="48" applyNumberFormat="1" applyFont="1" applyFill="1" applyBorder="1" applyAlignment="1" applyProtection="1">
      <alignment horizontal="center" vertical="center" wrapText="1"/>
      <protection/>
    </xf>
    <xf numFmtId="0" fontId="26" fillId="36" borderId="14" xfId="48" applyNumberFormat="1" applyFont="1" applyFill="1" applyBorder="1" applyAlignment="1" applyProtection="1">
      <alignment horizontal="center" vertical="center" wrapText="1"/>
      <protection/>
    </xf>
    <xf numFmtId="0" fontId="26" fillId="36" borderId="15" xfId="48" applyNumberFormat="1" applyFont="1" applyFill="1" applyBorder="1" applyAlignment="1" applyProtection="1">
      <alignment horizontal="center" vertical="center" wrapText="1"/>
      <protection/>
    </xf>
    <xf numFmtId="0" fontId="26" fillId="36" borderId="16" xfId="48" applyNumberFormat="1" applyFont="1" applyFill="1" applyBorder="1" applyAlignment="1" applyProtection="1">
      <alignment horizontal="center" vertical="center" wrapText="1"/>
      <protection/>
    </xf>
    <xf numFmtId="0" fontId="26" fillId="36" borderId="17" xfId="48" applyNumberFormat="1" applyFont="1" applyFill="1" applyBorder="1" applyAlignment="1" applyProtection="1">
      <alignment horizontal="center" vertical="center" wrapText="1"/>
      <protection/>
    </xf>
    <xf numFmtId="0" fontId="26" fillId="36" borderId="18" xfId="48" applyNumberFormat="1" applyFont="1" applyFill="1" applyBorder="1" applyAlignment="1" applyProtection="1">
      <alignment horizontal="center" vertical="center" wrapText="1"/>
      <protection/>
    </xf>
    <xf numFmtId="0" fontId="26" fillId="36" borderId="19" xfId="47" applyNumberFormat="1" applyFont="1" applyFill="1" applyBorder="1" applyAlignment="1" applyProtection="1">
      <alignment horizontal="center" vertical="center" wrapText="1"/>
      <protection/>
    </xf>
    <xf numFmtId="0" fontId="26" fillId="36" borderId="20" xfId="47" applyNumberFormat="1" applyFont="1" applyFill="1" applyBorder="1" applyAlignment="1" applyProtection="1">
      <alignment horizontal="center" vertical="center" wrapText="1"/>
      <protection/>
    </xf>
    <xf numFmtId="0" fontId="27" fillId="36" borderId="0" xfId="58" applyNumberFormat="1" applyFont="1" applyFill="1" applyProtection="1">
      <alignment horizontal="center"/>
      <protection/>
    </xf>
    <xf numFmtId="0" fontId="27" fillId="36" borderId="0" xfId="58" applyFont="1" applyFill="1">
      <alignment horizontal="center"/>
      <protection/>
    </xf>
    <xf numFmtId="0" fontId="25" fillId="36" borderId="0" xfId="59" applyNumberFormat="1" applyFont="1" applyFill="1" applyProtection="1">
      <alignment horizontal="right"/>
      <protection/>
    </xf>
    <xf numFmtId="0" fontId="25" fillId="36" borderId="0" xfId="59" applyFont="1" applyFill="1">
      <alignment horizontal="right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5" fillId="36" borderId="0" xfId="53" applyFont="1" applyFill="1">
      <alignment horizontal="left" wrapText="1"/>
      <protection/>
    </xf>
    <xf numFmtId="1" fontId="26" fillId="36" borderId="1" xfId="49" applyNumberFormat="1" applyFont="1" applyFill="1" applyProtection="1">
      <alignment horizontal="left" vertical="top" shrinkToFit="1"/>
      <protection/>
    </xf>
    <xf numFmtId="1" fontId="26" fillId="36" borderId="1" xfId="49" applyFont="1" applyFill="1">
      <alignment horizontal="left" vertical="top" shrinkToFit="1"/>
      <protection/>
    </xf>
    <xf numFmtId="0" fontId="25" fillId="36" borderId="1" xfId="39" applyNumberFormat="1" applyFont="1" applyFill="1" applyProtection="1">
      <alignment horizontal="center" vertical="center" wrapText="1"/>
      <protection/>
    </xf>
    <xf numFmtId="0" fontId="25" fillId="36" borderId="1" xfId="39" applyFont="1" applyFill="1">
      <alignment horizontal="center" vertical="center" wrapText="1"/>
      <protection/>
    </xf>
    <xf numFmtId="0" fontId="26" fillId="36" borderId="1" xfId="42" applyNumberFormat="1" applyFont="1" applyFill="1" applyProtection="1">
      <alignment horizontal="center" vertical="center" wrapText="1"/>
      <protection/>
    </xf>
    <xf numFmtId="0" fontId="26" fillId="36" borderId="1" xfId="42" applyFont="1" applyFill="1">
      <alignment horizontal="center" vertical="center" wrapText="1"/>
      <protection/>
    </xf>
    <xf numFmtId="0" fontId="26" fillId="36" borderId="1" xfId="44" applyNumberFormat="1" applyFont="1" applyFill="1" applyProtection="1">
      <alignment horizontal="center" vertical="center" wrapText="1"/>
      <protection/>
    </xf>
    <xf numFmtId="0" fontId="26" fillId="36" borderId="1" xfId="44" applyFont="1" applyFill="1">
      <alignment horizontal="center" vertical="center" wrapText="1"/>
      <protection/>
    </xf>
    <xf numFmtId="0" fontId="26" fillId="36" borderId="1" xfId="45" applyNumberFormat="1" applyFont="1" applyFill="1" applyProtection="1">
      <alignment horizontal="center" vertical="center" wrapText="1"/>
      <protection/>
    </xf>
    <xf numFmtId="0" fontId="26" fillId="36" borderId="1" xfId="45" applyFont="1" applyFill="1">
      <alignment horizontal="center" vertical="center" wrapText="1"/>
      <protection/>
    </xf>
    <xf numFmtId="0" fontId="27" fillId="36" borderId="0" xfId="57" applyNumberFormat="1" applyFont="1" applyFill="1" applyProtection="1">
      <alignment horizontal="center" wrapText="1"/>
      <protection/>
    </xf>
    <xf numFmtId="0" fontId="27" fillId="36" borderId="0" xfId="57" applyFont="1" applyFill="1">
      <alignment horizont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"/>
  <sheetViews>
    <sheetView showGridLines="0" showZeros="0" tabSelected="1" view="pageBreakPreview" zoomScaleSheetLayoutView="100" workbookViewId="0" topLeftCell="B1">
      <pane ySplit="9" topLeftCell="A10" activePane="bottomLeft" state="frozen"/>
      <selection pane="topLeft" activeCell="A1" sqref="A1"/>
      <selection pane="bottomLeft" activeCell="AL18" sqref="AL18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6" width="9.140625" style="2" hidden="1" customWidth="1"/>
    <col min="17" max="17" width="15.7109375" style="2" customWidth="1"/>
    <col min="18" max="25" width="9.140625" style="2" hidden="1" customWidth="1"/>
    <col min="26" max="26" width="15.7109375" style="2" customWidth="1"/>
    <col min="27" max="30" width="9.140625" style="2" hidden="1" customWidth="1"/>
    <col min="31" max="31" width="12.28125" style="2" customWidth="1"/>
    <col min="32" max="35" width="9.140625" style="2" hidden="1" customWidth="1"/>
    <col min="36" max="36" width="9.140625" style="2" customWidth="1"/>
    <col min="37" max="16384" width="9.140625" style="2" customWidth="1"/>
  </cols>
  <sheetData>
    <row r="1" spans="1:36" ht="2.2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"/>
    </row>
    <row r="2" spans="1:36" ht="15" hidden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1"/>
    </row>
    <row r="3" spans="1:36" ht="15" hidden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1"/>
    </row>
    <row r="4" spans="1:36" ht="15" hidden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1"/>
    </row>
    <row r="5" spans="1:36" ht="48" customHeight="1">
      <c r="A5" s="62" t="s">
        <v>204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3"/>
      <c r="AI5" s="3"/>
      <c r="AJ5" s="1"/>
    </row>
    <row r="6" spans="1:36" ht="15.75">
      <c r="A6" s="46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"/>
      <c r="AI6" s="4"/>
      <c r="AJ6" s="1"/>
    </row>
    <row r="7" spans="1:36" ht="15">
      <c r="A7" s="48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1"/>
    </row>
    <row r="8" spans="1:36" ht="15" customHeight="1">
      <c r="A8" s="54" t="s">
        <v>2</v>
      </c>
      <c r="B8" s="56" t="s">
        <v>3</v>
      </c>
      <c r="C8" s="58" t="s">
        <v>4</v>
      </c>
      <c r="D8" s="60" t="s">
        <v>2</v>
      </c>
      <c r="E8" s="30" t="s">
        <v>2</v>
      </c>
      <c r="F8" s="32" t="s">
        <v>5</v>
      </c>
      <c r="G8" s="33"/>
      <c r="H8" s="33"/>
      <c r="I8" s="32" t="s">
        <v>6</v>
      </c>
      <c r="J8" s="33"/>
      <c r="K8" s="33"/>
      <c r="L8" s="34" t="s">
        <v>2</v>
      </c>
      <c r="M8" s="34" t="s">
        <v>2</v>
      </c>
      <c r="N8" s="34" t="s">
        <v>2</v>
      </c>
      <c r="O8" s="34" t="s">
        <v>2</v>
      </c>
      <c r="P8" s="34" t="s">
        <v>2</v>
      </c>
      <c r="Q8" s="34" t="s">
        <v>7</v>
      </c>
      <c r="R8" s="34" t="s">
        <v>2</v>
      </c>
      <c r="S8" s="34" t="s">
        <v>2</v>
      </c>
      <c r="T8" s="34" t="s">
        <v>2</v>
      </c>
      <c r="U8" s="34" t="s">
        <v>2</v>
      </c>
      <c r="V8" s="34" t="s">
        <v>2</v>
      </c>
      <c r="W8" s="34" t="s">
        <v>2</v>
      </c>
      <c r="X8" s="38" t="s">
        <v>8</v>
      </c>
      <c r="Y8" s="39"/>
      <c r="Z8" s="40"/>
      <c r="AA8" s="32" t="s">
        <v>9</v>
      </c>
      <c r="AB8" s="33"/>
      <c r="AC8" s="33"/>
      <c r="AD8" s="14" t="s">
        <v>2</v>
      </c>
      <c r="AE8" s="44" t="s">
        <v>12</v>
      </c>
      <c r="AF8" s="36" t="s">
        <v>10</v>
      </c>
      <c r="AG8" s="37"/>
      <c r="AH8" s="36" t="s">
        <v>11</v>
      </c>
      <c r="AI8" s="37"/>
      <c r="AJ8" s="1"/>
    </row>
    <row r="9" spans="1:36" ht="15">
      <c r="A9" s="55"/>
      <c r="B9" s="57"/>
      <c r="C9" s="59"/>
      <c r="D9" s="61"/>
      <c r="E9" s="31"/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41"/>
      <c r="Y9" s="42"/>
      <c r="Z9" s="43"/>
      <c r="AA9" s="15" t="s">
        <v>2</v>
      </c>
      <c r="AB9" s="15" t="s">
        <v>2</v>
      </c>
      <c r="AC9" s="15" t="s">
        <v>2</v>
      </c>
      <c r="AD9" s="15"/>
      <c r="AE9" s="45"/>
      <c r="AF9" s="5" t="s">
        <v>2</v>
      </c>
      <c r="AG9" s="5" t="s">
        <v>2</v>
      </c>
      <c r="AH9" s="5" t="s">
        <v>2</v>
      </c>
      <c r="AI9" s="5" t="s">
        <v>2</v>
      </c>
      <c r="AJ9" s="1"/>
    </row>
    <row r="10" spans="1:36" ht="15">
      <c r="A10" s="6" t="s">
        <v>13</v>
      </c>
      <c r="B10" s="16" t="s">
        <v>14</v>
      </c>
      <c r="C10" s="17" t="s">
        <v>13</v>
      </c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9">
        <v>85995600</v>
      </c>
      <c r="P10" s="19">
        <v>4268590</v>
      </c>
      <c r="Q10" s="19">
        <v>90264190</v>
      </c>
      <c r="R10" s="19">
        <v>90264190</v>
      </c>
      <c r="S10" s="19">
        <v>90264190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89947521.46</v>
      </c>
      <c r="Z10" s="19">
        <f>Z11+Z17+Z22+Z29+Z33+Z35+Z43+Z51+Z56+Z58+Z60+Z72</f>
        <v>90407642.24</v>
      </c>
      <c r="AA10" s="19">
        <v>0</v>
      </c>
      <c r="AB10" s="19">
        <v>89947521.46</v>
      </c>
      <c r="AC10" s="19">
        <v>89947521.46</v>
      </c>
      <c r="AD10" s="19">
        <v>89947521.46</v>
      </c>
      <c r="AE10" s="29">
        <f>Z10/Q10</f>
        <v>1.0015892486267255</v>
      </c>
      <c r="AF10" s="9">
        <v>316668.54</v>
      </c>
      <c r="AG10" s="10">
        <v>0.9964917589134739</v>
      </c>
      <c r="AH10" s="9">
        <v>0</v>
      </c>
      <c r="AI10" s="10"/>
      <c r="AJ10" s="1"/>
    </row>
    <row r="11" spans="1:36" ht="15" outlineLevel="1">
      <c r="A11" s="6" t="s">
        <v>15</v>
      </c>
      <c r="B11" s="16" t="s">
        <v>16</v>
      </c>
      <c r="C11" s="17" t="s">
        <v>15</v>
      </c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9">
        <v>71830900</v>
      </c>
      <c r="P11" s="19">
        <v>411774</v>
      </c>
      <c r="Q11" s="19">
        <v>72242674</v>
      </c>
      <c r="R11" s="19">
        <v>72242674</v>
      </c>
      <c r="S11" s="19">
        <v>72242674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70379722.61</v>
      </c>
      <c r="Z11" s="19">
        <f>Z12</f>
        <v>70827096.24999999</v>
      </c>
      <c r="AA11" s="19">
        <v>0</v>
      </c>
      <c r="AB11" s="19">
        <v>70379722.61</v>
      </c>
      <c r="AC11" s="19">
        <v>70379722.61</v>
      </c>
      <c r="AD11" s="19">
        <v>70379722.61</v>
      </c>
      <c r="AE11" s="29">
        <f aca="true" t="shared" si="0" ref="AE11:AE74">Z11/Q11</f>
        <v>0.980405241505872</v>
      </c>
      <c r="AF11" s="9">
        <v>1862951.39</v>
      </c>
      <c r="AG11" s="10">
        <v>0.9742125908849941</v>
      </c>
      <c r="AH11" s="9">
        <v>0</v>
      </c>
      <c r="AI11" s="10"/>
      <c r="AJ11" s="1"/>
    </row>
    <row r="12" spans="1:36" ht="15" outlineLevel="3">
      <c r="A12" s="6" t="s">
        <v>17</v>
      </c>
      <c r="B12" s="7" t="s">
        <v>18</v>
      </c>
      <c r="C12" s="6" t="s">
        <v>17</v>
      </c>
      <c r="D12" s="6"/>
      <c r="E12" s="6"/>
      <c r="F12" s="8"/>
      <c r="G12" s="6"/>
      <c r="H12" s="6"/>
      <c r="I12" s="6"/>
      <c r="J12" s="6"/>
      <c r="K12" s="6"/>
      <c r="L12" s="6"/>
      <c r="M12" s="6"/>
      <c r="N12" s="6"/>
      <c r="O12" s="9">
        <v>71830900</v>
      </c>
      <c r="P12" s="9">
        <v>411774</v>
      </c>
      <c r="Q12" s="9">
        <v>72242674</v>
      </c>
      <c r="R12" s="9">
        <v>72242674</v>
      </c>
      <c r="S12" s="9">
        <v>72242674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70379722.61</v>
      </c>
      <c r="Z12" s="9">
        <f>Z13+Z14+Z15+Z16</f>
        <v>70827096.24999999</v>
      </c>
      <c r="AA12" s="9">
        <v>0</v>
      </c>
      <c r="AB12" s="9">
        <v>70379722.61</v>
      </c>
      <c r="AC12" s="9">
        <v>70379722.61</v>
      </c>
      <c r="AD12" s="9">
        <v>70379722.61</v>
      </c>
      <c r="AE12" s="29">
        <f t="shared" si="0"/>
        <v>0.980405241505872</v>
      </c>
      <c r="AF12" s="9">
        <v>1862951.39</v>
      </c>
      <c r="AG12" s="10">
        <v>0.9742125908849941</v>
      </c>
      <c r="AH12" s="9">
        <v>0</v>
      </c>
      <c r="AI12" s="10"/>
      <c r="AJ12" s="1"/>
    </row>
    <row r="13" spans="1:36" ht="89.25" outlineLevel="4">
      <c r="A13" s="6" t="s">
        <v>19</v>
      </c>
      <c r="B13" s="7" t="s">
        <v>20</v>
      </c>
      <c r="C13" s="6" t="s">
        <v>19</v>
      </c>
      <c r="D13" s="6"/>
      <c r="E13" s="6"/>
      <c r="F13" s="8"/>
      <c r="G13" s="6"/>
      <c r="H13" s="6"/>
      <c r="I13" s="6"/>
      <c r="J13" s="6"/>
      <c r="K13" s="6"/>
      <c r="L13" s="6"/>
      <c r="M13" s="6"/>
      <c r="N13" s="6"/>
      <c r="O13" s="9">
        <v>71328000</v>
      </c>
      <c r="P13" s="9">
        <v>306785</v>
      </c>
      <c r="Q13" s="9">
        <v>71634785</v>
      </c>
      <c r="R13" s="9">
        <v>71634785</v>
      </c>
      <c r="S13" s="9">
        <v>71634785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69775168.96</v>
      </c>
      <c r="Z13" s="9">
        <v>70222388.19</v>
      </c>
      <c r="AA13" s="9">
        <v>0</v>
      </c>
      <c r="AB13" s="9">
        <v>69775168.96</v>
      </c>
      <c r="AC13" s="9">
        <v>69775168.96</v>
      </c>
      <c r="AD13" s="9">
        <v>69775168.96</v>
      </c>
      <c r="AE13" s="29">
        <f t="shared" si="0"/>
        <v>0.9802833663840828</v>
      </c>
      <c r="AF13" s="9">
        <v>1859616.04</v>
      </c>
      <c r="AG13" s="10">
        <v>0.9740403207743277</v>
      </c>
      <c r="AH13" s="9">
        <v>0</v>
      </c>
      <c r="AI13" s="10"/>
      <c r="AJ13" s="1"/>
    </row>
    <row r="14" spans="1:36" ht="127.5" outlineLevel="4">
      <c r="A14" s="6" t="s">
        <v>21</v>
      </c>
      <c r="B14" s="7" t="s">
        <v>22</v>
      </c>
      <c r="C14" s="6" t="s">
        <v>21</v>
      </c>
      <c r="D14" s="6"/>
      <c r="E14" s="6"/>
      <c r="F14" s="8"/>
      <c r="G14" s="6"/>
      <c r="H14" s="6"/>
      <c r="I14" s="6"/>
      <c r="J14" s="6"/>
      <c r="K14" s="6"/>
      <c r="L14" s="6"/>
      <c r="M14" s="6"/>
      <c r="N14" s="6"/>
      <c r="O14" s="9">
        <v>359200</v>
      </c>
      <c r="P14" s="9">
        <v>0</v>
      </c>
      <c r="Q14" s="9">
        <v>359200</v>
      </c>
      <c r="R14" s="9">
        <v>359200</v>
      </c>
      <c r="S14" s="9">
        <v>359200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341385.82</v>
      </c>
      <c r="Z14" s="9">
        <v>341385.82</v>
      </c>
      <c r="AA14" s="9">
        <v>0</v>
      </c>
      <c r="AB14" s="9">
        <v>341385.82</v>
      </c>
      <c r="AC14" s="9">
        <v>341385.82</v>
      </c>
      <c r="AD14" s="9">
        <v>341385.82</v>
      </c>
      <c r="AE14" s="29">
        <f t="shared" si="0"/>
        <v>0.9504059576837417</v>
      </c>
      <c r="AF14" s="9">
        <v>17814.18</v>
      </c>
      <c r="AG14" s="10">
        <v>0.9504059576837417</v>
      </c>
      <c r="AH14" s="9">
        <v>0</v>
      </c>
      <c r="AI14" s="10"/>
      <c r="AJ14" s="1"/>
    </row>
    <row r="15" spans="1:36" ht="51" outlineLevel="4">
      <c r="A15" s="6" t="s">
        <v>23</v>
      </c>
      <c r="B15" s="7" t="s">
        <v>24</v>
      </c>
      <c r="C15" s="6" t="s">
        <v>23</v>
      </c>
      <c r="D15" s="6"/>
      <c r="E15" s="6"/>
      <c r="F15" s="8"/>
      <c r="G15" s="6"/>
      <c r="H15" s="6"/>
      <c r="I15" s="6"/>
      <c r="J15" s="6"/>
      <c r="K15" s="6"/>
      <c r="L15" s="6"/>
      <c r="M15" s="6"/>
      <c r="N15" s="6"/>
      <c r="O15" s="9">
        <v>143700</v>
      </c>
      <c r="P15" s="9">
        <v>104980</v>
      </c>
      <c r="Q15" s="9">
        <v>248680</v>
      </c>
      <c r="R15" s="9">
        <v>248680</v>
      </c>
      <c r="S15" s="9">
        <v>248680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263158.66</v>
      </c>
      <c r="Z15" s="9">
        <v>263313.07</v>
      </c>
      <c r="AA15" s="9">
        <v>0</v>
      </c>
      <c r="AB15" s="9">
        <v>263158.66</v>
      </c>
      <c r="AC15" s="9">
        <v>263158.66</v>
      </c>
      <c r="AD15" s="9">
        <v>263158.66</v>
      </c>
      <c r="AE15" s="29">
        <f t="shared" si="0"/>
        <v>1.0588429708862797</v>
      </c>
      <c r="AF15" s="9">
        <v>-14478.66</v>
      </c>
      <c r="AG15" s="10">
        <v>1.0582220524368666</v>
      </c>
      <c r="AH15" s="9">
        <v>0</v>
      </c>
      <c r="AI15" s="10"/>
      <c r="AJ15" s="1"/>
    </row>
    <row r="16" spans="1:36" ht="51" outlineLevel="4">
      <c r="A16" s="6" t="s">
        <v>72</v>
      </c>
      <c r="B16" s="7" t="s">
        <v>73</v>
      </c>
      <c r="C16" s="6" t="s">
        <v>72</v>
      </c>
      <c r="D16" s="6"/>
      <c r="E16" s="6"/>
      <c r="F16" s="8"/>
      <c r="G16" s="6"/>
      <c r="H16" s="6"/>
      <c r="I16" s="6"/>
      <c r="J16" s="6"/>
      <c r="K16" s="6"/>
      <c r="L16" s="6"/>
      <c r="M16" s="6"/>
      <c r="N16" s="6"/>
      <c r="O16" s="9">
        <v>0</v>
      </c>
      <c r="P16" s="9">
        <v>9</v>
      </c>
      <c r="Q16" s="9">
        <v>9</v>
      </c>
      <c r="R16" s="9">
        <v>9</v>
      </c>
      <c r="S16" s="9">
        <v>9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9.17</v>
      </c>
      <c r="Z16" s="9">
        <v>9.17</v>
      </c>
      <c r="AA16" s="9">
        <v>0</v>
      </c>
      <c r="AB16" s="9">
        <v>9.17</v>
      </c>
      <c r="AC16" s="9">
        <v>9.17</v>
      </c>
      <c r="AD16" s="9">
        <v>9.17</v>
      </c>
      <c r="AE16" s="29">
        <f t="shared" si="0"/>
        <v>1.018888888888889</v>
      </c>
      <c r="AF16" s="9">
        <v>-0.17</v>
      </c>
      <c r="AG16" s="10">
        <v>1.018888888888889</v>
      </c>
      <c r="AH16" s="9">
        <v>0</v>
      </c>
      <c r="AI16" s="10"/>
      <c r="AJ16" s="1"/>
    </row>
    <row r="17" spans="1:36" ht="38.25" outlineLevel="1">
      <c r="A17" s="6" t="s">
        <v>25</v>
      </c>
      <c r="B17" s="16" t="s">
        <v>26</v>
      </c>
      <c r="C17" s="17" t="s">
        <v>25</v>
      </c>
      <c r="D17" s="17"/>
      <c r="E17" s="17"/>
      <c r="F17" s="18"/>
      <c r="G17" s="17"/>
      <c r="H17" s="17"/>
      <c r="I17" s="17"/>
      <c r="J17" s="17"/>
      <c r="K17" s="17"/>
      <c r="L17" s="17"/>
      <c r="M17" s="17"/>
      <c r="N17" s="17"/>
      <c r="O17" s="19">
        <v>3288200</v>
      </c>
      <c r="P17" s="19">
        <v>309400</v>
      </c>
      <c r="Q17" s="19">
        <v>3597600</v>
      </c>
      <c r="R17" s="19">
        <v>3597600</v>
      </c>
      <c r="S17" s="19">
        <v>3597600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4019859.1</v>
      </c>
      <c r="Z17" s="19">
        <f>Z18+Z19+Z20+Z21</f>
        <v>4019892.9499999997</v>
      </c>
      <c r="AA17" s="19">
        <v>0</v>
      </c>
      <c r="AB17" s="19">
        <v>4019859.1</v>
      </c>
      <c r="AC17" s="19">
        <v>4019859.1</v>
      </c>
      <c r="AD17" s="19">
        <v>4019859.1</v>
      </c>
      <c r="AE17" s="29">
        <f t="shared" si="0"/>
        <v>1.1173818517900822</v>
      </c>
      <c r="AF17" s="9">
        <v>-422259.1</v>
      </c>
      <c r="AG17" s="10">
        <v>1.1173724427396041</v>
      </c>
      <c r="AH17" s="9">
        <v>0</v>
      </c>
      <c r="AI17" s="10"/>
      <c r="AJ17" s="1"/>
    </row>
    <row r="18" spans="1:36" ht="114.75" outlineLevel="4">
      <c r="A18" s="6" t="s">
        <v>27</v>
      </c>
      <c r="B18" s="7" t="s">
        <v>28</v>
      </c>
      <c r="C18" s="6" t="s">
        <v>27</v>
      </c>
      <c r="D18" s="6"/>
      <c r="E18" s="6"/>
      <c r="F18" s="8"/>
      <c r="G18" s="6"/>
      <c r="H18" s="6"/>
      <c r="I18" s="6"/>
      <c r="J18" s="6"/>
      <c r="K18" s="6"/>
      <c r="L18" s="6"/>
      <c r="M18" s="6"/>
      <c r="N18" s="6"/>
      <c r="O18" s="9">
        <v>0</v>
      </c>
      <c r="P18" s="9">
        <v>1427800</v>
      </c>
      <c r="Q18" s="9">
        <v>1427800</v>
      </c>
      <c r="R18" s="9">
        <v>1427800</v>
      </c>
      <c r="S18" s="9">
        <v>1427800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1829753.72</v>
      </c>
      <c r="Z18" s="9">
        <v>1829787.54</v>
      </c>
      <c r="AA18" s="9">
        <v>0</v>
      </c>
      <c r="AB18" s="9">
        <v>1829753.72</v>
      </c>
      <c r="AC18" s="9">
        <v>1829753.72</v>
      </c>
      <c r="AD18" s="9">
        <v>1829753.72</v>
      </c>
      <c r="AE18" s="29">
        <f t="shared" si="0"/>
        <v>1.2815433113881496</v>
      </c>
      <c r="AF18" s="9">
        <v>-401953.72</v>
      </c>
      <c r="AG18" s="10">
        <v>1.2815196245972826</v>
      </c>
      <c r="AH18" s="9">
        <v>0</v>
      </c>
      <c r="AI18" s="10"/>
      <c r="AJ18" s="1"/>
    </row>
    <row r="19" spans="1:36" ht="140.25" outlineLevel="4">
      <c r="A19" s="6" t="s">
        <v>29</v>
      </c>
      <c r="B19" s="7" t="s">
        <v>30</v>
      </c>
      <c r="C19" s="6" t="s">
        <v>29</v>
      </c>
      <c r="D19" s="6"/>
      <c r="E19" s="6"/>
      <c r="F19" s="8"/>
      <c r="G19" s="6"/>
      <c r="H19" s="6"/>
      <c r="I19" s="6"/>
      <c r="J19" s="6"/>
      <c r="K19" s="6"/>
      <c r="L19" s="6"/>
      <c r="M19" s="6"/>
      <c r="N19" s="6"/>
      <c r="O19" s="9">
        <v>0</v>
      </c>
      <c r="P19" s="9">
        <v>9100</v>
      </c>
      <c r="Q19" s="9">
        <v>9100</v>
      </c>
      <c r="R19" s="9">
        <v>9100</v>
      </c>
      <c r="S19" s="9">
        <v>9100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13449.45</v>
      </c>
      <c r="Z19" s="9">
        <v>13449.45</v>
      </c>
      <c r="AA19" s="9">
        <v>0</v>
      </c>
      <c r="AB19" s="9">
        <v>13449.45</v>
      </c>
      <c r="AC19" s="9">
        <v>13449.45</v>
      </c>
      <c r="AD19" s="9">
        <v>13449.45</v>
      </c>
      <c r="AE19" s="29">
        <f t="shared" si="0"/>
        <v>1.4779615384615385</v>
      </c>
      <c r="AF19" s="9">
        <v>-4349.45</v>
      </c>
      <c r="AG19" s="10">
        <v>1.4779615384615385</v>
      </c>
      <c r="AH19" s="9">
        <v>0</v>
      </c>
      <c r="AI19" s="10"/>
      <c r="AJ19" s="1"/>
    </row>
    <row r="20" spans="1:36" ht="127.5" outlineLevel="4">
      <c r="A20" s="6" t="s">
        <v>31</v>
      </c>
      <c r="B20" s="7" t="s">
        <v>32</v>
      </c>
      <c r="C20" s="6" t="s">
        <v>31</v>
      </c>
      <c r="D20" s="6"/>
      <c r="E20" s="6"/>
      <c r="F20" s="8"/>
      <c r="G20" s="6"/>
      <c r="H20" s="6"/>
      <c r="I20" s="6"/>
      <c r="J20" s="6"/>
      <c r="K20" s="6"/>
      <c r="L20" s="6"/>
      <c r="M20" s="6"/>
      <c r="N20" s="6"/>
      <c r="O20" s="9">
        <v>0</v>
      </c>
      <c r="P20" s="9">
        <v>2160700</v>
      </c>
      <c r="Q20" s="9">
        <v>2160700</v>
      </c>
      <c r="R20" s="9">
        <v>2160700</v>
      </c>
      <c r="S20" s="9">
        <v>2160700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2444602.39</v>
      </c>
      <c r="Z20" s="9">
        <v>2444602.39</v>
      </c>
      <c r="AA20" s="9">
        <v>0</v>
      </c>
      <c r="AB20" s="9">
        <v>2444602.39</v>
      </c>
      <c r="AC20" s="9">
        <v>2444602.39</v>
      </c>
      <c r="AD20" s="9">
        <v>2444602.39</v>
      </c>
      <c r="AE20" s="29">
        <f t="shared" si="0"/>
        <v>1.131393710371639</v>
      </c>
      <c r="AF20" s="9">
        <v>-283902.39</v>
      </c>
      <c r="AG20" s="10">
        <v>1.1313937103716387</v>
      </c>
      <c r="AH20" s="9">
        <v>0</v>
      </c>
      <c r="AI20" s="10"/>
      <c r="AJ20" s="1"/>
    </row>
    <row r="21" spans="1:36" ht="114.75" outlineLevel="4">
      <c r="A21" s="6" t="s">
        <v>33</v>
      </c>
      <c r="B21" s="7" t="s">
        <v>34</v>
      </c>
      <c r="C21" s="6" t="s">
        <v>33</v>
      </c>
      <c r="D21" s="6"/>
      <c r="E21" s="6"/>
      <c r="F21" s="8"/>
      <c r="G21" s="6"/>
      <c r="H21" s="6"/>
      <c r="I21" s="6"/>
      <c r="J21" s="6"/>
      <c r="K21" s="6"/>
      <c r="L21" s="6"/>
      <c r="M21" s="6"/>
      <c r="N21" s="6"/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-267946.46</v>
      </c>
      <c r="Z21" s="9">
        <v>-267946.43</v>
      </c>
      <c r="AA21" s="9">
        <v>0</v>
      </c>
      <c r="AB21" s="9">
        <v>-267946.46</v>
      </c>
      <c r="AC21" s="9">
        <v>-267946.46</v>
      </c>
      <c r="AD21" s="9">
        <v>-267946.46</v>
      </c>
      <c r="AE21" s="29" t="e">
        <f t="shared" si="0"/>
        <v>#DIV/0!</v>
      </c>
      <c r="AF21" s="9">
        <v>267946.46</v>
      </c>
      <c r="AG21" s="10"/>
      <c r="AH21" s="9">
        <v>0</v>
      </c>
      <c r="AI21" s="10"/>
      <c r="AJ21" s="1"/>
    </row>
    <row r="22" spans="1:36" s="26" customFormat="1" ht="15" outlineLevel="1">
      <c r="A22" s="20" t="s">
        <v>35</v>
      </c>
      <c r="B22" s="21" t="s">
        <v>36</v>
      </c>
      <c r="C22" s="20" t="s">
        <v>35</v>
      </c>
      <c r="D22" s="20"/>
      <c r="E22" s="20"/>
      <c r="F22" s="22"/>
      <c r="G22" s="20"/>
      <c r="H22" s="20"/>
      <c r="I22" s="20"/>
      <c r="J22" s="20"/>
      <c r="K22" s="20"/>
      <c r="L22" s="20"/>
      <c r="M22" s="20"/>
      <c r="N22" s="20"/>
      <c r="O22" s="23">
        <v>5152300</v>
      </c>
      <c r="P22" s="23">
        <v>-726534</v>
      </c>
      <c r="Q22" s="23">
        <v>4425766</v>
      </c>
      <c r="R22" s="23">
        <v>4425766</v>
      </c>
      <c r="S22" s="23">
        <v>4425766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4267380.17</v>
      </c>
      <c r="Z22" s="23">
        <f>Z23+Z24+Z25+Z27</f>
        <v>4267640.390000001</v>
      </c>
      <c r="AA22" s="23">
        <v>0</v>
      </c>
      <c r="AB22" s="23">
        <v>4267380.17</v>
      </c>
      <c r="AC22" s="23">
        <v>4267380.17</v>
      </c>
      <c r="AD22" s="23">
        <v>4267380.17</v>
      </c>
      <c r="AE22" s="29">
        <f t="shared" si="0"/>
        <v>0.9642715837213266</v>
      </c>
      <c r="AF22" s="23">
        <v>158385.83</v>
      </c>
      <c r="AG22" s="24">
        <v>0.964212787119789</v>
      </c>
      <c r="AH22" s="23">
        <v>0</v>
      </c>
      <c r="AI22" s="24"/>
      <c r="AJ22" s="25"/>
    </row>
    <row r="23" spans="1:36" ht="25.5" outlineLevel="4">
      <c r="A23" s="6" t="s">
        <v>74</v>
      </c>
      <c r="B23" s="7" t="s">
        <v>75</v>
      </c>
      <c r="C23" s="6" t="s">
        <v>74</v>
      </c>
      <c r="D23" s="6"/>
      <c r="E23" s="6"/>
      <c r="F23" s="8"/>
      <c r="G23" s="6"/>
      <c r="H23" s="6"/>
      <c r="I23" s="6"/>
      <c r="J23" s="6"/>
      <c r="K23" s="6"/>
      <c r="L23" s="6"/>
      <c r="M23" s="6"/>
      <c r="N23" s="6"/>
      <c r="O23" s="9">
        <v>4400000</v>
      </c>
      <c r="P23" s="9">
        <v>-740300</v>
      </c>
      <c r="Q23" s="9">
        <v>3659700</v>
      </c>
      <c r="R23" s="9">
        <v>3659700</v>
      </c>
      <c r="S23" s="9">
        <v>3659700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3738012.08</v>
      </c>
      <c r="Z23" s="9">
        <v>3738272.3</v>
      </c>
      <c r="AA23" s="9">
        <v>0</v>
      </c>
      <c r="AB23" s="9">
        <v>3738012.08</v>
      </c>
      <c r="AC23" s="9">
        <v>3738012.08</v>
      </c>
      <c r="AD23" s="9">
        <v>3738012.08</v>
      </c>
      <c r="AE23" s="29">
        <f t="shared" si="0"/>
        <v>1.0214696013334426</v>
      </c>
      <c r="AF23" s="9">
        <v>-78312.08</v>
      </c>
      <c r="AG23" s="10">
        <v>1.0213984971445746</v>
      </c>
      <c r="AH23" s="9">
        <v>0</v>
      </c>
      <c r="AI23" s="10"/>
      <c r="AJ23" s="1"/>
    </row>
    <row r="24" spans="1:36" ht="38.25" outlineLevel="4">
      <c r="A24" s="6" t="s">
        <v>76</v>
      </c>
      <c r="B24" s="7" t="s">
        <v>77</v>
      </c>
      <c r="C24" s="6" t="s">
        <v>76</v>
      </c>
      <c r="D24" s="6"/>
      <c r="E24" s="6"/>
      <c r="F24" s="8"/>
      <c r="G24" s="6"/>
      <c r="H24" s="6"/>
      <c r="I24" s="6"/>
      <c r="J24" s="6"/>
      <c r="K24" s="6"/>
      <c r="L24" s="6"/>
      <c r="M24" s="6"/>
      <c r="N24" s="6"/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525.39</v>
      </c>
      <c r="Z24" s="9">
        <v>525.39</v>
      </c>
      <c r="AA24" s="9">
        <v>0</v>
      </c>
      <c r="AB24" s="9">
        <v>525.39</v>
      </c>
      <c r="AC24" s="9">
        <v>525.39</v>
      </c>
      <c r="AD24" s="9">
        <v>525.39</v>
      </c>
      <c r="AE24" s="29" t="e">
        <f t="shared" si="0"/>
        <v>#DIV/0!</v>
      </c>
      <c r="AF24" s="9">
        <v>-525.39</v>
      </c>
      <c r="AG24" s="10"/>
      <c r="AH24" s="9">
        <v>0</v>
      </c>
      <c r="AI24" s="10"/>
      <c r="AJ24" s="1"/>
    </row>
    <row r="25" spans="1:36" s="26" customFormat="1" ht="15" outlineLevel="3">
      <c r="A25" s="20" t="s">
        <v>37</v>
      </c>
      <c r="B25" s="21" t="s">
        <v>38</v>
      </c>
      <c r="C25" s="20" t="s">
        <v>37</v>
      </c>
      <c r="D25" s="20"/>
      <c r="E25" s="20"/>
      <c r="F25" s="22"/>
      <c r="G25" s="20"/>
      <c r="H25" s="20"/>
      <c r="I25" s="20"/>
      <c r="J25" s="20"/>
      <c r="K25" s="20"/>
      <c r="L25" s="20"/>
      <c r="M25" s="20"/>
      <c r="N25" s="20"/>
      <c r="O25" s="23">
        <v>667600</v>
      </c>
      <c r="P25" s="23">
        <v>71366</v>
      </c>
      <c r="Q25" s="23">
        <v>738966</v>
      </c>
      <c r="R25" s="23">
        <v>738966</v>
      </c>
      <c r="S25" s="23">
        <v>738966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501650.26</v>
      </c>
      <c r="Z25" s="23">
        <f>Z26</f>
        <v>501650.26</v>
      </c>
      <c r="AA25" s="23">
        <v>0</v>
      </c>
      <c r="AB25" s="23">
        <v>501650.26</v>
      </c>
      <c r="AC25" s="23">
        <v>501650.26</v>
      </c>
      <c r="AD25" s="23">
        <v>501650.26</v>
      </c>
      <c r="AE25" s="29">
        <f t="shared" si="0"/>
        <v>0.6788543180606414</v>
      </c>
      <c r="AF25" s="23">
        <v>237315.74</v>
      </c>
      <c r="AG25" s="24">
        <v>0.6788543180606414</v>
      </c>
      <c r="AH25" s="23">
        <v>0</v>
      </c>
      <c r="AI25" s="24"/>
      <c r="AJ25" s="25"/>
    </row>
    <row r="26" spans="1:36" ht="15" outlineLevel="4">
      <c r="A26" s="6" t="s">
        <v>39</v>
      </c>
      <c r="B26" s="7" t="s">
        <v>40</v>
      </c>
      <c r="C26" s="6" t="s">
        <v>39</v>
      </c>
      <c r="D26" s="6"/>
      <c r="E26" s="6"/>
      <c r="F26" s="8"/>
      <c r="G26" s="6"/>
      <c r="H26" s="6"/>
      <c r="I26" s="6"/>
      <c r="J26" s="6"/>
      <c r="K26" s="6"/>
      <c r="L26" s="6"/>
      <c r="M26" s="6"/>
      <c r="N26" s="6"/>
      <c r="O26" s="9">
        <v>667600</v>
      </c>
      <c r="P26" s="9">
        <v>71366</v>
      </c>
      <c r="Q26" s="9">
        <v>738966</v>
      </c>
      <c r="R26" s="9">
        <v>738966</v>
      </c>
      <c r="S26" s="9">
        <v>738966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501650.26</v>
      </c>
      <c r="Z26" s="9">
        <v>501650.26</v>
      </c>
      <c r="AA26" s="9">
        <v>0</v>
      </c>
      <c r="AB26" s="9">
        <v>501650.26</v>
      </c>
      <c r="AC26" s="9">
        <v>501650.26</v>
      </c>
      <c r="AD26" s="9">
        <v>501650.26</v>
      </c>
      <c r="AE26" s="29">
        <f t="shared" si="0"/>
        <v>0.6788543180606414</v>
      </c>
      <c r="AF26" s="9">
        <v>237315.74</v>
      </c>
      <c r="AG26" s="10">
        <v>0.6788543180606414</v>
      </c>
      <c r="AH26" s="9">
        <v>0</v>
      </c>
      <c r="AI26" s="10"/>
      <c r="AJ26" s="1"/>
    </row>
    <row r="27" spans="1:36" s="26" customFormat="1" ht="38.25" outlineLevel="3">
      <c r="A27" s="20" t="s">
        <v>78</v>
      </c>
      <c r="B27" s="21" t="s">
        <v>79</v>
      </c>
      <c r="C27" s="20" t="s">
        <v>78</v>
      </c>
      <c r="D27" s="20"/>
      <c r="E27" s="20"/>
      <c r="F27" s="22"/>
      <c r="G27" s="20"/>
      <c r="H27" s="20"/>
      <c r="I27" s="20"/>
      <c r="J27" s="20"/>
      <c r="K27" s="20"/>
      <c r="L27" s="20"/>
      <c r="M27" s="20"/>
      <c r="N27" s="20"/>
      <c r="O27" s="23">
        <v>84700</v>
      </c>
      <c r="P27" s="23">
        <v>-57600</v>
      </c>
      <c r="Q27" s="23">
        <v>27100</v>
      </c>
      <c r="R27" s="23">
        <v>27100</v>
      </c>
      <c r="S27" s="23">
        <v>27100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27192.44</v>
      </c>
      <c r="Z27" s="23">
        <f>Z28</f>
        <v>27192.44</v>
      </c>
      <c r="AA27" s="23">
        <v>0</v>
      </c>
      <c r="AB27" s="23">
        <v>27192.44</v>
      </c>
      <c r="AC27" s="23">
        <v>27192.44</v>
      </c>
      <c r="AD27" s="23">
        <v>27192.44</v>
      </c>
      <c r="AE27" s="29">
        <f t="shared" si="0"/>
        <v>1.003411070110701</v>
      </c>
      <c r="AF27" s="23">
        <v>-92.44</v>
      </c>
      <c r="AG27" s="24">
        <v>1.003411070110701</v>
      </c>
      <c r="AH27" s="23">
        <v>0</v>
      </c>
      <c r="AI27" s="24"/>
      <c r="AJ27" s="25"/>
    </row>
    <row r="28" spans="1:36" ht="38.25" outlineLevel="4">
      <c r="A28" s="6" t="s">
        <v>80</v>
      </c>
      <c r="B28" s="7" t="s">
        <v>81</v>
      </c>
      <c r="C28" s="6" t="s">
        <v>80</v>
      </c>
      <c r="D28" s="6"/>
      <c r="E28" s="6"/>
      <c r="F28" s="8"/>
      <c r="G28" s="6"/>
      <c r="H28" s="6"/>
      <c r="I28" s="6"/>
      <c r="J28" s="6"/>
      <c r="K28" s="6"/>
      <c r="L28" s="6"/>
      <c r="M28" s="6"/>
      <c r="N28" s="6"/>
      <c r="O28" s="9">
        <v>84700</v>
      </c>
      <c r="P28" s="9">
        <v>-57600</v>
      </c>
      <c r="Q28" s="9">
        <v>27100</v>
      </c>
      <c r="R28" s="9">
        <v>27100</v>
      </c>
      <c r="S28" s="9">
        <v>27100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27192.44</v>
      </c>
      <c r="Z28" s="9">
        <v>27192.44</v>
      </c>
      <c r="AA28" s="9">
        <v>0</v>
      </c>
      <c r="AB28" s="9">
        <v>27192.44</v>
      </c>
      <c r="AC28" s="9">
        <v>27192.44</v>
      </c>
      <c r="AD28" s="9">
        <v>27192.44</v>
      </c>
      <c r="AE28" s="29">
        <f t="shared" si="0"/>
        <v>1.003411070110701</v>
      </c>
      <c r="AF28" s="9">
        <v>-92.44</v>
      </c>
      <c r="AG28" s="10">
        <v>1.003411070110701</v>
      </c>
      <c r="AH28" s="9">
        <v>0</v>
      </c>
      <c r="AI28" s="10"/>
      <c r="AJ28" s="1"/>
    </row>
    <row r="29" spans="1:36" s="26" customFormat="1" ht="15" outlineLevel="1">
      <c r="A29" s="20" t="s">
        <v>41</v>
      </c>
      <c r="B29" s="21" t="s">
        <v>42</v>
      </c>
      <c r="C29" s="20" t="s">
        <v>41</v>
      </c>
      <c r="D29" s="20"/>
      <c r="E29" s="20"/>
      <c r="F29" s="22"/>
      <c r="G29" s="20"/>
      <c r="H29" s="20"/>
      <c r="I29" s="20"/>
      <c r="J29" s="20"/>
      <c r="K29" s="20"/>
      <c r="L29" s="20"/>
      <c r="M29" s="20"/>
      <c r="N29" s="20"/>
      <c r="O29" s="23">
        <v>900000</v>
      </c>
      <c r="P29" s="23">
        <v>100000</v>
      </c>
      <c r="Q29" s="23">
        <v>1000000</v>
      </c>
      <c r="R29" s="23">
        <v>1000000</v>
      </c>
      <c r="S29" s="23">
        <v>1000000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1231266.8</v>
      </c>
      <c r="Z29" s="23">
        <f>Z30</f>
        <v>1237535.5099999998</v>
      </c>
      <c r="AA29" s="23">
        <v>0</v>
      </c>
      <c r="AB29" s="23">
        <v>1231266.8</v>
      </c>
      <c r="AC29" s="23">
        <v>1231266.8</v>
      </c>
      <c r="AD29" s="23">
        <v>1231266.8</v>
      </c>
      <c r="AE29" s="29">
        <f t="shared" si="0"/>
        <v>1.2375355099999998</v>
      </c>
      <c r="AF29" s="23">
        <v>-231266.8</v>
      </c>
      <c r="AG29" s="24">
        <v>1.2312668</v>
      </c>
      <c r="AH29" s="23">
        <v>0</v>
      </c>
      <c r="AI29" s="24"/>
      <c r="AJ29" s="25"/>
    </row>
    <row r="30" spans="1:36" s="26" customFormat="1" ht="15" outlineLevel="3">
      <c r="A30" s="20" t="s">
        <v>82</v>
      </c>
      <c r="B30" s="21" t="s">
        <v>83</v>
      </c>
      <c r="C30" s="20" t="s">
        <v>82</v>
      </c>
      <c r="D30" s="20"/>
      <c r="E30" s="20"/>
      <c r="F30" s="22"/>
      <c r="G30" s="20"/>
      <c r="H30" s="20"/>
      <c r="I30" s="20"/>
      <c r="J30" s="20"/>
      <c r="K30" s="20"/>
      <c r="L30" s="20"/>
      <c r="M30" s="20"/>
      <c r="N30" s="20"/>
      <c r="O30" s="23">
        <v>900000</v>
      </c>
      <c r="P30" s="23">
        <v>100000</v>
      </c>
      <c r="Q30" s="23">
        <v>1000000</v>
      </c>
      <c r="R30" s="23">
        <v>1000000</v>
      </c>
      <c r="S30" s="23">
        <v>1000000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1231266.8</v>
      </c>
      <c r="Z30" s="23">
        <f>Z31+Z32</f>
        <v>1237535.5099999998</v>
      </c>
      <c r="AA30" s="23">
        <v>0</v>
      </c>
      <c r="AB30" s="23">
        <v>1231266.8</v>
      </c>
      <c r="AC30" s="23">
        <v>1231266.8</v>
      </c>
      <c r="AD30" s="23">
        <v>1231266.8</v>
      </c>
      <c r="AE30" s="29">
        <f t="shared" si="0"/>
        <v>1.2375355099999998</v>
      </c>
      <c r="AF30" s="23">
        <v>-231266.8</v>
      </c>
      <c r="AG30" s="24">
        <v>1.2312668</v>
      </c>
      <c r="AH30" s="23">
        <v>0</v>
      </c>
      <c r="AI30" s="24"/>
      <c r="AJ30" s="25"/>
    </row>
    <row r="31" spans="1:36" ht="15" outlineLevel="4">
      <c r="A31" s="6" t="s">
        <v>84</v>
      </c>
      <c r="B31" s="7" t="s">
        <v>85</v>
      </c>
      <c r="C31" s="6" t="s">
        <v>84</v>
      </c>
      <c r="D31" s="6"/>
      <c r="E31" s="6"/>
      <c r="F31" s="8"/>
      <c r="G31" s="6"/>
      <c r="H31" s="6"/>
      <c r="I31" s="6"/>
      <c r="J31" s="6"/>
      <c r="K31" s="6"/>
      <c r="L31" s="6"/>
      <c r="M31" s="6"/>
      <c r="N31" s="6"/>
      <c r="O31" s="9">
        <v>198900</v>
      </c>
      <c r="P31" s="9">
        <v>50000</v>
      </c>
      <c r="Q31" s="9">
        <v>248900</v>
      </c>
      <c r="R31" s="9">
        <v>248900</v>
      </c>
      <c r="S31" s="9">
        <v>248900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186798.87</v>
      </c>
      <c r="Z31" s="9">
        <v>186798.87</v>
      </c>
      <c r="AA31" s="9">
        <v>0</v>
      </c>
      <c r="AB31" s="9">
        <v>186798.87</v>
      </c>
      <c r="AC31" s="9">
        <v>186798.87</v>
      </c>
      <c r="AD31" s="9">
        <v>186798.87</v>
      </c>
      <c r="AE31" s="29">
        <f t="shared" si="0"/>
        <v>0.7504976697468863</v>
      </c>
      <c r="AF31" s="9">
        <v>62101.13</v>
      </c>
      <c r="AG31" s="10">
        <v>0.7504976697468863</v>
      </c>
      <c r="AH31" s="9">
        <v>0</v>
      </c>
      <c r="AI31" s="10"/>
      <c r="AJ31" s="1"/>
    </row>
    <row r="32" spans="1:36" ht="15" outlineLevel="4">
      <c r="A32" s="6" t="s">
        <v>86</v>
      </c>
      <c r="B32" s="7" t="s">
        <v>87</v>
      </c>
      <c r="C32" s="6" t="s">
        <v>86</v>
      </c>
      <c r="D32" s="6"/>
      <c r="E32" s="6"/>
      <c r="F32" s="8"/>
      <c r="G32" s="6"/>
      <c r="H32" s="6"/>
      <c r="I32" s="6"/>
      <c r="J32" s="6"/>
      <c r="K32" s="6"/>
      <c r="L32" s="6"/>
      <c r="M32" s="6"/>
      <c r="N32" s="6"/>
      <c r="O32" s="9">
        <v>701100</v>
      </c>
      <c r="P32" s="9">
        <v>50000</v>
      </c>
      <c r="Q32" s="9">
        <v>751100</v>
      </c>
      <c r="R32" s="9">
        <v>751100</v>
      </c>
      <c r="S32" s="9">
        <v>751100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1044467.93</v>
      </c>
      <c r="Z32" s="9">
        <v>1050736.64</v>
      </c>
      <c r="AA32" s="9">
        <v>0</v>
      </c>
      <c r="AB32" s="9">
        <v>1044467.93</v>
      </c>
      <c r="AC32" s="9">
        <v>1044467.93</v>
      </c>
      <c r="AD32" s="9">
        <v>1044467.93</v>
      </c>
      <c r="AE32" s="29">
        <f t="shared" si="0"/>
        <v>1.3989304220476633</v>
      </c>
      <c r="AF32" s="9">
        <v>-293367.93</v>
      </c>
      <c r="AG32" s="10">
        <v>1.3905843829050726</v>
      </c>
      <c r="AH32" s="9">
        <v>0</v>
      </c>
      <c r="AI32" s="10"/>
      <c r="AJ32" s="1"/>
    </row>
    <row r="33" spans="1:36" s="26" customFormat="1" ht="25.5" outlineLevel="1">
      <c r="A33" s="20" t="s">
        <v>88</v>
      </c>
      <c r="B33" s="21" t="s">
        <v>89</v>
      </c>
      <c r="C33" s="20" t="s">
        <v>88</v>
      </c>
      <c r="D33" s="20"/>
      <c r="E33" s="20"/>
      <c r="F33" s="22"/>
      <c r="G33" s="20"/>
      <c r="H33" s="20"/>
      <c r="I33" s="20"/>
      <c r="J33" s="20"/>
      <c r="K33" s="20"/>
      <c r="L33" s="20"/>
      <c r="M33" s="20"/>
      <c r="N33" s="20"/>
      <c r="O33" s="23">
        <v>421500</v>
      </c>
      <c r="P33" s="23">
        <v>144200</v>
      </c>
      <c r="Q33" s="23">
        <v>565700</v>
      </c>
      <c r="R33" s="23">
        <v>565700</v>
      </c>
      <c r="S33" s="23">
        <v>565700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639674.95</v>
      </c>
      <c r="Z33" s="23">
        <f>Z34</f>
        <v>639674.95</v>
      </c>
      <c r="AA33" s="23">
        <v>0</v>
      </c>
      <c r="AB33" s="23">
        <v>639674.95</v>
      </c>
      <c r="AC33" s="23">
        <v>639674.95</v>
      </c>
      <c r="AD33" s="23">
        <v>639674.95</v>
      </c>
      <c r="AE33" s="29">
        <f t="shared" si="0"/>
        <v>1.1307671027046138</v>
      </c>
      <c r="AF33" s="23">
        <v>-73974.95</v>
      </c>
      <c r="AG33" s="24">
        <v>1.1307671027046138</v>
      </c>
      <c r="AH33" s="23">
        <v>0</v>
      </c>
      <c r="AI33" s="24"/>
      <c r="AJ33" s="25"/>
    </row>
    <row r="34" spans="1:36" ht="25.5" outlineLevel="4">
      <c r="A34" s="6" t="s">
        <v>90</v>
      </c>
      <c r="B34" s="7" t="s">
        <v>91</v>
      </c>
      <c r="C34" s="6" t="s">
        <v>90</v>
      </c>
      <c r="D34" s="6"/>
      <c r="E34" s="6"/>
      <c r="F34" s="8"/>
      <c r="G34" s="6"/>
      <c r="H34" s="6"/>
      <c r="I34" s="6"/>
      <c r="J34" s="6"/>
      <c r="K34" s="6"/>
      <c r="L34" s="6"/>
      <c r="M34" s="6"/>
      <c r="N34" s="6"/>
      <c r="O34" s="9">
        <v>421500</v>
      </c>
      <c r="P34" s="9">
        <v>144200</v>
      </c>
      <c r="Q34" s="9">
        <v>565700</v>
      </c>
      <c r="R34" s="9">
        <v>565700</v>
      </c>
      <c r="S34" s="9">
        <v>565700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639674.95</v>
      </c>
      <c r="Z34" s="9">
        <v>639674.95</v>
      </c>
      <c r="AA34" s="9">
        <v>0</v>
      </c>
      <c r="AB34" s="9">
        <v>639674.95</v>
      </c>
      <c r="AC34" s="9">
        <v>639674.95</v>
      </c>
      <c r="AD34" s="9">
        <v>639674.95</v>
      </c>
      <c r="AE34" s="29">
        <f t="shared" si="0"/>
        <v>1.1307671027046138</v>
      </c>
      <c r="AF34" s="9">
        <v>-73974.95</v>
      </c>
      <c r="AG34" s="10">
        <v>1.1307671027046138</v>
      </c>
      <c r="AH34" s="9">
        <v>0</v>
      </c>
      <c r="AI34" s="10"/>
      <c r="AJ34" s="1"/>
    </row>
    <row r="35" spans="1:36" s="26" customFormat="1" ht="15" outlineLevel="1">
      <c r="A35" s="20" t="s">
        <v>43</v>
      </c>
      <c r="B35" s="21" t="s">
        <v>44</v>
      </c>
      <c r="C35" s="20" t="s">
        <v>43</v>
      </c>
      <c r="D35" s="20"/>
      <c r="E35" s="20"/>
      <c r="F35" s="22"/>
      <c r="G35" s="20"/>
      <c r="H35" s="20"/>
      <c r="I35" s="20"/>
      <c r="J35" s="20"/>
      <c r="K35" s="20"/>
      <c r="L35" s="20"/>
      <c r="M35" s="20"/>
      <c r="N35" s="20"/>
      <c r="O35" s="23">
        <v>970600</v>
      </c>
      <c r="P35" s="23">
        <v>472100</v>
      </c>
      <c r="Q35" s="23">
        <v>1442700</v>
      </c>
      <c r="R35" s="23">
        <v>1442700</v>
      </c>
      <c r="S35" s="23">
        <v>1442700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1658079.43</v>
      </c>
      <c r="Z35" s="23">
        <f>Z36+Z37+Z38+Z39+Z40+Z41</f>
        <v>1659822.92</v>
      </c>
      <c r="AA35" s="23">
        <v>0</v>
      </c>
      <c r="AB35" s="23">
        <v>1658079.43</v>
      </c>
      <c r="AC35" s="23">
        <v>1658079.43</v>
      </c>
      <c r="AD35" s="23">
        <v>1658079.43</v>
      </c>
      <c r="AE35" s="29">
        <f t="shared" si="0"/>
        <v>1.150497622513343</v>
      </c>
      <c r="AF35" s="23">
        <v>-215379.43</v>
      </c>
      <c r="AG35" s="24">
        <v>1.1492891314895681</v>
      </c>
      <c r="AH35" s="23">
        <v>0</v>
      </c>
      <c r="AI35" s="24"/>
      <c r="AJ35" s="25"/>
    </row>
    <row r="36" spans="1:36" ht="51" outlineLevel="4">
      <c r="A36" s="6" t="s">
        <v>92</v>
      </c>
      <c r="B36" s="7" t="s">
        <v>93</v>
      </c>
      <c r="C36" s="6" t="s">
        <v>92</v>
      </c>
      <c r="D36" s="6"/>
      <c r="E36" s="6"/>
      <c r="F36" s="8"/>
      <c r="G36" s="6"/>
      <c r="H36" s="6"/>
      <c r="I36" s="6"/>
      <c r="J36" s="6"/>
      <c r="K36" s="6"/>
      <c r="L36" s="6"/>
      <c r="M36" s="6"/>
      <c r="N36" s="6"/>
      <c r="O36" s="9">
        <v>628100</v>
      </c>
      <c r="P36" s="9">
        <v>248900</v>
      </c>
      <c r="Q36" s="9">
        <v>877000</v>
      </c>
      <c r="R36" s="9">
        <v>877000</v>
      </c>
      <c r="S36" s="9">
        <v>877000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1008169.68</v>
      </c>
      <c r="Z36" s="9">
        <v>1009650.67</v>
      </c>
      <c r="AA36" s="9">
        <v>0</v>
      </c>
      <c r="AB36" s="9">
        <v>1008169.68</v>
      </c>
      <c r="AC36" s="9">
        <v>1008169.68</v>
      </c>
      <c r="AD36" s="9">
        <v>1008169.68</v>
      </c>
      <c r="AE36" s="29">
        <f t="shared" si="0"/>
        <v>1.15125503990878</v>
      </c>
      <c r="AF36" s="9">
        <v>-131169.68</v>
      </c>
      <c r="AG36" s="10">
        <v>1.1495663397947549</v>
      </c>
      <c r="AH36" s="9">
        <v>0</v>
      </c>
      <c r="AI36" s="10"/>
      <c r="AJ36" s="1"/>
    </row>
    <row r="37" spans="1:36" ht="76.5" outlineLevel="4">
      <c r="A37" s="6" t="s">
        <v>94</v>
      </c>
      <c r="B37" s="7" t="s">
        <v>95</v>
      </c>
      <c r="C37" s="6" t="s">
        <v>94</v>
      </c>
      <c r="D37" s="6"/>
      <c r="E37" s="6"/>
      <c r="F37" s="8"/>
      <c r="G37" s="6"/>
      <c r="H37" s="6"/>
      <c r="I37" s="6"/>
      <c r="J37" s="6"/>
      <c r="K37" s="6"/>
      <c r="L37" s="6"/>
      <c r="M37" s="6"/>
      <c r="N37" s="6"/>
      <c r="O37" s="9">
        <v>2000</v>
      </c>
      <c r="P37" s="9">
        <v>-250</v>
      </c>
      <c r="Q37" s="9">
        <v>1750</v>
      </c>
      <c r="R37" s="9">
        <v>1750</v>
      </c>
      <c r="S37" s="9">
        <v>1750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1750</v>
      </c>
      <c r="Z37" s="9">
        <v>1750</v>
      </c>
      <c r="AA37" s="9">
        <v>0</v>
      </c>
      <c r="AB37" s="9">
        <v>1750</v>
      </c>
      <c r="AC37" s="9">
        <v>1750</v>
      </c>
      <c r="AD37" s="9">
        <v>1750</v>
      </c>
      <c r="AE37" s="29">
        <f t="shared" si="0"/>
        <v>1</v>
      </c>
      <c r="AF37" s="9">
        <v>0</v>
      </c>
      <c r="AG37" s="10">
        <v>1</v>
      </c>
      <c r="AH37" s="9">
        <v>0</v>
      </c>
      <c r="AI37" s="10"/>
      <c r="AJ37" s="1"/>
    </row>
    <row r="38" spans="1:36" ht="102" outlineLevel="4">
      <c r="A38" s="6" t="s">
        <v>96</v>
      </c>
      <c r="B38" s="7" t="s">
        <v>97</v>
      </c>
      <c r="C38" s="6" t="s">
        <v>96</v>
      </c>
      <c r="D38" s="6"/>
      <c r="E38" s="6"/>
      <c r="F38" s="8"/>
      <c r="G38" s="6"/>
      <c r="H38" s="6"/>
      <c r="I38" s="6"/>
      <c r="J38" s="6"/>
      <c r="K38" s="6"/>
      <c r="L38" s="6"/>
      <c r="M38" s="6"/>
      <c r="N38" s="6"/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-40</v>
      </c>
      <c r="Z38" s="9">
        <v>-40</v>
      </c>
      <c r="AA38" s="9">
        <v>0</v>
      </c>
      <c r="AB38" s="9">
        <v>-40</v>
      </c>
      <c r="AC38" s="9">
        <v>-40</v>
      </c>
      <c r="AD38" s="9">
        <v>-40</v>
      </c>
      <c r="AE38" s="29" t="e">
        <f t="shared" si="0"/>
        <v>#DIV/0!</v>
      </c>
      <c r="AF38" s="9">
        <v>40</v>
      </c>
      <c r="AG38" s="10"/>
      <c r="AH38" s="9">
        <v>0</v>
      </c>
      <c r="AI38" s="10"/>
      <c r="AJ38" s="1"/>
    </row>
    <row r="39" spans="1:36" ht="51" outlineLevel="4">
      <c r="A39" s="6" t="s">
        <v>98</v>
      </c>
      <c r="B39" s="7" t="s">
        <v>99</v>
      </c>
      <c r="C39" s="6" t="s">
        <v>98</v>
      </c>
      <c r="D39" s="6"/>
      <c r="E39" s="6"/>
      <c r="F39" s="8"/>
      <c r="G39" s="6"/>
      <c r="H39" s="6"/>
      <c r="I39" s="6"/>
      <c r="J39" s="6"/>
      <c r="K39" s="6"/>
      <c r="L39" s="6"/>
      <c r="M39" s="6"/>
      <c r="N39" s="6"/>
      <c r="O39" s="9">
        <v>340500</v>
      </c>
      <c r="P39" s="9">
        <v>123700</v>
      </c>
      <c r="Q39" s="9">
        <v>464200</v>
      </c>
      <c r="R39" s="9">
        <v>464200</v>
      </c>
      <c r="S39" s="9">
        <v>464200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521524.5</v>
      </c>
      <c r="Z39" s="9">
        <v>521787</v>
      </c>
      <c r="AA39" s="9">
        <v>0</v>
      </c>
      <c r="AB39" s="9">
        <v>521524.5</v>
      </c>
      <c r="AC39" s="9">
        <v>521524.5</v>
      </c>
      <c r="AD39" s="9">
        <v>521524.5</v>
      </c>
      <c r="AE39" s="29">
        <f t="shared" si="0"/>
        <v>1.1240564411891427</v>
      </c>
      <c r="AF39" s="9">
        <v>-57324.5</v>
      </c>
      <c r="AG39" s="10">
        <v>1.1234909521757863</v>
      </c>
      <c r="AH39" s="9">
        <v>0</v>
      </c>
      <c r="AI39" s="10"/>
      <c r="AJ39" s="1"/>
    </row>
    <row r="40" spans="1:36" ht="25.5" outlineLevel="4">
      <c r="A40" s="6" t="s">
        <v>100</v>
      </c>
      <c r="B40" s="7" t="s">
        <v>101</v>
      </c>
      <c r="C40" s="6" t="s">
        <v>100</v>
      </c>
      <c r="D40" s="6"/>
      <c r="E40" s="6"/>
      <c r="F40" s="8"/>
      <c r="G40" s="6"/>
      <c r="H40" s="6"/>
      <c r="I40" s="6"/>
      <c r="J40" s="6"/>
      <c r="K40" s="6"/>
      <c r="L40" s="6"/>
      <c r="M40" s="6"/>
      <c r="N40" s="6"/>
      <c r="O40" s="9">
        <v>0</v>
      </c>
      <c r="P40" s="9">
        <v>26250</v>
      </c>
      <c r="Q40" s="9">
        <v>26250</v>
      </c>
      <c r="R40" s="9">
        <v>26250</v>
      </c>
      <c r="S40" s="9">
        <v>26250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30675.25</v>
      </c>
      <c r="Z40" s="9">
        <v>30675.25</v>
      </c>
      <c r="AA40" s="9">
        <v>0</v>
      </c>
      <c r="AB40" s="9">
        <v>30675.25</v>
      </c>
      <c r="AC40" s="9">
        <v>30675.25</v>
      </c>
      <c r="AD40" s="9">
        <v>30675.25</v>
      </c>
      <c r="AE40" s="29">
        <f t="shared" si="0"/>
        <v>1.1685809523809523</v>
      </c>
      <c r="AF40" s="9">
        <v>-4425.25</v>
      </c>
      <c r="AG40" s="10">
        <v>1.1685809523809523</v>
      </c>
      <c r="AH40" s="9">
        <v>0</v>
      </c>
      <c r="AI40" s="10"/>
      <c r="AJ40" s="1"/>
    </row>
    <row r="41" spans="1:36" ht="102" outlineLevel="4">
      <c r="A41" s="6" t="s">
        <v>102</v>
      </c>
      <c r="B41" s="7" t="s">
        <v>103</v>
      </c>
      <c r="C41" s="6" t="s">
        <v>102</v>
      </c>
      <c r="D41" s="6"/>
      <c r="E41" s="6"/>
      <c r="F41" s="8"/>
      <c r="G41" s="6"/>
      <c r="H41" s="6"/>
      <c r="I41" s="6"/>
      <c r="J41" s="6"/>
      <c r="K41" s="6"/>
      <c r="L41" s="6"/>
      <c r="M41" s="6"/>
      <c r="N41" s="6"/>
      <c r="O41" s="9">
        <v>0</v>
      </c>
      <c r="P41" s="9">
        <v>73500</v>
      </c>
      <c r="Q41" s="9">
        <v>73500</v>
      </c>
      <c r="R41" s="9">
        <v>73500</v>
      </c>
      <c r="S41" s="9">
        <v>73500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96000</v>
      </c>
      <c r="Z41" s="9">
        <v>96000</v>
      </c>
      <c r="AA41" s="9">
        <v>0</v>
      </c>
      <c r="AB41" s="9">
        <v>96000</v>
      </c>
      <c r="AC41" s="9">
        <v>96000</v>
      </c>
      <c r="AD41" s="9">
        <v>96000</v>
      </c>
      <c r="AE41" s="29">
        <f t="shared" si="0"/>
        <v>1.3061224489795917</v>
      </c>
      <c r="AF41" s="9">
        <v>-22500</v>
      </c>
      <c r="AG41" s="10">
        <v>1.3061224489795917</v>
      </c>
      <c r="AH41" s="9">
        <v>0</v>
      </c>
      <c r="AI41" s="10"/>
      <c r="AJ41" s="1"/>
    </row>
    <row r="42" spans="1:36" ht="38.25" outlineLevel="4">
      <c r="A42" s="6" t="s">
        <v>104</v>
      </c>
      <c r="B42" s="7" t="s">
        <v>105</v>
      </c>
      <c r="C42" s="6" t="s">
        <v>104</v>
      </c>
      <c r="D42" s="6"/>
      <c r="E42" s="6"/>
      <c r="F42" s="8"/>
      <c r="G42" s="6"/>
      <c r="H42" s="6"/>
      <c r="I42" s="6"/>
      <c r="J42" s="6"/>
      <c r="K42" s="6"/>
      <c r="L42" s="6"/>
      <c r="M42" s="6"/>
      <c r="N42" s="6"/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29" t="e">
        <f t="shared" si="0"/>
        <v>#DIV/0!</v>
      </c>
      <c r="AF42" s="9">
        <v>0</v>
      </c>
      <c r="AG42" s="10"/>
      <c r="AH42" s="9">
        <v>0</v>
      </c>
      <c r="AI42" s="10"/>
      <c r="AJ42" s="1"/>
    </row>
    <row r="43" spans="1:36" s="26" customFormat="1" ht="51" outlineLevel="1">
      <c r="A43" s="20" t="s">
        <v>45</v>
      </c>
      <c r="B43" s="21" t="s">
        <v>46</v>
      </c>
      <c r="C43" s="20" t="s">
        <v>45</v>
      </c>
      <c r="D43" s="20"/>
      <c r="E43" s="20"/>
      <c r="F43" s="22"/>
      <c r="G43" s="20"/>
      <c r="H43" s="20"/>
      <c r="I43" s="20"/>
      <c r="J43" s="20"/>
      <c r="K43" s="20"/>
      <c r="L43" s="20"/>
      <c r="M43" s="20"/>
      <c r="N43" s="20"/>
      <c r="O43" s="23">
        <v>574000</v>
      </c>
      <c r="P43" s="23">
        <v>3791750</v>
      </c>
      <c r="Q43" s="23">
        <v>4365750</v>
      </c>
      <c r="R43" s="23">
        <v>4365750</v>
      </c>
      <c r="S43" s="23">
        <v>4365750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4685252.63</v>
      </c>
      <c r="Z43" s="23">
        <v>4685252.63</v>
      </c>
      <c r="AA43" s="23">
        <v>0</v>
      </c>
      <c r="AB43" s="23">
        <v>4685252.63</v>
      </c>
      <c r="AC43" s="23">
        <v>4685252.63</v>
      </c>
      <c r="AD43" s="23">
        <v>4685252.63</v>
      </c>
      <c r="AE43" s="29">
        <f t="shared" si="0"/>
        <v>1.07318390425471</v>
      </c>
      <c r="AF43" s="23">
        <v>-319502.63</v>
      </c>
      <c r="AG43" s="24">
        <v>1.07318390425471</v>
      </c>
      <c r="AH43" s="23">
        <v>0</v>
      </c>
      <c r="AI43" s="24"/>
      <c r="AJ43" s="25"/>
    </row>
    <row r="44" spans="1:36" s="26" customFormat="1" ht="76.5" outlineLevel="3">
      <c r="A44" s="20" t="s">
        <v>106</v>
      </c>
      <c r="B44" s="21" t="s">
        <v>107</v>
      </c>
      <c r="C44" s="20" t="s">
        <v>106</v>
      </c>
      <c r="D44" s="20"/>
      <c r="E44" s="20"/>
      <c r="F44" s="22"/>
      <c r="G44" s="20"/>
      <c r="H44" s="20"/>
      <c r="I44" s="20"/>
      <c r="J44" s="20"/>
      <c r="K44" s="20"/>
      <c r="L44" s="20"/>
      <c r="M44" s="20"/>
      <c r="N44" s="20"/>
      <c r="O44" s="23">
        <v>0</v>
      </c>
      <c r="P44" s="23">
        <v>37950</v>
      </c>
      <c r="Q44" s="23">
        <v>37950</v>
      </c>
      <c r="R44" s="23">
        <v>37950</v>
      </c>
      <c r="S44" s="23">
        <v>37950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37950</v>
      </c>
      <c r="Z44" s="23">
        <v>37950</v>
      </c>
      <c r="AA44" s="23">
        <v>0</v>
      </c>
      <c r="AB44" s="23">
        <v>37950</v>
      </c>
      <c r="AC44" s="23">
        <v>37950</v>
      </c>
      <c r="AD44" s="23">
        <v>37950</v>
      </c>
      <c r="AE44" s="29">
        <f t="shared" si="0"/>
        <v>1</v>
      </c>
      <c r="AF44" s="23">
        <v>0</v>
      </c>
      <c r="AG44" s="24">
        <v>1</v>
      </c>
      <c r="AH44" s="23">
        <v>0</v>
      </c>
      <c r="AI44" s="24"/>
      <c r="AJ44" s="25"/>
    </row>
    <row r="45" spans="1:36" ht="63.75" outlineLevel="4">
      <c r="A45" s="6" t="s">
        <v>108</v>
      </c>
      <c r="B45" s="7" t="s">
        <v>109</v>
      </c>
      <c r="C45" s="6" t="s">
        <v>108</v>
      </c>
      <c r="D45" s="6"/>
      <c r="E45" s="6"/>
      <c r="F45" s="8"/>
      <c r="G45" s="6"/>
      <c r="H45" s="6"/>
      <c r="I45" s="6"/>
      <c r="J45" s="6"/>
      <c r="K45" s="6"/>
      <c r="L45" s="6"/>
      <c r="M45" s="6"/>
      <c r="N45" s="6"/>
      <c r="O45" s="9">
        <v>0</v>
      </c>
      <c r="P45" s="9">
        <v>37950</v>
      </c>
      <c r="Q45" s="9">
        <v>37950</v>
      </c>
      <c r="R45" s="9">
        <v>37950</v>
      </c>
      <c r="S45" s="9">
        <v>37950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37950</v>
      </c>
      <c r="Z45" s="9">
        <v>37950</v>
      </c>
      <c r="AA45" s="9">
        <v>0</v>
      </c>
      <c r="AB45" s="9">
        <v>37950</v>
      </c>
      <c r="AC45" s="9">
        <v>37950</v>
      </c>
      <c r="AD45" s="9">
        <v>37950</v>
      </c>
      <c r="AE45" s="29">
        <f t="shared" si="0"/>
        <v>1</v>
      </c>
      <c r="AF45" s="9">
        <v>0</v>
      </c>
      <c r="AG45" s="10">
        <v>1</v>
      </c>
      <c r="AH45" s="9">
        <v>0</v>
      </c>
      <c r="AI45" s="10"/>
      <c r="AJ45" s="1"/>
    </row>
    <row r="46" spans="1:36" s="26" customFormat="1" ht="102" outlineLevel="3">
      <c r="A46" s="20" t="s">
        <v>47</v>
      </c>
      <c r="B46" s="21" t="s">
        <v>48</v>
      </c>
      <c r="C46" s="20" t="s">
        <v>47</v>
      </c>
      <c r="D46" s="20"/>
      <c r="E46" s="20"/>
      <c r="F46" s="22"/>
      <c r="G46" s="20"/>
      <c r="H46" s="20"/>
      <c r="I46" s="20"/>
      <c r="J46" s="20"/>
      <c r="K46" s="20"/>
      <c r="L46" s="20"/>
      <c r="M46" s="20"/>
      <c r="N46" s="20"/>
      <c r="O46" s="23">
        <v>574000</v>
      </c>
      <c r="P46" s="23">
        <v>3753800</v>
      </c>
      <c r="Q46" s="23">
        <v>4327800</v>
      </c>
      <c r="R46" s="23">
        <v>4327800</v>
      </c>
      <c r="S46" s="23">
        <v>4327800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4647302.63</v>
      </c>
      <c r="Z46" s="23">
        <v>4647302.63</v>
      </c>
      <c r="AA46" s="23">
        <v>0</v>
      </c>
      <c r="AB46" s="23">
        <v>4647302.63</v>
      </c>
      <c r="AC46" s="23">
        <v>4647302.63</v>
      </c>
      <c r="AD46" s="23">
        <v>4647302.63</v>
      </c>
      <c r="AE46" s="29">
        <f t="shared" si="0"/>
        <v>1.0738256458246684</v>
      </c>
      <c r="AF46" s="23">
        <v>-319502.63</v>
      </c>
      <c r="AG46" s="24">
        <v>1.0738256458246684</v>
      </c>
      <c r="AH46" s="23">
        <v>0</v>
      </c>
      <c r="AI46" s="24"/>
      <c r="AJ46" s="25"/>
    </row>
    <row r="47" spans="1:36" ht="102" outlineLevel="4">
      <c r="A47" s="6" t="s">
        <v>110</v>
      </c>
      <c r="B47" s="7" t="s">
        <v>111</v>
      </c>
      <c r="C47" s="6" t="s">
        <v>110</v>
      </c>
      <c r="D47" s="6"/>
      <c r="E47" s="6"/>
      <c r="F47" s="8"/>
      <c r="G47" s="6"/>
      <c r="H47" s="6"/>
      <c r="I47" s="6"/>
      <c r="J47" s="6"/>
      <c r="K47" s="6"/>
      <c r="L47" s="6"/>
      <c r="M47" s="6"/>
      <c r="N47" s="6"/>
      <c r="O47" s="9">
        <v>326000</v>
      </c>
      <c r="P47" s="9">
        <v>2682000</v>
      </c>
      <c r="Q47" s="9">
        <v>3008000</v>
      </c>
      <c r="R47" s="9">
        <v>3008000</v>
      </c>
      <c r="S47" s="9">
        <v>3008000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3320139.44</v>
      </c>
      <c r="Z47" s="9">
        <v>3320139.44</v>
      </c>
      <c r="AA47" s="9">
        <v>0</v>
      </c>
      <c r="AB47" s="9">
        <v>3320139.44</v>
      </c>
      <c r="AC47" s="9">
        <v>3320139.44</v>
      </c>
      <c r="AD47" s="9">
        <v>3320139.44</v>
      </c>
      <c r="AE47" s="29">
        <f t="shared" si="0"/>
        <v>1.103769760638298</v>
      </c>
      <c r="AF47" s="9">
        <v>-312139.44</v>
      </c>
      <c r="AG47" s="10">
        <v>1.103769760638298</v>
      </c>
      <c r="AH47" s="9">
        <v>0</v>
      </c>
      <c r="AI47" s="10"/>
      <c r="AJ47" s="1"/>
    </row>
    <row r="48" spans="1:36" ht="89.25" outlineLevel="4">
      <c r="A48" s="6" t="s">
        <v>112</v>
      </c>
      <c r="B48" s="7" t="s">
        <v>113</v>
      </c>
      <c r="C48" s="6" t="s">
        <v>112</v>
      </c>
      <c r="D48" s="6"/>
      <c r="E48" s="6"/>
      <c r="F48" s="8"/>
      <c r="G48" s="6"/>
      <c r="H48" s="6"/>
      <c r="I48" s="6"/>
      <c r="J48" s="6"/>
      <c r="K48" s="6"/>
      <c r="L48" s="6"/>
      <c r="M48" s="6"/>
      <c r="N48" s="6"/>
      <c r="O48" s="9">
        <v>0</v>
      </c>
      <c r="P48" s="9">
        <v>84000</v>
      </c>
      <c r="Q48" s="9">
        <v>84000</v>
      </c>
      <c r="R48" s="9">
        <v>84000</v>
      </c>
      <c r="S48" s="9">
        <v>84000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84000</v>
      </c>
      <c r="Z48" s="9">
        <v>84000</v>
      </c>
      <c r="AA48" s="9">
        <v>0</v>
      </c>
      <c r="AB48" s="9">
        <v>84000</v>
      </c>
      <c r="AC48" s="9">
        <v>84000</v>
      </c>
      <c r="AD48" s="9">
        <v>84000</v>
      </c>
      <c r="AE48" s="29">
        <f t="shared" si="0"/>
        <v>1</v>
      </c>
      <c r="AF48" s="9">
        <v>0</v>
      </c>
      <c r="AG48" s="10">
        <v>1</v>
      </c>
      <c r="AH48" s="9">
        <v>0</v>
      </c>
      <c r="AI48" s="10"/>
      <c r="AJ48" s="1"/>
    </row>
    <row r="49" spans="1:36" ht="76.5" outlineLevel="4">
      <c r="A49" s="6" t="s">
        <v>114</v>
      </c>
      <c r="B49" s="7" t="s">
        <v>115</v>
      </c>
      <c r="C49" s="6" t="s">
        <v>114</v>
      </c>
      <c r="D49" s="6"/>
      <c r="E49" s="6"/>
      <c r="F49" s="8"/>
      <c r="G49" s="6"/>
      <c r="H49" s="6"/>
      <c r="I49" s="6"/>
      <c r="J49" s="6"/>
      <c r="K49" s="6"/>
      <c r="L49" s="6"/>
      <c r="M49" s="6"/>
      <c r="N49" s="6"/>
      <c r="O49" s="9">
        <v>248000</v>
      </c>
      <c r="P49" s="9">
        <v>-169300</v>
      </c>
      <c r="Q49" s="9">
        <v>78700</v>
      </c>
      <c r="R49" s="9">
        <v>78700</v>
      </c>
      <c r="S49" s="9">
        <v>78700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86014.03</v>
      </c>
      <c r="Z49" s="9">
        <v>86014.03</v>
      </c>
      <c r="AA49" s="9">
        <v>0</v>
      </c>
      <c r="AB49" s="9">
        <v>86014.03</v>
      </c>
      <c r="AC49" s="9">
        <v>86014.03</v>
      </c>
      <c r="AD49" s="9">
        <v>86014.03</v>
      </c>
      <c r="AE49" s="29">
        <f t="shared" si="0"/>
        <v>1.0929355781448538</v>
      </c>
      <c r="AF49" s="9">
        <v>-7314.03</v>
      </c>
      <c r="AG49" s="10">
        <v>1.092935578144854</v>
      </c>
      <c r="AH49" s="9">
        <v>0</v>
      </c>
      <c r="AI49" s="10"/>
      <c r="AJ49" s="1"/>
    </row>
    <row r="50" spans="1:36" ht="153" outlineLevel="4">
      <c r="A50" s="6" t="s">
        <v>116</v>
      </c>
      <c r="B50" s="7" t="s">
        <v>117</v>
      </c>
      <c r="C50" s="6" t="s">
        <v>116</v>
      </c>
      <c r="D50" s="6"/>
      <c r="E50" s="6"/>
      <c r="F50" s="8"/>
      <c r="G50" s="6"/>
      <c r="H50" s="6"/>
      <c r="I50" s="6"/>
      <c r="J50" s="6"/>
      <c r="K50" s="6"/>
      <c r="L50" s="6"/>
      <c r="M50" s="6"/>
      <c r="N50" s="6"/>
      <c r="O50" s="9">
        <v>0</v>
      </c>
      <c r="P50" s="9">
        <v>1157100</v>
      </c>
      <c r="Q50" s="9">
        <v>1157100</v>
      </c>
      <c r="R50" s="9">
        <v>1157100</v>
      </c>
      <c r="S50" s="9">
        <v>1157100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1157149.16</v>
      </c>
      <c r="Z50" s="9">
        <v>1157149.16</v>
      </c>
      <c r="AA50" s="9">
        <v>0</v>
      </c>
      <c r="AB50" s="9">
        <v>1157149.16</v>
      </c>
      <c r="AC50" s="9">
        <v>1157149.16</v>
      </c>
      <c r="AD50" s="9">
        <v>1157149.16</v>
      </c>
      <c r="AE50" s="29">
        <f t="shared" si="0"/>
        <v>1.0000424855241552</v>
      </c>
      <c r="AF50" s="9">
        <v>-49.16</v>
      </c>
      <c r="AG50" s="10">
        <v>1.0000424855241552</v>
      </c>
      <c r="AH50" s="9">
        <v>0</v>
      </c>
      <c r="AI50" s="10"/>
      <c r="AJ50" s="1"/>
    </row>
    <row r="51" spans="1:36" s="26" customFormat="1" ht="25.5" outlineLevel="1">
      <c r="A51" s="20" t="s">
        <v>118</v>
      </c>
      <c r="B51" s="21" t="s">
        <v>119</v>
      </c>
      <c r="C51" s="20" t="s">
        <v>118</v>
      </c>
      <c r="D51" s="20"/>
      <c r="E51" s="20"/>
      <c r="F51" s="22"/>
      <c r="G51" s="20"/>
      <c r="H51" s="20"/>
      <c r="I51" s="20"/>
      <c r="J51" s="20"/>
      <c r="K51" s="20"/>
      <c r="L51" s="20"/>
      <c r="M51" s="20"/>
      <c r="N51" s="20"/>
      <c r="O51" s="23">
        <v>750000</v>
      </c>
      <c r="P51" s="23">
        <v>-209000</v>
      </c>
      <c r="Q51" s="23">
        <v>541000</v>
      </c>
      <c r="R51" s="23">
        <v>541000</v>
      </c>
      <c r="S51" s="23">
        <v>541000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541335.72</v>
      </c>
      <c r="Z51" s="23">
        <v>541335.72</v>
      </c>
      <c r="AA51" s="23">
        <v>0</v>
      </c>
      <c r="AB51" s="23">
        <v>541335.72</v>
      </c>
      <c r="AC51" s="23">
        <v>541335.72</v>
      </c>
      <c r="AD51" s="23">
        <v>541335.72</v>
      </c>
      <c r="AE51" s="29">
        <f t="shared" si="0"/>
        <v>1.0006205545286506</v>
      </c>
      <c r="AF51" s="23">
        <v>-335.72</v>
      </c>
      <c r="AG51" s="24">
        <v>1.0006205545286506</v>
      </c>
      <c r="AH51" s="23">
        <v>0</v>
      </c>
      <c r="AI51" s="24"/>
      <c r="AJ51" s="25"/>
    </row>
    <row r="52" spans="1:36" ht="25.5" outlineLevel="4">
      <c r="A52" s="6" t="s">
        <v>120</v>
      </c>
      <c r="B52" s="7" t="s">
        <v>121</v>
      </c>
      <c r="C52" s="6" t="s">
        <v>120</v>
      </c>
      <c r="D52" s="6"/>
      <c r="E52" s="6"/>
      <c r="F52" s="8"/>
      <c r="G52" s="6"/>
      <c r="H52" s="6"/>
      <c r="I52" s="6"/>
      <c r="J52" s="6"/>
      <c r="K52" s="6"/>
      <c r="L52" s="6"/>
      <c r="M52" s="6"/>
      <c r="N52" s="6"/>
      <c r="O52" s="9">
        <v>187500</v>
      </c>
      <c r="P52" s="9">
        <v>231800</v>
      </c>
      <c r="Q52" s="9">
        <v>419300</v>
      </c>
      <c r="R52" s="9">
        <v>419300</v>
      </c>
      <c r="S52" s="9">
        <v>419300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419392.98</v>
      </c>
      <c r="Z52" s="9">
        <v>419392.98</v>
      </c>
      <c r="AA52" s="9">
        <v>0</v>
      </c>
      <c r="AB52" s="9">
        <v>419392.98</v>
      </c>
      <c r="AC52" s="9">
        <v>419392.98</v>
      </c>
      <c r="AD52" s="9">
        <v>419392.98</v>
      </c>
      <c r="AE52" s="29">
        <f t="shared" si="0"/>
        <v>1.0002217505366087</v>
      </c>
      <c r="AF52" s="9">
        <v>-92.98</v>
      </c>
      <c r="AG52" s="10">
        <v>1.0002217505366087</v>
      </c>
      <c r="AH52" s="9">
        <v>0</v>
      </c>
      <c r="AI52" s="10"/>
      <c r="AJ52" s="1"/>
    </row>
    <row r="53" spans="1:36" ht="25.5" outlineLevel="4">
      <c r="A53" s="6" t="s">
        <v>122</v>
      </c>
      <c r="B53" s="7" t="s">
        <v>123</v>
      </c>
      <c r="C53" s="6" t="s">
        <v>122</v>
      </c>
      <c r="D53" s="6"/>
      <c r="E53" s="6"/>
      <c r="F53" s="8"/>
      <c r="G53" s="6"/>
      <c r="H53" s="6"/>
      <c r="I53" s="6"/>
      <c r="J53" s="6"/>
      <c r="K53" s="6"/>
      <c r="L53" s="6"/>
      <c r="M53" s="6"/>
      <c r="N53" s="6"/>
      <c r="O53" s="9">
        <v>251300</v>
      </c>
      <c r="P53" s="9">
        <v>-237300</v>
      </c>
      <c r="Q53" s="9">
        <v>14000</v>
      </c>
      <c r="R53" s="9">
        <v>14000</v>
      </c>
      <c r="S53" s="9">
        <v>14000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14038.52</v>
      </c>
      <c r="Z53" s="9">
        <v>14038.52</v>
      </c>
      <c r="AA53" s="9">
        <v>0</v>
      </c>
      <c r="AB53" s="9">
        <v>14038.52</v>
      </c>
      <c r="AC53" s="9">
        <v>14038.52</v>
      </c>
      <c r="AD53" s="9">
        <v>14038.52</v>
      </c>
      <c r="AE53" s="29">
        <f t="shared" si="0"/>
        <v>1.0027514285714285</v>
      </c>
      <c r="AF53" s="9">
        <v>-38.52</v>
      </c>
      <c r="AG53" s="10">
        <v>1.0027514285714285</v>
      </c>
      <c r="AH53" s="9">
        <v>0</v>
      </c>
      <c r="AI53" s="10"/>
      <c r="AJ53" s="1"/>
    </row>
    <row r="54" spans="1:36" ht="25.5" outlineLevel="4">
      <c r="A54" s="6" t="s">
        <v>124</v>
      </c>
      <c r="B54" s="7" t="s">
        <v>125</v>
      </c>
      <c r="C54" s="6" t="s">
        <v>124</v>
      </c>
      <c r="D54" s="6"/>
      <c r="E54" s="6"/>
      <c r="F54" s="8"/>
      <c r="G54" s="6"/>
      <c r="H54" s="6"/>
      <c r="I54" s="6"/>
      <c r="J54" s="6"/>
      <c r="K54" s="6"/>
      <c r="L54" s="6"/>
      <c r="M54" s="6"/>
      <c r="N54" s="6"/>
      <c r="O54" s="9">
        <v>300700</v>
      </c>
      <c r="P54" s="9">
        <v>-193000</v>
      </c>
      <c r="Q54" s="9">
        <v>107700</v>
      </c>
      <c r="R54" s="9">
        <v>107700</v>
      </c>
      <c r="S54" s="9">
        <v>107700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107836.63</v>
      </c>
      <c r="Z54" s="9">
        <v>107836.63</v>
      </c>
      <c r="AA54" s="9">
        <v>0</v>
      </c>
      <c r="AB54" s="9">
        <v>107836.63</v>
      </c>
      <c r="AC54" s="9">
        <v>107836.63</v>
      </c>
      <c r="AD54" s="9">
        <v>107836.63</v>
      </c>
      <c r="AE54" s="29">
        <f t="shared" si="0"/>
        <v>1.001268616527391</v>
      </c>
      <c r="AF54" s="9">
        <v>-136.63</v>
      </c>
      <c r="AG54" s="10">
        <v>1.001268616527391</v>
      </c>
      <c r="AH54" s="9">
        <v>0</v>
      </c>
      <c r="AI54" s="10"/>
      <c r="AJ54" s="1"/>
    </row>
    <row r="55" spans="1:36" ht="25.5" outlineLevel="4">
      <c r="A55" s="6" t="s">
        <v>126</v>
      </c>
      <c r="B55" s="7" t="s">
        <v>127</v>
      </c>
      <c r="C55" s="6" t="s">
        <v>126</v>
      </c>
      <c r="D55" s="6"/>
      <c r="E55" s="6"/>
      <c r="F55" s="8"/>
      <c r="G55" s="6"/>
      <c r="H55" s="6"/>
      <c r="I55" s="6"/>
      <c r="J55" s="6"/>
      <c r="K55" s="6"/>
      <c r="L55" s="6"/>
      <c r="M55" s="6"/>
      <c r="N55" s="6"/>
      <c r="O55" s="9">
        <v>10500</v>
      </c>
      <c r="P55" s="9">
        <v>-10500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67.59</v>
      </c>
      <c r="Z55" s="9">
        <v>67.59</v>
      </c>
      <c r="AA55" s="9">
        <v>0</v>
      </c>
      <c r="AB55" s="9">
        <v>67.59</v>
      </c>
      <c r="AC55" s="9">
        <v>67.59</v>
      </c>
      <c r="AD55" s="9">
        <v>67.59</v>
      </c>
      <c r="AE55" s="29" t="e">
        <f t="shared" si="0"/>
        <v>#DIV/0!</v>
      </c>
      <c r="AF55" s="9">
        <v>-67.59</v>
      </c>
      <c r="AG55" s="10"/>
      <c r="AH55" s="9">
        <v>0</v>
      </c>
      <c r="AI55" s="10"/>
      <c r="AJ55" s="1"/>
    </row>
    <row r="56" spans="1:36" s="26" customFormat="1" ht="25.5" outlineLevel="1">
      <c r="A56" s="20" t="s">
        <v>49</v>
      </c>
      <c r="B56" s="21" t="s">
        <v>50</v>
      </c>
      <c r="C56" s="20" t="s">
        <v>49</v>
      </c>
      <c r="D56" s="20"/>
      <c r="E56" s="20"/>
      <c r="F56" s="22"/>
      <c r="G56" s="20"/>
      <c r="H56" s="20"/>
      <c r="I56" s="20"/>
      <c r="J56" s="20"/>
      <c r="K56" s="20"/>
      <c r="L56" s="20"/>
      <c r="M56" s="20"/>
      <c r="N56" s="20"/>
      <c r="O56" s="23">
        <v>92600</v>
      </c>
      <c r="P56" s="23">
        <v>29300</v>
      </c>
      <c r="Q56" s="23">
        <v>121900</v>
      </c>
      <c r="R56" s="23">
        <v>121900</v>
      </c>
      <c r="S56" s="23">
        <v>121900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140078.95</v>
      </c>
      <c r="Z56" s="23">
        <f>Z57</f>
        <v>140078.95</v>
      </c>
      <c r="AA56" s="23">
        <v>0</v>
      </c>
      <c r="AB56" s="23">
        <v>140078.95</v>
      </c>
      <c r="AC56" s="23">
        <v>140078.95</v>
      </c>
      <c r="AD56" s="23">
        <v>140078.95</v>
      </c>
      <c r="AE56" s="29">
        <f t="shared" si="0"/>
        <v>1.1491300246103364</v>
      </c>
      <c r="AF56" s="23">
        <v>-18178.95</v>
      </c>
      <c r="AG56" s="24">
        <v>1.1491300246103364</v>
      </c>
      <c r="AH56" s="23">
        <v>0</v>
      </c>
      <c r="AI56" s="24"/>
      <c r="AJ56" s="25"/>
    </row>
    <row r="57" spans="1:36" ht="38.25" outlineLevel="4">
      <c r="A57" s="6" t="s">
        <v>128</v>
      </c>
      <c r="B57" s="7" t="s">
        <v>129</v>
      </c>
      <c r="C57" s="6" t="s">
        <v>128</v>
      </c>
      <c r="D57" s="6"/>
      <c r="E57" s="6"/>
      <c r="F57" s="8"/>
      <c r="G57" s="6"/>
      <c r="H57" s="6"/>
      <c r="I57" s="6"/>
      <c r="J57" s="6"/>
      <c r="K57" s="6"/>
      <c r="L57" s="6"/>
      <c r="M57" s="6"/>
      <c r="N57" s="6"/>
      <c r="O57" s="9">
        <v>8800</v>
      </c>
      <c r="P57" s="9">
        <v>113100</v>
      </c>
      <c r="Q57" s="9">
        <v>121900</v>
      </c>
      <c r="R57" s="9">
        <v>121900</v>
      </c>
      <c r="S57" s="9">
        <v>121900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140078.95</v>
      </c>
      <c r="Z57" s="9">
        <v>140078.95</v>
      </c>
      <c r="AA57" s="9">
        <v>0</v>
      </c>
      <c r="AB57" s="9">
        <v>140078.95</v>
      </c>
      <c r="AC57" s="9">
        <v>140078.95</v>
      </c>
      <c r="AD57" s="9">
        <v>140078.95</v>
      </c>
      <c r="AE57" s="29">
        <f t="shared" si="0"/>
        <v>1.1491300246103364</v>
      </c>
      <c r="AF57" s="9">
        <v>-18178.95</v>
      </c>
      <c r="AG57" s="10">
        <v>1.1491300246103364</v>
      </c>
      <c r="AH57" s="9">
        <v>0</v>
      </c>
      <c r="AI57" s="10"/>
      <c r="AJ57" s="1"/>
    </row>
    <row r="58" spans="1:36" s="26" customFormat="1" ht="25.5" outlineLevel="1">
      <c r="A58" s="20" t="s">
        <v>70</v>
      </c>
      <c r="B58" s="21" t="s">
        <v>71</v>
      </c>
      <c r="C58" s="20" t="s">
        <v>70</v>
      </c>
      <c r="D58" s="20"/>
      <c r="E58" s="20"/>
      <c r="F58" s="22"/>
      <c r="G58" s="20"/>
      <c r="H58" s="20"/>
      <c r="I58" s="20"/>
      <c r="J58" s="20"/>
      <c r="K58" s="20"/>
      <c r="L58" s="20"/>
      <c r="M58" s="20"/>
      <c r="N58" s="20"/>
      <c r="O58" s="23">
        <v>647300</v>
      </c>
      <c r="P58" s="23">
        <v>271700</v>
      </c>
      <c r="Q58" s="23">
        <v>919000</v>
      </c>
      <c r="R58" s="23">
        <v>919000</v>
      </c>
      <c r="S58" s="23">
        <v>919000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1145030.28</v>
      </c>
      <c r="Z58" s="23">
        <f>Z59</f>
        <v>1145030.28</v>
      </c>
      <c r="AA58" s="23">
        <v>0</v>
      </c>
      <c r="AB58" s="23">
        <v>1145030.28</v>
      </c>
      <c r="AC58" s="23">
        <v>1145030.28</v>
      </c>
      <c r="AD58" s="23">
        <v>1145030.28</v>
      </c>
      <c r="AE58" s="29">
        <f t="shared" si="0"/>
        <v>1.2459524265505986</v>
      </c>
      <c r="AF58" s="23">
        <v>-226030.28</v>
      </c>
      <c r="AG58" s="24">
        <v>1.2459524265505986</v>
      </c>
      <c r="AH58" s="23">
        <v>0</v>
      </c>
      <c r="AI58" s="24"/>
      <c r="AJ58" s="25"/>
    </row>
    <row r="59" spans="1:36" ht="63.75" outlineLevel="4">
      <c r="A59" s="6" t="s">
        <v>130</v>
      </c>
      <c r="B59" s="7" t="s">
        <v>131</v>
      </c>
      <c r="C59" s="6" t="s">
        <v>130</v>
      </c>
      <c r="D59" s="6"/>
      <c r="E59" s="6"/>
      <c r="F59" s="8"/>
      <c r="G59" s="6"/>
      <c r="H59" s="6"/>
      <c r="I59" s="6"/>
      <c r="J59" s="6"/>
      <c r="K59" s="6"/>
      <c r="L59" s="6"/>
      <c r="M59" s="6"/>
      <c r="N59" s="6"/>
      <c r="O59" s="9">
        <v>500000</v>
      </c>
      <c r="P59" s="9">
        <v>419000</v>
      </c>
      <c r="Q59" s="9">
        <v>919000</v>
      </c>
      <c r="R59" s="9">
        <v>919000</v>
      </c>
      <c r="S59" s="9">
        <v>919000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1145030.28</v>
      </c>
      <c r="Z59" s="9">
        <v>1145030.28</v>
      </c>
      <c r="AA59" s="9">
        <v>0</v>
      </c>
      <c r="AB59" s="9">
        <v>1145030.28</v>
      </c>
      <c r="AC59" s="9">
        <v>1145030.28</v>
      </c>
      <c r="AD59" s="9">
        <v>1145030.28</v>
      </c>
      <c r="AE59" s="29">
        <f t="shared" si="0"/>
        <v>1.2459524265505986</v>
      </c>
      <c r="AF59" s="9">
        <v>-226030.28</v>
      </c>
      <c r="AG59" s="10">
        <v>1.2459524265505986</v>
      </c>
      <c r="AH59" s="9">
        <v>0</v>
      </c>
      <c r="AI59" s="10"/>
      <c r="AJ59" s="1"/>
    </row>
    <row r="60" spans="1:36" s="26" customFormat="1" ht="25.5" outlineLevel="1">
      <c r="A60" s="20" t="s">
        <v>51</v>
      </c>
      <c r="B60" s="21" t="s">
        <v>52</v>
      </c>
      <c r="C60" s="20" t="s">
        <v>51</v>
      </c>
      <c r="D60" s="20"/>
      <c r="E60" s="20"/>
      <c r="F60" s="22"/>
      <c r="G60" s="20"/>
      <c r="H60" s="20"/>
      <c r="I60" s="20"/>
      <c r="J60" s="20"/>
      <c r="K60" s="20"/>
      <c r="L60" s="20"/>
      <c r="M60" s="20"/>
      <c r="N60" s="20"/>
      <c r="O60" s="23">
        <v>1303000</v>
      </c>
      <c r="P60" s="23">
        <v>-299900</v>
      </c>
      <c r="Q60" s="23">
        <v>1003100</v>
      </c>
      <c r="R60" s="23">
        <v>1003100</v>
      </c>
      <c r="S60" s="23">
        <v>1003100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1200095.77</v>
      </c>
      <c r="Z60" s="23">
        <f>SUM(Z61:Z71)</f>
        <v>1204536.6400000001</v>
      </c>
      <c r="AA60" s="23">
        <v>0</v>
      </c>
      <c r="AB60" s="23">
        <v>1200095.77</v>
      </c>
      <c r="AC60" s="23">
        <v>1200095.77</v>
      </c>
      <c r="AD60" s="23">
        <v>1200095.77</v>
      </c>
      <c r="AE60" s="29">
        <f t="shared" si="0"/>
        <v>1.2008141162396573</v>
      </c>
      <c r="AF60" s="23">
        <v>-196995.77</v>
      </c>
      <c r="AG60" s="24">
        <v>1.1963869703917855</v>
      </c>
      <c r="AH60" s="23">
        <v>0</v>
      </c>
      <c r="AI60" s="24"/>
      <c r="AJ60" s="25"/>
    </row>
    <row r="61" spans="1:36" ht="76.5" outlineLevel="4">
      <c r="A61" s="6" t="s">
        <v>132</v>
      </c>
      <c r="B61" s="7" t="s">
        <v>133</v>
      </c>
      <c r="C61" s="6" t="s">
        <v>132</v>
      </c>
      <c r="D61" s="6"/>
      <c r="E61" s="6"/>
      <c r="F61" s="8"/>
      <c r="G61" s="6"/>
      <c r="H61" s="6"/>
      <c r="I61" s="6"/>
      <c r="J61" s="6"/>
      <c r="K61" s="6"/>
      <c r="L61" s="6"/>
      <c r="M61" s="6"/>
      <c r="N61" s="6"/>
      <c r="O61" s="9">
        <v>0</v>
      </c>
      <c r="P61" s="9">
        <v>20400</v>
      </c>
      <c r="Q61" s="9">
        <v>20400</v>
      </c>
      <c r="R61" s="9">
        <v>20400</v>
      </c>
      <c r="S61" s="9">
        <v>20400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20281.25</v>
      </c>
      <c r="Z61" s="9">
        <v>20281.25</v>
      </c>
      <c r="AA61" s="9">
        <v>0</v>
      </c>
      <c r="AB61" s="9">
        <v>20281.25</v>
      </c>
      <c r="AC61" s="9">
        <v>20281.25</v>
      </c>
      <c r="AD61" s="9">
        <v>20281.25</v>
      </c>
      <c r="AE61" s="29">
        <f t="shared" si="0"/>
        <v>0.9941789215686274</v>
      </c>
      <c r="AF61" s="9">
        <v>118.75</v>
      </c>
      <c r="AG61" s="10">
        <v>0.9941789215686274</v>
      </c>
      <c r="AH61" s="9">
        <v>0</v>
      </c>
      <c r="AI61" s="10"/>
      <c r="AJ61" s="1"/>
    </row>
    <row r="62" spans="1:36" ht="63.75" outlineLevel="4">
      <c r="A62" s="6" t="s">
        <v>134</v>
      </c>
      <c r="B62" s="7" t="s">
        <v>135</v>
      </c>
      <c r="C62" s="6" t="s">
        <v>134</v>
      </c>
      <c r="D62" s="6"/>
      <c r="E62" s="6"/>
      <c r="F62" s="8"/>
      <c r="G62" s="6"/>
      <c r="H62" s="6"/>
      <c r="I62" s="6"/>
      <c r="J62" s="6"/>
      <c r="K62" s="6"/>
      <c r="L62" s="6"/>
      <c r="M62" s="6"/>
      <c r="N62" s="6"/>
      <c r="O62" s="9">
        <v>0</v>
      </c>
      <c r="P62" s="9">
        <v>1100</v>
      </c>
      <c r="Q62" s="9">
        <v>1100</v>
      </c>
      <c r="R62" s="9">
        <v>1100</v>
      </c>
      <c r="S62" s="9">
        <v>1100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1250</v>
      </c>
      <c r="Z62" s="9">
        <v>1250</v>
      </c>
      <c r="AA62" s="9">
        <v>0</v>
      </c>
      <c r="AB62" s="9">
        <v>1250</v>
      </c>
      <c r="AC62" s="9">
        <v>1250</v>
      </c>
      <c r="AD62" s="9">
        <v>1250</v>
      </c>
      <c r="AE62" s="29">
        <f t="shared" si="0"/>
        <v>1.1363636363636365</v>
      </c>
      <c r="AF62" s="9">
        <v>-150</v>
      </c>
      <c r="AG62" s="10">
        <v>1.1363636363636365</v>
      </c>
      <c r="AH62" s="9">
        <v>0</v>
      </c>
      <c r="AI62" s="10"/>
      <c r="AJ62" s="1"/>
    </row>
    <row r="63" spans="1:36" ht="63.75" outlineLevel="4">
      <c r="A63" s="6" t="s">
        <v>136</v>
      </c>
      <c r="B63" s="7" t="s">
        <v>137</v>
      </c>
      <c r="C63" s="6" t="s">
        <v>136</v>
      </c>
      <c r="D63" s="6"/>
      <c r="E63" s="6"/>
      <c r="F63" s="8"/>
      <c r="G63" s="6"/>
      <c r="H63" s="6"/>
      <c r="I63" s="6"/>
      <c r="J63" s="6"/>
      <c r="K63" s="6"/>
      <c r="L63" s="6"/>
      <c r="M63" s="6"/>
      <c r="N63" s="6"/>
      <c r="O63" s="9">
        <v>0</v>
      </c>
      <c r="P63" s="9">
        <v>3300</v>
      </c>
      <c r="Q63" s="9">
        <v>3300</v>
      </c>
      <c r="R63" s="9">
        <v>3300</v>
      </c>
      <c r="S63" s="9">
        <v>3300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3300</v>
      </c>
      <c r="Z63" s="9">
        <v>3300</v>
      </c>
      <c r="AA63" s="9">
        <v>0</v>
      </c>
      <c r="AB63" s="9">
        <v>3300</v>
      </c>
      <c r="AC63" s="9">
        <v>3300</v>
      </c>
      <c r="AD63" s="9">
        <v>3300</v>
      </c>
      <c r="AE63" s="29">
        <f t="shared" si="0"/>
        <v>1</v>
      </c>
      <c r="AF63" s="9">
        <v>0</v>
      </c>
      <c r="AG63" s="10">
        <v>1</v>
      </c>
      <c r="AH63" s="9">
        <v>0</v>
      </c>
      <c r="AI63" s="10"/>
      <c r="AJ63" s="1"/>
    </row>
    <row r="64" spans="1:36" ht="63.75" outlineLevel="4">
      <c r="A64" s="6" t="s">
        <v>138</v>
      </c>
      <c r="B64" s="7" t="s">
        <v>139</v>
      </c>
      <c r="C64" s="6" t="s">
        <v>138</v>
      </c>
      <c r="D64" s="6"/>
      <c r="E64" s="6"/>
      <c r="F64" s="8"/>
      <c r="G64" s="6"/>
      <c r="H64" s="6"/>
      <c r="I64" s="6"/>
      <c r="J64" s="6"/>
      <c r="K64" s="6"/>
      <c r="L64" s="6"/>
      <c r="M64" s="6"/>
      <c r="N64" s="6"/>
      <c r="O64" s="9">
        <v>0</v>
      </c>
      <c r="P64" s="9">
        <v>20000</v>
      </c>
      <c r="Q64" s="9">
        <v>20000</v>
      </c>
      <c r="R64" s="9">
        <v>20000</v>
      </c>
      <c r="S64" s="9">
        <v>20000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20000</v>
      </c>
      <c r="Z64" s="9">
        <v>20000</v>
      </c>
      <c r="AA64" s="9">
        <v>0</v>
      </c>
      <c r="AB64" s="9">
        <v>20000</v>
      </c>
      <c r="AC64" s="9">
        <v>20000</v>
      </c>
      <c r="AD64" s="9">
        <v>20000</v>
      </c>
      <c r="AE64" s="29">
        <f t="shared" si="0"/>
        <v>1</v>
      </c>
      <c r="AF64" s="9">
        <v>0</v>
      </c>
      <c r="AG64" s="10">
        <v>1</v>
      </c>
      <c r="AH64" s="9">
        <v>0</v>
      </c>
      <c r="AI64" s="10"/>
      <c r="AJ64" s="1"/>
    </row>
    <row r="65" spans="1:36" ht="63.75" outlineLevel="4">
      <c r="A65" s="6" t="s">
        <v>140</v>
      </c>
      <c r="B65" s="7" t="s">
        <v>141</v>
      </c>
      <c r="C65" s="6" t="s">
        <v>140</v>
      </c>
      <c r="D65" s="6"/>
      <c r="E65" s="6"/>
      <c r="F65" s="8"/>
      <c r="G65" s="6"/>
      <c r="H65" s="6"/>
      <c r="I65" s="6"/>
      <c r="J65" s="6"/>
      <c r="K65" s="6"/>
      <c r="L65" s="6"/>
      <c r="M65" s="6"/>
      <c r="N65" s="6"/>
      <c r="O65" s="9">
        <v>0</v>
      </c>
      <c r="P65" s="9">
        <v>25100</v>
      </c>
      <c r="Q65" s="9">
        <v>25100</v>
      </c>
      <c r="R65" s="9">
        <v>25100</v>
      </c>
      <c r="S65" s="9">
        <v>25100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55153.69</v>
      </c>
      <c r="Z65" s="9">
        <v>55153.69</v>
      </c>
      <c r="AA65" s="9">
        <v>0</v>
      </c>
      <c r="AB65" s="9">
        <v>55153.69</v>
      </c>
      <c r="AC65" s="9">
        <v>55153.69</v>
      </c>
      <c r="AD65" s="9">
        <v>55153.69</v>
      </c>
      <c r="AE65" s="29">
        <f t="shared" si="0"/>
        <v>2.1973581673306772</v>
      </c>
      <c r="AF65" s="9">
        <v>-30053.69</v>
      </c>
      <c r="AG65" s="10">
        <v>2.1973581673306772</v>
      </c>
      <c r="AH65" s="9">
        <v>0</v>
      </c>
      <c r="AI65" s="10"/>
      <c r="AJ65" s="1"/>
    </row>
    <row r="66" spans="1:36" ht="38.25" outlineLevel="4">
      <c r="A66" s="6" t="s">
        <v>142</v>
      </c>
      <c r="B66" s="7" t="s">
        <v>143</v>
      </c>
      <c r="C66" s="6" t="s">
        <v>142</v>
      </c>
      <c r="D66" s="6"/>
      <c r="E66" s="6"/>
      <c r="F66" s="8"/>
      <c r="G66" s="6"/>
      <c r="H66" s="6"/>
      <c r="I66" s="6"/>
      <c r="J66" s="6"/>
      <c r="K66" s="6"/>
      <c r="L66" s="6"/>
      <c r="M66" s="6"/>
      <c r="N66" s="6"/>
      <c r="O66" s="9">
        <v>0</v>
      </c>
      <c r="P66" s="9">
        <v>65000</v>
      </c>
      <c r="Q66" s="9">
        <v>65000</v>
      </c>
      <c r="R66" s="9">
        <v>65000</v>
      </c>
      <c r="S66" s="9">
        <v>65000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65000</v>
      </c>
      <c r="Z66" s="9">
        <v>65000</v>
      </c>
      <c r="AA66" s="9">
        <v>0</v>
      </c>
      <c r="AB66" s="9">
        <v>65000</v>
      </c>
      <c r="AC66" s="9">
        <v>65000</v>
      </c>
      <c r="AD66" s="9">
        <v>65000</v>
      </c>
      <c r="AE66" s="29">
        <f t="shared" si="0"/>
        <v>1</v>
      </c>
      <c r="AF66" s="9">
        <v>0</v>
      </c>
      <c r="AG66" s="10">
        <v>1</v>
      </c>
      <c r="AH66" s="9">
        <v>0</v>
      </c>
      <c r="AI66" s="10"/>
      <c r="AJ66" s="1"/>
    </row>
    <row r="67" spans="1:36" ht="25.5" outlineLevel="4">
      <c r="A67" s="6" t="s">
        <v>144</v>
      </c>
      <c r="B67" s="7" t="s">
        <v>145</v>
      </c>
      <c r="C67" s="6" t="s">
        <v>144</v>
      </c>
      <c r="D67" s="6"/>
      <c r="E67" s="6"/>
      <c r="F67" s="8"/>
      <c r="G67" s="6"/>
      <c r="H67" s="6"/>
      <c r="I67" s="6"/>
      <c r="J67" s="6"/>
      <c r="K67" s="6"/>
      <c r="L67" s="6"/>
      <c r="M67" s="6"/>
      <c r="N67" s="6"/>
      <c r="O67" s="9">
        <v>0</v>
      </c>
      <c r="P67" s="9">
        <v>18100</v>
      </c>
      <c r="Q67" s="9">
        <v>18100</v>
      </c>
      <c r="R67" s="9">
        <v>18100</v>
      </c>
      <c r="S67" s="9">
        <v>18100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18117.92</v>
      </c>
      <c r="Z67" s="9">
        <v>18117.92</v>
      </c>
      <c r="AA67" s="9">
        <v>0</v>
      </c>
      <c r="AB67" s="9">
        <v>18117.92</v>
      </c>
      <c r="AC67" s="9">
        <v>18117.92</v>
      </c>
      <c r="AD67" s="9">
        <v>18117.92</v>
      </c>
      <c r="AE67" s="29">
        <f t="shared" si="0"/>
        <v>1.0009900552486186</v>
      </c>
      <c r="AF67" s="9">
        <v>-17.92</v>
      </c>
      <c r="AG67" s="10">
        <v>1.0009900552486188</v>
      </c>
      <c r="AH67" s="9">
        <v>0</v>
      </c>
      <c r="AI67" s="10"/>
      <c r="AJ67" s="1"/>
    </row>
    <row r="68" spans="1:36" ht="63.75" outlineLevel="4">
      <c r="A68" s="6" t="s">
        <v>146</v>
      </c>
      <c r="B68" s="7" t="s">
        <v>147</v>
      </c>
      <c r="C68" s="6" t="s">
        <v>146</v>
      </c>
      <c r="D68" s="6"/>
      <c r="E68" s="6"/>
      <c r="F68" s="8"/>
      <c r="G68" s="6"/>
      <c r="H68" s="6"/>
      <c r="I68" s="6"/>
      <c r="J68" s="6"/>
      <c r="K68" s="6"/>
      <c r="L68" s="6"/>
      <c r="M68" s="6"/>
      <c r="N68" s="6"/>
      <c r="O68" s="9">
        <v>0</v>
      </c>
      <c r="P68" s="9">
        <v>114800</v>
      </c>
      <c r="Q68" s="9">
        <v>114800</v>
      </c>
      <c r="R68" s="9">
        <v>114800</v>
      </c>
      <c r="S68" s="9">
        <v>114800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150800</v>
      </c>
      <c r="Z68" s="9">
        <v>150800</v>
      </c>
      <c r="AA68" s="9">
        <v>0</v>
      </c>
      <c r="AB68" s="9">
        <v>150800</v>
      </c>
      <c r="AC68" s="9">
        <v>150800</v>
      </c>
      <c r="AD68" s="9">
        <v>150800</v>
      </c>
      <c r="AE68" s="29">
        <f t="shared" si="0"/>
        <v>1.3135888501742161</v>
      </c>
      <c r="AF68" s="9">
        <v>-36000</v>
      </c>
      <c r="AG68" s="10">
        <v>1.3135888501742161</v>
      </c>
      <c r="AH68" s="9">
        <v>0</v>
      </c>
      <c r="AI68" s="10"/>
      <c r="AJ68" s="1"/>
    </row>
    <row r="69" spans="1:36" ht="76.5" outlineLevel="4">
      <c r="A69" s="6" t="s">
        <v>148</v>
      </c>
      <c r="B69" s="7" t="s">
        <v>149</v>
      </c>
      <c r="C69" s="6" t="s">
        <v>148</v>
      </c>
      <c r="D69" s="6"/>
      <c r="E69" s="6"/>
      <c r="F69" s="8"/>
      <c r="G69" s="6"/>
      <c r="H69" s="6"/>
      <c r="I69" s="6"/>
      <c r="J69" s="6"/>
      <c r="K69" s="6"/>
      <c r="L69" s="6"/>
      <c r="M69" s="6"/>
      <c r="N69" s="6"/>
      <c r="O69" s="9">
        <v>0</v>
      </c>
      <c r="P69" s="9">
        <v>600</v>
      </c>
      <c r="Q69" s="9">
        <v>600</v>
      </c>
      <c r="R69" s="9">
        <v>600</v>
      </c>
      <c r="S69" s="9">
        <v>600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678</v>
      </c>
      <c r="Z69" s="9">
        <v>678</v>
      </c>
      <c r="AA69" s="9">
        <v>0</v>
      </c>
      <c r="AB69" s="9">
        <v>678</v>
      </c>
      <c r="AC69" s="9">
        <v>678</v>
      </c>
      <c r="AD69" s="9">
        <v>678</v>
      </c>
      <c r="AE69" s="29">
        <f t="shared" si="0"/>
        <v>1.13</v>
      </c>
      <c r="AF69" s="9">
        <v>-78</v>
      </c>
      <c r="AG69" s="10">
        <v>1.13</v>
      </c>
      <c r="AH69" s="9">
        <v>0</v>
      </c>
      <c r="AI69" s="10"/>
      <c r="AJ69" s="1"/>
    </row>
    <row r="70" spans="1:36" ht="76.5" outlineLevel="4">
      <c r="A70" s="6" t="s">
        <v>150</v>
      </c>
      <c r="B70" s="7" t="s">
        <v>151</v>
      </c>
      <c r="C70" s="6" t="s">
        <v>150</v>
      </c>
      <c r="D70" s="6"/>
      <c r="E70" s="6"/>
      <c r="F70" s="8"/>
      <c r="G70" s="6"/>
      <c r="H70" s="6"/>
      <c r="I70" s="6"/>
      <c r="J70" s="6"/>
      <c r="K70" s="6"/>
      <c r="L70" s="6"/>
      <c r="M70" s="6"/>
      <c r="N70" s="6"/>
      <c r="O70" s="9">
        <v>0</v>
      </c>
      <c r="P70" s="9">
        <v>212900</v>
      </c>
      <c r="Q70" s="9">
        <v>212900</v>
      </c>
      <c r="R70" s="9">
        <v>212900</v>
      </c>
      <c r="S70" s="9">
        <v>212900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241442.43</v>
      </c>
      <c r="Z70" s="9">
        <v>242442.43</v>
      </c>
      <c r="AA70" s="9">
        <v>0</v>
      </c>
      <c r="AB70" s="9">
        <v>241442.43</v>
      </c>
      <c r="AC70" s="9">
        <v>241442.43</v>
      </c>
      <c r="AD70" s="9">
        <v>241442.43</v>
      </c>
      <c r="AE70" s="29">
        <f t="shared" si="0"/>
        <v>1.1387620009394082</v>
      </c>
      <c r="AF70" s="9">
        <v>-28542.43</v>
      </c>
      <c r="AG70" s="10">
        <v>1.1340649600751527</v>
      </c>
      <c r="AH70" s="9">
        <v>0</v>
      </c>
      <c r="AI70" s="10"/>
      <c r="AJ70" s="1"/>
    </row>
    <row r="71" spans="1:36" ht="51" outlineLevel="4">
      <c r="A71" s="6" t="s">
        <v>152</v>
      </c>
      <c r="B71" s="7" t="s">
        <v>153</v>
      </c>
      <c r="C71" s="6" t="s">
        <v>152</v>
      </c>
      <c r="D71" s="6"/>
      <c r="E71" s="6"/>
      <c r="F71" s="8"/>
      <c r="G71" s="6"/>
      <c r="H71" s="6"/>
      <c r="I71" s="6"/>
      <c r="J71" s="6"/>
      <c r="K71" s="6"/>
      <c r="L71" s="6"/>
      <c r="M71" s="6"/>
      <c r="N71" s="6"/>
      <c r="O71" s="9">
        <v>1303000</v>
      </c>
      <c r="P71" s="9">
        <v>-781200</v>
      </c>
      <c r="Q71" s="9">
        <v>521800</v>
      </c>
      <c r="R71" s="9">
        <v>521800</v>
      </c>
      <c r="S71" s="9">
        <v>521800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624072.48</v>
      </c>
      <c r="Z71" s="9">
        <v>627513.35</v>
      </c>
      <c r="AA71" s="9">
        <v>0</v>
      </c>
      <c r="AB71" s="9">
        <v>624072.48</v>
      </c>
      <c r="AC71" s="9">
        <v>624072.48</v>
      </c>
      <c r="AD71" s="9">
        <v>624072.48</v>
      </c>
      <c r="AE71" s="29">
        <f t="shared" si="0"/>
        <v>1.202593618244538</v>
      </c>
      <c r="AF71" s="9">
        <v>-102272.48</v>
      </c>
      <c r="AG71" s="10">
        <v>1.195999386738214</v>
      </c>
      <c r="AH71" s="9">
        <v>0</v>
      </c>
      <c r="AI71" s="10"/>
      <c r="AJ71" s="1"/>
    </row>
    <row r="72" spans="1:36" s="26" customFormat="1" ht="15" outlineLevel="1">
      <c r="A72" s="20" t="s">
        <v>53</v>
      </c>
      <c r="B72" s="21" t="s">
        <v>54</v>
      </c>
      <c r="C72" s="20" t="s">
        <v>53</v>
      </c>
      <c r="D72" s="20"/>
      <c r="E72" s="20"/>
      <c r="F72" s="22"/>
      <c r="G72" s="20"/>
      <c r="H72" s="20"/>
      <c r="I72" s="20"/>
      <c r="J72" s="20"/>
      <c r="K72" s="20"/>
      <c r="L72" s="20"/>
      <c r="M72" s="20"/>
      <c r="N72" s="20"/>
      <c r="O72" s="23">
        <v>65200</v>
      </c>
      <c r="P72" s="23">
        <v>-26200</v>
      </c>
      <c r="Q72" s="23">
        <v>39000</v>
      </c>
      <c r="R72" s="23">
        <v>39000</v>
      </c>
      <c r="S72" s="23">
        <v>39000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39745.05</v>
      </c>
      <c r="Z72" s="23">
        <v>39745.05</v>
      </c>
      <c r="AA72" s="23">
        <v>0</v>
      </c>
      <c r="AB72" s="23">
        <v>39745.05</v>
      </c>
      <c r="AC72" s="23">
        <v>39745.05</v>
      </c>
      <c r="AD72" s="23">
        <v>39745.05</v>
      </c>
      <c r="AE72" s="29">
        <f t="shared" si="0"/>
        <v>1.0191038461538462</v>
      </c>
      <c r="AF72" s="23">
        <v>-745.05</v>
      </c>
      <c r="AG72" s="24">
        <v>1.0191038461538462</v>
      </c>
      <c r="AH72" s="23">
        <v>0</v>
      </c>
      <c r="AI72" s="24"/>
      <c r="AJ72" s="25"/>
    </row>
    <row r="73" spans="1:36" ht="15" outlineLevel="3">
      <c r="A73" s="6" t="s">
        <v>154</v>
      </c>
      <c r="B73" s="7" t="s">
        <v>155</v>
      </c>
      <c r="C73" s="6" t="s">
        <v>154</v>
      </c>
      <c r="D73" s="6"/>
      <c r="E73" s="6"/>
      <c r="F73" s="8"/>
      <c r="G73" s="6"/>
      <c r="H73" s="6"/>
      <c r="I73" s="6"/>
      <c r="J73" s="6"/>
      <c r="K73" s="6"/>
      <c r="L73" s="6"/>
      <c r="M73" s="6"/>
      <c r="N73" s="6"/>
      <c r="O73" s="9">
        <v>65200</v>
      </c>
      <c r="P73" s="9">
        <v>-26200</v>
      </c>
      <c r="Q73" s="9">
        <v>39000</v>
      </c>
      <c r="R73" s="9">
        <v>39000</v>
      </c>
      <c r="S73" s="9">
        <v>39000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39745.05</v>
      </c>
      <c r="Z73" s="9">
        <v>39745.05</v>
      </c>
      <c r="AA73" s="9">
        <v>0</v>
      </c>
      <c r="AB73" s="9">
        <v>39745.05</v>
      </c>
      <c r="AC73" s="9">
        <v>39745.05</v>
      </c>
      <c r="AD73" s="9">
        <v>39745.05</v>
      </c>
      <c r="AE73" s="29">
        <f t="shared" si="0"/>
        <v>1.0191038461538462</v>
      </c>
      <c r="AF73" s="9">
        <v>-745.05</v>
      </c>
      <c r="AG73" s="10">
        <v>1.0191038461538462</v>
      </c>
      <c r="AH73" s="9">
        <v>0</v>
      </c>
      <c r="AI73" s="10"/>
      <c r="AJ73" s="1"/>
    </row>
    <row r="74" spans="1:36" ht="25.5" outlineLevel="4">
      <c r="A74" s="6" t="s">
        <v>156</v>
      </c>
      <c r="B74" s="7" t="s">
        <v>157</v>
      </c>
      <c r="C74" s="6" t="s">
        <v>156</v>
      </c>
      <c r="D74" s="6"/>
      <c r="E74" s="6"/>
      <c r="F74" s="8"/>
      <c r="G74" s="6"/>
      <c r="H74" s="6"/>
      <c r="I74" s="6"/>
      <c r="J74" s="6"/>
      <c r="K74" s="6"/>
      <c r="L74" s="6"/>
      <c r="M74" s="6"/>
      <c r="N74" s="6"/>
      <c r="O74" s="9">
        <v>65200</v>
      </c>
      <c r="P74" s="9">
        <v>-26200</v>
      </c>
      <c r="Q74" s="9">
        <v>39000</v>
      </c>
      <c r="R74" s="9">
        <v>39000</v>
      </c>
      <c r="S74" s="9">
        <v>39000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39745.05</v>
      </c>
      <c r="Z74" s="9">
        <v>39745.05</v>
      </c>
      <c r="AA74" s="9">
        <v>0</v>
      </c>
      <c r="AB74" s="9">
        <v>39745.05</v>
      </c>
      <c r="AC74" s="9">
        <v>39745.05</v>
      </c>
      <c r="AD74" s="9">
        <v>39745.05</v>
      </c>
      <c r="AE74" s="29">
        <f t="shared" si="0"/>
        <v>1.0191038461538462</v>
      </c>
      <c r="AF74" s="9">
        <v>-745.05</v>
      </c>
      <c r="AG74" s="10">
        <v>1.0191038461538462</v>
      </c>
      <c r="AH74" s="9">
        <v>0</v>
      </c>
      <c r="AI74" s="10"/>
      <c r="AJ74" s="1"/>
    </row>
    <row r="75" spans="1:36" s="26" customFormat="1" ht="15">
      <c r="A75" s="20" t="s">
        <v>55</v>
      </c>
      <c r="B75" s="21" t="s">
        <v>56</v>
      </c>
      <c r="C75" s="20" t="s">
        <v>55</v>
      </c>
      <c r="D75" s="20"/>
      <c r="E75" s="20"/>
      <c r="F75" s="22"/>
      <c r="G75" s="20"/>
      <c r="H75" s="20"/>
      <c r="I75" s="20"/>
      <c r="J75" s="20"/>
      <c r="K75" s="20"/>
      <c r="L75" s="20"/>
      <c r="M75" s="20"/>
      <c r="N75" s="20"/>
      <c r="O75" s="23">
        <v>203883348.81</v>
      </c>
      <c r="P75" s="23">
        <v>112123074.85</v>
      </c>
      <c r="Q75" s="23">
        <v>316006423.66</v>
      </c>
      <c r="R75" s="23">
        <v>316006423.66</v>
      </c>
      <c r="S75" s="23">
        <v>316006423.66</v>
      </c>
      <c r="T75" s="23">
        <v>0</v>
      </c>
      <c r="U75" s="23">
        <v>0</v>
      </c>
      <c r="V75" s="23">
        <v>0</v>
      </c>
      <c r="W75" s="23">
        <v>0</v>
      </c>
      <c r="X75" s="23">
        <v>11558809.95</v>
      </c>
      <c r="Y75" s="23">
        <v>319043231.18</v>
      </c>
      <c r="Z75" s="23">
        <v>307484421.23</v>
      </c>
      <c r="AA75" s="23">
        <v>11558809.95</v>
      </c>
      <c r="AB75" s="23">
        <v>319043231.18</v>
      </c>
      <c r="AC75" s="23">
        <v>307484421.23</v>
      </c>
      <c r="AD75" s="23">
        <v>307484421.23</v>
      </c>
      <c r="AE75" s="29">
        <f aca="true" t="shared" si="1" ref="AE75:AE105">Z75/Q75</f>
        <v>0.9730321860824922</v>
      </c>
      <c r="AF75" s="23">
        <v>8522002.43</v>
      </c>
      <c r="AG75" s="24">
        <v>0.9730321860824922</v>
      </c>
      <c r="AH75" s="23">
        <v>0</v>
      </c>
      <c r="AI75" s="24"/>
      <c r="AJ75" s="25"/>
    </row>
    <row r="76" spans="1:36" s="26" customFormat="1" ht="38.25" outlineLevel="1">
      <c r="A76" s="20" t="s">
        <v>57</v>
      </c>
      <c r="B76" s="21" t="s">
        <v>58</v>
      </c>
      <c r="C76" s="20" t="s">
        <v>57</v>
      </c>
      <c r="D76" s="20"/>
      <c r="E76" s="20"/>
      <c r="F76" s="22"/>
      <c r="G76" s="20"/>
      <c r="H76" s="20"/>
      <c r="I76" s="20"/>
      <c r="J76" s="20"/>
      <c r="K76" s="20"/>
      <c r="L76" s="20"/>
      <c r="M76" s="20"/>
      <c r="N76" s="20"/>
      <c r="O76" s="23">
        <v>203883348.81</v>
      </c>
      <c r="P76" s="23">
        <v>123619174.85</v>
      </c>
      <c r="Q76" s="23">
        <v>327502523.66</v>
      </c>
      <c r="R76" s="23">
        <v>327502523.66</v>
      </c>
      <c r="S76" s="23">
        <v>327502523.66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318978692.5</v>
      </c>
      <c r="Z76" s="23">
        <v>318978692.5</v>
      </c>
      <c r="AA76" s="23">
        <v>0</v>
      </c>
      <c r="AB76" s="23">
        <v>318978692.5</v>
      </c>
      <c r="AC76" s="23">
        <v>318978692.5</v>
      </c>
      <c r="AD76" s="23">
        <v>318978692.5</v>
      </c>
      <c r="AE76" s="29">
        <f t="shared" si="1"/>
        <v>0.9739732351838329</v>
      </c>
      <c r="AF76" s="23">
        <v>8523831.16</v>
      </c>
      <c r="AG76" s="24">
        <v>0.9739732351838329</v>
      </c>
      <c r="AH76" s="23">
        <v>0</v>
      </c>
      <c r="AI76" s="24"/>
      <c r="AJ76" s="25"/>
    </row>
    <row r="77" spans="1:36" s="26" customFormat="1" ht="25.5" outlineLevel="2">
      <c r="A77" s="20" t="s">
        <v>59</v>
      </c>
      <c r="B77" s="21" t="s">
        <v>60</v>
      </c>
      <c r="C77" s="20" t="s">
        <v>59</v>
      </c>
      <c r="D77" s="20"/>
      <c r="E77" s="20"/>
      <c r="F77" s="22"/>
      <c r="G77" s="20"/>
      <c r="H77" s="20"/>
      <c r="I77" s="20"/>
      <c r="J77" s="20"/>
      <c r="K77" s="20"/>
      <c r="L77" s="20"/>
      <c r="M77" s="20"/>
      <c r="N77" s="20"/>
      <c r="O77" s="23">
        <v>0</v>
      </c>
      <c r="P77" s="23">
        <v>26579300</v>
      </c>
      <c r="Q77" s="23">
        <v>26579300</v>
      </c>
      <c r="R77" s="23">
        <v>26579300</v>
      </c>
      <c r="S77" s="23">
        <v>26579300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26579300</v>
      </c>
      <c r="Z77" s="23">
        <v>26579300</v>
      </c>
      <c r="AA77" s="23">
        <v>0</v>
      </c>
      <c r="AB77" s="23">
        <v>26579300</v>
      </c>
      <c r="AC77" s="23">
        <v>26579300</v>
      </c>
      <c r="AD77" s="23">
        <v>26579300</v>
      </c>
      <c r="AE77" s="29">
        <f t="shared" si="1"/>
        <v>1</v>
      </c>
      <c r="AF77" s="23">
        <v>0</v>
      </c>
      <c r="AG77" s="24">
        <v>1</v>
      </c>
      <c r="AH77" s="23">
        <v>0</v>
      </c>
      <c r="AI77" s="24"/>
      <c r="AJ77" s="25"/>
    </row>
    <row r="78" spans="1:36" ht="25.5" outlineLevel="4">
      <c r="A78" s="6" t="s">
        <v>158</v>
      </c>
      <c r="B78" s="7" t="s">
        <v>159</v>
      </c>
      <c r="C78" s="6" t="s">
        <v>158</v>
      </c>
      <c r="D78" s="6"/>
      <c r="E78" s="6"/>
      <c r="F78" s="8"/>
      <c r="G78" s="6"/>
      <c r="H78" s="6"/>
      <c r="I78" s="6"/>
      <c r="J78" s="6"/>
      <c r="K78" s="6"/>
      <c r="L78" s="6"/>
      <c r="M78" s="6"/>
      <c r="N78" s="6"/>
      <c r="O78" s="9">
        <v>0</v>
      </c>
      <c r="P78" s="9">
        <v>26579300</v>
      </c>
      <c r="Q78" s="9">
        <v>26579300</v>
      </c>
      <c r="R78" s="9">
        <v>26579300</v>
      </c>
      <c r="S78" s="9">
        <v>26579300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26579300</v>
      </c>
      <c r="Z78" s="9">
        <v>26579300</v>
      </c>
      <c r="AA78" s="9">
        <v>0</v>
      </c>
      <c r="AB78" s="9">
        <v>26579300</v>
      </c>
      <c r="AC78" s="9">
        <v>26579300</v>
      </c>
      <c r="AD78" s="9">
        <v>26579300</v>
      </c>
      <c r="AE78" s="29">
        <f t="shared" si="1"/>
        <v>1</v>
      </c>
      <c r="AF78" s="9">
        <v>0</v>
      </c>
      <c r="AG78" s="10">
        <v>1</v>
      </c>
      <c r="AH78" s="9">
        <v>0</v>
      </c>
      <c r="AI78" s="10"/>
      <c r="AJ78" s="1"/>
    </row>
    <row r="79" spans="1:36" s="26" customFormat="1" ht="38.25" outlineLevel="2">
      <c r="A79" s="20" t="s">
        <v>61</v>
      </c>
      <c r="B79" s="21" t="s">
        <v>62</v>
      </c>
      <c r="C79" s="20" t="s">
        <v>61</v>
      </c>
      <c r="D79" s="20"/>
      <c r="E79" s="20"/>
      <c r="F79" s="22"/>
      <c r="G79" s="20"/>
      <c r="H79" s="20"/>
      <c r="I79" s="20"/>
      <c r="J79" s="20"/>
      <c r="K79" s="20"/>
      <c r="L79" s="20"/>
      <c r="M79" s="20"/>
      <c r="N79" s="20"/>
      <c r="O79" s="23">
        <v>60365300.81</v>
      </c>
      <c r="P79" s="23">
        <v>81201134.21</v>
      </c>
      <c r="Q79" s="23">
        <v>141566435.02</v>
      </c>
      <c r="R79" s="23">
        <v>141566435.02</v>
      </c>
      <c r="S79" s="23">
        <v>141566435.02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133090469.86</v>
      </c>
      <c r="Z79" s="23">
        <v>133090469.86</v>
      </c>
      <c r="AA79" s="23">
        <v>0</v>
      </c>
      <c r="AB79" s="23">
        <v>133090469.86</v>
      </c>
      <c r="AC79" s="23">
        <v>133090469.86</v>
      </c>
      <c r="AD79" s="23">
        <v>133090469.86</v>
      </c>
      <c r="AE79" s="29">
        <f t="shared" si="1"/>
        <v>0.9401272967084143</v>
      </c>
      <c r="AF79" s="23">
        <v>8475965.16</v>
      </c>
      <c r="AG79" s="24">
        <v>0.9401272967084143</v>
      </c>
      <c r="AH79" s="23">
        <v>0</v>
      </c>
      <c r="AI79" s="24"/>
      <c r="AJ79" s="25"/>
    </row>
    <row r="80" spans="1:36" ht="89.25" outlineLevel="4">
      <c r="A80" s="6" t="s">
        <v>160</v>
      </c>
      <c r="B80" s="7" t="s">
        <v>161</v>
      </c>
      <c r="C80" s="6" t="s">
        <v>160</v>
      </c>
      <c r="D80" s="6"/>
      <c r="E80" s="6"/>
      <c r="F80" s="8"/>
      <c r="G80" s="6"/>
      <c r="H80" s="6"/>
      <c r="I80" s="6"/>
      <c r="J80" s="6"/>
      <c r="K80" s="6"/>
      <c r="L80" s="6"/>
      <c r="M80" s="6"/>
      <c r="N80" s="6"/>
      <c r="O80" s="9">
        <v>0</v>
      </c>
      <c r="P80" s="9">
        <v>39803300</v>
      </c>
      <c r="Q80" s="9">
        <v>39803300</v>
      </c>
      <c r="R80" s="9">
        <v>39803300</v>
      </c>
      <c r="S80" s="9">
        <v>39803300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39568642</v>
      </c>
      <c r="Z80" s="9">
        <v>39568642</v>
      </c>
      <c r="AA80" s="9">
        <v>0</v>
      </c>
      <c r="AB80" s="9">
        <v>39568642</v>
      </c>
      <c r="AC80" s="9">
        <v>39568642</v>
      </c>
      <c r="AD80" s="9">
        <v>39568642</v>
      </c>
      <c r="AE80" s="29">
        <f t="shared" si="1"/>
        <v>0.9941045591697171</v>
      </c>
      <c r="AF80" s="9">
        <v>234658</v>
      </c>
      <c r="AG80" s="10">
        <v>0.9941045591697171</v>
      </c>
      <c r="AH80" s="9">
        <v>0</v>
      </c>
      <c r="AI80" s="10"/>
      <c r="AJ80" s="1"/>
    </row>
    <row r="81" spans="1:36" ht="63.75" outlineLevel="4">
      <c r="A81" s="6" t="s">
        <v>162</v>
      </c>
      <c r="B81" s="7" t="s">
        <v>163</v>
      </c>
      <c r="C81" s="6" t="s">
        <v>162</v>
      </c>
      <c r="D81" s="6"/>
      <c r="E81" s="6"/>
      <c r="F81" s="8"/>
      <c r="G81" s="6"/>
      <c r="H81" s="6"/>
      <c r="I81" s="6"/>
      <c r="J81" s="6"/>
      <c r="K81" s="6"/>
      <c r="L81" s="6"/>
      <c r="M81" s="6"/>
      <c r="N81" s="6"/>
      <c r="O81" s="9">
        <v>0</v>
      </c>
      <c r="P81" s="9">
        <v>970002.51</v>
      </c>
      <c r="Q81" s="9">
        <v>970002.51</v>
      </c>
      <c r="R81" s="9">
        <v>970002.51</v>
      </c>
      <c r="S81" s="9">
        <v>970002.51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970002.51</v>
      </c>
      <c r="Z81" s="9">
        <v>970002.51</v>
      </c>
      <c r="AA81" s="9">
        <v>0</v>
      </c>
      <c r="AB81" s="9">
        <v>970002.51</v>
      </c>
      <c r="AC81" s="9">
        <v>970002.51</v>
      </c>
      <c r="AD81" s="9">
        <v>970002.51</v>
      </c>
      <c r="AE81" s="29">
        <f t="shared" si="1"/>
        <v>1</v>
      </c>
      <c r="AF81" s="9">
        <v>0</v>
      </c>
      <c r="AG81" s="10">
        <v>1</v>
      </c>
      <c r="AH81" s="9">
        <v>0</v>
      </c>
      <c r="AI81" s="10"/>
      <c r="AJ81" s="1"/>
    </row>
    <row r="82" spans="1:36" ht="63.75" outlineLevel="4">
      <c r="A82" s="6" t="s">
        <v>164</v>
      </c>
      <c r="B82" s="7" t="s">
        <v>165</v>
      </c>
      <c r="C82" s="6" t="s">
        <v>164</v>
      </c>
      <c r="D82" s="6"/>
      <c r="E82" s="6"/>
      <c r="F82" s="8"/>
      <c r="G82" s="6"/>
      <c r="H82" s="6"/>
      <c r="I82" s="6"/>
      <c r="J82" s="6"/>
      <c r="K82" s="6"/>
      <c r="L82" s="6"/>
      <c r="M82" s="6"/>
      <c r="N82" s="6"/>
      <c r="O82" s="9">
        <v>0</v>
      </c>
      <c r="P82" s="9">
        <v>1188612.02</v>
      </c>
      <c r="Q82" s="9">
        <v>1188612.02</v>
      </c>
      <c r="R82" s="9">
        <v>1188612.02</v>
      </c>
      <c r="S82" s="9">
        <v>1188612.02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1188612.02</v>
      </c>
      <c r="Z82" s="9">
        <v>1188612.02</v>
      </c>
      <c r="AA82" s="9">
        <v>0</v>
      </c>
      <c r="AB82" s="9">
        <v>1188612.02</v>
      </c>
      <c r="AC82" s="9">
        <v>1188612.02</v>
      </c>
      <c r="AD82" s="9">
        <v>1188612.02</v>
      </c>
      <c r="AE82" s="29">
        <f t="shared" si="1"/>
        <v>1</v>
      </c>
      <c r="AF82" s="9">
        <v>0</v>
      </c>
      <c r="AG82" s="10">
        <v>1</v>
      </c>
      <c r="AH82" s="9">
        <v>0</v>
      </c>
      <c r="AI82" s="10"/>
      <c r="AJ82" s="1"/>
    </row>
    <row r="83" spans="1:36" ht="38.25" outlineLevel="4">
      <c r="A83" s="6" t="s">
        <v>166</v>
      </c>
      <c r="B83" s="7" t="s">
        <v>167</v>
      </c>
      <c r="C83" s="6" t="s">
        <v>166</v>
      </c>
      <c r="D83" s="6"/>
      <c r="E83" s="6"/>
      <c r="F83" s="8"/>
      <c r="G83" s="6"/>
      <c r="H83" s="6"/>
      <c r="I83" s="6"/>
      <c r="J83" s="6"/>
      <c r="K83" s="6"/>
      <c r="L83" s="6"/>
      <c r="M83" s="6"/>
      <c r="N83" s="6"/>
      <c r="O83" s="9">
        <v>0</v>
      </c>
      <c r="P83" s="9">
        <v>8347291.18</v>
      </c>
      <c r="Q83" s="9">
        <v>8347291.18</v>
      </c>
      <c r="R83" s="9">
        <v>8347291.18</v>
      </c>
      <c r="S83" s="9">
        <v>8347291.18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8347291.18</v>
      </c>
      <c r="Z83" s="9">
        <v>8347291.18</v>
      </c>
      <c r="AA83" s="9">
        <v>0</v>
      </c>
      <c r="AB83" s="9">
        <v>8347291.18</v>
      </c>
      <c r="AC83" s="9">
        <v>8347291.18</v>
      </c>
      <c r="AD83" s="9">
        <v>8347291.18</v>
      </c>
      <c r="AE83" s="29">
        <f t="shared" si="1"/>
        <v>1</v>
      </c>
      <c r="AF83" s="9">
        <v>0</v>
      </c>
      <c r="AG83" s="10">
        <v>1</v>
      </c>
      <c r="AH83" s="9">
        <v>0</v>
      </c>
      <c r="AI83" s="10"/>
      <c r="AJ83" s="1"/>
    </row>
    <row r="84" spans="1:36" ht="25.5" outlineLevel="4">
      <c r="A84" s="6" t="s">
        <v>168</v>
      </c>
      <c r="B84" s="7" t="s">
        <v>169</v>
      </c>
      <c r="C84" s="6" t="s">
        <v>168</v>
      </c>
      <c r="D84" s="6"/>
      <c r="E84" s="6"/>
      <c r="F84" s="8"/>
      <c r="G84" s="6"/>
      <c r="H84" s="6"/>
      <c r="I84" s="6"/>
      <c r="J84" s="6"/>
      <c r="K84" s="6"/>
      <c r="L84" s="6"/>
      <c r="M84" s="6"/>
      <c r="N84" s="6"/>
      <c r="O84" s="9">
        <v>0</v>
      </c>
      <c r="P84" s="9">
        <v>5988.74</v>
      </c>
      <c r="Q84" s="9">
        <v>5988.74</v>
      </c>
      <c r="R84" s="9">
        <v>5988.74</v>
      </c>
      <c r="S84" s="9">
        <v>5988.74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5988.74</v>
      </c>
      <c r="Z84" s="9">
        <v>5988.74</v>
      </c>
      <c r="AA84" s="9">
        <v>0</v>
      </c>
      <c r="AB84" s="9">
        <v>5988.74</v>
      </c>
      <c r="AC84" s="9">
        <v>5988.74</v>
      </c>
      <c r="AD84" s="9">
        <v>5988.74</v>
      </c>
      <c r="AE84" s="29">
        <f t="shared" si="1"/>
        <v>1</v>
      </c>
      <c r="AF84" s="9">
        <v>0</v>
      </c>
      <c r="AG84" s="10">
        <v>1</v>
      </c>
      <c r="AH84" s="9">
        <v>0</v>
      </c>
      <c r="AI84" s="10"/>
      <c r="AJ84" s="1"/>
    </row>
    <row r="85" spans="1:36" ht="38.25" outlineLevel="4">
      <c r="A85" s="6" t="s">
        <v>170</v>
      </c>
      <c r="B85" s="7" t="s">
        <v>171</v>
      </c>
      <c r="C85" s="6" t="s">
        <v>170</v>
      </c>
      <c r="D85" s="6"/>
      <c r="E85" s="6"/>
      <c r="F85" s="8"/>
      <c r="G85" s="6"/>
      <c r="H85" s="6"/>
      <c r="I85" s="6"/>
      <c r="J85" s="6"/>
      <c r="K85" s="6"/>
      <c r="L85" s="6"/>
      <c r="M85" s="6"/>
      <c r="N85" s="6"/>
      <c r="O85" s="9">
        <v>0</v>
      </c>
      <c r="P85" s="9">
        <v>4544323.78</v>
      </c>
      <c r="Q85" s="9">
        <v>4544323.78</v>
      </c>
      <c r="R85" s="9">
        <v>4544323.78</v>
      </c>
      <c r="S85" s="9">
        <v>4544323.78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4544323.78</v>
      </c>
      <c r="Z85" s="9">
        <v>4544323.78</v>
      </c>
      <c r="AA85" s="9">
        <v>0</v>
      </c>
      <c r="AB85" s="9">
        <v>4544323.78</v>
      </c>
      <c r="AC85" s="9">
        <v>4544323.78</v>
      </c>
      <c r="AD85" s="9">
        <v>4544323.78</v>
      </c>
      <c r="AE85" s="29">
        <f t="shared" si="1"/>
        <v>1</v>
      </c>
      <c r="AF85" s="9">
        <v>0</v>
      </c>
      <c r="AG85" s="10">
        <v>1</v>
      </c>
      <c r="AH85" s="9">
        <v>0</v>
      </c>
      <c r="AI85" s="10"/>
      <c r="AJ85" s="1"/>
    </row>
    <row r="86" spans="1:36" ht="38.25" outlineLevel="4">
      <c r="A86" s="6" t="s">
        <v>172</v>
      </c>
      <c r="B86" s="7" t="s">
        <v>173</v>
      </c>
      <c r="C86" s="6" t="s">
        <v>172</v>
      </c>
      <c r="D86" s="6"/>
      <c r="E86" s="6"/>
      <c r="F86" s="8"/>
      <c r="G86" s="6"/>
      <c r="H86" s="6"/>
      <c r="I86" s="6"/>
      <c r="J86" s="6"/>
      <c r="K86" s="6"/>
      <c r="L86" s="6"/>
      <c r="M86" s="6"/>
      <c r="N86" s="6"/>
      <c r="O86" s="9">
        <v>0</v>
      </c>
      <c r="P86" s="9">
        <v>5167601.12</v>
      </c>
      <c r="Q86" s="9">
        <v>5167601.12</v>
      </c>
      <c r="R86" s="9">
        <v>5167601.12</v>
      </c>
      <c r="S86" s="9">
        <v>5167601.12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5167601.12</v>
      </c>
      <c r="Z86" s="9">
        <v>5167601.12</v>
      </c>
      <c r="AA86" s="9">
        <v>0</v>
      </c>
      <c r="AB86" s="9">
        <v>5167601.12</v>
      </c>
      <c r="AC86" s="9">
        <v>5167601.12</v>
      </c>
      <c r="AD86" s="9">
        <v>5167601.12</v>
      </c>
      <c r="AE86" s="29">
        <f t="shared" si="1"/>
        <v>1</v>
      </c>
      <c r="AF86" s="9">
        <v>0</v>
      </c>
      <c r="AG86" s="10">
        <v>1</v>
      </c>
      <c r="AH86" s="9">
        <v>0</v>
      </c>
      <c r="AI86" s="10"/>
      <c r="AJ86" s="1"/>
    </row>
    <row r="87" spans="1:36" ht="25.5" outlineLevel="4">
      <c r="A87" s="6" t="s">
        <v>174</v>
      </c>
      <c r="B87" s="7" t="s">
        <v>175</v>
      </c>
      <c r="C87" s="6" t="s">
        <v>174</v>
      </c>
      <c r="D87" s="6"/>
      <c r="E87" s="6"/>
      <c r="F87" s="8"/>
      <c r="G87" s="6"/>
      <c r="H87" s="6"/>
      <c r="I87" s="6"/>
      <c r="J87" s="6"/>
      <c r="K87" s="6"/>
      <c r="L87" s="6"/>
      <c r="M87" s="6"/>
      <c r="N87" s="6"/>
      <c r="O87" s="9">
        <v>38139100</v>
      </c>
      <c r="P87" s="9">
        <v>43400215.67</v>
      </c>
      <c r="Q87" s="9">
        <v>81539315.67</v>
      </c>
      <c r="R87" s="9">
        <v>81539315.67</v>
      </c>
      <c r="S87" s="9">
        <v>81539315.67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73298008.51</v>
      </c>
      <c r="Z87" s="9">
        <v>73298008.51</v>
      </c>
      <c r="AA87" s="9">
        <v>0</v>
      </c>
      <c r="AB87" s="9">
        <v>73298008.51</v>
      </c>
      <c r="AC87" s="9">
        <v>73298008.51</v>
      </c>
      <c r="AD87" s="9">
        <v>73298008.51</v>
      </c>
      <c r="AE87" s="29">
        <f t="shared" si="1"/>
        <v>0.8989284237636527</v>
      </c>
      <c r="AF87" s="9">
        <v>8241307.16</v>
      </c>
      <c r="AG87" s="10">
        <v>0.8989284237636526</v>
      </c>
      <c r="AH87" s="9">
        <v>0</v>
      </c>
      <c r="AI87" s="10"/>
      <c r="AJ87" s="1"/>
    </row>
    <row r="88" spans="1:36" s="26" customFormat="1" ht="25.5" outlineLevel="2">
      <c r="A88" s="20" t="s">
        <v>63</v>
      </c>
      <c r="B88" s="21" t="s">
        <v>64</v>
      </c>
      <c r="C88" s="20" t="s">
        <v>63</v>
      </c>
      <c r="D88" s="20"/>
      <c r="E88" s="20"/>
      <c r="F88" s="22"/>
      <c r="G88" s="20"/>
      <c r="H88" s="20"/>
      <c r="I88" s="20"/>
      <c r="J88" s="20"/>
      <c r="K88" s="20"/>
      <c r="L88" s="20"/>
      <c r="M88" s="20"/>
      <c r="N88" s="20"/>
      <c r="O88" s="23">
        <v>133751148</v>
      </c>
      <c r="P88" s="23">
        <v>15604207.64</v>
      </c>
      <c r="Q88" s="23">
        <v>149355355.64</v>
      </c>
      <c r="R88" s="23">
        <v>149355355.64</v>
      </c>
      <c r="S88" s="23">
        <v>149355355.64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149307489.64</v>
      </c>
      <c r="Z88" s="23">
        <v>149307489.64</v>
      </c>
      <c r="AA88" s="23">
        <v>0</v>
      </c>
      <c r="AB88" s="23">
        <v>149307489.64</v>
      </c>
      <c r="AC88" s="23">
        <v>149307489.64</v>
      </c>
      <c r="AD88" s="23">
        <v>149307489.64</v>
      </c>
      <c r="AE88" s="29">
        <f t="shared" si="1"/>
        <v>0.9996795160120312</v>
      </c>
      <c r="AF88" s="23">
        <v>47866</v>
      </c>
      <c r="AG88" s="24">
        <v>0.9996795160120312</v>
      </c>
      <c r="AH88" s="23">
        <v>0</v>
      </c>
      <c r="AI88" s="24"/>
      <c r="AJ88" s="25"/>
    </row>
    <row r="89" spans="1:36" ht="38.25" outlineLevel="4">
      <c r="A89" s="6" t="s">
        <v>176</v>
      </c>
      <c r="B89" s="7" t="s">
        <v>177</v>
      </c>
      <c r="C89" s="6" t="s">
        <v>176</v>
      </c>
      <c r="D89" s="6"/>
      <c r="E89" s="6"/>
      <c r="F89" s="8"/>
      <c r="G89" s="6"/>
      <c r="H89" s="6"/>
      <c r="I89" s="6"/>
      <c r="J89" s="6"/>
      <c r="K89" s="6"/>
      <c r="L89" s="6"/>
      <c r="M89" s="6"/>
      <c r="N89" s="6"/>
      <c r="O89" s="9">
        <v>0</v>
      </c>
      <c r="P89" s="9">
        <v>143531088</v>
      </c>
      <c r="Q89" s="9">
        <v>143531088</v>
      </c>
      <c r="R89" s="9">
        <v>143531088</v>
      </c>
      <c r="S89" s="9">
        <v>143531088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143483222</v>
      </c>
      <c r="Z89" s="9">
        <v>143483222</v>
      </c>
      <c r="AA89" s="9">
        <v>0</v>
      </c>
      <c r="AB89" s="9">
        <v>143483222</v>
      </c>
      <c r="AC89" s="9">
        <v>143483222</v>
      </c>
      <c r="AD89" s="9">
        <v>143483222</v>
      </c>
      <c r="AE89" s="29">
        <f t="shared" si="1"/>
        <v>0.9996665112717602</v>
      </c>
      <c r="AF89" s="9">
        <v>47866</v>
      </c>
      <c r="AG89" s="10">
        <v>0.9996665112717602</v>
      </c>
      <c r="AH89" s="9">
        <v>0</v>
      </c>
      <c r="AI89" s="10"/>
      <c r="AJ89" s="1"/>
    </row>
    <row r="90" spans="1:36" ht="76.5" outlineLevel="4">
      <c r="A90" s="6" t="s">
        <v>178</v>
      </c>
      <c r="B90" s="7" t="s">
        <v>179</v>
      </c>
      <c r="C90" s="6" t="s">
        <v>178</v>
      </c>
      <c r="D90" s="6"/>
      <c r="E90" s="6"/>
      <c r="F90" s="8"/>
      <c r="G90" s="6"/>
      <c r="H90" s="6"/>
      <c r="I90" s="6"/>
      <c r="J90" s="6"/>
      <c r="K90" s="6"/>
      <c r="L90" s="6"/>
      <c r="M90" s="6"/>
      <c r="N90" s="6"/>
      <c r="O90" s="9">
        <v>0</v>
      </c>
      <c r="P90" s="9">
        <v>110000</v>
      </c>
      <c r="Q90" s="9">
        <v>110000</v>
      </c>
      <c r="R90" s="9">
        <v>110000</v>
      </c>
      <c r="S90" s="9">
        <v>110000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110000</v>
      </c>
      <c r="Z90" s="9">
        <v>110000</v>
      </c>
      <c r="AA90" s="9">
        <v>0</v>
      </c>
      <c r="AB90" s="9">
        <v>110000</v>
      </c>
      <c r="AC90" s="9">
        <v>110000</v>
      </c>
      <c r="AD90" s="9">
        <v>110000</v>
      </c>
      <c r="AE90" s="29">
        <f t="shared" si="1"/>
        <v>1</v>
      </c>
      <c r="AF90" s="9">
        <v>0</v>
      </c>
      <c r="AG90" s="10">
        <v>1</v>
      </c>
      <c r="AH90" s="9">
        <v>0</v>
      </c>
      <c r="AI90" s="10"/>
      <c r="AJ90" s="1"/>
    </row>
    <row r="91" spans="1:36" ht="63.75" outlineLevel="4">
      <c r="A91" s="6" t="s">
        <v>180</v>
      </c>
      <c r="B91" s="7" t="s">
        <v>181</v>
      </c>
      <c r="C91" s="6" t="s">
        <v>180</v>
      </c>
      <c r="D91" s="6"/>
      <c r="E91" s="6"/>
      <c r="F91" s="8"/>
      <c r="G91" s="6"/>
      <c r="H91" s="6"/>
      <c r="I91" s="6"/>
      <c r="J91" s="6"/>
      <c r="K91" s="6"/>
      <c r="L91" s="6"/>
      <c r="M91" s="6"/>
      <c r="N91" s="6"/>
      <c r="O91" s="9">
        <v>0</v>
      </c>
      <c r="P91" s="9">
        <v>2891790</v>
      </c>
      <c r="Q91" s="9">
        <v>2891790</v>
      </c>
      <c r="R91" s="9">
        <v>2891790</v>
      </c>
      <c r="S91" s="9">
        <v>2891790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2891790</v>
      </c>
      <c r="Z91" s="9">
        <v>2891790</v>
      </c>
      <c r="AA91" s="9">
        <v>0</v>
      </c>
      <c r="AB91" s="9">
        <v>2891790</v>
      </c>
      <c r="AC91" s="9">
        <v>2891790</v>
      </c>
      <c r="AD91" s="9">
        <v>2891790</v>
      </c>
      <c r="AE91" s="29">
        <f t="shared" si="1"/>
        <v>1</v>
      </c>
      <c r="AF91" s="9">
        <v>0</v>
      </c>
      <c r="AG91" s="10">
        <v>1</v>
      </c>
      <c r="AH91" s="9">
        <v>0</v>
      </c>
      <c r="AI91" s="10"/>
      <c r="AJ91" s="1"/>
    </row>
    <row r="92" spans="1:36" ht="51" outlineLevel="4">
      <c r="A92" s="6" t="s">
        <v>182</v>
      </c>
      <c r="B92" s="7" t="s">
        <v>183</v>
      </c>
      <c r="C92" s="6" t="s">
        <v>182</v>
      </c>
      <c r="D92" s="6"/>
      <c r="E92" s="6"/>
      <c r="F92" s="8"/>
      <c r="G92" s="6"/>
      <c r="H92" s="6"/>
      <c r="I92" s="6"/>
      <c r="J92" s="6"/>
      <c r="K92" s="6"/>
      <c r="L92" s="6"/>
      <c r="M92" s="6"/>
      <c r="N92" s="6"/>
      <c r="O92" s="9">
        <v>0</v>
      </c>
      <c r="P92" s="9">
        <v>899500</v>
      </c>
      <c r="Q92" s="9">
        <v>899500</v>
      </c>
      <c r="R92" s="9">
        <v>899500</v>
      </c>
      <c r="S92" s="9">
        <v>899500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899500</v>
      </c>
      <c r="Z92" s="9">
        <v>899500</v>
      </c>
      <c r="AA92" s="9">
        <v>0</v>
      </c>
      <c r="AB92" s="9">
        <v>899500</v>
      </c>
      <c r="AC92" s="9">
        <v>899500</v>
      </c>
      <c r="AD92" s="9">
        <v>899500</v>
      </c>
      <c r="AE92" s="29">
        <f t="shared" si="1"/>
        <v>1</v>
      </c>
      <c r="AF92" s="9">
        <v>0</v>
      </c>
      <c r="AG92" s="10">
        <v>1</v>
      </c>
      <c r="AH92" s="9">
        <v>0</v>
      </c>
      <c r="AI92" s="10"/>
      <c r="AJ92" s="1"/>
    </row>
    <row r="93" spans="1:36" ht="63.75" outlineLevel="4">
      <c r="A93" s="6" t="s">
        <v>184</v>
      </c>
      <c r="B93" s="7" t="s">
        <v>185</v>
      </c>
      <c r="C93" s="6" t="s">
        <v>184</v>
      </c>
      <c r="D93" s="6"/>
      <c r="E93" s="6"/>
      <c r="F93" s="8"/>
      <c r="G93" s="6"/>
      <c r="H93" s="6"/>
      <c r="I93" s="6"/>
      <c r="J93" s="6"/>
      <c r="K93" s="6"/>
      <c r="L93" s="6"/>
      <c r="M93" s="6"/>
      <c r="N93" s="6"/>
      <c r="O93" s="9">
        <v>0</v>
      </c>
      <c r="P93" s="9">
        <v>7400</v>
      </c>
      <c r="Q93" s="9">
        <v>7400</v>
      </c>
      <c r="R93" s="9">
        <v>7400</v>
      </c>
      <c r="S93" s="9">
        <v>7400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7400</v>
      </c>
      <c r="Z93" s="9">
        <v>7400</v>
      </c>
      <c r="AA93" s="9">
        <v>0</v>
      </c>
      <c r="AB93" s="9">
        <v>7400</v>
      </c>
      <c r="AC93" s="9">
        <v>7400</v>
      </c>
      <c r="AD93" s="9">
        <v>7400</v>
      </c>
      <c r="AE93" s="29">
        <f t="shared" si="1"/>
        <v>1</v>
      </c>
      <c r="AF93" s="9">
        <v>0</v>
      </c>
      <c r="AG93" s="10">
        <v>1</v>
      </c>
      <c r="AH93" s="9">
        <v>0</v>
      </c>
      <c r="AI93" s="10"/>
      <c r="AJ93" s="1"/>
    </row>
    <row r="94" spans="1:36" ht="51" outlineLevel="4">
      <c r="A94" s="6" t="s">
        <v>186</v>
      </c>
      <c r="B94" s="7" t="s">
        <v>187</v>
      </c>
      <c r="C94" s="6" t="s">
        <v>186</v>
      </c>
      <c r="D94" s="6"/>
      <c r="E94" s="6"/>
      <c r="F94" s="8"/>
      <c r="G94" s="6"/>
      <c r="H94" s="6"/>
      <c r="I94" s="6"/>
      <c r="J94" s="6"/>
      <c r="K94" s="6"/>
      <c r="L94" s="6"/>
      <c r="M94" s="6"/>
      <c r="N94" s="6"/>
      <c r="O94" s="9">
        <v>0</v>
      </c>
      <c r="P94" s="9">
        <v>68477.64</v>
      </c>
      <c r="Q94" s="9">
        <v>68477.64</v>
      </c>
      <c r="R94" s="9">
        <v>68477.64</v>
      </c>
      <c r="S94" s="9">
        <v>68477.64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68477.64</v>
      </c>
      <c r="Z94" s="9">
        <v>68477.64</v>
      </c>
      <c r="AA94" s="9">
        <v>0</v>
      </c>
      <c r="AB94" s="9">
        <v>68477.64</v>
      </c>
      <c r="AC94" s="9">
        <v>68477.64</v>
      </c>
      <c r="AD94" s="9">
        <v>68477.64</v>
      </c>
      <c r="AE94" s="29">
        <f t="shared" si="1"/>
        <v>1</v>
      </c>
      <c r="AF94" s="9">
        <v>0</v>
      </c>
      <c r="AG94" s="10">
        <v>1</v>
      </c>
      <c r="AH94" s="9">
        <v>0</v>
      </c>
      <c r="AI94" s="10"/>
      <c r="AJ94" s="1"/>
    </row>
    <row r="95" spans="1:36" ht="38.25" outlineLevel="4">
      <c r="A95" s="6" t="s">
        <v>188</v>
      </c>
      <c r="B95" s="7" t="s">
        <v>189</v>
      </c>
      <c r="C95" s="6" t="s">
        <v>188</v>
      </c>
      <c r="D95" s="6"/>
      <c r="E95" s="6"/>
      <c r="F95" s="8"/>
      <c r="G95" s="6"/>
      <c r="H95" s="6"/>
      <c r="I95" s="6"/>
      <c r="J95" s="6"/>
      <c r="K95" s="6"/>
      <c r="L95" s="6"/>
      <c r="M95" s="6"/>
      <c r="N95" s="6"/>
      <c r="O95" s="9">
        <v>0</v>
      </c>
      <c r="P95" s="9">
        <v>1847100</v>
      </c>
      <c r="Q95" s="9">
        <v>1847100</v>
      </c>
      <c r="R95" s="9">
        <v>1847100</v>
      </c>
      <c r="S95" s="9">
        <v>1847100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1847100</v>
      </c>
      <c r="Z95" s="9">
        <v>1847100</v>
      </c>
      <c r="AA95" s="9">
        <v>0</v>
      </c>
      <c r="AB95" s="9">
        <v>1847100</v>
      </c>
      <c r="AC95" s="9">
        <v>1847100</v>
      </c>
      <c r="AD95" s="9">
        <v>1847100</v>
      </c>
      <c r="AE95" s="29">
        <f t="shared" si="1"/>
        <v>1</v>
      </c>
      <c r="AF95" s="9">
        <v>0</v>
      </c>
      <c r="AG95" s="10">
        <v>1</v>
      </c>
      <c r="AH95" s="9">
        <v>0</v>
      </c>
      <c r="AI95" s="10"/>
      <c r="AJ95" s="1"/>
    </row>
    <row r="96" spans="1:36" s="26" customFormat="1" ht="15" outlineLevel="2">
      <c r="A96" s="20" t="s">
        <v>65</v>
      </c>
      <c r="B96" s="21" t="s">
        <v>66</v>
      </c>
      <c r="C96" s="20" t="s">
        <v>65</v>
      </c>
      <c r="D96" s="20"/>
      <c r="E96" s="20"/>
      <c r="F96" s="22"/>
      <c r="G96" s="20"/>
      <c r="H96" s="20"/>
      <c r="I96" s="20"/>
      <c r="J96" s="20"/>
      <c r="K96" s="20"/>
      <c r="L96" s="20"/>
      <c r="M96" s="20"/>
      <c r="N96" s="20"/>
      <c r="O96" s="23">
        <v>9766900</v>
      </c>
      <c r="P96" s="23">
        <v>234533</v>
      </c>
      <c r="Q96" s="23">
        <v>10001433</v>
      </c>
      <c r="R96" s="23">
        <v>10001433</v>
      </c>
      <c r="S96" s="23">
        <v>10001433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10001433</v>
      </c>
      <c r="Z96" s="23">
        <v>10001433</v>
      </c>
      <c r="AA96" s="23">
        <v>0</v>
      </c>
      <c r="AB96" s="23">
        <v>10001433</v>
      </c>
      <c r="AC96" s="23">
        <v>10001433</v>
      </c>
      <c r="AD96" s="23">
        <v>10001433</v>
      </c>
      <c r="AE96" s="29">
        <f t="shared" si="1"/>
        <v>1</v>
      </c>
      <c r="AF96" s="23">
        <v>0</v>
      </c>
      <c r="AG96" s="24">
        <v>1</v>
      </c>
      <c r="AH96" s="23">
        <v>0</v>
      </c>
      <c r="AI96" s="24"/>
      <c r="AJ96" s="25"/>
    </row>
    <row r="97" spans="1:36" ht="76.5" outlineLevel="4">
      <c r="A97" s="6" t="s">
        <v>190</v>
      </c>
      <c r="B97" s="7" t="s">
        <v>191</v>
      </c>
      <c r="C97" s="6" t="s">
        <v>190</v>
      </c>
      <c r="D97" s="6"/>
      <c r="E97" s="6"/>
      <c r="F97" s="8"/>
      <c r="G97" s="6"/>
      <c r="H97" s="6"/>
      <c r="I97" s="6"/>
      <c r="J97" s="6"/>
      <c r="K97" s="6"/>
      <c r="L97" s="6"/>
      <c r="M97" s="6"/>
      <c r="N97" s="6"/>
      <c r="O97" s="9">
        <v>0</v>
      </c>
      <c r="P97" s="9">
        <v>8403933</v>
      </c>
      <c r="Q97" s="9">
        <v>8403933</v>
      </c>
      <c r="R97" s="9">
        <v>8403933</v>
      </c>
      <c r="S97" s="9">
        <v>8403933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8403933</v>
      </c>
      <c r="Z97" s="9">
        <v>8403933</v>
      </c>
      <c r="AA97" s="9">
        <v>0</v>
      </c>
      <c r="AB97" s="9">
        <v>8403933</v>
      </c>
      <c r="AC97" s="9">
        <v>8403933</v>
      </c>
      <c r="AD97" s="9">
        <v>8403933</v>
      </c>
      <c r="AE97" s="29">
        <f t="shared" si="1"/>
        <v>1</v>
      </c>
      <c r="AF97" s="9">
        <v>0</v>
      </c>
      <c r="AG97" s="10">
        <v>1</v>
      </c>
      <c r="AH97" s="9">
        <v>0</v>
      </c>
      <c r="AI97" s="10"/>
      <c r="AJ97" s="1"/>
    </row>
    <row r="98" spans="1:36" ht="63.75" outlineLevel="4">
      <c r="A98" s="6" t="s">
        <v>192</v>
      </c>
      <c r="B98" s="7" t="s">
        <v>193</v>
      </c>
      <c r="C98" s="6" t="s">
        <v>192</v>
      </c>
      <c r="D98" s="6"/>
      <c r="E98" s="6"/>
      <c r="F98" s="8"/>
      <c r="G98" s="6"/>
      <c r="H98" s="6"/>
      <c r="I98" s="6"/>
      <c r="J98" s="6"/>
      <c r="K98" s="6"/>
      <c r="L98" s="6"/>
      <c r="M98" s="6"/>
      <c r="N98" s="6"/>
      <c r="O98" s="9">
        <v>0</v>
      </c>
      <c r="P98" s="9">
        <v>1597500</v>
      </c>
      <c r="Q98" s="9">
        <v>1597500</v>
      </c>
      <c r="R98" s="9">
        <v>1597500</v>
      </c>
      <c r="S98" s="9">
        <v>1597500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1597500</v>
      </c>
      <c r="Z98" s="9">
        <v>1597500</v>
      </c>
      <c r="AA98" s="9">
        <v>0</v>
      </c>
      <c r="AB98" s="9">
        <v>1597500</v>
      </c>
      <c r="AC98" s="9">
        <v>1597500</v>
      </c>
      <c r="AD98" s="9">
        <v>1597500</v>
      </c>
      <c r="AE98" s="29">
        <f t="shared" si="1"/>
        <v>1</v>
      </c>
      <c r="AF98" s="9">
        <v>0</v>
      </c>
      <c r="AG98" s="10">
        <v>1</v>
      </c>
      <c r="AH98" s="9">
        <v>0</v>
      </c>
      <c r="AI98" s="10"/>
      <c r="AJ98" s="1"/>
    </row>
    <row r="99" spans="1:36" s="26" customFormat="1" ht="76.5" outlineLevel="1">
      <c r="A99" s="20" t="s">
        <v>194</v>
      </c>
      <c r="B99" s="21" t="s">
        <v>195</v>
      </c>
      <c r="C99" s="20" t="s">
        <v>194</v>
      </c>
      <c r="D99" s="20"/>
      <c r="E99" s="20"/>
      <c r="F99" s="22"/>
      <c r="G99" s="20"/>
      <c r="H99" s="20"/>
      <c r="I99" s="20"/>
      <c r="J99" s="20"/>
      <c r="K99" s="20"/>
      <c r="L99" s="20"/>
      <c r="M99" s="20"/>
      <c r="N99" s="20"/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87809.66</v>
      </c>
      <c r="Z99" s="23">
        <v>87809.66</v>
      </c>
      <c r="AA99" s="23">
        <v>0</v>
      </c>
      <c r="AB99" s="23">
        <v>87809.66</v>
      </c>
      <c r="AC99" s="23">
        <v>87809.66</v>
      </c>
      <c r="AD99" s="23">
        <v>87809.66</v>
      </c>
      <c r="AE99" s="29" t="e">
        <f t="shared" si="1"/>
        <v>#DIV/0!</v>
      </c>
      <c r="AF99" s="23">
        <v>-87809.66</v>
      </c>
      <c r="AG99" s="24"/>
      <c r="AH99" s="23">
        <v>0</v>
      </c>
      <c r="AI99" s="24"/>
      <c r="AJ99" s="25"/>
    </row>
    <row r="100" spans="1:36" ht="38.25" outlineLevel="4">
      <c r="A100" s="6" t="s">
        <v>196</v>
      </c>
      <c r="B100" s="7" t="s">
        <v>197</v>
      </c>
      <c r="C100" s="6" t="s">
        <v>196</v>
      </c>
      <c r="D100" s="6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32309.66</v>
      </c>
      <c r="Z100" s="9">
        <v>32309.66</v>
      </c>
      <c r="AA100" s="9">
        <v>0</v>
      </c>
      <c r="AB100" s="9">
        <v>32309.66</v>
      </c>
      <c r="AC100" s="9">
        <v>32309.66</v>
      </c>
      <c r="AD100" s="9">
        <v>32309.66</v>
      </c>
      <c r="AE100" s="29" t="e">
        <f t="shared" si="1"/>
        <v>#DIV/0!</v>
      </c>
      <c r="AF100" s="9">
        <v>-32309.66</v>
      </c>
      <c r="AG100" s="10"/>
      <c r="AH100" s="9">
        <v>0</v>
      </c>
      <c r="AI100" s="10"/>
      <c r="AJ100" s="1"/>
    </row>
    <row r="101" spans="1:36" ht="76.5" outlineLevel="4">
      <c r="A101" s="6" t="s">
        <v>198</v>
      </c>
      <c r="B101" s="7" t="s">
        <v>199</v>
      </c>
      <c r="C101" s="6" t="s">
        <v>198</v>
      </c>
      <c r="D101" s="6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55500</v>
      </c>
      <c r="Z101" s="9">
        <v>55500</v>
      </c>
      <c r="AA101" s="9">
        <v>0</v>
      </c>
      <c r="AB101" s="9">
        <v>55500</v>
      </c>
      <c r="AC101" s="9">
        <v>55500</v>
      </c>
      <c r="AD101" s="9">
        <v>55500</v>
      </c>
      <c r="AE101" s="29" t="e">
        <f t="shared" si="1"/>
        <v>#DIV/0!</v>
      </c>
      <c r="AF101" s="9">
        <v>-55500</v>
      </c>
      <c r="AG101" s="10"/>
      <c r="AH101" s="9">
        <v>0</v>
      </c>
      <c r="AI101" s="10"/>
      <c r="AJ101" s="1"/>
    </row>
    <row r="102" spans="1:36" s="26" customFormat="1" ht="51" outlineLevel="1">
      <c r="A102" s="20" t="s">
        <v>67</v>
      </c>
      <c r="B102" s="21" t="s">
        <v>68</v>
      </c>
      <c r="C102" s="20" t="s">
        <v>67</v>
      </c>
      <c r="D102" s="20"/>
      <c r="E102" s="20"/>
      <c r="F102" s="22"/>
      <c r="G102" s="20"/>
      <c r="H102" s="20"/>
      <c r="I102" s="20"/>
      <c r="J102" s="20"/>
      <c r="K102" s="20"/>
      <c r="L102" s="20"/>
      <c r="M102" s="20"/>
      <c r="N102" s="20"/>
      <c r="O102" s="23">
        <v>0</v>
      </c>
      <c r="P102" s="23">
        <v>-11496100</v>
      </c>
      <c r="Q102" s="23">
        <v>-11496100</v>
      </c>
      <c r="R102" s="23">
        <v>-11496100</v>
      </c>
      <c r="S102" s="23">
        <v>-11496100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-11582080.93</v>
      </c>
      <c r="Z102" s="23">
        <v>-11582080.93</v>
      </c>
      <c r="AA102" s="23">
        <v>0</v>
      </c>
      <c r="AB102" s="23">
        <v>-11582080.93</v>
      </c>
      <c r="AC102" s="23">
        <v>-11582080.93</v>
      </c>
      <c r="AD102" s="23">
        <v>-11582080.93</v>
      </c>
      <c r="AE102" s="29">
        <f t="shared" si="1"/>
        <v>1.0074791390123607</v>
      </c>
      <c r="AF102" s="23">
        <v>85980.93</v>
      </c>
      <c r="AG102" s="24">
        <v>1.0074791390123607</v>
      </c>
      <c r="AH102" s="23">
        <v>0</v>
      </c>
      <c r="AI102" s="24"/>
      <c r="AJ102" s="25"/>
    </row>
    <row r="103" spans="1:36" ht="63.75" outlineLevel="4">
      <c r="A103" s="6" t="s">
        <v>200</v>
      </c>
      <c r="B103" s="7" t="s">
        <v>201</v>
      </c>
      <c r="C103" s="6" t="s">
        <v>200</v>
      </c>
      <c r="D103" s="6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-55500</v>
      </c>
      <c r="Z103" s="9">
        <v>-55500</v>
      </c>
      <c r="AA103" s="9">
        <v>0</v>
      </c>
      <c r="AB103" s="9">
        <v>-55500</v>
      </c>
      <c r="AC103" s="9">
        <v>-55500</v>
      </c>
      <c r="AD103" s="9">
        <v>-55500</v>
      </c>
      <c r="AE103" s="29" t="e">
        <f t="shared" si="1"/>
        <v>#DIV/0!</v>
      </c>
      <c r="AF103" s="9">
        <v>55500</v>
      </c>
      <c r="AG103" s="10"/>
      <c r="AH103" s="9">
        <v>0</v>
      </c>
      <c r="AI103" s="10"/>
      <c r="AJ103" s="1"/>
    </row>
    <row r="104" spans="1:36" ht="51" outlineLevel="4">
      <c r="A104" s="6" t="s">
        <v>202</v>
      </c>
      <c r="B104" s="7" t="s">
        <v>203</v>
      </c>
      <c r="C104" s="6" t="s">
        <v>202</v>
      </c>
      <c r="D104" s="6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9">
        <v>0</v>
      </c>
      <c r="P104" s="9">
        <v>-11496100</v>
      </c>
      <c r="Q104" s="9">
        <v>-11496100</v>
      </c>
      <c r="R104" s="9">
        <v>-11496100</v>
      </c>
      <c r="S104" s="9">
        <v>-11496100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-11526580.93</v>
      </c>
      <c r="Z104" s="9">
        <v>-11526580.93</v>
      </c>
      <c r="AA104" s="9">
        <v>0</v>
      </c>
      <c r="AB104" s="9">
        <v>-11526580.93</v>
      </c>
      <c r="AC104" s="9">
        <v>-11526580.93</v>
      </c>
      <c r="AD104" s="9">
        <v>-11526580.93</v>
      </c>
      <c r="AE104" s="29">
        <f t="shared" si="1"/>
        <v>1.002651414827637</v>
      </c>
      <c r="AF104" s="9">
        <v>30480.93</v>
      </c>
      <c r="AG104" s="10">
        <v>1.002651414827637</v>
      </c>
      <c r="AH104" s="9">
        <v>0</v>
      </c>
      <c r="AI104" s="10"/>
      <c r="AJ104" s="1"/>
    </row>
    <row r="105" spans="1:36" ht="15">
      <c r="A105" s="52" t="s">
        <v>69</v>
      </c>
      <c r="B105" s="53"/>
      <c r="C105" s="53"/>
      <c r="D105" s="53"/>
      <c r="E105" s="53"/>
      <c r="F105" s="53"/>
      <c r="G105" s="53"/>
      <c r="H105" s="53"/>
      <c r="I105" s="27"/>
      <c r="J105" s="27"/>
      <c r="K105" s="27"/>
      <c r="L105" s="27"/>
      <c r="M105" s="27"/>
      <c r="N105" s="27"/>
      <c r="O105" s="28">
        <v>289878948.81</v>
      </c>
      <c r="P105" s="28">
        <v>116391664.85</v>
      </c>
      <c r="Q105" s="28">
        <v>406270613.66</v>
      </c>
      <c r="R105" s="28">
        <v>406270613.66</v>
      </c>
      <c r="S105" s="28">
        <v>406270613.66</v>
      </c>
      <c r="T105" s="28">
        <v>0</v>
      </c>
      <c r="U105" s="28">
        <v>0</v>
      </c>
      <c r="V105" s="28">
        <v>0</v>
      </c>
      <c r="W105" s="28">
        <v>0</v>
      </c>
      <c r="X105" s="28">
        <v>11558809.95</v>
      </c>
      <c r="Y105" s="28">
        <v>408990752.64</v>
      </c>
      <c r="Z105" s="28">
        <f>Z10+Z75</f>
        <v>397892063.47</v>
      </c>
      <c r="AA105" s="28">
        <v>11558809.95</v>
      </c>
      <c r="AB105" s="28">
        <v>408990752.64</v>
      </c>
      <c r="AC105" s="28">
        <v>397431942.69</v>
      </c>
      <c r="AD105" s="28">
        <v>397431942.69</v>
      </c>
      <c r="AE105" s="29">
        <f t="shared" si="1"/>
        <v>0.9793769228974758</v>
      </c>
      <c r="AF105" s="11">
        <v>8838670.97</v>
      </c>
      <c r="AG105" s="12">
        <v>0.9782443753675059</v>
      </c>
      <c r="AH105" s="11">
        <v>0</v>
      </c>
      <c r="AI105" s="12"/>
      <c r="AJ105" s="1"/>
    </row>
    <row r="106" spans="1:3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 t="s">
        <v>2</v>
      </c>
      <c r="AE106" s="1"/>
      <c r="AF106" s="1"/>
      <c r="AG106" s="1"/>
      <c r="AH106" s="1"/>
      <c r="AI106" s="1"/>
      <c r="AJ106" s="1"/>
    </row>
    <row r="107" spans="1:36" ht="15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13"/>
      <c r="AC107" s="13"/>
      <c r="AD107" s="13"/>
      <c r="AE107" s="13"/>
      <c r="AF107" s="13"/>
      <c r="AG107" s="13"/>
      <c r="AH107" s="13"/>
      <c r="AI107" s="13"/>
      <c r="AJ107" s="1"/>
    </row>
  </sheetData>
  <sheetProtection/>
  <mergeCells count="33">
    <mergeCell ref="P8:P9"/>
    <mergeCell ref="Q8:Q9"/>
    <mergeCell ref="R8:R9"/>
    <mergeCell ref="C8:C9"/>
    <mergeCell ref="D8:D9"/>
    <mergeCell ref="U8:U9"/>
    <mergeCell ref="V8:V9"/>
    <mergeCell ref="W8:W9"/>
    <mergeCell ref="A1:AI1"/>
    <mergeCell ref="A2:AI2"/>
    <mergeCell ref="A3:AI3"/>
    <mergeCell ref="A4:AI4"/>
    <mergeCell ref="A5:AG5"/>
    <mergeCell ref="A6:AG6"/>
    <mergeCell ref="A7:AI7"/>
    <mergeCell ref="M8:M9"/>
    <mergeCell ref="N8:N9"/>
    <mergeCell ref="O8:O9"/>
    <mergeCell ref="A107:AA107"/>
    <mergeCell ref="A105:H105"/>
    <mergeCell ref="F8:H8"/>
    <mergeCell ref="A8:A9"/>
    <mergeCell ref="B8:B9"/>
    <mergeCell ref="E8:E9"/>
    <mergeCell ref="I8:K8"/>
    <mergeCell ref="L8:L9"/>
    <mergeCell ref="AH8:AI8"/>
    <mergeCell ref="T8:T9"/>
    <mergeCell ref="S8:S9"/>
    <mergeCell ref="X8:Z9"/>
    <mergeCell ref="AE8:AE9"/>
    <mergeCell ref="AA8:AC8"/>
    <mergeCell ref="AF8:AG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2020-01-05T09:23:15Z</cp:lastPrinted>
  <dcterms:created xsi:type="dcterms:W3CDTF">2020-01-05T08:27:50Z</dcterms:created>
  <dcterms:modified xsi:type="dcterms:W3CDTF">2020-01-15T05:29:24Z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2017.xlsx</vt:lpwstr>
  </property>
  <property fmtid="{D5CDD505-2E9C-101B-9397-08002B2CF9AE}" pid="3" name="Название отчета">
    <vt:lpwstr>Вариант 2017.xlsx</vt:lpwstr>
  </property>
  <property fmtid="{D5CDD505-2E9C-101B-9397-08002B2CF9AE}" pid="4" name="Версия клиента">
    <vt:lpwstr>19.2.30.11270</vt:lpwstr>
  </property>
  <property fmtid="{D5CDD505-2E9C-101B-9397-08002B2CF9AE}" pid="5" name="Версия базы">
    <vt:lpwstr>19.2.2804.1447534641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