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20775" windowHeight="9405"/>
  </bookViews>
  <sheets>
    <sheet name="Расход консолид" sheetId="2" r:id="rId1"/>
  </sheets>
  <definedNames>
    <definedName name="_xlnm.Print_Titles" localSheetId="0">'Расход консолид'!$6:$7</definedName>
    <definedName name="_xlnm.Print_Area" localSheetId="0">'Расход консолид'!$A$1:$AO$178</definedName>
  </definedNames>
  <calcPr calcId="145621"/>
</workbook>
</file>

<file path=xl/calcChain.xml><?xml version="1.0" encoding="utf-8"?>
<calcChain xmlns="http://schemas.openxmlformats.org/spreadsheetml/2006/main">
  <c r="AN174" i="2" l="1"/>
  <c r="AO176" i="2"/>
  <c r="AO136" i="2"/>
  <c r="AJ136" i="2"/>
  <c r="AO120" i="2"/>
  <c r="AJ120" i="2"/>
  <c r="AN115" i="2"/>
  <c r="AJ115" i="2"/>
  <c r="AJ116" i="2"/>
  <c r="AO115" i="2"/>
  <c r="AO116" i="2"/>
  <c r="AN110" i="2"/>
  <c r="AO111" i="2"/>
  <c r="AJ111" i="2"/>
  <c r="AO101" i="2"/>
  <c r="AJ101" i="2"/>
  <c r="AO73" i="2"/>
  <c r="AJ73" i="2"/>
  <c r="AN39" i="2"/>
  <c r="AO46" i="2"/>
  <c r="AJ46" i="2"/>
  <c r="AO43" i="2"/>
  <c r="AJ43" i="2"/>
  <c r="AJ42" i="2"/>
  <c r="AO42" i="2"/>
  <c r="AN24" i="2"/>
  <c r="AO34" i="2"/>
  <c r="AO19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F178" i="2"/>
  <c r="AG178" i="2"/>
  <c r="AH178" i="2"/>
  <c r="AI178" i="2"/>
  <c r="A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N173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N174" i="2"/>
  <c r="A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N169" i="2"/>
  <c r="A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N166" i="2"/>
  <c r="A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N164" i="2"/>
  <c r="N161" i="2" s="1"/>
  <c r="A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N162" i="2"/>
  <c r="AN161" i="2"/>
  <c r="P161" i="2"/>
  <c r="R161" i="2"/>
  <c r="T161" i="2"/>
  <c r="V161" i="2"/>
  <c r="X161" i="2"/>
  <c r="Z161" i="2"/>
  <c r="AB161" i="2"/>
  <c r="AD161" i="2"/>
  <c r="AN150" i="2"/>
  <c r="AO150" i="2" s="1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N150" i="2"/>
  <c r="AN139" i="2"/>
  <c r="O139" i="2"/>
  <c r="P139" i="2"/>
  <c r="P138" i="2" s="1"/>
  <c r="Q139" i="2"/>
  <c r="R139" i="2"/>
  <c r="R138" i="2" s="1"/>
  <c r="S139" i="2"/>
  <c r="T139" i="2"/>
  <c r="T138" i="2" s="1"/>
  <c r="U139" i="2"/>
  <c r="V139" i="2"/>
  <c r="V138" i="2" s="1"/>
  <c r="W139" i="2"/>
  <c r="X139" i="2"/>
  <c r="X138" i="2" s="1"/>
  <c r="Y139" i="2"/>
  <c r="Z139" i="2"/>
  <c r="Z138" i="2" s="1"/>
  <c r="AA139" i="2"/>
  <c r="AB139" i="2"/>
  <c r="AB138" i="2" s="1"/>
  <c r="AC139" i="2"/>
  <c r="AD139" i="2"/>
  <c r="AD138" i="2" s="1"/>
  <c r="AE139" i="2"/>
  <c r="N139" i="2"/>
  <c r="O138" i="2"/>
  <c r="Q138" i="2"/>
  <c r="S138" i="2"/>
  <c r="U138" i="2"/>
  <c r="W138" i="2"/>
  <c r="Y138" i="2"/>
  <c r="AA138" i="2"/>
  <c r="AC138" i="2"/>
  <c r="AE138" i="2"/>
  <c r="N138" i="2"/>
  <c r="A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N124" i="2"/>
  <c r="A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N117" i="2"/>
  <c r="A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N113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N110" i="2"/>
  <c r="A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N108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N107" i="2"/>
  <c r="A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N104" i="2"/>
  <c r="A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N105" i="2"/>
  <c r="A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N96" i="2"/>
  <c r="AN89" i="2"/>
  <c r="AO89" i="2" s="1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N89" i="2"/>
  <c r="AN86" i="2"/>
  <c r="O86" i="2"/>
  <c r="O85" i="2" s="1"/>
  <c r="P86" i="2"/>
  <c r="Q86" i="2"/>
  <c r="Q85" i="2" s="1"/>
  <c r="R86" i="2"/>
  <c r="S86" i="2"/>
  <c r="S85" i="2" s="1"/>
  <c r="T86" i="2"/>
  <c r="U86" i="2"/>
  <c r="U85" i="2" s="1"/>
  <c r="V86" i="2"/>
  <c r="W86" i="2"/>
  <c r="W85" i="2" s="1"/>
  <c r="X86" i="2"/>
  <c r="Y86" i="2"/>
  <c r="Y85" i="2" s="1"/>
  <c r="Z86" i="2"/>
  <c r="AA86" i="2"/>
  <c r="AA85" i="2" s="1"/>
  <c r="AB86" i="2"/>
  <c r="AC86" i="2"/>
  <c r="AC85" i="2" s="1"/>
  <c r="AD86" i="2"/>
  <c r="AE86" i="2"/>
  <c r="AE85" i="2" s="1"/>
  <c r="N86" i="2"/>
  <c r="P85" i="2"/>
  <c r="R85" i="2"/>
  <c r="T85" i="2"/>
  <c r="V85" i="2"/>
  <c r="X85" i="2"/>
  <c r="Z85" i="2"/>
  <c r="AB85" i="2"/>
  <c r="AD85" i="2"/>
  <c r="N85" i="2"/>
  <c r="A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N83" i="2"/>
  <c r="A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N80" i="2"/>
  <c r="AN77" i="2"/>
  <c r="O77" i="2"/>
  <c r="O76" i="2" s="1"/>
  <c r="P77" i="2"/>
  <c r="Q77" i="2"/>
  <c r="Q76" i="2" s="1"/>
  <c r="R77" i="2"/>
  <c r="S77" i="2"/>
  <c r="S76" i="2" s="1"/>
  <c r="T77" i="2"/>
  <c r="U77" i="2"/>
  <c r="U76" i="2" s="1"/>
  <c r="V77" i="2"/>
  <c r="W77" i="2"/>
  <c r="W76" i="2" s="1"/>
  <c r="X77" i="2"/>
  <c r="Y77" i="2"/>
  <c r="Y76" i="2" s="1"/>
  <c r="Z77" i="2"/>
  <c r="AA77" i="2"/>
  <c r="AA76" i="2" s="1"/>
  <c r="AB77" i="2"/>
  <c r="AC77" i="2"/>
  <c r="AC76" i="2" s="1"/>
  <c r="AD77" i="2"/>
  <c r="AE77" i="2"/>
  <c r="N77" i="2"/>
  <c r="P76" i="2"/>
  <c r="R76" i="2"/>
  <c r="T76" i="2"/>
  <c r="V76" i="2"/>
  <c r="X76" i="2"/>
  <c r="Z76" i="2"/>
  <c r="AB76" i="2"/>
  <c r="AD76" i="2"/>
  <c r="N76" i="2"/>
  <c r="A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N69" i="2"/>
  <c r="A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E52" i="2" s="1"/>
  <c r="N65" i="2"/>
  <c r="A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N63" i="2"/>
  <c r="A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N53" i="2"/>
  <c r="P52" i="2"/>
  <c r="R52" i="2"/>
  <c r="T52" i="2"/>
  <c r="V52" i="2"/>
  <c r="X52" i="2"/>
  <c r="Z52" i="2"/>
  <c r="AB52" i="2"/>
  <c r="AD52" i="2"/>
  <c r="N52" i="2"/>
  <c r="AN48" i="2"/>
  <c r="AN47" i="2" s="1"/>
  <c r="O48" i="2"/>
  <c r="O47" i="2" s="1"/>
  <c r="P48" i="2"/>
  <c r="Q48" i="2"/>
  <c r="Q47" i="2" s="1"/>
  <c r="R48" i="2"/>
  <c r="S48" i="2"/>
  <c r="S47" i="2" s="1"/>
  <c r="T48" i="2"/>
  <c r="U48" i="2"/>
  <c r="U47" i="2" s="1"/>
  <c r="V48" i="2"/>
  <c r="W48" i="2"/>
  <c r="W47" i="2" s="1"/>
  <c r="X48" i="2"/>
  <c r="Y48" i="2"/>
  <c r="Y47" i="2" s="1"/>
  <c r="Z48" i="2"/>
  <c r="AA48" i="2"/>
  <c r="AA47" i="2" s="1"/>
  <c r="AB48" i="2"/>
  <c r="AC48" i="2"/>
  <c r="AC47" i="2" s="1"/>
  <c r="AD48" i="2"/>
  <c r="AE48" i="2"/>
  <c r="AE47" i="2" s="1"/>
  <c r="N48" i="2"/>
  <c r="P47" i="2"/>
  <c r="R47" i="2"/>
  <c r="T47" i="2"/>
  <c r="V47" i="2"/>
  <c r="X47" i="2"/>
  <c r="Z47" i="2"/>
  <c r="AB47" i="2"/>
  <c r="AD47" i="2"/>
  <c r="N47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N39" i="2"/>
  <c r="A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N37" i="2"/>
  <c r="A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N35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O24" i="2" s="1"/>
  <c r="N24" i="2"/>
  <c r="A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N22" i="2"/>
  <c r="A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N9" i="2"/>
  <c r="P8" i="2"/>
  <c r="R8" i="2"/>
  <c r="T8" i="2"/>
  <c r="V8" i="2"/>
  <c r="X8" i="2"/>
  <c r="Z8" i="2"/>
  <c r="AB8" i="2"/>
  <c r="AD8" i="2"/>
  <c r="N8" i="2"/>
  <c r="AO10" i="2"/>
  <c r="AO11" i="2"/>
  <c r="AO12" i="2"/>
  <c r="AO13" i="2"/>
  <c r="AO14" i="2"/>
  <c r="AO15" i="2"/>
  <c r="AO16" i="2"/>
  <c r="AO17" i="2"/>
  <c r="AO18" i="2"/>
  <c r="AO20" i="2"/>
  <c r="AO21" i="2"/>
  <c r="AO22" i="2"/>
  <c r="AO23" i="2"/>
  <c r="AO25" i="2"/>
  <c r="AO26" i="2"/>
  <c r="AO27" i="2"/>
  <c r="AO28" i="2"/>
  <c r="AO29" i="2"/>
  <c r="AO30" i="2"/>
  <c r="AO31" i="2"/>
  <c r="AO32" i="2"/>
  <c r="AO33" i="2"/>
  <c r="AO35" i="2"/>
  <c r="AO36" i="2"/>
  <c r="AO38" i="2"/>
  <c r="AO39" i="2"/>
  <c r="AO40" i="2"/>
  <c r="AO41" i="2"/>
  <c r="AO44" i="2"/>
  <c r="AO45" i="2"/>
  <c r="AO48" i="2"/>
  <c r="AO49" i="2"/>
  <c r="AO50" i="2"/>
  <c r="AO51" i="2"/>
  <c r="AO54" i="2"/>
  <c r="AO55" i="2"/>
  <c r="AO56" i="2"/>
  <c r="AO57" i="2"/>
  <c r="AO58" i="2"/>
  <c r="AO59" i="2"/>
  <c r="AO60" i="2"/>
  <c r="AO61" i="2"/>
  <c r="AO62" i="2"/>
  <c r="AO63" i="2"/>
  <c r="AO64" i="2"/>
  <c r="AO66" i="2"/>
  <c r="AO67" i="2"/>
  <c r="AO68" i="2"/>
  <c r="AO70" i="2"/>
  <c r="AO71" i="2"/>
  <c r="AO72" i="2"/>
  <c r="AO74" i="2"/>
  <c r="AO75" i="2"/>
  <c r="AO78" i="2"/>
  <c r="AO79" i="2"/>
  <c r="AO81" i="2"/>
  <c r="AO82" i="2"/>
  <c r="AO83" i="2"/>
  <c r="AO84" i="2"/>
  <c r="AO87" i="2"/>
  <c r="AO88" i="2"/>
  <c r="AO90" i="2"/>
  <c r="AO91" i="2"/>
  <c r="AO92" i="2"/>
  <c r="AO93" i="2"/>
  <c r="AO94" i="2"/>
  <c r="AO95" i="2"/>
  <c r="AO96" i="2"/>
  <c r="AO97" i="2"/>
  <c r="AO98" i="2"/>
  <c r="AO99" i="2"/>
  <c r="AO100" i="2"/>
  <c r="AO102" i="2"/>
  <c r="AO103" i="2"/>
  <c r="AO104" i="2"/>
  <c r="AO105" i="2"/>
  <c r="AO106" i="2"/>
  <c r="AO108" i="2"/>
  <c r="AO109" i="2"/>
  <c r="AO110" i="2"/>
  <c r="AO112" i="2"/>
  <c r="AO113" i="2"/>
  <c r="AO114" i="2"/>
  <c r="AO117" i="2"/>
  <c r="AO118" i="2"/>
  <c r="AO119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7" i="2"/>
  <c r="AO139" i="2"/>
  <c r="AO140" i="2"/>
  <c r="AO141" i="2"/>
  <c r="AO142" i="2"/>
  <c r="AO143" i="2"/>
  <c r="AO144" i="2"/>
  <c r="AO145" i="2"/>
  <c r="AO146" i="2"/>
  <c r="AO147" i="2"/>
  <c r="AO148" i="2"/>
  <c r="AO149" i="2"/>
  <c r="AO151" i="2"/>
  <c r="AO152" i="2"/>
  <c r="AO153" i="2"/>
  <c r="AO154" i="2"/>
  <c r="AO155" i="2"/>
  <c r="AO156" i="2"/>
  <c r="AO157" i="2"/>
  <c r="AO158" i="2"/>
  <c r="AO159" i="2"/>
  <c r="AO160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7" i="2"/>
  <c r="AJ9" i="2"/>
  <c r="AJ10" i="2"/>
  <c r="AJ11" i="2"/>
  <c r="AJ12" i="2"/>
  <c r="AJ13" i="2"/>
  <c r="AJ14" i="2"/>
  <c r="AJ15" i="2"/>
  <c r="AJ16" i="2"/>
  <c r="AJ17" i="2"/>
  <c r="AJ18" i="2"/>
  <c r="AJ20" i="2"/>
  <c r="AJ21" i="2"/>
  <c r="AJ23" i="2"/>
  <c r="AJ24" i="2"/>
  <c r="AJ25" i="2"/>
  <c r="AJ26" i="2"/>
  <c r="AJ27" i="2"/>
  <c r="AJ28" i="2"/>
  <c r="AJ29" i="2"/>
  <c r="AJ30" i="2"/>
  <c r="AJ31" i="2"/>
  <c r="AJ32" i="2"/>
  <c r="AJ33" i="2"/>
  <c r="AJ35" i="2"/>
  <c r="AJ36" i="2"/>
  <c r="AJ37" i="2"/>
  <c r="AJ38" i="2"/>
  <c r="AJ39" i="2"/>
  <c r="AJ40" i="2"/>
  <c r="AJ41" i="2"/>
  <c r="AJ44" i="2"/>
  <c r="AJ45" i="2"/>
  <c r="AJ48" i="2"/>
  <c r="AJ49" i="2"/>
  <c r="AJ50" i="2"/>
  <c r="AJ51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4" i="2"/>
  <c r="AJ75" i="2"/>
  <c r="AJ77" i="2"/>
  <c r="AJ78" i="2"/>
  <c r="AJ79" i="2"/>
  <c r="AJ80" i="2"/>
  <c r="AJ81" i="2"/>
  <c r="AJ82" i="2"/>
  <c r="AJ83" i="2"/>
  <c r="AJ84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2" i="2"/>
  <c r="AJ103" i="2"/>
  <c r="AJ104" i="2"/>
  <c r="AJ105" i="2"/>
  <c r="AJ106" i="2"/>
  <c r="AJ108" i="2"/>
  <c r="AJ109" i="2"/>
  <c r="AJ110" i="2"/>
  <c r="AJ112" i="2"/>
  <c r="AJ113" i="2"/>
  <c r="AJ114" i="2"/>
  <c r="AJ117" i="2"/>
  <c r="AJ118" i="2"/>
  <c r="AJ119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7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7" i="2"/>
  <c r="AO65" i="2" l="1"/>
  <c r="N178" i="2"/>
  <c r="AJ107" i="2"/>
  <c r="AE76" i="2"/>
  <c r="AO80" i="2"/>
  <c r="AO69" i="2"/>
  <c r="AE161" i="2"/>
  <c r="AO161" i="2" s="1"/>
  <c r="AC161" i="2"/>
  <c r="AA161" i="2"/>
  <c r="Y161" i="2"/>
  <c r="W161" i="2"/>
  <c r="U161" i="2"/>
  <c r="S161" i="2"/>
  <c r="Q161" i="2"/>
  <c r="O161" i="2"/>
  <c r="AN138" i="2"/>
  <c r="AO138" i="2" s="1"/>
  <c r="AJ138" i="2"/>
  <c r="AN107" i="2"/>
  <c r="AN85" i="2"/>
  <c r="AO85" i="2" s="1"/>
  <c r="AO86" i="2"/>
  <c r="AJ85" i="2"/>
  <c r="AN76" i="2"/>
  <c r="AO76" i="2" s="1"/>
  <c r="AJ76" i="2"/>
  <c r="AO77" i="2"/>
  <c r="AN52" i="2"/>
  <c r="AJ52" i="2"/>
  <c r="AC52" i="2"/>
  <c r="AA52" i="2"/>
  <c r="Y52" i="2"/>
  <c r="W52" i="2"/>
  <c r="U52" i="2"/>
  <c r="S52" i="2"/>
  <c r="Q52" i="2"/>
  <c r="O52" i="2"/>
  <c r="AO53" i="2"/>
  <c r="AO47" i="2"/>
  <c r="AJ47" i="2"/>
  <c r="AO37" i="2"/>
  <c r="AE8" i="2"/>
  <c r="AC8" i="2"/>
  <c r="AA8" i="2"/>
  <c r="Y8" i="2"/>
  <c r="W8" i="2"/>
  <c r="U8" i="2"/>
  <c r="S8" i="2"/>
  <c r="Q8" i="2"/>
  <c r="O8" i="2"/>
  <c r="AN8" i="2"/>
  <c r="AJ8" i="2"/>
  <c r="AJ22" i="2"/>
  <c r="AO9" i="2"/>
  <c r="AE178" i="2" l="1"/>
  <c r="AJ178" i="2" s="1"/>
  <c r="AO107" i="2"/>
  <c r="AN178" i="2"/>
  <c r="AJ161" i="2"/>
  <c r="AO52" i="2"/>
  <c r="AO8" i="2"/>
  <c r="AO178" i="2" l="1"/>
</calcChain>
</file>

<file path=xl/sharedStrings.xml><?xml version="1.0" encoding="utf-8"?>
<sst xmlns="http://schemas.openxmlformats.org/spreadsheetml/2006/main" count="1026" uniqueCount="151">
  <si>
    <t xml:space="preserve">                       2. РАСХОД</t>
  </si>
  <si>
    <t>за период с 01.01.2020г. по 31.03.2020г.</t>
  </si>
  <si>
    <t>Единица измерения: руб.</t>
  </si>
  <si>
    <t>Наименование показателя</t>
  </si>
  <si>
    <t/>
  </si>
  <si>
    <t>Разд.</t>
  </si>
  <si>
    <t>КОСГУ</t>
  </si>
  <si>
    <t>Уточненная роспись/план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</si>
  <si>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</si>
  <si>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</si>
  <si>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</si>
  <si>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</si>
  <si>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</si>
  <si>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</si>
  <si>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Заработная плата</t>
  </si>
  <si>
    <t>211</t>
  </si>
  <si>
    <t xml:space="preserve">        Прочие несоциальные выплаты персоналу в денежной форме</t>
  </si>
  <si>
    <t>212</t>
  </si>
  <si>
    <t xml:space="preserve">        Начисления на выплаты по оплате труда</t>
  </si>
  <si>
    <t>213</t>
  </si>
  <si>
    <t xml:space="preserve">        Услуги связи</t>
  </si>
  <si>
    <t>221</t>
  </si>
  <si>
    <t xml:space="preserve">        Коммунальные услуги</t>
  </si>
  <si>
    <t>223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</si>
  <si>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</si>
  <si>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</si>
  <si>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</si>
  <si>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</si>
  <si>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 xml:space="preserve">        Социальные пособия и компенсации персоналу в денежной форме</t>
  </si>
  <si>
    <t>266</t>
  </si>
  <si>
    <t xml:space="preserve">        Налоги, пошлины и сборы</t>
  </si>
  <si>
    <t>291</t>
  </si>
  <si>
    <t xml:space="preserve">        Увеличение стоимости основных средств</t>
  </si>
  <si>
    <t>310</t>
  </si>
  <si>
    <t xml:space="preserve">        Увеличение стоимости прочих оборотных запасов (материалов)</t>
  </si>
  <si>
    <t>346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</si>
  <si>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</si>
  <si>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</si>
  <si>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</si>
  <si>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</si>
  <si>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</si>
  <si>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</si>
  <si>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  Иные выплаты текущего характера организациям</t>
  </si>
  <si>
    <t>297</t>
  </si>
  <si>
    <t xml:space="preserve">      Резервные фонды</t>
  </si>
  <si>
    <t>0111</t>
  </si>
  <si>
    <t xml:space="preserve">        Иные выплаты текущего характера физическим лицам</t>
  </si>
  <si>
    <t>296</t>
  </si>
  <si>
    <t xml:space="preserve">      Другие общегосударственные вопросы</t>
  </si>
  <si>
    <t>0113</t>
  </si>
  <si>
    <t xml:space="preserve">        Безвозмездные перечисления государственным (муниципальным) бюджетным и автономным учреждениям</t>
  </si>
  <si>
    <t>241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</si>
  <si>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</si>
  <si>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</si>
  <si>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</si>
  <si>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</si>
  <si>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</si>
  <si>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</si>
  <si>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</si>
  <si>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</si>
  <si>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Увеличение стоимости прочих материальных запасов однократного применения</t>
  </si>
  <si>
    <t>349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</si>
  <si>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</si>
  <si>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</si>
  <si>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</si>
  <si>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</si>
  <si>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  Страхование</t>
  </si>
  <si>
    <t>227</t>
  </si>
  <si>
    <t xml:space="preserve">        Увеличение стоимости горюче-смазочных материалов</t>
  </si>
  <si>
    <t>343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</si>
  <si>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</si>
  <si>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</si>
  <si>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</si>
  <si>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</si>
  <si>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</si>
  <si>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</si>
  <si>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</si>
  <si>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</si>
  <si>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</si>
  <si>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</si>
  <si>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</si>
  <si>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</si>
  <si>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</si>
  <si>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</si>
  <si>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</si>
  <si>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</si>
  <si>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  Услуги, работы для целей капитальных вложений</t>
  </si>
  <si>
    <t>228</t>
  </si>
  <si>
    <t xml:space="preserve">      Благоустройство</t>
  </si>
  <si>
    <t>0503</t>
  </si>
  <si>
    <t xml:space="preserve">        Транспортные услуги</t>
  </si>
  <si>
    <t>222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</si>
  <si>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</si>
  <si>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</si>
  <si>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</si>
  <si>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</si>
  <si>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</si>
  <si>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</si>
  <si>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</si>
  <si>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</si>
  <si>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</si>
  <si>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</si>
  <si>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</si>
  <si>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</si>
  <si>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</si>
  <si>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</si>
  <si>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  Пособия по социальной помощи населению в натуральной форме</t>
  </si>
  <si>
    <t>263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</si>
  <si>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</si>
  <si>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</si>
  <si>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</si>
  <si>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</si>
  <si>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</si>
  <si>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</si>
  <si>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</si>
  <si>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</si>
  <si>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  Увеличение стоимости продуктов питания</t>
  </si>
  <si>
    <t>342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</si>
  <si>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</si>
  <si>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</si>
  <si>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</si>
  <si>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</si>
  <si>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Пенсии, пособия, выплачиваемые работодателями, нанимателями бывшим работникам</t>
  </si>
  <si>
    <t>264</t>
  </si>
  <si>
    <t xml:space="preserve">      Социальное обеспечение населения</t>
  </si>
  <si>
    <t>1003</t>
  </si>
  <si>
    <t xml:space="preserve">        Пособия по социальной помощи населению в денежной форме</t>
  </si>
  <si>
    <t>262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</si>
  <si>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</si>
  <si>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</si>
  <si>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</si>
  <si>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</si>
  <si>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</si>
  <si>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</si>
  <si>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Другие вопросы в области физической культуры и спорта</t>
  </si>
  <si>
    <t>1105</t>
  </si>
  <si>
    <t>ВСЕГО РАСХОДОВ:</t>
  </si>
  <si>
    <t>% исполнения</t>
  </si>
  <si>
    <t>Исполнение на 01.04.2019</t>
  </si>
  <si>
    <t>Темп роста 01.04.2020/01.04.2019</t>
  </si>
  <si>
    <t xml:space="preserve">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</si>
  <si>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295</t>
  </si>
  <si>
    <t xml:space="preserve">        Другие экономические санкции</t>
  </si>
  <si>
    <t>352</t>
  </si>
  <si>
    <t xml:space="preserve">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</si>
  <si>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0705</t>
  </si>
  <si>
    <t xml:space="preserve">      Прочие работы, услуги</t>
  </si>
  <si>
    <t xml:space="preserve">       Профессиональная подготовка, переподгтовка и повышение квалификации</t>
  </si>
  <si>
    <t>345</t>
  </si>
  <si>
    <t xml:space="preserve">        Увеличение стоимости мягкого инвентаря</t>
  </si>
  <si>
    <t xml:space="preserve">Исполнение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</si>
</sst>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 Cyr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96">
    <xf numFmtId="0" fontId="0" fillId="0" borderId="0" xfId="0"/>
    <xf numFmtId="0" fontId="1" fillId="5" borderId="1" xfId="2" applyNumberFormat="1" applyFont="1" applyFill="1" applyProtection="1"/>
    <xf numFmtId="0" fontId="0" fillId="5" borderId="0" xfId="0" applyFont="1" applyFill="1" applyProtection="1">
      <protection locked="0"/>
    </xf>
    <xf numFmtId="0" fontId="6" fillId="5" borderId="1" xfId="3" applyNumberFormat="1" applyFont="1" applyFill="1" applyProtection="1">
      <alignment horizontal="center" wrapText="1"/>
    </xf>
    <xf numFmtId="0" fontId="6" fillId="5" borderId="1" xfId="4" applyNumberFormat="1" applyFont="1" applyFill="1" applyProtection="1">
      <alignment horizontal="center"/>
    </xf>
    <xf numFmtId="0" fontId="1" fillId="5" borderId="2" xfId="30" applyNumberFormat="1" applyFont="1" applyFill="1" applyProtection="1">
      <alignment vertical="top" wrapText="1"/>
    </xf>
    <xf numFmtId="1" fontId="1" fillId="5" borderId="2" xfId="31" applyNumberFormat="1" applyFont="1" applyFill="1" applyProtection="1">
      <alignment horizontal="center" vertical="top" shrinkToFit="1"/>
    </xf>
    <xf numFmtId="4" fontId="1" fillId="5" borderId="2" xfId="32" applyNumberFormat="1" applyFont="1" applyFill="1" applyProtection="1">
      <alignment horizontal="right" vertical="top" shrinkToFit="1"/>
    </xf>
    <xf numFmtId="10" fontId="1" fillId="5" borderId="2" xfId="33" applyNumberFormat="1" applyFont="1" applyFill="1" applyProtection="1">
      <alignment horizontal="right" vertical="top" shrinkToFit="1"/>
    </xf>
    <xf numFmtId="0" fontId="1" fillId="5" borderId="1" xfId="37" applyNumberFormat="1" applyFont="1" applyFill="1" applyProtection="1">
      <alignment horizontal="left" wrapText="1"/>
    </xf>
    <xf numFmtId="4" fontId="1" fillId="5" borderId="4" xfId="32" applyNumberFormat="1" applyFont="1" applyFill="1" applyBorder="1" applyProtection="1">
      <alignment horizontal="right" vertical="top" shrinkToFit="1"/>
    </xf>
    <xf numFmtId="4" fontId="1" fillId="5" borderId="3" xfId="2" applyNumberFormat="1" applyFont="1" applyFill="1" applyBorder="1" applyAlignment="1" applyProtection="1">
      <alignment vertical="top" wrapText="1"/>
    </xf>
    <xf numFmtId="10" fontId="0" fillId="5" borderId="3" xfId="0" applyNumberFormat="1" applyFont="1" applyFill="1" applyBorder="1" applyAlignment="1" applyProtection="1">
      <alignment vertical="top" wrapText="1"/>
      <protection locked="0"/>
    </xf>
    <xf numFmtId="0" fontId="3" fillId="5" borderId="2" xfId="29" applyNumberFormat="1" applyFont="1" applyFill="1" applyProtection="1">
      <alignment horizontal="center" vertical="center" wrapText="1"/>
    </xf>
    <xf numFmtId="0" fontId="3" fillId="5" borderId="2" xfId="30" applyNumberFormat="1" applyFont="1" applyFill="1" applyProtection="1">
      <alignment vertical="top" wrapText="1"/>
    </xf>
    <xf numFmtId="1" fontId="3" fillId="5" borderId="2" xfId="31" applyNumberFormat="1" applyFont="1" applyFill="1" applyProtection="1">
      <alignment horizontal="center" vertical="top" shrinkToFit="1"/>
    </xf>
    <xf numFmtId="4" fontId="3" fillId="5" borderId="2" xfId="32" applyNumberFormat="1" applyFont="1" applyFill="1" applyProtection="1">
      <alignment horizontal="right" vertical="top" shrinkToFit="1"/>
    </xf>
    <xf numFmtId="10" fontId="3" fillId="5" borderId="2" xfId="33" applyNumberFormat="1" applyFont="1" applyFill="1" applyProtection="1">
      <alignment horizontal="right" vertical="top" shrinkToFit="1"/>
    </xf>
    <xf numFmtId="4" fontId="3" fillId="5" borderId="4" xfId="32" applyNumberFormat="1" applyFont="1" applyFill="1" applyBorder="1" applyProtection="1">
      <alignment horizontal="right" vertical="top" shrinkToFit="1"/>
    </xf>
    <xf numFmtId="4" fontId="3" fillId="5" borderId="3" xfId="2" applyNumberFormat="1" applyFont="1" applyFill="1" applyBorder="1" applyAlignment="1" applyProtection="1">
      <alignment vertical="top" wrapText="1"/>
    </xf>
    <xf numFmtId="10" fontId="5" fillId="5" borderId="3" xfId="0" applyNumberFormat="1" applyFont="1" applyFill="1" applyBorder="1" applyAlignment="1" applyProtection="1">
      <alignment vertical="top" wrapText="1"/>
      <protection locked="0"/>
    </xf>
    <xf numFmtId="4" fontId="3" fillId="5" borderId="2" xfId="35" applyNumberFormat="1" applyFont="1" applyFill="1" applyProtection="1">
      <alignment horizontal="right" vertical="top" shrinkToFit="1"/>
    </xf>
    <xf numFmtId="10" fontId="3" fillId="5" borderId="2" xfId="36" applyNumberFormat="1" applyFont="1" applyFill="1" applyProtection="1">
      <alignment horizontal="right" vertical="top" shrinkToFit="1"/>
    </xf>
    <xf numFmtId="4" fontId="3" fillId="5" borderId="4" xfId="35" applyNumberFormat="1" applyFont="1" applyFill="1" applyBorder="1" applyProtection="1">
      <alignment horizontal="right" vertical="top" shrinkToFit="1"/>
    </xf>
    <xf numFmtId="49" fontId="1" fillId="5" borderId="2" xfId="31" applyNumberFormat="1" applyFont="1" applyFill="1" applyProtection="1">
      <alignment horizontal="center" vertical="top" shrinkToFit="1"/>
    </xf>
    <xf numFmtId="4" fontId="1" fillId="5" borderId="1" xfId="2" applyNumberFormat="1" applyFont="1" applyFill="1" applyBorder="1" applyAlignment="1" applyProtection="1">
      <alignment vertical="top" wrapText="1"/>
    </xf>
    <xf numFmtId="49" fontId="3" fillId="5" borderId="2" xfId="31" applyNumberFormat="1" applyFont="1" applyFill="1" applyProtection="1">
      <alignment horizontal="center" vertical="top" shrinkToFit="1"/>
    </xf>
    <xf numFmtId="4" fontId="3" fillId="5" borderId="7" xfId="32" applyNumberFormat="1" applyFont="1" applyFill="1" applyBorder="1" applyProtection="1">
      <alignment horizontal="right" vertical="top" shrinkToFit="1"/>
    </xf>
    <xf numFmtId="0" fontId="3" fillId="5" borderId="2" xfId="12" applyNumberFormat="1" applyFont="1" applyFill="1" applyProtection="1">
      <alignment horizontal="center" vertical="center" wrapText="1"/>
    </xf>
    <xf numFmtId="0" fontId="3" fillId="5" borderId="2" xfId="12" applyFont="1" applyFill="1">
      <alignment horizontal="center" vertical="center" wrapText="1"/>
    </xf>
    <xf numFmtId="0" fontId="3" fillId="5" borderId="2" xfId="13" applyNumberFormat="1" applyFont="1" applyFill="1" applyProtection="1">
      <alignment horizontal="center" vertical="center" wrapText="1"/>
    </xf>
    <xf numFmtId="0" fontId="3" fillId="5" borderId="2" xfId="13" applyFont="1" applyFill="1">
      <alignment horizontal="center" vertical="center" wrapText="1"/>
    </xf>
    <xf numFmtId="0" fontId="3" fillId="5" borderId="2" xfId="29" applyNumberFormat="1" applyFont="1" applyFill="1" applyProtection="1">
      <alignment horizontal="center" vertical="center" wrapText="1"/>
    </xf>
    <xf numFmtId="0" fontId="3" fillId="5" borderId="2" xfId="29" applyFont="1" applyFill="1">
      <alignment horizontal="center" vertical="center" wrapText="1"/>
    </xf>
    <xf numFmtId="0" fontId="3" fillId="5" borderId="2" xfId="29" applyNumberFormat="1" applyFont="1" applyFill="1" applyAlignment="1" applyProtection="1">
      <alignment horizontal="center" vertical="center" wrapText="1"/>
    </xf>
    <xf numFmtId="0" fontId="3" fillId="5" borderId="2" xfId="29" applyFont="1" applyFill="1" applyAlignment="1">
      <alignment horizontal="center" vertical="center" wrapText="1"/>
    </xf>
    <xf numFmtId="0" fontId="3" fillId="5" borderId="2" xfId="7" applyNumberFormat="1" applyFont="1" applyFill="1" applyProtection="1">
      <alignment horizontal="center" vertical="center" wrapText="1"/>
    </xf>
    <xf numFmtId="0" fontId="3" fillId="5" borderId="2" xfId="7" applyFont="1" applyFill="1">
      <alignment horizontal="center" vertical="center" wrapText="1"/>
    </xf>
    <xf numFmtId="0" fontId="3" fillId="5" borderId="2" xfId="8" applyNumberFormat="1" applyFont="1" applyFill="1" applyProtection="1">
      <alignment horizontal="center" vertical="center" wrapText="1"/>
    </xf>
    <xf numFmtId="0" fontId="3" fillId="5" borderId="2" xfId="8" applyFont="1" applyFill="1">
      <alignment horizontal="center" vertical="center" wrapText="1"/>
    </xf>
    <xf numFmtId="0" fontId="3" fillId="5" borderId="2" xfId="9" applyNumberFormat="1" applyFont="1" applyFill="1" applyProtection="1">
      <alignment horizontal="center" vertical="center" wrapText="1"/>
    </xf>
    <xf numFmtId="0" fontId="3" fillId="5" borderId="2" xfId="9" applyFont="1" applyFill="1">
      <alignment horizontal="center" vertical="center" wrapText="1"/>
    </xf>
    <xf numFmtId="0" fontId="3" fillId="5" borderId="2" xfId="10" applyNumberFormat="1" applyFont="1" applyFill="1" applyProtection="1">
      <alignment horizontal="center" vertical="center" wrapText="1"/>
    </xf>
    <xf numFmtId="0" fontId="3" fillId="5" borderId="2" xfId="10" applyFont="1" applyFill="1">
      <alignment horizontal="center" vertical="center" wrapText="1"/>
    </xf>
    <xf numFmtId="0" fontId="3" fillId="5" borderId="2" xfId="11" applyNumberFormat="1" applyFont="1" applyFill="1" applyProtection="1">
      <alignment horizontal="center" vertical="center" wrapText="1"/>
    </xf>
    <xf numFmtId="0" fontId="3" fillId="5" borderId="2" xfId="11" applyFont="1" applyFill="1">
      <alignment horizontal="center" vertical="center" wrapText="1"/>
    </xf>
    <xf numFmtId="0" fontId="1" fillId="5" borderId="1" xfId="1" applyNumberFormat="1" applyFont="1" applyFill="1" applyProtection="1">
      <alignment wrapText="1"/>
    </xf>
    <xf numFmtId="0" fontId="1" fillId="5" borderId="1" xfId="1" applyFont="1" applyFill="1">
      <alignment wrapText="1"/>
    </xf>
    <xf numFmtId="0" fontId="7" fillId="5" borderId="1" xfId="3" applyNumberFormat="1" applyFont="1" applyFill="1" applyProtection="1">
      <alignment horizontal="center" wrapText="1"/>
    </xf>
    <xf numFmtId="0" fontId="7" fillId="5" borderId="1" xfId="3" applyFont="1" applyFill="1">
      <alignment horizontal="center" wrapText="1"/>
    </xf>
    <xf numFmtId="0" fontId="7" fillId="5" borderId="1" xfId="4" applyNumberFormat="1" applyFont="1" applyFill="1" applyProtection="1">
      <alignment horizontal="center"/>
    </xf>
    <xf numFmtId="0" fontId="7" fillId="5" borderId="1" xfId="4" applyFont="1" applyFill="1">
      <alignment horizontal="center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1" fillId="5" borderId="1" xfId="37" applyNumberFormat="1" applyFont="1" applyFill="1" applyProtection="1">
      <alignment horizontal="left" wrapText="1"/>
    </xf>
    <xf numFmtId="0" fontId="1" fillId="5" borderId="1" xfId="37" applyFont="1" applyFill="1">
      <alignment horizontal="left" wrapText="1"/>
    </xf>
    <xf numFmtId="0" fontId="3" fillId="5" borderId="2" xfId="34" applyNumberFormat="1" applyFont="1" applyFill="1" applyProtection="1">
      <alignment horizontal="left"/>
    </xf>
    <xf numFmtId="0" fontId="3" fillId="5" borderId="2" xfId="34" applyFont="1" applyFill="1">
      <alignment horizontal="left"/>
    </xf>
    <xf numFmtId="0" fontId="3" fillId="5" borderId="2" xfId="21" applyNumberFormat="1" applyFont="1" applyFill="1" applyProtection="1">
      <alignment horizontal="center" vertical="center" wrapText="1"/>
    </xf>
    <xf numFmtId="0" fontId="3" fillId="5" borderId="2" xfId="21" applyFont="1" applyFill="1">
      <alignment horizontal="center" vertical="center" wrapText="1"/>
    </xf>
    <xf numFmtId="0" fontId="3" fillId="5" borderId="2" xfId="22" applyNumberFormat="1" applyFont="1" applyFill="1" applyProtection="1">
      <alignment horizontal="center" vertical="center" wrapText="1"/>
    </xf>
    <xf numFmtId="0" fontId="3" fillId="5" borderId="2" xfId="22" applyFont="1" applyFill="1">
      <alignment horizontal="center" vertical="center" wrapText="1"/>
    </xf>
    <xf numFmtId="0" fontId="3" fillId="5" borderId="2" xfId="23" applyNumberFormat="1" applyFont="1" applyFill="1" applyProtection="1">
      <alignment horizontal="center" vertical="center" wrapText="1"/>
    </xf>
    <xf numFmtId="0" fontId="3" fillId="5" borderId="2" xfId="23" applyFont="1" applyFill="1">
      <alignment horizontal="center" vertical="center" wrapText="1"/>
    </xf>
    <xf numFmtId="0" fontId="3" fillId="5" borderId="2" xfId="24" applyNumberFormat="1" applyFont="1" applyFill="1" applyProtection="1">
      <alignment horizontal="center" vertical="center" wrapText="1"/>
    </xf>
    <xf numFmtId="0" fontId="3" fillId="5" borderId="2" xfId="24" applyFont="1" applyFill="1">
      <alignment horizontal="center" vertical="center" wrapText="1"/>
    </xf>
    <xf numFmtId="0" fontId="3" fillId="5" borderId="2" xfId="25" applyNumberFormat="1" applyFont="1" applyFill="1" applyProtection="1">
      <alignment horizontal="center" vertical="center" wrapText="1"/>
    </xf>
    <xf numFmtId="0" fontId="3" fillId="5" borderId="2" xfId="25" applyFont="1" applyFill="1">
      <alignment horizontal="center" vertical="center" wrapText="1"/>
    </xf>
    <xf numFmtId="0" fontId="3" fillId="5" borderId="2" xfId="26" applyNumberFormat="1" applyFont="1" applyFill="1" applyProtection="1">
      <alignment horizontal="center" vertical="center" wrapText="1"/>
    </xf>
    <xf numFmtId="0" fontId="3" fillId="5" borderId="2" xfId="26" applyFont="1" applyFill="1">
      <alignment horizontal="center" vertical="center" wrapText="1"/>
    </xf>
    <xf numFmtId="0" fontId="3" fillId="5" borderId="2" xfId="27" applyNumberFormat="1" applyFont="1" applyFill="1" applyProtection="1">
      <alignment horizontal="center" vertical="center" wrapText="1"/>
    </xf>
    <xf numFmtId="0" fontId="3" fillId="5" borderId="2" xfId="27" applyFont="1" applyFill="1">
      <alignment horizontal="center" vertical="center" wrapText="1"/>
    </xf>
    <xf numFmtId="0" fontId="3" fillId="5" borderId="2" xfId="28" applyNumberFormat="1" applyFont="1" applyFill="1" applyProtection="1">
      <alignment horizontal="center" vertical="center" wrapText="1"/>
    </xf>
    <xf numFmtId="0" fontId="3" fillId="5" borderId="2" xfId="28" applyFont="1" applyFill="1">
      <alignment horizontal="center" vertical="center" wrapText="1"/>
    </xf>
    <xf numFmtId="0" fontId="3" fillId="5" borderId="2" xfId="6" applyNumberFormat="1" applyFont="1" applyFill="1" applyProtection="1">
      <alignment horizontal="center" vertical="center" wrapText="1"/>
    </xf>
    <xf numFmtId="0" fontId="3" fillId="5" borderId="2" xfId="6" applyFont="1" applyFill="1">
      <alignment horizontal="center" vertical="center" wrapText="1"/>
    </xf>
    <xf numFmtId="0" fontId="3" fillId="5" borderId="2" xfId="19" applyNumberFormat="1" applyFont="1" applyFill="1" applyProtection="1">
      <alignment horizontal="center" vertical="center" wrapText="1"/>
    </xf>
    <xf numFmtId="0" fontId="3" fillId="5" borderId="2" xfId="19" applyFont="1" applyFill="1">
      <alignment horizontal="center" vertical="center" wrapText="1"/>
    </xf>
    <xf numFmtId="0" fontId="3" fillId="5" borderId="2" xfId="20" applyNumberFormat="1" applyFont="1" applyFill="1" applyProtection="1">
      <alignment horizontal="center" vertical="center" wrapText="1"/>
    </xf>
    <xf numFmtId="0" fontId="3" fillId="5" borderId="2" xfId="20" applyFont="1" applyFill="1">
      <alignment horizontal="center" vertical="center" wrapText="1"/>
    </xf>
    <xf numFmtId="49" fontId="3" fillId="5" borderId="5" xfId="2" applyNumberFormat="1" applyFont="1" applyFill="1" applyBorder="1" applyAlignment="1" applyProtection="1">
      <alignment horizontal="center" vertical="center" wrapText="1"/>
    </xf>
    <xf numFmtId="49" fontId="3" fillId="5" borderId="6" xfId="2" applyNumberFormat="1" applyFont="1" applyFill="1" applyBorder="1" applyAlignment="1" applyProtection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14" applyNumberFormat="1" applyFont="1" applyFill="1" applyProtection="1">
      <alignment horizontal="center" vertical="center" wrapText="1"/>
    </xf>
    <xf numFmtId="0" fontId="3" fillId="5" borderId="2" xfId="14" applyFont="1" applyFill="1">
      <alignment horizontal="center" vertical="center" wrapText="1"/>
    </xf>
    <xf numFmtId="0" fontId="3" fillId="5" borderId="2" xfId="15" applyNumberFormat="1" applyFont="1" applyFill="1" applyProtection="1">
      <alignment horizontal="center" vertical="center" wrapText="1"/>
    </xf>
    <xf numFmtId="0" fontId="3" fillId="5" borderId="2" xfId="15" applyFont="1" applyFill="1">
      <alignment horizontal="center" vertical="center" wrapText="1"/>
    </xf>
    <xf numFmtId="0" fontId="3" fillId="5" borderId="2" xfId="16" applyNumberFormat="1" applyFont="1" applyFill="1" applyProtection="1">
      <alignment horizontal="center" vertical="center" wrapText="1"/>
    </xf>
    <xf numFmtId="0" fontId="3" fillId="5" borderId="2" xfId="16" applyFont="1" applyFill="1">
      <alignment horizontal="center" vertical="center" wrapText="1"/>
    </xf>
    <xf numFmtId="0" fontId="3" fillId="5" borderId="2" xfId="17" applyNumberFormat="1" applyFont="1" applyFill="1" applyProtection="1">
      <alignment horizontal="center" vertical="center" wrapText="1"/>
    </xf>
    <xf numFmtId="0" fontId="3" fillId="5" borderId="2" xfId="17" applyFont="1" applyFill="1">
      <alignment horizontal="center" vertical="center" wrapText="1"/>
    </xf>
    <xf numFmtId="0" fontId="3" fillId="5" borderId="2" xfId="18" applyNumberFormat="1" applyFont="1" applyFill="1" applyProtection="1">
      <alignment horizontal="center" vertical="center" wrapText="1"/>
    </xf>
    <xf numFmtId="0" fontId="3" fillId="5" borderId="2" xfId="18" applyFont="1" applyFill="1">
      <alignment horizontal="center" vertical="center" wrapText="1"/>
    </xf>
    <xf numFmtId="0" fontId="3" fillId="5" borderId="4" xfId="29" applyNumberFormat="1" applyFont="1" applyFill="1" applyBorder="1" applyAlignment="1" applyProtection="1">
      <alignment horizontal="center" vertical="center" wrapText="1"/>
    </xf>
    <xf numFmtId="0" fontId="3" fillId="5" borderId="4" xfId="29" applyFont="1" applyFill="1" applyBorder="1" applyAlignme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0"/>
  <sheetViews>
    <sheetView showGridLines="0" tabSelected="1" view="pageBreakPreview" zoomScaleNormal="100" zoomScaleSheetLayoutView="100" workbookViewId="0">
      <pane ySplit="7" topLeftCell="A166" activePane="bottomLeft" state="frozen"/>
      <selection pane="bottomLeft" activeCell="AT11" sqref="AT11"/>
    </sheetView>
  </sheetViews>
  <sheetFormatPr defaultRowHeight="15" outlineLevelRow="2" x14ac:dyDescent="0.25"/>
  <cols>
    <col min="1" max="1" width="40" style="2" customWidth="1"/>
    <col min="2" max="2" width="9.140625" style="2" hidden="1"/>
    <col min="3" max="3" width="7.7109375" style="2" customWidth="1"/>
    <col min="4" max="5" width="9.140625" style="2" hidden="1"/>
    <col min="6" max="6" width="9.5703125" style="2" customWidth="1"/>
    <col min="7" max="13" width="9.140625" style="2" hidden="1"/>
    <col min="14" max="14" width="14.7109375" style="2" customWidth="1"/>
    <col min="15" max="30" width="9.140625" style="2" hidden="1"/>
    <col min="31" max="31" width="12.28515625" style="2" customWidth="1"/>
    <col min="32" max="35" width="9.140625" style="2" hidden="1"/>
    <col min="36" max="36" width="13.5703125" style="2" customWidth="1"/>
    <col min="37" max="39" width="9.140625" style="2" hidden="1"/>
    <col min="40" max="40" width="12.42578125" style="2" hidden="1" customWidth="1"/>
    <col min="41" max="41" width="13.28515625" style="2" hidden="1" customWidth="1"/>
    <col min="42" max="16384" width="9.140625" style="2"/>
  </cols>
  <sheetData>
    <row r="1" spans="1:4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1" ht="15.75" x14ac:dyDescent="0.25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3"/>
      <c r="AM3" s="4"/>
      <c r="AN3" s="1"/>
    </row>
    <row r="4" spans="1:41" ht="15.75" x14ac:dyDescent="0.2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4"/>
      <c r="AM4" s="4"/>
      <c r="AN4" s="1"/>
    </row>
    <row r="5" spans="1:41" x14ac:dyDescent="0.25">
      <c r="A5" s="52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1"/>
    </row>
    <row r="6" spans="1:41" x14ac:dyDescent="0.25">
      <c r="A6" s="74" t="s">
        <v>3</v>
      </c>
      <c r="B6" s="36" t="s">
        <v>4</v>
      </c>
      <c r="C6" s="38" t="s">
        <v>5</v>
      </c>
      <c r="D6" s="40" t="s">
        <v>4</v>
      </c>
      <c r="E6" s="42" t="s">
        <v>4</v>
      </c>
      <c r="F6" s="44" t="s">
        <v>6</v>
      </c>
      <c r="G6" s="28" t="s">
        <v>4</v>
      </c>
      <c r="H6" s="30" t="s">
        <v>4</v>
      </c>
      <c r="I6" s="84" t="s">
        <v>4</v>
      </c>
      <c r="J6" s="86" t="s">
        <v>4</v>
      </c>
      <c r="K6" s="88" t="s">
        <v>4</v>
      </c>
      <c r="L6" s="90" t="s">
        <v>4</v>
      </c>
      <c r="M6" s="92" t="s">
        <v>4</v>
      </c>
      <c r="N6" s="76" t="s">
        <v>7</v>
      </c>
      <c r="O6" s="78" t="s">
        <v>4</v>
      </c>
      <c r="P6" s="58" t="s">
        <v>4</v>
      </c>
      <c r="Q6" s="60" t="s">
        <v>4</v>
      </c>
      <c r="R6" s="62" t="s">
        <v>4</v>
      </c>
      <c r="S6" s="64" t="s">
        <v>4</v>
      </c>
      <c r="T6" s="66" t="s">
        <v>4</v>
      </c>
      <c r="U6" s="68" t="s">
        <v>4</v>
      </c>
      <c r="V6" s="70" t="s">
        <v>4</v>
      </c>
      <c r="W6" s="72" t="s">
        <v>4</v>
      </c>
      <c r="X6" s="13" t="s">
        <v>4</v>
      </c>
      <c r="Y6" s="32" t="s">
        <v>4</v>
      </c>
      <c r="Z6" s="32" t="s">
        <v>4</v>
      </c>
      <c r="AA6" s="32" t="s">
        <v>4</v>
      </c>
      <c r="AB6" s="32" t="s">
        <v>4</v>
      </c>
      <c r="AC6" s="32" t="s">
        <v>4</v>
      </c>
      <c r="AD6" s="13" t="s">
        <v>4</v>
      </c>
      <c r="AE6" s="32" t="s">
        <v>150</v>
      </c>
      <c r="AF6" s="32" t="s">
        <v>4</v>
      </c>
      <c r="AG6" s="32" t="s">
        <v>4</v>
      </c>
      <c r="AH6" s="13" t="s">
        <v>4</v>
      </c>
      <c r="AI6" s="32" t="s">
        <v>4</v>
      </c>
      <c r="AJ6" s="34" t="s">
        <v>137</v>
      </c>
      <c r="AK6" s="34" t="s">
        <v>4</v>
      </c>
      <c r="AL6" s="34" t="s">
        <v>4</v>
      </c>
      <c r="AM6" s="94" t="s">
        <v>4</v>
      </c>
      <c r="AN6" s="80" t="s">
        <v>138</v>
      </c>
      <c r="AO6" s="82" t="s">
        <v>139</v>
      </c>
    </row>
    <row r="7" spans="1:41" ht="42" customHeight="1" x14ac:dyDescent="0.25">
      <c r="A7" s="75"/>
      <c r="B7" s="37"/>
      <c r="C7" s="39"/>
      <c r="D7" s="41"/>
      <c r="E7" s="43"/>
      <c r="F7" s="45"/>
      <c r="G7" s="29"/>
      <c r="H7" s="31"/>
      <c r="I7" s="85"/>
      <c r="J7" s="87"/>
      <c r="K7" s="89"/>
      <c r="L7" s="91"/>
      <c r="M7" s="93"/>
      <c r="N7" s="77"/>
      <c r="O7" s="79"/>
      <c r="P7" s="59"/>
      <c r="Q7" s="61"/>
      <c r="R7" s="63"/>
      <c r="S7" s="65"/>
      <c r="T7" s="67"/>
      <c r="U7" s="69"/>
      <c r="V7" s="71"/>
      <c r="W7" s="73"/>
      <c r="X7" s="13"/>
      <c r="Y7" s="33"/>
      <c r="Z7" s="33"/>
      <c r="AA7" s="33"/>
      <c r="AB7" s="33"/>
      <c r="AC7" s="33"/>
      <c r="AD7" s="13"/>
      <c r="AE7" s="33"/>
      <c r="AF7" s="33"/>
      <c r="AG7" s="33"/>
      <c r="AH7" s="13"/>
      <c r="AI7" s="33"/>
      <c r="AJ7" s="35"/>
      <c r="AK7" s="35"/>
      <c r="AL7" s="35"/>
      <c r="AM7" s="95"/>
      <c r="AN7" s="81"/>
      <c r="AO7" s="83"/>
    </row>
    <row r="8" spans="1:41" x14ac:dyDescent="0.25">
      <c r="A8" s="14" t="s">
        <v>8</v>
      </c>
      <c r="B8" s="15" t="s">
        <v>9</v>
      </c>
      <c r="C8" s="15" t="s">
        <v>10</v>
      </c>
      <c r="D8" s="15" t="s">
        <v>11</v>
      </c>
      <c r="E8" s="15" t="s">
        <v>9</v>
      </c>
      <c r="F8" s="15" t="s">
        <v>9</v>
      </c>
      <c r="G8" s="15"/>
      <c r="H8" s="15"/>
      <c r="I8" s="15"/>
      <c r="J8" s="15"/>
      <c r="K8" s="15"/>
      <c r="L8" s="15"/>
      <c r="M8" s="16">
        <v>0</v>
      </c>
      <c r="N8" s="16">
        <f>N9+N22+N24+N35+N37+N39</f>
        <v>46953870</v>
      </c>
      <c r="O8" s="16">
        <f t="shared" ref="O8:AE8" si="0">O9+O22+O24+O35+O37+O39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 t="shared" si="0"/>
        <v>10463810.09</v>
      </c>
      <c r="AF8" s="16">
        <v>0</v>
      </c>
      <c r="AG8" s="16">
        <v>0</v>
      </c>
      <c r="AH8" s="16">
        <v>8994462.1099999994</v>
      </c>
      <c r="AI8" s="16">
        <v>-8994462.1099999994</v>
      </c>
      <c r="AJ8" s="17">
        <f>AE8/N8</f>
        <v>0.22285298506811047</v>
      </c>
      <c r="AK8" s="16">
        <v>0</v>
      </c>
      <c r="AL8" s="17">
        <v>0</v>
      </c>
      <c r="AM8" s="18">
        <v>0</v>
      </c>
      <c r="AN8" s="16">
        <f t="shared" ref="AN8" si="1">AN9+AN22+AN24+AN35+AN37+AN39</f>
        <v>7774235.7500000009</v>
      </c>
      <c r="AO8" s="20">
        <f>AE8/AN8</f>
        <v>1.345959966547194</v>
      </c>
    </row>
    <row r="9" spans="1:41" ht="76.5" outlineLevel="1" x14ac:dyDescent="0.25">
      <c r="A9" s="14" t="s">
        <v>12</v>
      </c>
      <c r="B9" s="15" t="s">
        <v>9</v>
      </c>
      <c r="C9" s="15" t="s">
        <v>13</v>
      </c>
      <c r="D9" s="15" t="s">
        <v>11</v>
      </c>
      <c r="E9" s="15" t="s">
        <v>9</v>
      </c>
      <c r="F9" s="15" t="s">
        <v>9</v>
      </c>
      <c r="G9" s="15"/>
      <c r="H9" s="15"/>
      <c r="I9" s="15"/>
      <c r="J9" s="15"/>
      <c r="K9" s="15"/>
      <c r="L9" s="15"/>
      <c r="M9" s="16">
        <v>0</v>
      </c>
      <c r="N9" s="16">
        <f>SUM(N10:N21)</f>
        <v>30000030</v>
      </c>
      <c r="O9" s="16">
        <f t="shared" ref="O9:AE9" si="2">SUM(O10:O21)</f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6">
        <f t="shared" si="2"/>
        <v>0</v>
      </c>
      <c r="AC9" s="16">
        <f t="shared" si="2"/>
        <v>0</v>
      </c>
      <c r="AD9" s="16">
        <f t="shared" si="2"/>
        <v>0</v>
      </c>
      <c r="AE9" s="16">
        <f t="shared" si="2"/>
        <v>6704497.8999999985</v>
      </c>
      <c r="AF9" s="16">
        <v>0</v>
      </c>
      <c r="AG9" s="16">
        <v>0</v>
      </c>
      <c r="AH9" s="16">
        <v>5768956.3700000001</v>
      </c>
      <c r="AI9" s="16">
        <v>-5768956.3700000001</v>
      </c>
      <c r="AJ9" s="17">
        <f t="shared" ref="AJ9:AJ78" si="3">AE9/N9</f>
        <v>0.22348303985029344</v>
      </c>
      <c r="AK9" s="16">
        <v>0</v>
      </c>
      <c r="AL9" s="17">
        <v>0</v>
      </c>
      <c r="AM9" s="18">
        <v>0</v>
      </c>
      <c r="AN9" s="16">
        <f t="shared" ref="AN9" si="4">SUM(AN10:AN21)</f>
        <v>4366222.66</v>
      </c>
      <c r="AO9" s="20">
        <f t="shared" ref="AO9:AO78" si="5">AE9/AN9</f>
        <v>1.5355373333159328</v>
      </c>
    </row>
    <row r="10" spans="1:41" outlineLevel="2" x14ac:dyDescent="0.25">
      <c r="A10" s="5" t="s">
        <v>14</v>
      </c>
      <c r="B10" s="6" t="s">
        <v>9</v>
      </c>
      <c r="C10" s="6" t="s">
        <v>13</v>
      </c>
      <c r="D10" s="6" t="s">
        <v>11</v>
      </c>
      <c r="E10" s="6" t="s">
        <v>9</v>
      </c>
      <c r="F10" s="6" t="s">
        <v>15</v>
      </c>
      <c r="G10" s="6"/>
      <c r="H10" s="6"/>
      <c r="I10" s="6"/>
      <c r="J10" s="6"/>
      <c r="K10" s="6"/>
      <c r="L10" s="6"/>
      <c r="M10" s="7">
        <v>0</v>
      </c>
      <c r="N10" s="7">
        <v>19505250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4336709.3899999997</v>
      </c>
      <c r="AF10" s="7">
        <v>0</v>
      </c>
      <c r="AG10" s="7">
        <v>0</v>
      </c>
      <c r="AH10" s="7">
        <v>3671564.28</v>
      </c>
      <c r="AI10" s="7">
        <v>-3671564.28</v>
      </c>
      <c r="AJ10" s="8">
        <f t="shared" si="3"/>
        <v>0.22233549377731635</v>
      </c>
      <c r="AK10" s="7">
        <v>0</v>
      </c>
      <c r="AL10" s="8">
        <v>0</v>
      </c>
      <c r="AM10" s="10">
        <v>0</v>
      </c>
      <c r="AN10" s="11">
        <v>3102508.8</v>
      </c>
      <c r="AO10" s="12">
        <f t="shared" si="5"/>
        <v>1.3978072809978814</v>
      </c>
    </row>
    <row r="11" spans="1:41" ht="25.5" outlineLevel="2" x14ac:dyDescent="0.25">
      <c r="A11" s="5" t="s">
        <v>16</v>
      </c>
      <c r="B11" s="6" t="s">
        <v>9</v>
      </c>
      <c r="C11" s="6" t="s">
        <v>13</v>
      </c>
      <c r="D11" s="6" t="s">
        <v>11</v>
      </c>
      <c r="E11" s="6" t="s">
        <v>9</v>
      </c>
      <c r="F11" s="6" t="s">
        <v>17</v>
      </c>
      <c r="G11" s="6"/>
      <c r="H11" s="6"/>
      <c r="I11" s="6"/>
      <c r="J11" s="6"/>
      <c r="K11" s="6"/>
      <c r="L11" s="6"/>
      <c r="M11" s="7">
        <v>0</v>
      </c>
      <c r="N11" s="7">
        <v>6000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8">
        <f t="shared" si="3"/>
        <v>0</v>
      </c>
      <c r="AK11" s="7">
        <v>0</v>
      </c>
      <c r="AL11" s="8">
        <v>0</v>
      </c>
      <c r="AM11" s="10">
        <v>0</v>
      </c>
      <c r="AN11" s="11">
        <v>2630</v>
      </c>
      <c r="AO11" s="12">
        <f t="shared" si="5"/>
        <v>0</v>
      </c>
    </row>
    <row r="12" spans="1:41" ht="25.5" outlineLevel="2" x14ac:dyDescent="0.25">
      <c r="A12" s="5" t="s">
        <v>18</v>
      </c>
      <c r="B12" s="6" t="s">
        <v>9</v>
      </c>
      <c r="C12" s="6" t="s">
        <v>13</v>
      </c>
      <c r="D12" s="6" t="s">
        <v>11</v>
      </c>
      <c r="E12" s="6" t="s">
        <v>9</v>
      </c>
      <c r="F12" s="6" t="s">
        <v>19</v>
      </c>
      <c r="G12" s="6"/>
      <c r="H12" s="6"/>
      <c r="I12" s="6"/>
      <c r="J12" s="6"/>
      <c r="K12" s="6"/>
      <c r="L12" s="6"/>
      <c r="M12" s="7">
        <v>0</v>
      </c>
      <c r="N12" s="7">
        <v>5908210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1162783.81</v>
      </c>
      <c r="AF12" s="7">
        <v>0</v>
      </c>
      <c r="AG12" s="7">
        <v>0</v>
      </c>
      <c r="AH12" s="7">
        <v>895527.39</v>
      </c>
      <c r="AI12" s="7">
        <v>-895527.39</v>
      </c>
      <c r="AJ12" s="8">
        <f t="shared" si="3"/>
        <v>0.19680813816705905</v>
      </c>
      <c r="AK12" s="7">
        <v>0</v>
      </c>
      <c r="AL12" s="8">
        <v>0</v>
      </c>
      <c r="AM12" s="10">
        <v>0</v>
      </c>
      <c r="AN12" s="11">
        <v>739004.71</v>
      </c>
      <c r="AO12" s="12">
        <f t="shared" si="5"/>
        <v>1.5734457362254162</v>
      </c>
    </row>
    <row r="13" spans="1:41" outlineLevel="2" x14ac:dyDescent="0.25">
      <c r="A13" s="5" t="s">
        <v>20</v>
      </c>
      <c r="B13" s="6" t="s">
        <v>9</v>
      </c>
      <c r="C13" s="6" t="s">
        <v>13</v>
      </c>
      <c r="D13" s="6" t="s">
        <v>11</v>
      </c>
      <c r="E13" s="6" t="s">
        <v>9</v>
      </c>
      <c r="F13" s="6" t="s">
        <v>21</v>
      </c>
      <c r="G13" s="6"/>
      <c r="H13" s="6"/>
      <c r="I13" s="6"/>
      <c r="J13" s="6"/>
      <c r="K13" s="6"/>
      <c r="L13" s="6"/>
      <c r="M13" s="7">
        <v>0</v>
      </c>
      <c r="N13" s="7">
        <v>311600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63113.17</v>
      </c>
      <c r="AF13" s="7">
        <v>0</v>
      </c>
      <c r="AG13" s="7">
        <v>0</v>
      </c>
      <c r="AH13" s="7">
        <v>63113.17</v>
      </c>
      <c r="AI13" s="7">
        <v>-63113.17</v>
      </c>
      <c r="AJ13" s="8">
        <f t="shared" si="3"/>
        <v>0.20254547496790756</v>
      </c>
      <c r="AK13" s="7">
        <v>0</v>
      </c>
      <c r="AL13" s="8">
        <v>0</v>
      </c>
      <c r="AM13" s="10">
        <v>0</v>
      </c>
      <c r="AN13" s="11">
        <v>66606.22</v>
      </c>
      <c r="AO13" s="12">
        <f t="shared" si="5"/>
        <v>0.94755669965958134</v>
      </c>
    </row>
    <row r="14" spans="1:41" outlineLevel="2" x14ac:dyDescent="0.25">
      <c r="A14" s="5" t="s">
        <v>22</v>
      </c>
      <c r="B14" s="6" t="s">
        <v>9</v>
      </c>
      <c r="C14" s="6" t="s">
        <v>13</v>
      </c>
      <c r="D14" s="6" t="s">
        <v>11</v>
      </c>
      <c r="E14" s="6" t="s">
        <v>9</v>
      </c>
      <c r="F14" s="6" t="s">
        <v>23</v>
      </c>
      <c r="G14" s="6"/>
      <c r="H14" s="6"/>
      <c r="I14" s="6"/>
      <c r="J14" s="6"/>
      <c r="K14" s="6"/>
      <c r="L14" s="6"/>
      <c r="M14" s="7">
        <v>0</v>
      </c>
      <c r="N14" s="7">
        <v>950200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238631.5</v>
      </c>
      <c r="AF14" s="7">
        <v>0</v>
      </c>
      <c r="AG14" s="7">
        <v>0</v>
      </c>
      <c r="AH14" s="7">
        <v>238631.5</v>
      </c>
      <c r="AI14" s="7">
        <v>-238631.5</v>
      </c>
      <c r="AJ14" s="8">
        <f t="shared" si="3"/>
        <v>0.25113818143548727</v>
      </c>
      <c r="AK14" s="7">
        <v>0</v>
      </c>
      <c r="AL14" s="8">
        <v>0</v>
      </c>
      <c r="AM14" s="10">
        <v>0</v>
      </c>
      <c r="AN14" s="11">
        <v>259056.82</v>
      </c>
      <c r="AO14" s="12">
        <f t="shared" si="5"/>
        <v>0.92115505779774487</v>
      </c>
    </row>
    <row r="15" spans="1:41" ht="25.5" outlineLevel="2" x14ac:dyDescent="0.25">
      <c r="A15" s="5" t="s">
        <v>24</v>
      </c>
      <c r="B15" s="6" t="s">
        <v>9</v>
      </c>
      <c r="C15" s="6" t="s">
        <v>13</v>
      </c>
      <c r="D15" s="6" t="s">
        <v>11</v>
      </c>
      <c r="E15" s="6" t="s">
        <v>9</v>
      </c>
      <c r="F15" s="6" t="s">
        <v>25</v>
      </c>
      <c r="G15" s="6"/>
      <c r="H15" s="6"/>
      <c r="I15" s="6"/>
      <c r="J15" s="6"/>
      <c r="K15" s="6"/>
      <c r="L15" s="6"/>
      <c r="M15" s="7">
        <v>0</v>
      </c>
      <c r="N15" s="7">
        <v>2137570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296876</v>
      </c>
      <c r="AF15" s="7">
        <v>0</v>
      </c>
      <c r="AG15" s="7">
        <v>0</v>
      </c>
      <c r="AH15" s="7">
        <v>293876</v>
      </c>
      <c r="AI15" s="7">
        <v>-293876</v>
      </c>
      <c r="AJ15" s="8">
        <f t="shared" si="3"/>
        <v>0.13888480845071741</v>
      </c>
      <c r="AK15" s="7">
        <v>0</v>
      </c>
      <c r="AL15" s="8">
        <v>0</v>
      </c>
      <c r="AM15" s="10">
        <v>0</v>
      </c>
      <c r="AN15" s="11">
        <v>62818</v>
      </c>
      <c r="AO15" s="12">
        <f t="shared" si="5"/>
        <v>4.7259702633003275</v>
      </c>
    </row>
    <row r="16" spans="1:41" outlineLevel="2" x14ac:dyDescent="0.25">
      <c r="A16" s="5" t="s">
        <v>26</v>
      </c>
      <c r="B16" s="6" t="s">
        <v>9</v>
      </c>
      <c r="C16" s="6" t="s">
        <v>13</v>
      </c>
      <c r="D16" s="6" t="s">
        <v>11</v>
      </c>
      <c r="E16" s="6" t="s">
        <v>9</v>
      </c>
      <c r="F16" s="6" t="s">
        <v>27</v>
      </c>
      <c r="G16" s="6"/>
      <c r="H16" s="6"/>
      <c r="I16" s="6"/>
      <c r="J16" s="6"/>
      <c r="K16" s="6"/>
      <c r="L16" s="6"/>
      <c r="M16" s="7">
        <v>0</v>
      </c>
      <c r="N16" s="7">
        <v>175100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18705</v>
      </c>
      <c r="AF16" s="7">
        <v>0</v>
      </c>
      <c r="AG16" s="7">
        <v>0</v>
      </c>
      <c r="AH16" s="7">
        <v>18705</v>
      </c>
      <c r="AI16" s="7">
        <v>-18705</v>
      </c>
      <c r="AJ16" s="8">
        <f t="shared" si="3"/>
        <v>0.10682467161621931</v>
      </c>
      <c r="AK16" s="7">
        <v>0</v>
      </c>
      <c r="AL16" s="8">
        <v>0</v>
      </c>
      <c r="AM16" s="10">
        <v>0</v>
      </c>
      <c r="AN16" s="11">
        <v>53603</v>
      </c>
      <c r="AO16" s="12">
        <f t="shared" si="5"/>
        <v>0.34895434956998678</v>
      </c>
    </row>
    <row r="17" spans="1:41" ht="25.5" outlineLevel="2" x14ac:dyDescent="0.25">
      <c r="A17" s="5" t="s">
        <v>28</v>
      </c>
      <c r="B17" s="6" t="s">
        <v>9</v>
      </c>
      <c r="C17" s="6" t="s">
        <v>13</v>
      </c>
      <c r="D17" s="6" t="s">
        <v>11</v>
      </c>
      <c r="E17" s="6" t="s">
        <v>9</v>
      </c>
      <c r="F17" s="6" t="s">
        <v>29</v>
      </c>
      <c r="G17" s="6"/>
      <c r="H17" s="6"/>
      <c r="I17" s="6"/>
      <c r="J17" s="6"/>
      <c r="K17" s="6"/>
      <c r="L17" s="6"/>
      <c r="M17" s="7">
        <v>0</v>
      </c>
      <c r="N17" s="7">
        <v>58000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9252.4699999999993</v>
      </c>
      <c r="AF17" s="7">
        <v>0</v>
      </c>
      <c r="AG17" s="7">
        <v>0</v>
      </c>
      <c r="AH17" s="7">
        <v>9252.4699999999993</v>
      </c>
      <c r="AI17" s="7">
        <v>-9252.4699999999993</v>
      </c>
      <c r="AJ17" s="8">
        <f t="shared" si="3"/>
        <v>0.15952534482758621</v>
      </c>
      <c r="AK17" s="7">
        <v>0</v>
      </c>
      <c r="AL17" s="8">
        <v>0</v>
      </c>
      <c r="AM17" s="10">
        <v>0</v>
      </c>
      <c r="AN17" s="11"/>
      <c r="AO17" s="12" t="e">
        <f t="shared" si="5"/>
        <v>#DIV/0!</v>
      </c>
    </row>
    <row r="18" spans="1:41" outlineLevel="2" x14ac:dyDescent="0.25">
      <c r="A18" s="5" t="s">
        <v>30</v>
      </c>
      <c r="B18" s="6" t="s">
        <v>9</v>
      </c>
      <c r="C18" s="6" t="s">
        <v>13</v>
      </c>
      <c r="D18" s="6" t="s">
        <v>11</v>
      </c>
      <c r="E18" s="6" t="s">
        <v>9</v>
      </c>
      <c r="F18" s="6" t="s">
        <v>31</v>
      </c>
      <c r="G18" s="6"/>
      <c r="H18" s="6"/>
      <c r="I18" s="6"/>
      <c r="J18" s="6"/>
      <c r="K18" s="6"/>
      <c r="L18" s="6"/>
      <c r="M18" s="7">
        <v>0</v>
      </c>
      <c r="N18" s="7">
        <v>33000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1275</v>
      </c>
      <c r="AF18" s="7">
        <v>0</v>
      </c>
      <c r="AG18" s="7">
        <v>0</v>
      </c>
      <c r="AH18" s="7">
        <v>1275</v>
      </c>
      <c r="AI18" s="7">
        <v>-1275</v>
      </c>
      <c r="AJ18" s="8">
        <f t="shared" si="3"/>
        <v>3.8636363636363635E-2</v>
      </c>
      <c r="AK18" s="7">
        <v>0</v>
      </c>
      <c r="AL18" s="8">
        <v>0</v>
      </c>
      <c r="AM18" s="10">
        <v>0</v>
      </c>
      <c r="AN18" s="11">
        <v>3447.67</v>
      </c>
      <c r="AO18" s="12">
        <f t="shared" si="5"/>
        <v>0.36981497649136952</v>
      </c>
    </row>
    <row r="19" spans="1:41" ht="25.5" outlineLevel="2" x14ac:dyDescent="0.25">
      <c r="A19" s="5" t="s">
        <v>46</v>
      </c>
      <c r="B19" s="6"/>
      <c r="C19" s="24" t="s">
        <v>13</v>
      </c>
      <c r="D19" s="6"/>
      <c r="E19" s="6"/>
      <c r="F19" s="6">
        <v>296</v>
      </c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7"/>
      <c r="AL19" s="8"/>
      <c r="AM19" s="10"/>
      <c r="AN19" s="11">
        <v>10532.12</v>
      </c>
      <c r="AO19" s="12">
        <f t="shared" si="5"/>
        <v>0</v>
      </c>
    </row>
    <row r="20" spans="1:41" ht="25.5" outlineLevel="2" x14ac:dyDescent="0.25">
      <c r="A20" s="5" t="s">
        <v>32</v>
      </c>
      <c r="B20" s="6" t="s">
        <v>9</v>
      </c>
      <c r="C20" s="6" t="s">
        <v>13</v>
      </c>
      <c r="D20" s="6" t="s">
        <v>11</v>
      </c>
      <c r="E20" s="6" t="s">
        <v>9</v>
      </c>
      <c r="F20" s="6" t="s">
        <v>33</v>
      </c>
      <c r="G20" s="6"/>
      <c r="H20" s="6"/>
      <c r="I20" s="6"/>
      <c r="J20" s="6"/>
      <c r="K20" s="6"/>
      <c r="L20" s="6"/>
      <c r="M20" s="7">
        <v>0</v>
      </c>
      <c r="N20" s="7">
        <v>554200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441260</v>
      </c>
      <c r="AF20" s="7">
        <v>0</v>
      </c>
      <c r="AG20" s="7">
        <v>0</v>
      </c>
      <c r="AH20" s="7">
        <v>441260</v>
      </c>
      <c r="AI20" s="7">
        <v>-441260</v>
      </c>
      <c r="AJ20" s="8">
        <f t="shared" si="3"/>
        <v>0.79621075424034649</v>
      </c>
      <c r="AK20" s="7">
        <v>0</v>
      </c>
      <c r="AL20" s="8">
        <v>0</v>
      </c>
      <c r="AM20" s="10">
        <v>0</v>
      </c>
      <c r="AN20" s="11"/>
      <c r="AO20" s="12" t="e">
        <f t="shared" si="5"/>
        <v>#DIV/0!</v>
      </c>
    </row>
    <row r="21" spans="1:41" ht="25.5" outlineLevel="2" x14ac:dyDescent="0.25">
      <c r="A21" s="5" t="s">
        <v>34</v>
      </c>
      <c r="B21" s="6" t="s">
        <v>9</v>
      </c>
      <c r="C21" s="6" t="s">
        <v>13</v>
      </c>
      <c r="D21" s="6" t="s">
        <v>11</v>
      </c>
      <c r="E21" s="6" t="s">
        <v>9</v>
      </c>
      <c r="F21" s="6" t="s">
        <v>35</v>
      </c>
      <c r="G21" s="6"/>
      <c r="H21" s="6"/>
      <c r="I21" s="6"/>
      <c r="J21" s="6"/>
      <c r="K21" s="6"/>
      <c r="L21" s="6"/>
      <c r="M21" s="7">
        <v>0</v>
      </c>
      <c r="N21" s="7">
        <v>360900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135891.56</v>
      </c>
      <c r="AF21" s="7">
        <v>0</v>
      </c>
      <c r="AG21" s="7">
        <v>0</v>
      </c>
      <c r="AH21" s="7">
        <v>135751.56</v>
      </c>
      <c r="AI21" s="7">
        <v>-135751.56</v>
      </c>
      <c r="AJ21" s="8">
        <f t="shared" si="3"/>
        <v>0.3765352175117761</v>
      </c>
      <c r="AK21" s="7">
        <v>0</v>
      </c>
      <c r="AL21" s="8">
        <v>0</v>
      </c>
      <c r="AM21" s="10">
        <v>0</v>
      </c>
      <c r="AN21" s="11">
        <v>66015.320000000007</v>
      </c>
      <c r="AO21" s="12">
        <f t="shared" si="5"/>
        <v>2.058485212220436</v>
      </c>
    </row>
    <row r="22" spans="1:41" outlineLevel="1" x14ac:dyDescent="0.25">
      <c r="A22" s="14" t="s">
        <v>36</v>
      </c>
      <c r="B22" s="15" t="s">
        <v>9</v>
      </c>
      <c r="C22" s="15" t="s">
        <v>37</v>
      </c>
      <c r="D22" s="15" t="s">
        <v>11</v>
      </c>
      <c r="E22" s="15" t="s">
        <v>9</v>
      </c>
      <c r="F22" s="15" t="s">
        <v>9</v>
      </c>
      <c r="G22" s="15"/>
      <c r="H22" s="15"/>
      <c r="I22" s="15"/>
      <c r="J22" s="15"/>
      <c r="K22" s="15"/>
      <c r="L22" s="15"/>
      <c r="M22" s="16">
        <v>0</v>
      </c>
      <c r="N22" s="16">
        <f>N23</f>
        <v>11200</v>
      </c>
      <c r="O22" s="16">
        <f t="shared" ref="O22:AE22" si="6">O23</f>
        <v>0</v>
      </c>
      <c r="P22" s="16">
        <f t="shared" si="6"/>
        <v>0</v>
      </c>
      <c r="Q22" s="16">
        <f t="shared" si="6"/>
        <v>0</v>
      </c>
      <c r="R22" s="16">
        <f t="shared" si="6"/>
        <v>0</v>
      </c>
      <c r="S22" s="16">
        <f t="shared" si="6"/>
        <v>0</v>
      </c>
      <c r="T22" s="16">
        <f t="shared" si="6"/>
        <v>0</v>
      </c>
      <c r="U22" s="16">
        <f t="shared" si="6"/>
        <v>0</v>
      </c>
      <c r="V22" s="16">
        <f t="shared" si="6"/>
        <v>0</v>
      </c>
      <c r="W22" s="16">
        <f t="shared" si="6"/>
        <v>0</v>
      </c>
      <c r="X22" s="16">
        <f t="shared" si="6"/>
        <v>0</v>
      </c>
      <c r="Y22" s="16">
        <f t="shared" si="6"/>
        <v>0</v>
      </c>
      <c r="Z22" s="16">
        <f t="shared" si="6"/>
        <v>0</v>
      </c>
      <c r="AA22" s="16">
        <f t="shared" si="6"/>
        <v>0</v>
      </c>
      <c r="AB22" s="16">
        <f t="shared" si="6"/>
        <v>0</v>
      </c>
      <c r="AC22" s="16">
        <f t="shared" si="6"/>
        <v>0</v>
      </c>
      <c r="AD22" s="16">
        <f t="shared" si="6"/>
        <v>0</v>
      </c>
      <c r="AE22" s="16">
        <f t="shared" si="6"/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f t="shared" si="3"/>
        <v>0</v>
      </c>
      <c r="AK22" s="16">
        <v>0</v>
      </c>
      <c r="AL22" s="17">
        <v>0</v>
      </c>
      <c r="AM22" s="18">
        <v>0</v>
      </c>
      <c r="AN22" s="19">
        <f>AN23</f>
        <v>0</v>
      </c>
      <c r="AO22" s="20" t="e">
        <f t="shared" si="5"/>
        <v>#DIV/0!</v>
      </c>
    </row>
    <row r="23" spans="1:41" outlineLevel="2" x14ac:dyDescent="0.25">
      <c r="A23" s="5" t="s">
        <v>26</v>
      </c>
      <c r="B23" s="6" t="s">
        <v>9</v>
      </c>
      <c r="C23" s="6" t="s">
        <v>37</v>
      </c>
      <c r="D23" s="6" t="s">
        <v>11</v>
      </c>
      <c r="E23" s="6" t="s">
        <v>9</v>
      </c>
      <c r="F23" s="6" t="s">
        <v>27</v>
      </c>
      <c r="G23" s="6"/>
      <c r="H23" s="6"/>
      <c r="I23" s="6"/>
      <c r="J23" s="6"/>
      <c r="K23" s="6"/>
      <c r="L23" s="6"/>
      <c r="M23" s="7">
        <v>0</v>
      </c>
      <c r="N23" s="7">
        <v>11200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8">
        <f t="shared" si="3"/>
        <v>0</v>
      </c>
      <c r="AK23" s="7">
        <v>0</v>
      </c>
      <c r="AL23" s="8">
        <v>0</v>
      </c>
      <c r="AM23" s="10">
        <v>0</v>
      </c>
      <c r="AN23" s="11">
        <v>0</v>
      </c>
      <c r="AO23" s="12" t="e">
        <f t="shared" si="5"/>
        <v>#DIV/0!</v>
      </c>
    </row>
    <row r="24" spans="1:41" ht="51" outlineLevel="1" x14ac:dyDescent="0.25">
      <c r="A24" s="14" t="s">
        <v>38</v>
      </c>
      <c r="B24" s="15" t="s">
        <v>9</v>
      </c>
      <c r="C24" s="15" t="s">
        <v>39</v>
      </c>
      <c r="D24" s="15" t="s">
        <v>11</v>
      </c>
      <c r="E24" s="15" t="s">
        <v>9</v>
      </c>
      <c r="F24" s="15" t="s">
        <v>9</v>
      </c>
      <c r="G24" s="15"/>
      <c r="H24" s="15"/>
      <c r="I24" s="15"/>
      <c r="J24" s="15"/>
      <c r="K24" s="15"/>
      <c r="L24" s="15"/>
      <c r="M24" s="16">
        <v>0</v>
      </c>
      <c r="N24" s="16">
        <f>SUM(N25:N33)</f>
        <v>4310340</v>
      </c>
      <c r="O24" s="16">
        <f t="shared" ref="O24:AE24" si="7">SUM(O25:O33)</f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f t="shared" si="7"/>
        <v>0</v>
      </c>
      <c r="AC24" s="16">
        <f t="shared" si="7"/>
        <v>0</v>
      </c>
      <c r="AD24" s="16">
        <f t="shared" si="7"/>
        <v>0</v>
      </c>
      <c r="AE24" s="16">
        <f t="shared" si="7"/>
        <v>1189467.6500000001</v>
      </c>
      <c r="AF24" s="16">
        <v>0</v>
      </c>
      <c r="AG24" s="16">
        <v>0</v>
      </c>
      <c r="AH24" s="16">
        <v>805681.2</v>
      </c>
      <c r="AI24" s="16">
        <v>-805681.2</v>
      </c>
      <c r="AJ24" s="17">
        <f t="shared" si="3"/>
        <v>0.27595680387162036</v>
      </c>
      <c r="AK24" s="16">
        <v>0</v>
      </c>
      <c r="AL24" s="17">
        <v>0</v>
      </c>
      <c r="AM24" s="18">
        <v>0</v>
      </c>
      <c r="AN24" s="16">
        <f>SUM(AN25:AN34)</f>
        <v>968073.06</v>
      </c>
      <c r="AO24" s="20">
        <f t="shared" si="5"/>
        <v>1.2286961585316711</v>
      </c>
    </row>
    <row r="25" spans="1:41" outlineLevel="2" x14ac:dyDescent="0.25">
      <c r="A25" s="5" t="s">
        <v>14</v>
      </c>
      <c r="B25" s="6" t="s">
        <v>9</v>
      </c>
      <c r="C25" s="6" t="s">
        <v>39</v>
      </c>
      <c r="D25" s="6" t="s">
        <v>11</v>
      </c>
      <c r="E25" s="6" t="s">
        <v>9</v>
      </c>
      <c r="F25" s="6" t="s">
        <v>15</v>
      </c>
      <c r="G25" s="6"/>
      <c r="H25" s="6"/>
      <c r="I25" s="6"/>
      <c r="J25" s="6"/>
      <c r="K25" s="6"/>
      <c r="L25" s="6"/>
      <c r="M25" s="7">
        <v>0</v>
      </c>
      <c r="N25" s="7">
        <v>3098351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869737.3</v>
      </c>
      <c r="AF25" s="7">
        <v>0</v>
      </c>
      <c r="AG25" s="7">
        <v>0</v>
      </c>
      <c r="AH25" s="7">
        <v>619452.32999999996</v>
      </c>
      <c r="AI25" s="7">
        <v>-619452.32999999996</v>
      </c>
      <c r="AJ25" s="8">
        <f t="shared" si="3"/>
        <v>0.2807097388255882</v>
      </c>
      <c r="AK25" s="7">
        <v>0</v>
      </c>
      <c r="AL25" s="8">
        <v>0</v>
      </c>
      <c r="AM25" s="10">
        <v>0</v>
      </c>
      <c r="AN25" s="11">
        <v>719696.99</v>
      </c>
      <c r="AO25" s="12">
        <f t="shared" si="5"/>
        <v>1.2084770564345422</v>
      </c>
    </row>
    <row r="26" spans="1:41" ht="25.5" outlineLevel="2" x14ac:dyDescent="0.25">
      <c r="A26" s="5" t="s">
        <v>16</v>
      </c>
      <c r="B26" s="6" t="s">
        <v>9</v>
      </c>
      <c r="C26" s="6" t="s">
        <v>39</v>
      </c>
      <c r="D26" s="6" t="s">
        <v>11</v>
      </c>
      <c r="E26" s="6" t="s">
        <v>9</v>
      </c>
      <c r="F26" s="6" t="s">
        <v>17</v>
      </c>
      <c r="G26" s="6"/>
      <c r="H26" s="6"/>
      <c r="I26" s="6"/>
      <c r="J26" s="6"/>
      <c r="K26" s="6"/>
      <c r="L26" s="6"/>
      <c r="M26" s="7">
        <v>0</v>
      </c>
      <c r="N26" s="7">
        <v>1000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8">
        <f t="shared" si="3"/>
        <v>0</v>
      </c>
      <c r="AK26" s="7">
        <v>0</v>
      </c>
      <c r="AL26" s="8">
        <v>0</v>
      </c>
      <c r="AM26" s="10">
        <v>0</v>
      </c>
      <c r="AN26" s="11">
        <v>0</v>
      </c>
      <c r="AO26" s="12" t="e">
        <f t="shared" si="5"/>
        <v>#DIV/0!</v>
      </c>
    </row>
    <row r="27" spans="1:41" ht="25.5" outlineLevel="2" x14ac:dyDescent="0.25">
      <c r="A27" s="5" t="s">
        <v>18</v>
      </c>
      <c r="B27" s="6" t="s">
        <v>9</v>
      </c>
      <c r="C27" s="6" t="s">
        <v>39</v>
      </c>
      <c r="D27" s="6" t="s">
        <v>11</v>
      </c>
      <c r="E27" s="6" t="s">
        <v>9</v>
      </c>
      <c r="F27" s="6" t="s">
        <v>19</v>
      </c>
      <c r="G27" s="6"/>
      <c r="H27" s="6"/>
      <c r="I27" s="6"/>
      <c r="J27" s="6"/>
      <c r="K27" s="6"/>
      <c r="L27" s="6"/>
      <c r="M27" s="7">
        <v>0</v>
      </c>
      <c r="N27" s="7">
        <v>937489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253374.07</v>
      </c>
      <c r="AF27" s="7">
        <v>0</v>
      </c>
      <c r="AG27" s="7">
        <v>0</v>
      </c>
      <c r="AH27" s="7">
        <v>123480.59</v>
      </c>
      <c r="AI27" s="7">
        <v>-123480.59</v>
      </c>
      <c r="AJ27" s="8">
        <f t="shared" si="3"/>
        <v>0.27026884582112431</v>
      </c>
      <c r="AK27" s="7">
        <v>0</v>
      </c>
      <c r="AL27" s="8">
        <v>0</v>
      </c>
      <c r="AM27" s="10">
        <v>0</v>
      </c>
      <c r="AN27" s="11">
        <v>205662.91</v>
      </c>
      <c r="AO27" s="12">
        <f t="shared" si="5"/>
        <v>1.2319871871889783</v>
      </c>
    </row>
    <row r="28" spans="1:41" outlineLevel="2" x14ac:dyDescent="0.25">
      <c r="A28" s="5" t="s">
        <v>20</v>
      </c>
      <c r="B28" s="6" t="s">
        <v>9</v>
      </c>
      <c r="C28" s="6" t="s">
        <v>39</v>
      </c>
      <c r="D28" s="6" t="s">
        <v>11</v>
      </c>
      <c r="E28" s="6" t="s">
        <v>9</v>
      </c>
      <c r="F28" s="6" t="s">
        <v>21</v>
      </c>
      <c r="G28" s="6"/>
      <c r="H28" s="6"/>
      <c r="I28" s="6"/>
      <c r="J28" s="6"/>
      <c r="K28" s="6"/>
      <c r="L28" s="6"/>
      <c r="M28" s="7">
        <v>0</v>
      </c>
      <c r="N28" s="7">
        <v>15000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3389.44</v>
      </c>
      <c r="AF28" s="7">
        <v>0</v>
      </c>
      <c r="AG28" s="7">
        <v>0</v>
      </c>
      <c r="AH28" s="7">
        <v>3389.44</v>
      </c>
      <c r="AI28" s="7">
        <v>-3389.44</v>
      </c>
      <c r="AJ28" s="8">
        <f t="shared" si="3"/>
        <v>0.22596266666666667</v>
      </c>
      <c r="AK28" s="7">
        <v>0</v>
      </c>
      <c r="AL28" s="8">
        <v>0</v>
      </c>
      <c r="AM28" s="10">
        <v>0</v>
      </c>
      <c r="AN28" s="11">
        <v>2715.16</v>
      </c>
      <c r="AO28" s="12">
        <f t="shared" si="5"/>
        <v>1.2483389560836196</v>
      </c>
    </row>
    <row r="29" spans="1:41" ht="25.5" outlineLevel="2" x14ac:dyDescent="0.25">
      <c r="A29" s="5" t="s">
        <v>24</v>
      </c>
      <c r="B29" s="6" t="s">
        <v>9</v>
      </c>
      <c r="C29" s="6" t="s">
        <v>39</v>
      </c>
      <c r="D29" s="6" t="s">
        <v>11</v>
      </c>
      <c r="E29" s="6" t="s">
        <v>9</v>
      </c>
      <c r="F29" s="6" t="s">
        <v>25</v>
      </c>
      <c r="G29" s="6"/>
      <c r="H29" s="6"/>
      <c r="I29" s="6"/>
      <c r="J29" s="6"/>
      <c r="K29" s="6"/>
      <c r="L29" s="6"/>
      <c r="M29" s="7">
        <v>0</v>
      </c>
      <c r="N29" s="7">
        <v>21700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3470</v>
      </c>
      <c r="AF29" s="7">
        <v>0</v>
      </c>
      <c r="AG29" s="7">
        <v>0</v>
      </c>
      <c r="AH29" s="7">
        <v>3470</v>
      </c>
      <c r="AI29" s="7">
        <v>-3470</v>
      </c>
      <c r="AJ29" s="8">
        <f t="shared" si="3"/>
        <v>0.15990783410138248</v>
      </c>
      <c r="AK29" s="7">
        <v>0</v>
      </c>
      <c r="AL29" s="8">
        <v>0</v>
      </c>
      <c r="AM29" s="10">
        <v>0</v>
      </c>
      <c r="AN29" s="11">
        <v>910</v>
      </c>
      <c r="AO29" s="12">
        <f t="shared" si="5"/>
        <v>3.8131868131868134</v>
      </c>
    </row>
    <row r="30" spans="1:41" outlineLevel="2" x14ac:dyDescent="0.25">
      <c r="A30" s="5" t="s">
        <v>26</v>
      </c>
      <c r="B30" s="6" t="s">
        <v>9</v>
      </c>
      <c r="C30" s="6" t="s">
        <v>39</v>
      </c>
      <c r="D30" s="6" t="s">
        <v>11</v>
      </c>
      <c r="E30" s="6" t="s">
        <v>9</v>
      </c>
      <c r="F30" s="6" t="s">
        <v>27</v>
      </c>
      <c r="G30" s="6"/>
      <c r="H30" s="6"/>
      <c r="I30" s="6"/>
      <c r="J30" s="6"/>
      <c r="K30" s="6"/>
      <c r="L30" s="6"/>
      <c r="M30" s="7">
        <v>0</v>
      </c>
      <c r="N30" s="7">
        <v>91000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40744</v>
      </c>
      <c r="AF30" s="7">
        <v>0</v>
      </c>
      <c r="AG30" s="7">
        <v>0</v>
      </c>
      <c r="AH30" s="7">
        <v>37136</v>
      </c>
      <c r="AI30" s="7">
        <v>-37136</v>
      </c>
      <c r="AJ30" s="8">
        <f t="shared" si="3"/>
        <v>0.44773626373626374</v>
      </c>
      <c r="AK30" s="7">
        <v>0</v>
      </c>
      <c r="AL30" s="8">
        <v>0</v>
      </c>
      <c r="AM30" s="10">
        <v>0</v>
      </c>
      <c r="AN30" s="11">
        <v>0</v>
      </c>
      <c r="AO30" s="12" t="e">
        <f t="shared" si="5"/>
        <v>#DIV/0!</v>
      </c>
    </row>
    <row r="31" spans="1:41" ht="25.5" outlineLevel="2" x14ac:dyDescent="0.25">
      <c r="A31" s="5" t="s">
        <v>28</v>
      </c>
      <c r="B31" s="6" t="s">
        <v>9</v>
      </c>
      <c r="C31" s="6" t="s">
        <v>39</v>
      </c>
      <c r="D31" s="6" t="s">
        <v>11</v>
      </c>
      <c r="E31" s="6" t="s">
        <v>9</v>
      </c>
      <c r="F31" s="6" t="s">
        <v>29</v>
      </c>
      <c r="G31" s="6"/>
      <c r="H31" s="6"/>
      <c r="I31" s="6"/>
      <c r="J31" s="6"/>
      <c r="K31" s="6"/>
      <c r="L31" s="6"/>
      <c r="M31" s="7">
        <v>0</v>
      </c>
      <c r="N31" s="7">
        <v>6000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3552.84</v>
      </c>
      <c r="AF31" s="7">
        <v>0</v>
      </c>
      <c r="AG31" s="7">
        <v>0</v>
      </c>
      <c r="AH31" s="7">
        <v>3552.84</v>
      </c>
      <c r="AI31" s="7">
        <v>-3552.84</v>
      </c>
      <c r="AJ31" s="8">
        <f t="shared" si="3"/>
        <v>0.59214</v>
      </c>
      <c r="AK31" s="7">
        <v>0</v>
      </c>
      <c r="AL31" s="8">
        <v>0</v>
      </c>
      <c r="AM31" s="10">
        <v>0</v>
      </c>
      <c r="AN31" s="11"/>
      <c r="AO31" s="12" t="e">
        <f t="shared" si="5"/>
        <v>#DIV/0!</v>
      </c>
    </row>
    <row r="32" spans="1:41" ht="25.5" outlineLevel="2" x14ac:dyDescent="0.25">
      <c r="A32" s="5" t="s">
        <v>32</v>
      </c>
      <c r="B32" s="6" t="s">
        <v>9</v>
      </c>
      <c r="C32" s="6" t="s">
        <v>39</v>
      </c>
      <c r="D32" s="6" t="s">
        <v>11</v>
      </c>
      <c r="E32" s="6" t="s">
        <v>9</v>
      </c>
      <c r="F32" s="6" t="s">
        <v>33</v>
      </c>
      <c r="G32" s="6"/>
      <c r="H32" s="6"/>
      <c r="I32" s="6"/>
      <c r="J32" s="6"/>
      <c r="K32" s="6"/>
      <c r="L32" s="6"/>
      <c r="M32" s="7">
        <v>0</v>
      </c>
      <c r="N32" s="7">
        <v>103900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8">
        <f t="shared" si="3"/>
        <v>0</v>
      </c>
      <c r="AK32" s="7">
        <v>0</v>
      </c>
      <c r="AL32" s="8">
        <v>0</v>
      </c>
      <c r="AM32" s="10">
        <v>0</v>
      </c>
      <c r="AN32" s="11"/>
      <c r="AO32" s="12" t="e">
        <f t="shared" si="5"/>
        <v>#DIV/0!</v>
      </c>
    </row>
    <row r="33" spans="1:41" ht="25.5" outlineLevel="2" x14ac:dyDescent="0.25">
      <c r="A33" s="5" t="s">
        <v>34</v>
      </c>
      <c r="B33" s="6" t="s">
        <v>9</v>
      </c>
      <c r="C33" s="6" t="s">
        <v>39</v>
      </c>
      <c r="D33" s="6" t="s">
        <v>11</v>
      </c>
      <c r="E33" s="6" t="s">
        <v>9</v>
      </c>
      <c r="F33" s="6" t="s">
        <v>35</v>
      </c>
      <c r="G33" s="6"/>
      <c r="H33" s="6"/>
      <c r="I33" s="6"/>
      <c r="J33" s="6"/>
      <c r="K33" s="6"/>
      <c r="L33" s="6"/>
      <c r="M33" s="7">
        <v>0</v>
      </c>
      <c r="N33" s="7">
        <v>35900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15200</v>
      </c>
      <c r="AF33" s="7">
        <v>0</v>
      </c>
      <c r="AG33" s="7">
        <v>0</v>
      </c>
      <c r="AH33" s="7">
        <v>15200</v>
      </c>
      <c r="AI33" s="7">
        <v>-15200</v>
      </c>
      <c r="AJ33" s="8">
        <f t="shared" si="3"/>
        <v>0.42339832869080779</v>
      </c>
      <c r="AK33" s="7">
        <v>0</v>
      </c>
      <c r="AL33" s="8">
        <v>0</v>
      </c>
      <c r="AM33" s="10">
        <v>0</v>
      </c>
      <c r="AN33" s="11">
        <v>7000</v>
      </c>
      <c r="AO33" s="12">
        <f t="shared" si="5"/>
        <v>2.1714285714285713</v>
      </c>
    </row>
    <row r="34" spans="1:41" ht="63.75" outlineLevel="2" x14ac:dyDescent="0.25">
      <c r="A34" s="5" t="s">
        <v>140</v>
      </c>
      <c r="B34" s="6"/>
      <c r="C34" s="24" t="s">
        <v>39</v>
      </c>
      <c r="D34" s="24"/>
      <c r="E34" s="24"/>
      <c r="F34" s="24">
        <v>352</v>
      </c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7"/>
      <c r="AL34" s="8"/>
      <c r="AM34" s="10"/>
      <c r="AN34" s="25">
        <v>32088</v>
      </c>
      <c r="AO34" s="12">
        <f t="shared" si="5"/>
        <v>0</v>
      </c>
    </row>
    <row r="35" spans="1:41" ht="25.5" outlineLevel="1" x14ac:dyDescent="0.25">
      <c r="A35" s="14" t="s">
        <v>40</v>
      </c>
      <c r="B35" s="15" t="s">
        <v>9</v>
      </c>
      <c r="C35" s="15" t="s">
        <v>41</v>
      </c>
      <c r="D35" s="15" t="s">
        <v>11</v>
      </c>
      <c r="E35" s="15" t="s">
        <v>9</v>
      </c>
      <c r="F35" s="15" t="s">
        <v>9</v>
      </c>
      <c r="G35" s="15"/>
      <c r="H35" s="15"/>
      <c r="I35" s="15"/>
      <c r="J35" s="15"/>
      <c r="K35" s="15"/>
      <c r="L35" s="15"/>
      <c r="M35" s="16">
        <v>0</v>
      </c>
      <c r="N35" s="16">
        <f>N36</f>
        <v>1145400</v>
      </c>
      <c r="O35" s="16">
        <f t="shared" ref="O35:AE35" si="8">O36</f>
        <v>0</v>
      </c>
      <c r="P35" s="16">
        <f t="shared" si="8"/>
        <v>0</v>
      </c>
      <c r="Q35" s="16">
        <f t="shared" si="8"/>
        <v>0</v>
      </c>
      <c r="R35" s="16">
        <f t="shared" si="8"/>
        <v>0</v>
      </c>
      <c r="S35" s="16">
        <f t="shared" si="8"/>
        <v>0</v>
      </c>
      <c r="T35" s="16">
        <f t="shared" si="8"/>
        <v>0</v>
      </c>
      <c r="U35" s="16">
        <f t="shared" si="8"/>
        <v>0</v>
      </c>
      <c r="V35" s="16">
        <f t="shared" si="8"/>
        <v>0</v>
      </c>
      <c r="W35" s="16">
        <f t="shared" si="8"/>
        <v>0</v>
      </c>
      <c r="X35" s="16">
        <f t="shared" si="8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f t="shared" si="3"/>
        <v>0</v>
      </c>
      <c r="AK35" s="16">
        <v>0</v>
      </c>
      <c r="AL35" s="17">
        <v>0</v>
      </c>
      <c r="AM35" s="18">
        <v>0</v>
      </c>
      <c r="AN35" s="16">
        <f t="shared" ref="AN35" si="9">AN36</f>
        <v>0</v>
      </c>
      <c r="AO35" s="20" t="e">
        <f t="shared" si="5"/>
        <v>#DIV/0!</v>
      </c>
    </row>
    <row r="36" spans="1:41" ht="25.5" outlineLevel="2" x14ac:dyDescent="0.25">
      <c r="A36" s="5" t="s">
        <v>42</v>
      </c>
      <c r="B36" s="6" t="s">
        <v>9</v>
      </c>
      <c r="C36" s="6" t="s">
        <v>41</v>
      </c>
      <c r="D36" s="6" t="s">
        <v>11</v>
      </c>
      <c r="E36" s="6" t="s">
        <v>9</v>
      </c>
      <c r="F36" s="6" t="s">
        <v>43</v>
      </c>
      <c r="G36" s="6"/>
      <c r="H36" s="6"/>
      <c r="I36" s="6"/>
      <c r="J36" s="6"/>
      <c r="K36" s="6"/>
      <c r="L36" s="6"/>
      <c r="M36" s="7">
        <v>0</v>
      </c>
      <c r="N36" s="7">
        <v>1145400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8">
        <f t="shared" si="3"/>
        <v>0</v>
      </c>
      <c r="AK36" s="7">
        <v>0</v>
      </c>
      <c r="AL36" s="8">
        <v>0</v>
      </c>
      <c r="AM36" s="10">
        <v>0</v>
      </c>
      <c r="AN36" s="11"/>
      <c r="AO36" s="12" t="e">
        <f t="shared" si="5"/>
        <v>#DIV/0!</v>
      </c>
    </row>
    <row r="37" spans="1:41" outlineLevel="1" x14ac:dyDescent="0.25">
      <c r="A37" s="14" t="s">
        <v>44</v>
      </c>
      <c r="B37" s="15" t="s">
        <v>9</v>
      </c>
      <c r="C37" s="15" t="s">
        <v>45</v>
      </c>
      <c r="D37" s="15" t="s">
        <v>11</v>
      </c>
      <c r="E37" s="15" t="s">
        <v>9</v>
      </c>
      <c r="F37" s="15" t="s">
        <v>9</v>
      </c>
      <c r="G37" s="15"/>
      <c r="H37" s="15"/>
      <c r="I37" s="15"/>
      <c r="J37" s="15"/>
      <c r="K37" s="15"/>
      <c r="L37" s="15"/>
      <c r="M37" s="16">
        <v>0</v>
      </c>
      <c r="N37" s="16">
        <f>N38</f>
        <v>234100</v>
      </c>
      <c r="O37" s="16">
        <f t="shared" ref="O37:AE37" si="10">O38</f>
        <v>0</v>
      </c>
      <c r="P37" s="16">
        <f t="shared" si="10"/>
        <v>0</v>
      </c>
      <c r="Q37" s="16">
        <f t="shared" si="10"/>
        <v>0</v>
      </c>
      <c r="R37" s="16">
        <f t="shared" si="10"/>
        <v>0</v>
      </c>
      <c r="S37" s="16">
        <f t="shared" si="10"/>
        <v>0</v>
      </c>
      <c r="T37" s="16">
        <f t="shared" si="10"/>
        <v>0</v>
      </c>
      <c r="U37" s="16">
        <f t="shared" si="10"/>
        <v>0</v>
      </c>
      <c r="V37" s="16">
        <f t="shared" si="10"/>
        <v>0</v>
      </c>
      <c r="W37" s="16">
        <f t="shared" si="10"/>
        <v>0</v>
      </c>
      <c r="X37" s="16">
        <f t="shared" si="10"/>
        <v>0</v>
      </c>
      <c r="Y37" s="16">
        <f t="shared" si="10"/>
        <v>0</v>
      </c>
      <c r="Z37" s="16">
        <f t="shared" si="10"/>
        <v>0</v>
      </c>
      <c r="AA37" s="16">
        <f t="shared" si="10"/>
        <v>0</v>
      </c>
      <c r="AB37" s="16">
        <f t="shared" si="10"/>
        <v>0</v>
      </c>
      <c r="AC37" s="16">
        <f t="shared" si="10"/>
        <v>0</v>
      </c>
      <c r="AD37" s="16">
        <f t="shared" si="10"/>
        <v>0</v>
      </c>
      <c r="AE37" s="16">
        <f t="shared" si="10"/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f t="shared" si="3"/>
        <v>0</v>
      </c>
      <c r="AK37" s="16">
        <v>0</v>
      </c>
      <c r="AL37" s="17">
        <v>0</v>
      </c>
      <c r="AM37" s="18">
        <v>0</v>
      </c>
      <c r="AN37" s="16">
        <f t="shared" ref="AN37" si="11">AN38</f>
        <v>0</v>
      </c>
      <c r="AO37" s="20" t="e">
        <f t="shared" si="5"/>
        <v>#DIV/0!</v>
      </c>
    </row>
    <row r="38" spans="1:41" ht="25.5" outlineLevel="2" x14ac:dyDescent="0.25">
      <c r="A38" s="5" t="s">
        <v>46</v>
      </c>
      <c r="B38" s="6" t="s">
        <v>9</v>
      </c>
      <c r="C38" s="6" t="s">
        <v>45</v>
      </c>
      <c r="D38" s="6" t="s">
        <v>11</v>
      </c>
      <c r="E38" s="6" t="s">
        <v>9</v>
      </c>
      <c r="F38" s="6" t="s">
        <v>47</v>
      </c>
      <c r="G38" s="6"/>
      <c r="H38" s="6"/>
      <c r="I38" s="6"/>
      <c r="J38" s="6"/>
      <c r="K38" s="6"/>
      <c r="L38" s="6"/>
      <c r="M38" s="7">
        <v>0</v>
      </c>
      <c r="N38" s="7">
        <v>234100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8">
        <f t="shared" si="3"/>
        <v>0</v>
      </c>
      <c r="AK38" s="7">
        <v>0</v>
      </c>
      <c r="AL38" s="8">
        <v>0</v>
      </c>
      <c r="AM38" s="10">
        <v>0</v>
      </c>
      <c r="AN38" s="11"/>
      <c r="AO38" s="12" t="e">
        <f t="shared" si="5"/>
        <v>#DIV/0!</v>
      </c>
    </row>
    <row r="39" spans="1:41" ht="25.5" outlineLevel="1" x14ac:dyDescent="0.25">
      <c r="A39" s="14" t="s">
        <v>48</v>
      </c>
      <c r="B39" s="15" t="s">
        <v>9</v>
      </c>
      <c r="C39" s="15" t="s">
        <v>49</v>
      </c>
      <c r="D39" s="15" t="s">
        <v>11</v>
      </c>
      <c r="E39" s="15" t="s">
        <v>9</v>
      </c>
      <c r="F39" s="15" t="s">
        <v>9</v>
      </c>
      <c r="G39" s="15"/>
      <c r="H39" s="15"/>
      <c r="I39" s="15"/>
      <c r="J39" s="15"/>
      <c r="K39" s="15"/>
      <c r="L39" s="15"/>
      <c r="M39" s="16">
        <v>0</v>
      </c>
      <c r="N39" s="16">
        <f>SUM(N40:N45)</f>
        <v>11252800</v>
      </c>
      <c r="O39" s="16">
        <f t="shared" ref="O39:AE39" si="12">SUM(O40:O45)</f>
        <v>0</v>
      </c>
      <c r="P39" s="16">
        <f t="shared" si="12"/>
        <v>0</v>
      </c>
      <c r="Q39" s="16">
        <f t="shared" si="12"/>
        <v>0</v>
      </c>
      <c r="R39" s="16">
        <f t="shared" si="12"/>
        <v>0</v>
      </c>
      <c r="S39" s="16">
        <f t="shared" si="12"/>
        <v>0</v>
      </c>
      <c r="T39" s="16">
        <f t="shared" si="12"/>
        <v>0</v>
      </c>
      <c r="U39" s="16">
        <f t="shared" si="12"/>
        <v>0</v>
      </c>
      <c r="V39" s="16">
        <f t="shared" si="12"/>
        <v>0</v>
      </c>
      <c r="W39" s="16">
        <f t="shared" si="12"/>
        <v>0</v>
      </c>
      <c r="X39" s="16">
        <f t="shared" si="12"/>
        <v>0</v>
      </c>
      <c r="Y39" s="16">
        <f t="shared" si="12"/>
        <v>0</v>
      </c>
      <c r="Z39" s="16">
        <f t="shared" si="12"/>
        <v>0</v>
      </c>
      <c r="AA39" s="16">
        <f t="shared" si="12"/>
        <v>0</v>
      </c>
      <c r="AB39" s="16">
        <f t="shared" si="12"/>
        <v>0</v>
      </c>
      <c r="AC39" s="16">
        <f t="shared" si="12"/>
        <v>0</v>
      </c>
      <c r="AD39" s="16">
        <f t="shared" si="12"/>
        <v>0</v>
      </c>
      <c r="AE39" s="16">
        <f t="shared" si="12"/>
        <v>2569844.54</v>
      </c>
      <c r="AF39" s="16">
        <v>0</v>
      </c>
      <c r="AG39" s="16">
        <v>0</v>
      </c>
      <c r="AH39" s="16">
        <v>2419824.54</v>
      </c>
      <c r="AI39" s="16">
        <v>-2419824.54</v>
      </c>
      <c r="AJ39" s="17">
        <f t="shared" si="3"/>
        <v>0.22837378607990899</v>
      </c>
      <c r="AK39" s="16">
        <v>0</v>
      </c>
      <c r="AL39" s="17">
        <v>0</v>
      </c>
      <c r="AM39" s="18">
        <v>0</v>
      </c>
      <c r="AN39" s="16">
        <f>SUM(AN40:AN46)</f>
        <v>2439940.0300000003</v>
      </c>
      <c r="AO39" s="20">
        <f t="shared" si="5"/>
        <v>1.0532408618256079</v>
      </c>
    </row>
    <row r="40" spans="1:41" outlineLevel="2" x14ac:dyDescent="0.25">
      <c r="A40" s="5" t="s">
        <v>26</v>
      </c>
      <c r="B40" s="6" t="s">
        <v>9</v>
      </c>
      <c r="C40" s="6" t="s">
        <v>49</v>
      </c>
      <c r="D40" s="6" t="s">
        <v>11</v>
      </c>
      <c r="E40" s="6" t="s">
        <v>9</v>
      </c>
      <c r="F40" s="6" t="s">
        <v>27</v>
      </c>
      <c r="G40" s="6"/>
      <c r="H40" s="6"/>
      <c r="I40" s="6"/>
      <c r="J40" s="6"/>
      <c r="K40" s="6"/>
      <c r="L40" s="6"/>
      <c r="M40" s="7">
        <v>0</v>
      </c>
      <c r="N40" s="7">
        <v>1407600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226848.54</v>
      </c>
      <c r="AF40" s="7">
        <v>0</v>
      </c>
      <c r="AG40" s="7">
        <v>0</v>
      </c>
      <c r="AH40" s="7">
        <v>184828.54</v>
      </c>
      <c r="AI40" s="7">
        <v>-184828.54</v>
      </c>
      <c r="AJ40" s="8">
        <f t="shared" si="3"/>
        <v>0.16115980392156865</v>
      </c>
      <c r="AK40" s="7">
        <v>0</v>
      </c>
      <c r="AL40" s="8">
        <v>0</v>
      </c>
      <c r="AM40" s="10">
        <v>0</v>
      </c>
      <c r="AN40" s="11">
        <v>85690.03</v>
      </c>
      <c r="AO40" s="12">
        <f t="shared" si="5"/>
        <v>2.6473154461493364</v>
      </c>
    </row>
    <row r="41" spans="1:41" ht="38.25" outlineLevel="2" x14ac:dyDescent="0.25">
      <c r="A41" s="5" t="s">
        <v>50</v>
      </c>
      <c r="B41" s="6" t="s">
        <v>9</v>
      </c>
      <c r="C41" s="6" t="s">
        <v>49</v>
      </c>
      <c r="D41" s="6" t="s">
        <v>11</v>
      </c>
      <c r="E41" s="6" t="s">
        <v>9</v>
      </c>
      <c r="F41" s="6" t="s">
        <v>51</v>
      </c>
      <c r="G41" s="6"/>
      <c r="H41" s="6"/>
      <c r="I41" s="6"/>
      <c r="J41" s="6"/>
      <c r="K41" s="6"/>
      <c r="L41" s="6"/>
      <c r="M41" s="7">
        <v>0</v>
      </c>
      <c r="N41" s="7">
        <v>9743800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2299000</v>
      </c>
      <c r="AF41" s="7">
        <v>0</v>
      </c>
      <c r="AG41" s="7">
        <v>0</v>
      </c>
      <c r="AH41" s="7">
        <v>2191000</v>
      </c>
      <c r="AI41" s="7">
        <v>-2191000</v>
      </c>
      <c r="AJ41" s="8">
        <f t="shared" si="3"/>
        <v>0.2359449085572364</v>
      </c>
      <c r="AK41" s="7">
        <v>0</v>
      </c>
      <c r="AL41" s="8">
        <v>0</v>
      </c>
      <c r="AM41" s="10">
        <v>0</v>
      </c>
      <c r="AN41" s="11">
        <v>1975000</v>
      </c>
      <c r="AO41" s="12">
        <f t="shared" si="5"/>
        <v>1.1640506329113924</v>
      </c>
    </row>
    <row r="42" spans="1:41" outlineLevel="2" x14ac:dyDescent="0.25">
      <c r="A42" s="5" t="s">
        <v>30</v>
      </c>
      <c r="B42" s="6"/>
      <c r="C42" s="24" t="s">
        <v>49</v>
      </c>
      <c r="D42" s="24"/>
      <c r="E42" s="24"/>
      <c r="F42" s="24" t="s">
        <v>31</v>
      </c>
      <c r="G42" s="6"/>
      <c r="H42" s="6"/>
      <c r="I42" s="6"/>
      <c r="J42" s="6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 t="e">
        <f t="shared" si="3"/>
        <v>#DIV/0!</v>
      </c>
      <c r="AK42" s="7"/>
      <c r="AL42" s="8"/>
      <c r="AM42" s="10"/>
      <c r="AN42" s="11">
        <v>138500</v>
      </c>
      <c r="AO42" s="12">
        <f t="shared" si="5"/>
        <v>0</v>
      </c>
    </row>
    <row r="43" spans="1:41" outlineLevel="2" x14ac:dyDescent="0.25">
      <c r="A43" s="5" t="s">
        <v>142</v>
      </c>
      <c r="B43" s="6"/>
      <c r="C43" s="24" t="s">
        <v>49</v>
      </c>
      <c r="D43" s="24"/>
      <c r="E43" s="24"/>
      <c r="F43" s="24" t="s">
        <v>141</v>
      </c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 t="e">
        <f t="shared" si="3"/>
        <v>#DIV/0!</v>
      </c>
      <c r="AK43" s="7"/>
      <c r="AL43" s="8"/>
      <c r="AM43" s="10"/>
      <c r="AN43" s="11">
        <v>140000</v>
      </c>
      <c r="AO43" s="12">
        <f t="shared" si="5"/>
        <v>0</v>
      </c>
    </row>
    <row r="44" spans="1:41" ht="25.5" outlineLevel="2" x14ac:dyDescent="0.25">
      <c r="A44" s="5" t="s">
        <v>46</v>
      </c>
      <c r="B44" s="6" t="s">
        <v>9</v>
      </c>
      <c r="C44" s="6" t="s">
        <v>49</v>
      </c>
      <c r="D44" s="6" t="s">
        <v>11</v>
      </c>
      <c r="E44" s="6" t="s">
        <v>9</v>
      </c>
      <c r="F44" s="6" t="s">
        <v>47</v>
      </c>
      <c r="G44" s="6"/>
      <c r="H44" s="6"/>
      <c r="I44" s="6"/>
      <c r="J44" s="6"/>
      <c r="K44" s="6"/>
      <c r="L44" s="6"/>
      <c r="M44" s="7">
        <v>0</v>
      </c>
      <c r="N44" s="7">
        <v>69400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16298</v>
      </c>
      <c r="AF44" s="7">
        <v>0</v>
      </c>
      <c r="AG44" s="7">
        <v>0</v>
      </c>
      <c r="AH44" s="7">
        <v>16298</v>
      </c>
      <c r="AI44" s="7">
        <v>-16298</v>
      </c>
      <c r="AJ44" s="8">
        <f t="shared" si="3"/>
        <v>0.23484149855907782</v>
      </c>
      <c r="AK44" s="7">
        <v>0</v>
      </c>
      <c r="AL44" s="8">
        <v>0</v>
      </c>
      <c r="AM44" s="10">
        <v>0</v>
      </c>
      <c r="AN44" s="11"/>
      <c r="AO44" s="12" t="e">
        <f t="shared" si="5"/>
        <v>#DIV/0!</v>
      </c>
    </row>
    <row r="45" spans="1:41" ht="25.5" outlineLevel="2" x14ac:dyDescent="0.25">
      <c r="A45" s="5" t="s">
        <v>42</v>
      </c>
      <c r="B45" s="6" t="s">
        <v>9</v>
      </c>
      <c r="C45" s="6" t="s">
        <v>49</v>
      </c>
      <c r="D45" s="6" t="s">
        <v>11</v>
      </c>
      <c r="E45" s="6" t="s">
        <v>9</v>
      </c>
      <c r="F45" s="6" t="s">
        <v>43</v>
      </c>
      <c r="G45" s="6"/>
      <c r="H45" s="6"/>
      <c r="I45" s="6"/>
      <c r="J45" s="6"/>
      <c r="K45" s="6"/>
      <c r="L45" s="6"/>
      <c r="M45" s="7">
        <v>0</v>
      </c>
      <c r="N45" s="7">
        <v>32000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27698</v>
      </c>
      <c r="AF45" s="7">
        <v>0</v>
      </c>
      <c r="AG45" s="7">
        <v>0</v>
      </c>
      <c r="AH45" s="7">
        <v>27698</v>
      </c>
      <c r="AI45" s="7">
        <v>-27698</v>
      </c>
      <c r="AJ45" s="8">
        <f t="shared" si="3"/>
        <v>0.86556250000000001</v>
      </c>
      <c r="AK45" s="7">
        <v>0</v>
      </c>
      <c r="AL45" s="8">
        <v>0</v>
      </c>
      <c r="AM45" s="10">
        <v>0</v>
      </c>
      <c r="AN45" s="11"/>
      <c r="AO45" s="12" t="e">
        <f t="shared" si="5"/>
        <v>#DIV/0!</v>
      </c>
    </row>
    <row r="46" spans="1:41" ht="63.75" outlineLevel="2" x14ac:dyDescent="0.25">
      <c r="A46" s="5" t="s">
        <v>144</v>
      </c>
      <c r="B46" s="6"/>
      <c r="C46" s="24" t="s">
        <v>49</v>
      </c>
      <c r="D46" s="24"/>
      <c r="E46" s="24"/>
      <c r="F46" s="24" t="s">
        <v>143</v>
      </c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 t="e">
        <f t="shared" si="3"/>
        <v>#DIV/0!</v>
      </c>
      <c r="AK46" s="7"/>
      <c r="AL46" s="8"/>
      <c r="AM46" s="10"/>
      <c r="AN46" s="11">
        <v>100750</v>
      </c>
      <c r="AO46" s="12">
        <f t="shared" si="5"/>
        <v>0</v>
      </c>
    </row>
    <row r="47" spans="1:41" x14ac:dyDescent="0.25">
      <c r="A47" s="14" t="s">
        <v>52</v>
      </c>
      <c r="B47" s="15" t="s">
        <v>9</v>
      </c>
      <c r="C47" s="15" t="s">
        <v>53</v>
      </c>
      <c r="D47" s="15" t="s">
        <v>11</v>
      </c>
      <c r="E47" s="15" t="s">
        <v>9</v>
      </c>
      <c r="F47" s="15" t="s">
        <v>9</v>
      </c>
      <c r="G47" s="15"/>
      <c r="H47" s="15"/>
      <c r="I47" s="15"/>
      <c r="J47" s="15"/>
      <c r="K47" s="15"/>
      <c r="L47" s="15"/>
      <c r="M47" s="16">
        <v>0</v>
      </c>
      <c r="N47" s="16">
        <f>N48</f>
        <v>903400</v>
      </c>
      <c r="O47" s="16">
        <f t="shared" ref="O47:AE47" si="13">O48</f>
        <v>0</v>
      </c>
      <c r="P47" s="16">
        <f t="shared" si="13"/>
        <v>0</v>
      </c>
      <c r="Q47" s="16">
        <f t="shared" si="13"/>
        <v>0</v>
      </c>
      <c r="R47" s="16">
        <f t="shared" si="13"/>
        <v>0</v>
      </c>
      <c r="S47" s="16">
        <f t="shared" si="13"/>
        <v>0</v>
      </c>
      <c r="T47" s="16">
        <f t="shared" si="13"/>
        <v>0</v>
      </c>
      <c r="U47" s="16">
        <f t="shared" si="13"/>
        <v>0</v>
      </c>
      <c r="V47" s="16">
        <f t="shared" si="13"/>
        <v>0</v>
      </c>
      <c r="W47" s="16">
        <f t="shared" si="13"/>
        <v>0</v>
      </c>
      <c r="X47" s="16">
        <f t="shared" si="13"/>
        <v>0</v>
      </c>
      <c r="Y47" s="16">
        <f t="shared" si="13"/>
        <v>0</v>
      </c>
      <c r="Z47" s="16">
        <f t="shared" si="13"/>
        <v>0</v>
      </c>
      <c r="AA47" s="16">
        <f t="shared" si="13"/>
        <v>0</v>
      </c>
      <c r="AB47" s="16">
        <f t="shared" si="13"/>
        <v>0</v>
      </c>
      <c r="AC47" s="16">
        <f t="shared" si="13"/>
        <v>0</v>
      </c>
      <c r="AD47" s="16">
        <f t="shared" si="13"/>
        <v>0</v>
      </c>
      <c r="AE47" s="16">
        <f t="shared" si="13"/>
        <v>224100</v>
      </c>
      <c r="AF47" s="16">
        <v>0</v>
      </c>
      <c r="AG47" s="16">
        <v>0</v>
      </c>
      <c r="AH47" s="16">
        <v>172746.74</v>
      </c>
      <c r="AI47" s="16">
        <v>-172746.74</v>
      </c>
      <c r="AJ47" s="17">
        <f t="shared" si="3"/>
        <v>0.24806287358866505</v>
      </c>
      <c r="AK47" s="16">
        <v>0</v>
      </c>
      <c r="AL47" s="17">
        <v>0</v>
      </c>
      <c r="AM47" s="18">
        <v>0</v>
      </c>
      <c r="AN47" s="19">
        <f>AN48</f>
        <v>222300</v>
      </c>
      <c r="AO47" s="20">
        <f t="shared" si="5"/>
        <v>1.0080971659919029</v>
      </c>
    </row>
    <row r="48" spans="1:41" ht="25.5" outlineLevel="1" x14ac:dyDescent="0.25">
      <c r="A48" s="14" t="s">
        <v>54</v>
      </c>
      <c r="B48" s="15" t="s">
        <v>9</v>
      </c>
      <c r="C48" s="15" t="s">
        <v>55</v>
      </c>
      <c r="D48" s="15" t="s">
        <v>11</v>
      </c>
      <c r="E48" s="15" t="s">
        <v>9</v>
      </c>
      <c r="F48" s="15" t="s">
        <v>9</v>
      </c>
      <c r="G48" s="15"/>
      <c r="H48" s="15"/>
      <c r="I48" s="15"/>
      <c r="J48" s="15"/>
      <c r="K48" s="15"/>
      <c r="L48" s="15"/>
      <c r="M48" s="16">
        <v>0</v>
      </c>
      <c r="N48" s="16">
        <f>N49+N50+N51</f>
        <v>903400</v>
      </c>
      <c r="O48" s="16">
        <f t="shared" ref="O48:AE48" si="14">O49+O50+O51</f>
        <v>0</v>
      </c>
      <c r="P48" s="16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16">
        <f t="shared" si="14"/>
        <v>0</v>
      </c>
      <c r="W48" s="16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16">
        <f t="shared" si="14"/>
        <v>0</v>
      </c>
      <c r="AC48" s="16">
        <f t="shared" si="14"/>
        <v>0</v>
      </c>
      <c r="AD48" s="16">
        <f t="shared" si="14"/>
        <v>0</v>
      </c>
      <c r="AE48" s="16">
        <f t="shared" si="14"/>
        <v>224100</v>
      </c>
      <c r="AF48" s="16">
        <v>0</v>
      </c>
      <c r="AG48" s="16">
        <v>0</v>
      </c>
      <c r="AH48" s="16">
        <v>172746.74</v>
      </c>
      <c r="AI48" s="16">
        <v>-172746.74</v>
      </c>
      <c r="AJ48" s="17">
        <f t="shared" si="3"/>
        <v>0.24806287358866505</v>
      </c>
      <c r="AK48" s="16">
        <v>0</v>
      </c>
      <c r="AL48" s="17">
        <v>0</v>
      </c>
      <c r="AM48" s="18">
        <v>0</v>
      </c>
      <c r="AN48" s="16">
        <f t="shared" ref="AN48" si="15">AN49+AN50+AN51</f>
        <v>222300</v>
      </c>
      <c r="AO48" s="20">
        <f t="shared" si="5"/>
        <v>1.0080971659919029</v>
      </c>
    </row>
    <row r="49" spans="1:41" outlineLevel="2" x14ac:dyDescent="0.25">
      <c r="A49" s="5" t="s">
        <v>14</v>
      </c>
      <c r="B49" s="6" t="s">
        <v>9</v>
      </c>
      <c r="C49" s="6" t="s">
        <v>55</v>
      </c>
      <c r="D49" s="6" t="s">
        <v>11</v>
      </c>
      <c r="E49" s="6" t="s">
        <v>9</v>
      </c>
      <c r="F49" s="6" t="s">
        <v>15</v>
      </c>
      <c r="G49" s="6"/>
      <c r="H49" s="6"/>
      <c r="I49" s="6"/>
      <c r="J49" s="6"/>
      <c r="K49" s="6"/>
      <c r="L49" s="6"/>
      <c r="M49" s="7">
        <v>0</v>
      </c>
      <c r="N49" s="7">
        <v>640900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178424.4</v>
      </c>
      <c r="AF49" s="7">
        <v>0</v>
      </c>
      <c r="AG49" s="7">
        <v>0</v>
      </c>
      <c r="AH49" s="7">
        <v>136226.49</v>
      </c>
      <c r="AI49" s="7">
        <v>-136226.49</v>
      </c>
      <c r="AJ49" s="8">
        <f t="shared" si="3"/>
        <v>0.27839662973942891</v>
      </c>
      <c r="AK49" s="7">
        <v>0</v>
      </c>
      <c r="AL49" s="8">
        <v>0</v>
      </c>
      <c r="AM49" s="10">
        <v>0</v>
      </c>
      <c r="AN49" s="11">
        <v>169469.44</v>
      </c>
      <c r="AO49" s="12">
        <f t="shared" si="5"/>
        <v>1.0528411494131331</v>
      </c>
    </row>
    <row r="50" spans="1:41" ht="25.5" outlineLevel="2" x14ac:dyDescent="0.25">
      <c r="A50" s="5" t="s">
        <v>18</v>
      </c>
      <c r="B50" s="6" t="s">
        <v>9</v>
      </c>
      <c r="C50" s="6" t="s">
        <v>55</v>
      </c>
      <c r="D50" s="6" t="s">
        <v>11</v>
      </c>
      <c r="E50" s="6" t="s">
        <v>9</v>
      </c>
      <c r="F50" s="6" t="s">
        <v>19</v>
      </c>
      <c r="G50" s="6"/>
      <c r="H50" s="6"/>
      <c r="I50" s="6"/>
      <c r="J50" s="6"/>
      <c r="K50" s="6"/>
      <c r="L50" s="6"/>
      <c r="M50" s="7">
        <v>0</v>
      </c>
      <c r="N50" s="7">
        <v>193500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45675.6</v>
      </c>
      <c r="AF50" s="7">
        <v>0</v>
      </c>
      <c r="AG50" s="7">
        <v>0</v>
      </c>
      <c r="AH50" s="7">
        <v>36520.25</v>
      </c>
      <c r="AI50" s="7">
        <v>-36520.25</v>
      </c>
      <c r="AJ50" s="8">
        <f t="shared" si="3"/>
        <v>0.23604961240310077</v>
      </c>
      <c r="AK50" s="7">
        <v>0</v>
      </c>
      <c r="AL50" s="8">
        <v>0</v>
      </c>
      <c r="AM50" s="10">
        <v>0</v>
      </c>
      <c r="AN50" s="11">
        <v>52830.559999999998</v>
      </c>
      <c r="AO50" s="12">
        <f t="shared" si="5"/>
        <v>0.86456778046645733</v>
      </c>
    </row>
    <row r="51" spans="1:41" ht="25.5" outlineLevel="2" x14ac:dyDescent="0.25">
      <c r="A51" s="5" t="s">
        <v>34</v>
      </c>
      <c r="B51" s="6" t="s">
        <v>9</v>
      </c>
      <c r="C51" s="6" t="s">
        <v>55</v>
      </c>
      <c r="D51" s="6" t="s">
        <v>11</v>
      </c>
      <c r="E51" s="6" t="s">
        <v>9</v>
      </c>
      <c r="F51" s="6" t="s">
        <v>35</v>
      </c>
      <c r="G51" s="6"/>
      <c r="H51" s="6"/>
      <c r="I51" s="6"/>
      <c r="J51" s="6"/>
      <c r="K51" s="6"/>
      <c r="L51" s="6"/>
      <c r="M51" s="7">
        <v>0</v>
      </c>
      <c r="N51" s="7">
        <v>69000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8">
        <f t="shared" si="3"/>
        <v>0</v>
      </c>
      <c r="AK51" s="7">
        <v>0</v>
      </c>
      <c r="AL51" s="8">
        <v>0</v>
      </c>
      <c r="AM51" s="10">
        <v>0</v>
      </c>
      <c r="AN51" s="11"/>
      <c r="AO51" s="12" t="e">
        <f t="shared" si="5"/>
        <v>#DIV/0!</v>
      </c>
    </row>
    <row r="52" spans="1:41" ht="38.25" x14ac:dyDescent="0.25">
      <c r="A52" s="14" t="s">
        <v>56</v>
      </c>
      <c r="B52" s="15" t="s">
        <v>9</v>
      </c>
      <c r="C52" s="15" t="s">
        <v>57</v>
      </c>
      <c r="D52" s="15" t="s">
        <v>11</v>
      </c>
      <c r="E52" s="15" t="s">
        <v>9</v>
      </c>
      <c r="F52" s="15" t="s">
        <v>9</v>
      </c>
      <c r="G52" s="15"/>
      <c r="H52" s="15"/>
      <c r="I52" s="15"/>
      <c r="J52" s="15"/>
      <c r="K52" s="15"/>
      <c r="L52" s="15"/>
      <c r="M52" s="16">
        <v>0</v>
      </c>
      <c r="N52" s="16">
        <f>N53+N63+N65+N69</f>
        <v>3208450</v>
      </c>
      <c r="O52" s="16">
        <f t="shared" ref="O52:AD52" si="16">O53+O63+O65+O69</f>
        <v>0</v>
      </c>
      <c r="P52" s="16">
        <f t="shared" si="16"/>
        <v>0</v>
      </c>
      <c r="Q52" s="16">
        <f t="shared" si="16"/>
        <v>0</v>
      </c>
      <c r="R52" s="16">
        <f t="shared" si="16"/>
        <v>0</v>
      </c>
      <c r="S52" s="16">
        <f t="shared" si="16"/>
        <v>0</v>
      </c>
      <c r="T52" s="16">
        <f t="shared" si="16"/>
        <v>0</v>
      </c>
      <c r="U52" s="16">
        <f t="shared" si="16"/>
        <v>0</v>
      </c>
      <c r="V52" s="16">
        <f t="shared" si="16"/>
        <v>0</v>
      </c>
      <c r="W52" s="16">
        <f t="shared" si="16"/>
        <v>0</v>
      </c>
      <c r="X52" s="16">
        <f t="shared" si="16"/>
        <v>0</v>
      </c>
      <c r="Y52" s="16">
        <f t="shared" si="16"/>
        <v>0</v>
      </c>
      <c r="Z52" s="16">
        <f t="shared" si="16"/>
        <v>0</v>
      </c>
      <c r="AA52" s="16">
        <f t="shared" si="16"/>
        <v>0</v>
      </c>
      <c r="AB52" s="16">
        <f t="shared" si="16"/>
        <v>0</v>
      </c>
      <c r="AC52" s="16">
        <f t="shared" si="16"/>
        <v>0</v>
      </c>
      <c r="AD52" s="16">
        <f t="shared" si="16"/>
        <v>0</v>
      </c>
      <c r="AE52" s="16">
        <f>AE53+AE63+AE65+AE69</f>
        <v>608675.87</v>
      </c>
      <c r="AF52" s="16">
        <v>0</v>
      </c>
      <c r="AG52" s="16">
        <v>0</v>
      </c>
      <c r="AH52" s="16">
        <v>600245.87</v>
      </c>
      <c r="AI52" s="16">
        <v>-600245.87</v>
      </c>
      <c r="AJ52" s="17">
        <f t="shared" si="3"/>
        <v>0.18971025573096043</v>
      </c>
      <c r="AK52" s="16">
        <v>0</v>
      </c>
      <c r="AL52" s="17">
        <v>0</v>
      </c>
      <c r="AM52" s="18">
        <v>0</v>
      </c>
      <c r="AN52" s="16">
        <f t="shared" ref="AN52" si="17">AN53+AN63+AN65+AN69</f>
        <v>737705.93</v>
      </c>
      <c r="AO52" s="20">
        <f t="shared" si="5"/>
        <v>0.8250928252671087</v>
      </c>
    </row>
    <row r="53" spans="1:41" outlineLevel="1" x14ac:dyDescent="0.25">
      <c r="A53" s="14" t="s">
        <v>58</v>
      </c>
      <c r="B53" s="15" t="s">
        <v>9</v>
      </c>
      <c r="C53" s="15" t="s">
        <v>59</v>
      </c>
      <c r="D53" s="15" t="s">
        <v>11</v>
      </c>
      <c r="E53" s="15" t="s">
        <v>9</v>
      </c>
      <c r="F53" s="15" t="s">
        <v>9</v>
      </c>
      <c r="G53" s="15"/>
      <c r="H53" s="15"/>
      <c r="I53" s="15"/>
      <c r="J53" s="15"/>
      <c r="K53" s="15"/>
      <c r="L53" s="15"/>
      <c r="M53" s="16">
        <v>0</v>
      </c>
      <c r="N53" s="16">
        <f>SUM(N54:N62)</f>
        <v>1536600</v>
      </c>
      <c r="O53" s="16">
        <f t="shared" ref="O53:AE53" si="18">SUM(O54:O62)</f>
        <v>0</v>
      </c>
      <c r="P53" s="16">
        <f t="shared" si="18"/>
        <v>0</v>
      </c>
      <c r="Q53" s="16">
        <f t="shared" si="18"/>
        <v>0</v>
      </c>
      <c r="R53" s="16">
        <f t="shared" si="18"/>
        <v>0</v>
      </c>
      <c r="S53" s="16">
        <f t="shared" si="18"/>
        <v>0</v>
      </c>
      <c r="T53" s="16">
        <f t="shared" si="18"/>
        <v>0</v>
      </c>
      <c r="U53" s="16">
        <f t="shared" si="18"/>
        <v>0</v>
      </c>
      <c r="V53" s="16">
        <f t="shared" si="18"/>
        <v>0</v>
      </c>
      <c r="W53" s="16">
        <f t="shared" si="18"/>
        <v>0</v>
      </c>
      <c r="X53" s="16">
        <f t="shared" si="18"/>
        <v>0</v>
      </c>
      <c r="Y53" s="16">
        <f t="shared" si="18"/>
        <v>0</v>
      </c>
      <c r="Z53" s="16">
        <f t="shared" si="18"/>
        <v>0</v>
      </c>
      <c r="AA53" s="16">
        <f t="shared" si="18"/>
        <v>0</v>
      </c>
      <c r="AB53" s="16">
        <f t="shared" si="18"/>
        <v>0</v>
      </c>
      <c r="AC53" s="16">
        <f t="shared" si="18"/>
        <v>0</v>
      </c>
      <c r="AD53" s="16">
        <f t="shared" si="18"/>
        <v>0</v>
      </c>
      <c r="AE53" s="16">
        <f t="shared" si="18"/>
        <v>300000</v>
      </c>
      <c r="AF53" s="16">
        <v>0</v>
      </c>
      <c r="AG53" s="16">
        <v>0</v>
      </c>
      <c r="AH53" s="16">
        <v>298500</v>
      </c>
      <c r="AI53" s="16">
        <v>-298500</v>
      </c>
      <c r="AJ53" s="17">
        <f t="shared" si="3"/>
        <v>0.19523623584537289</v>
      </c>
      <c r="AK53" s="16">
        <v>0</v>
      </c>
      <c r="AL53" s="17">
        <v>0</v>
      </c>
      <c r="AM53" s="18">
        <v>0</v>
      </c>
      <c r="AN53" s="16">
        <f t="shared" ref="AN53" si="19">SUM(AN54:AN62)</f>
        <v>300000</v>
      </c>
      <c r="AO53" s="20">
        <f t="shared" si="5"/>
        <v>1</v>
      </c>
    </row>
    <row r="54" spans="1:41" outlineLevel="2" x14ac:dyDescent="0.25">
      <c r="A54" s="5" t="s">
        <v>14</v>
      </c>
      <c r="B54" s="6" t="s">
        <v>9</v>
      </c>
      <c r="C54" s="6" t="s">
        <v>59</v>
      </c>
      <c r="D54" s="6" t="s">
        <v>11</v>
      </c>
      <c r="E54" s="6" t="s">
        <v>9</v>
      </c>
      <c r="F54" s="6" t="s">
        <v>15</v>
      </c>
      <c r="G54" s="6"/>
      <c r="H54" s="6"/>
      <c r="I54" s="6"/>
      <c r="J54" s="6"/>
      <c r="K54" s="6"/>
      <c r="L54" s="6"/>
      <c r="M54" s="7">
        <v>0</v>
      </c>
      <c r="N54" s="7">
        <v>738100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142582.26999999999</v>
      </c>
      <c r="AF54" s="7">
        <v>0</v>
      </c>
      <c r="AG54" s="7">
        <v>0</v>
      </c>
      <c r="AH54" s="7">
        <v>142582.26999999999</v>
      </c>
      <c r="AI54" s="7">
        <v>-142582.26999999999</v>
      </c>
      <c r="AJ54" s="8">
        <f t="shared" si="3"/>
        <v>0.19317473242108113</v>
      </c>
      <c r="AK54" s="7">
        <v>0</v>
      </c>
      <c r="AL54" s="8">
        <v>0</v>
      </c>
      <c r="AM54" s="10">
        <v>0</v>
      </c>
      <c r="AN54" s="11">
        <v>141376.99</v>
      </c>
      <c r="AO54" s="12">
        <f t="shared" si="5"/>
        <v>1.0085252911382538</v>
      </c>
    </row>
    <row r="55" spans="1:41" ht="25.5" outlineLevel="2" x14ac:dyDescent="0.25">
      <c r="A55" s="5" t="s">
        <v>16</v>
      </c>
      <c r="B55" s="6" t="s">
        <v>9</v>
      </c>
      <c r="C55" s="6" t="s">
        <v>59</v>
      </c>
      <c r="D55" s="6" t="s">
        <v>11</v>
      </c>
      <c r="E55" s="6" t="s">
        <v>9</v>
      </c>
      <c r="F55" s="6" t="s">
        <v>17</v>
      </c>
      <c r="G55" s="6"/>
      <c r="H55" s="6"/>
      <c r="I55" s="6"/>
      <c r="J55" s="6"/>
      <c r="K55" s="6"/>
      <c r="L55" s="6"/>
      <c r="M55" s="7">
        <v>0</v>
      </c>
      <c r="N55" s="7">
        <v>1000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8">
        <f t="shared" si="3"/>
        <v>0</v>
      </c>
      <c r="AK55" s="7">
        <v>0</v>
      </c>
      <c r="AL55" s="8">
        <v>0</v>
      </c>
      <c r="AM55" s="10">
        <v>0</v>
      </c>
      <c r="AN55" s="11"/>
      <c r="AO55" s="12" t="e">
        <f t="shared" si="5"/>
        <v>#DIV/0!</v>
      </c>
    </row>
    <row r="56" spans="1:41" ht="25.5" outlineLevel="2" x14ac:dyDescent="0.25">
      <c r="A56" s="5" t="s">
        <v>18</v>
      </c>
      <c r="B56" s="6" t="s">
        <v>9</v>
      </c>
      <c r="C56" s="6" t="s">
        <v>59</v>
      </c>
      <c r="D56" s="6" t="s">
        <v>11</v>
      </c>
      <c r="E56" s="6" t="s">
        <v>9</v>
      </c>
      <c r="F56" s="6" t="s">
        <v>19</v>
      </c>
      <c r="G56" s="6"/>
      <c r="H56" s="6"/>
      <c r="I56" s="6"/>
      <c r="J56" s="6"/>
      <c r="K56" s="6"/>
      <c r="L56" s="6"/>
      <c r="M56" s="7">
        <v>0</v>
      </c>
      <c r="N56" s="7">
        <v>222900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9887.44</v>
      </c>
      <c r="AF56" s="7">
        <v>0</v>
      </c>
      <c r="AG56" s="7">
        <v>0</v>
      </c>
      <c r="AH56" s="7">
        <v>9887.44</v>
      </c>
      <c r="AI56" s="7">
        <v>-9887.44</v>
      </c>
      <c r="AJ56" s="8">
        <f t="shared" si="3"/>
        <v>4.4358187528039481E-2</v>
      </c>
      <c r="AK56" s="7">
        <v>0</v>
      </c>
      <c r="AL56" s="8">
        <v>0</v>
      </c>
      <c r="AM56" s="10">
        <v>0</v>
      </c>
      <c r="AN56" s="11">
        <v>19500</v>
      </c>
      <c r="AO56" s="12">
        <f t="shared" si="5"/>
        <v>0.50704820512820514</v>
      </c>
    </row>
    <row r="57" spans="1:41" outlineLevel="2" x14ac:dyDescent="0.25">
      <c r="A57" s="5" t="s">
        <v>20</v>
      </c>
      <c r="B57" s="6" t="s">
        <v>9</v>
      </c>
      <c r="C57" s="6" t="s">
        <v>59</v>
      </c>
      <c r="D57" s="6" t="s">
        <v>11</v>
      </c>
      <c r="E57" s="6" t="s">
        <v>9</v>
      </c>
      <c r="F57" s="6" t="s">
        <v>21</v>
      </c>
      <c r="G57" s="6"/>
      <c r="H57" s="6"/>
      <c r="I57" s="6"/>
      <c r="J57" s="6"/>
      <c r="K57" s="6"/>
      <c r="L57" s="6"/>
      <c r="M57" s="7">
        <v>0</v>
      </c>
      <c r="N57" s="7">
        <v>34000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4588.43</v>
      </c>
      <c r="AF57" s="7">
        <v>0</v>
      </c>
      <c r="AG57" s="7">
        <v>0</v>
      </c>
      <c r="AH57" s="7">
        <v>4588.43</v>
      </c>
      <c r="AI57" s="7">
        <v>-4588.43</v>
      </c>
      <c r="AJ57" s="8">
        <f t="shared" si="3"/>
        <v>0.13495382352941176</v>
      </c>
      <c r="AK57" s="7">
        <v>0</v>
      </c>
      <c r="AL57" s="8">
        <v>0</v>
      </c>
      <c r="AM57" s="10">
        <v>0</v>
      </c>
      <c r="AN57" s="11">
        <v>16206.03</v>
      </c>
      <c r="AO57" s="12">
        <f t="shared" si="5"/>
        <v>0.28313103209114138</v>
      </c>
    </row>
    <row r="58" spans="1:41" outlineLevel="2" x14ac:dyDescent="0.25">
      <c r="A58" s="5" t="s">
        <v>22</v>
      </c>
      <c r="B58" s="6" t="s">
        <v>9</v>
      </c>
      <c r="C58" s="6" t="s">
        <v>59</v>
      </c>
      <c r="D58" s="6" t="s">
        <v>11</v>
      </c>
      <c r="E58" s="6" t="s">
        <v>9</v>
      </c>
      <c r="F58" s="6" t="s">
        <v>23</v>
      </c>
      <c r="G58" s="6"/>
      <c r="H58" s="6"/>
      <c r="I58" s="6"/>
      <c r="J58" s="6"/>
      <c r="K58" s="6"/>
      <c r="L58" s="6"/>
      <c r="M58" s="7">
        <v>0</v>
      </c>
      <c r="N58" s="7">
        <v>99400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30641.88</v>
      </c>
      <c r="AF58" s="7">
        <v>0</v>
      </c>
      <c r="AG58" s="7">
        <v>0</v>
      </c>
      <c r="AH58" s="7">
        <v>30641.88</v>
      </c>
      <c r="AI58" s="7">
        <v>-30641.88</v>
      </c>
      <c r="AJ58" s="8">
        <f t="shared" si="3"/>
        <v>0.30826841046277664</v>
      </c>
      <c r="AK58" s="7">
        <v>0</v>
      </c>
      <c r="AL58" s="8">
        <v>0</v>
      </c>
      <c r="AM58" s="10">
        <v>0</v>
      </c>
      <c r="AN58" s="11">
        <v>33432.400000000001</v>
      </c>
      <c r="AO58" s="12">
        <f t="shared" si="5"/>
        <v>0.9165324655124969</v>
      </c>
    </row>
    <row r="59" spans="1:41" ht="25.5" outlineLevel="2" x14ac:dyDescent="0.25">
      <c r="A59" s="5" t="s">
        <v>24</v>
      </c>
      <c r="B59" s="6" t="s">
        <v>9</v>
      </c>
      <c r="C59" s="6" t="s">
        <v>59</v>
      </c>
      <c r="D59" s="6" t="s">
        <v>11</v>
      </c>
      <c r="E59" s="6" t="s">
        <v>9</v>
      </c>
      <c r="F59" s="6" t="s">
        <v>25</v>
      </c>
      <c r="G59" s="6"/>
      <c r="H59" s="6"/>
      <c r="I59" s="6"/>
      <c r="J59" s="6"/>
      <c r="K59" s="6"/>
      <c r="L59" s="6"/>
      <c r="M59" s="7">
        <v>0</v>
      </c>
      <c r="N59" s="7">
        <v>167300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30955.98</v>
      </c>
      <c r="AF59" s="7">
        <v>0</v>
      </c>
      <c r="AG59" s="7">
        <v>0</v>
      </c>
      <c r="AH59" s="7">
        <v>29455.98</v>
      </c>
      <c r="AI59" s="7">
        <v>-29455.98</v>
      </c>
      <c r="AJ59" s="8">
        <f t="shared" si="3"/>
        <v>0.18503275552898985</v>
      </c>
      <c r="AK59" s="7">
        <v>0</v>
      </c>
      <c r="AL59" s="8">
        <v>0</v>
      </c>
      <c r="AM59" s="10">
        <v>0</v>
      </c>
      <c r="AN59" s="11">
        <v>31717.06</v>
      </c>
      <c r="AO59" s="12">
        <f t="shared" si="5"/>
        <v>0.97600408108443837</v>
      </c>
    </row>
    <row r="60" spans="1:41" outlineLevel="2" x14ac:dyDescent="0.25">
      <c r="A60" s="5" t="s">
        <v>26</v>
      </c>
      <c r="B60" s="6" t="s">
        <v>9</v>
      </c>
      <c r="C60" s="6" t="s">
        <v>59</v>
      </c>
      <c r="D60" s="6" t="s">
        <v>11</v>
      </c>
      <c r="E60" s="6" t="s">
        <v>9</v>
      </c>
      <c r="F60" s="6" t="s">
        <v>27</v>
      </c>
      <c r="G60" s="6"/>
      <c r="H60" s="6"/>
      <c r="I60" s="6"/>
      <c r="J60" s="6"/>
      <c r="K60" s="6"/>
      <c r="L60" s="6"/>
      <c r="M60" s="7">
        <v>0</v>
      </c>
      <c r="N60" s="7">
        <v>243900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81344</v>
      </c>
      <c r="AF60" s="7">
        <v>0</v>
      </c>
      <c r="AG60" s="7">
        <v>0</v>
      </c>
      <c r="AH60" s="7">
        <v>81344</v>
      </c>
      <c r="AI60" s="7">
        <v>-81344</v>
      </c>
      <c r="AJ60" s="8">
        <f t="shared" si="3"/>
        <v>0.33351373513735139</v>
      </c>
      <c r="AK60" s="7">
        <v>0</v>
      </c>
      <c r="AL60" s="8">
        <v>0</v>
      </c>
      <c r="AM60" s="10">
        <v>0</v>
      </c>
      <c r="AN60" s="11">
        <v>57767.519999999997</v>
      </c>
      <c r="AO60" s="12">
        <f t="shared" si="5"/>
        <v>1.408126919763909</v>
      </c>
    </row>
    <row r="61" spans="1:41" ht="25.5" outlineLevel="2" x14ac:dyDescent="0.25">
      <c r="A61" s="5" t="s">
        <v>34</v>
      </c>
      <c r="B61" s="6" t="s">
        <v>9</v>
      </c>
      <c r="C61" s="6" t="s">
        <v>59</v>
      </c>
      <c r="D61" s="6" t="s">
        <v>11</v>
      </c>
      <c r="E61" s="6" t="s">
        <v>9</v>
      </c>
      <c r="F61" s="6" t="s">
        <v>35</v>
      </c>
      <c r="G61" s="6"/>
      <c r="H61" s="6"/>
      <c r="I61" s="6"/>
      <c r="J61" s="6"/>
      <c r="K61" s="6"/>
      <c r="L61" s="6"/>
      <c r="M61" s="7">
        <v>0</v>
      </c>
      <c r="N61" s="7">
        <v>25000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8">
        <f t="shared" si="3"/>
        <v>0</v>
      </c>
      <c r="AK61" s="7">
        <v>0</v>
      </c>
      <c r="AL61" s="8">
        <v>0</v>
      </c>
      <c r="AM61" s="10">
        <v>0</v>
      </c>
      <c r="AN61" s="11"/>
      <c r="AO61" s="12" t="e">
        <f t="shared" si="5"/>
        <v>#DIV/0!</v>
      </c>
    </row>
    <row r="62" spans="1:41" ht="38.25" outlineLevel="2" x14ac:dyDescent="0.25">
      <c r="A62" s="5" t="s">
        <v>60</v>
      </c>
      <c r="B62" s="6" t="s">
        <v>9</v>
      </c>
      <c r="C62" s="6" t="s">
        <v>59</v>
      </c>
      <c r="D62" s="6" t="s">
        <v>11</v>
      </c>
      <c r="E62" s="6" t="s">
        <v>9</v>
      </c>
      <c r="F62" s="6" t="s">
        <v>61</v>
      </c>
      <c r="G62" s="6"/>
      <c r="H62" s="6"/>
      <c r="I62" s="6"/>
      <c r="J62" s="6"/>
      <c r="K62" s="6"/>
      <c r="L62" s="6"/>
      <c r="M62" s="7">
        <v>0</v>
      </c>
      <c r="N62" s="7">
        <v>5000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8">
        <f t="shared" si="3"/>
        <v>0</v>
      </c>
      <c r="AK62" s="7">
        <v>0</v>
      </c>
      <c r="AL62" s="8">
        <v>0</v>
      </c>
      <c r="AM62" s="10">
        <v>0</v>
      </c>
      <c r="AN62" s="11"/>
      <c r="AO62" s="12" t="e">
        <f t="shared" si="5"/>
        <v>#DIV/0!</v>
      </c>
    </row>
    <row r="63" spans="1:41" ht="51" outlineLevel="1" x14ac:dyDescent="0.25">
      <c r="A63" s="14" t="s">
        <v>62</v>
      </c>
      <c r="B63" s="15" t="s">
        <v>9</v>
      </c>
      <c r="C63" s="15" t="s">
        <v>63</v>
      </c>
      <c r="D63" s="15" t="s">
        <v>11</v>
      </c>
      <c r="E63" s="15" t="s">
        <v>9</v>
      </c>
      <c r="F63" s="15" t="s">
        <v>9</v>
      </c>
      <c r="G63" s="15"/>
      <c r="H63" s="15"/>
      <c r="I63" s="15"/>
      <c r="J63" s="15"/>
      <c r="K63" s="15"/>
      <c r="L63" s="15"/>
      <c r="M63" s="16">
        <v>0</v>
      </c>
      <c r="N63" s="16">
        <f>N64</f>
        <v>1265500</v>
      </c>
      <c r="O63" s="16">
        <f t="shared" ref="O63:AE63" si="20">O64</f>
        <v>0</v>
      </c>
      <c r="P63" s="16">
        <f t="shared" si="20"/>
        <v>0</v>
      </c>
      <c r="Q63" s="16">
        <f t="shared" si="20"/>
        <v>0</v>
      </c>
      <c r="R63" s="16">
        <f t="shared" si="20"/>
        <v>0</v>
      </c>
      <c r="S63" s="16">
        <f t="shared" si="20"/>
        <v>0</v>
      </c>
      <c r="T63" s="16">
        <f t="shared" si="20"/>
        <v>0</v>
      </c>
      <c r="U63" s="16">
        <f t="shared" si="20"/>
        <v>0</v>
      </c>
      <c r="V63" s="16">
        <f t="shared" si="20"/>
        <v>0</v>
      </c>
      <c r="W63" s="16">
        <f t="shared" si="20"/>
        <v>0</v>
      </c>
      <c r="X63" s="16">
        <f t="shared" si="20"/>
        <v>0</v>
      </c>
      <c r="Y63" s="16">
        <f t="shared" si="20"/>
        <v>0</v>
      </c>
      <c r="Z63" s="16">
        <f t="shared" si="20"/>
        <v>0</v>
      </c>
      <c r="AA63" s="16">
        <f t="shared" si="20"/>
        <v>0</v>
      </c>
      <c r="AB63" s="16">
        <f t="shared" si="20"/>
        <v>0</v>
      </c>
      <c r="AC63" s="16">
        <f t="shared" si="20"/>
        <v>0</v>
      </c>
      <c r="AD63" s="16">
        <f t="shared" si="20"/>
        <v>0</v>
      </c>
      <c r="AE63" s="16">
        <f t="shared" si="20"/>
        <v>250000</v>
      </c>
      <c r="AF63" s="16">
        <v>0</v>
      </c>
      <c r="AG63" s="16">
        <v>0</v>
      </c>
      <c r="AH63" s="16">
        <v>250000</v>
      </c>
      <c r="AI63" s="16">
        <v>-250000</v>
      </c>
      <c r="AJ63" s="17">
        <f t="shared" si="3"/>
        <v>0.19755037534571315</v>
      </c>
      <c r="AK63" s="16">
        <v>0</v>
      </c>
      <c r="AL63" s="17">
        <v>0</v>
      </c>
      <c r="AM63" s="18">
        <v>0</v>
      </c>
      <c r="AN63" s="19">
        <f>AN64</f>
        <v>420000</v>
      </c>
      <c r="AO63" s="20">
        <f t="shared" si="5"/>
        <v>0.59523809523809523</v>
      </c>
    </row>
    <row r="64" spans="1:41" ht="38.25" outlineLevel="2" x14ac:dyDescent="0.25">
      <c r="A64" s="5" t="s">
        <v>50</v>
      </c>
      <c r="B64" s="6" t="s">
        <v>9</v>
      </c>
      <c r="C64" s="6" t="s">
        <v>63</v>
      </c>
      <c r="D64" s="6" t="s">
        <v>11</v>
      </c>
      <c r="E64" s="6" t="s">
        <v>9</v>
      </c>
      <c r="F64" s="6" t="s">
        <v>51</v>
      </c>
      <c r="G64" s="6"/>
      <c r="H64" s="6"/>
      <c r="I64" s="6"/>
      <c r="J64" s="6"/>
      <c r="K64" s="6"/>
      <c r="L64" s="6"/>
      <c r="M64" s="7">
        <v>0</v>
      </c>
      <c r="N64" s="7">
        <v>1265500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250000</v>
      </c>
      <c r="AF64" s="7">
        <v>0</v>
      </c>
      <c r="AG64" s="7">
        <v>0</v>
      </c>
      <c r="AH64" s="7">
        <v>250000</v>
      </c>
      <c r="AI64" s="7">
        <v>-250000</v>
      </c>
      <c r="AJ64" s="8">
        <f t="shared" si="3"/>
        <v>0.19755037534571315</v>
      </c>
      <c r="AK64" s="7">
        <v>0</v>
      </c>
      <c r="AL64" s="8">
        <v>0</v>
      </c>
      <c r="AM64" s="10">
        <v>0</v>
      </c>
      <c r="AN64" s="11">
        <v>420000</v>
      </c>
      <c r="AO64" s="12">
        <f t="shared" si="5"/>
        <v>0.59523809523809523</v>
      </c>
    </row>
    <row r="65" spans="1:41" ht="25.5" outlineLevel="1" x14ac:dyDescent="0.25">
      <c r="A65" s="14" t="s">
        <v>64</v>
      </c>
      <c r="B65" s="15" t="s">
        <v>9</v>
      </c>
      <c r="C65" s="15" t="s">
        <v>65</v>
      </c>
      <c r="D65" s="15" t="s">
        <v>11</v>
      </c>
      <c r="E65" s="15" t="s">
        <v>9</v>
      </c>
      <c r="F65" s="15" t="s">
        <v>9</v>
      </c>
      <c r="G65" s="15"/>
      <c r="H65" s="15"/>
      <c r="I65" s="15"/>
      <c r="J65" s="15"/>
      <c r="K65" s="15"/>
      <c r="L65" s="15"/>
      <c r="M65" s="16">
        <v>0</v>
      </c>
      <c r="N65" s="16">
        <f>N66+N67+N68</f>
        <v>51650</v>
      </c>
      <c r="O65" s="16">
        <f t="shared" ref="O65:AE65" si="21">O66+O67+O68</f>
        <v>0</v>
      </c>
      <c r="P65" s="16">
        <f t="shared" si="21"/>
        <v>0</v>
      </c>
      <c r="Q65" s="16">
        <f t="shared" si="21"/>
        <v>0</v>
      </c>
      <c r="R65" s="16">
        <f t="shared" si="21"/>
        <v>0</v>
      </c>
      <c r="S65" s="16">
        <f t="shared" si="21"/>
        <v>0</v>
      </c>
      <c r="T65" s="16">
        <f t="shared" si="21"/>
        <v>0</v>
      </c>
      <c r="U65" s="16">
        <f t="shared" si="21"/>
        <v>0</v>
      </c>
      <c r="V65" s="16">
        <f t="shared" si="21"/>
        <v>0</v>
      </c>
      <c r="W65" s="16">
        <f t="shared" si="21"/>
        <v>0</v>
      </c>
      <c r="X65" s="16">
        <f t="shared" si="21"/>
        <v>0</v>
      </c>
      <c r="Y65" s="16">
        <f t="shared" si="21"/>
        <v>0</v>
      </c>
      <c r="Z65" s="16">
        <f t="shared" si="21"/>
        <v>0</v>
      </c>
      <c r="AA65" s="16">
        <f t="shared" si="21"/>
        <v>0</v>
      </c>
      <c r="AB65" s="16">
        <f t="shared" si="21"/>
        <v>0</v>
      </c>
      <c r="AC65" s="16">
        <f t="shared" si="21"/>
        <v>0</v>
      </c>
      <c r="AD65" s="16">
        <f t="shared" si="21"/>
        <v>0</v>
      </c>
      <c r="AE65" s="16">
        <f t="shared" si="21"/>
        <v>9992</v>
      </c>
      <c r="AF65" s="16">
        <v>0</v>
      </c>
      <c r="AG65" s="16">
        <v>0</v>
      </c>
      <c r="AH65" s="16">
        <v>9892</v>
      </c>
      <c r="AI65" s="16">
        <v>-9892</v>
      </c>
      <c r="AJ65" s="17">
        <f t="shared" si="3"/>
        <v>0.19345595353339787</v>
      </c>
      <c r="AK65" s="16">
        <v>0</v>
      </c>
      <c r="AL65" s="17">
        <v>0</v>
      </c>
      <c r="AM65" s="18">
        <v>0</v>
      </c>
      <c r="AN65" s="16">
        <f t="shared" ref="AN65" si="22">AN66+AN67+AN68</f>
        <v>8005.93</v>
      </c>
      <c r="AO65" s="20">
        <f t="shared" si="5"/>
        <v>1.2480748645066844</v>
      </c>
    </row>
    <row r="66" spans="1:41" outlineLevel="2" x14ac:dyDescent="0.25">
      <c r="A66" s="5" t="s">
        <v>66</v>
      </c>
      <c r="B66" s="6" t="s">
        <v>9</v>
      </c>
      <c r="C66" s="6" t="s">
        <v>65</v>
      </c>
      <c r="D66" s="6" t="s">
        <v>11</v>
      </c>
      <c r="E66" s="6" t="s">
        <v>9</v>
      </c>
      <c r="F66" s="6" t="s">
        <v>67</v>
      </c>
      <c r="G66" s="6"/>
      <c r="H66" s="6"/>
      <c r="I66" s="6"/>
      <c r="J66" s="6"/>
      <c r="K66" s="6"/>
      <c r="L66" s="6"/>
      <c r="M66" s="7">
        <v>0</v>
      </c>
      <c r="N66" s="7">
        <v>6000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8">
        <f t="shared" si="3"/>
        <v>0</v>
      </c>
      <c r="AK66" s="7">
        <v>0</v>
      </c>
      <c r="AL66" s="8">
        <v>0</v>
      </c>
      <c r="AM66" s="10">
        <v>0</v>
      </c>
      <c r="AN66" s="11"/>
      <c r="AO66" s="12" t="e">
        <f t="shared" si="5"/>
        <v>#DIV/0!</v>
      </c>
    </row>
    <row r="67" spans="1:41" outlineLevel="2" x14ac:dyDescent="0.25">
      <c r="A67" s="5" t="s">
        <v>30</v>
      </c>
      <c r="B67" s="6" t="s">
        <v>9</v>
      </c>
      <c r="C67" s="6" t="s">
        <v>65</v>
      </c>
      <c r="D67" s="6" t="s">
        <v>11</v>
      </c>
      <c r="E67" s="6" t="s">
        <v>9</v>
      </c>
      <c r="F67" s="6" t="s">
        <v>31</v>
      </c>
      <c r="G67" s="6"/>
      <c r="H67" s="6"/>
      <c r="I67" s="6"/>
      <c r="J67" s="6"/>
      <c r="K67" s="6"/>
      <c r="L67" s="6"/>
      <c r="M67" s="7">
        <v>0</v>
      </c>
      <c r="N67" s="7">
        <v>22650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9992</v>
      </c>
      <c r="AF67" s="7">
        <v>0</v>
      </c>
      <c r="AG67" s="7">
        <v>0</v>
      </c>
      <c r="AH67" s="7">
        <v>9892</v>
      </c>
      <c r="AI67" s="7">
        <v>-9892</v>
      </c>
      <c r="AJ67" s="8">
        <f t="shared" si="3"/>
        <v>0.44114790286975719</v>
      </c>
      <c r="AK67" s="7">
        <v>0</v>
      </c>
      <c r="AL67" s="8">
        <v>0</v>
      </c>
      <c r="AM67" s="10">
        <v>0</v>
      </c>
      <c r="AN67" s="11">
        <v>8005.93</v>
      </c>
      <c r="AO67" s="12">
        <f t="shared" si="5"/>
        <v>1.2480748645066844</v>
      </c>
    </row>
    <row r="68" spans="1:41" ht="25.5" outlineLevel="2" x14ac:dyDescent="0.25">
      <c r="A68" s="5" t="s">
        <v>68</v>
      </c>
      <c r="B68" s="6" t="s">
        <v>9</v>
      </c>
      <c r="C68" s="6" t="s">
        <v>65</v>
      </c>
      <c r="D68" s="6" t="s">
        <v>11</v>
      </c>
      <c r="E68" s="6" t="s">
        <v>9</v>
      </c>
      <c r="F68" s="6" t="s">
        <v>69</v>
      </c>
      <c r="G68" s="6"/>
      <c r="H68" s="6"/>
      <c r="I68" s="6"/>
      <c r="J68" s="6"/>
      <c r="K68" s="6"/>
      <c r="L68" s="6"/>
      <c r="M68" s="7">
        <v>0</v>
      </c>
      <c r="N68" s="7">
        <v>23000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8">
        <f t="shared" si="3"/>
        <v>0</v>
      </c>
      <c r="AK68" s="7">
        <v>0</v>
      </c>
      <c r="AL68" s="8">
        <v>0</v>
      </c>
      <c r="AM68" s="10">
        <v>0</v>
      </c>
      <c r="AN68" s="11"/>
      <c r="AO68" s="12" t="e">
        <f t="shared" si="5"/>
        <v>#DIV/0!</v>
      </c>
    </row>
    <row r="69" spans="1:41" ht="38.25" outlineLevel="1" x14ac:dyDescent="0.25">
      <c r="A69" s="14" t="s">
        <v>70</v>
      </c>
      <c r="B69" s="15" t="s">
        <v>9</v>
      </c>
      <c r="C69" s="15" t="s">
        <v>71</v>
      </c>
      <c r="D69" s="15" t="s">
        <v>11</v>
      </c>
      <c r="E69" s="15" t="s">
        <v>9</v>
      </c>
      <c r="F69" s="15" t="s">
        <v>9</v>
      </c>
      <c r="G69" s="15"/>
      <c r="H69" s="15"/>
      <c r="I69" s="15"/>
      <c r="J69" s="15"/>
      <c r="K69" s="15"/>
      <c r="L69" s="15"/>
      <c r="M69" s="16">
        <v>0</v>
      </c>
      <c r="N69" s="16">
        <f>SUM(N70:N75)</f>
        <v>354700</v>
      </c>
      <c r="O69" s="16">
        <f t="shared" ref="O69:AE69" si="23">SUM(O70:O75)</f>
        <v>0</v>
      </c>
      <c r="P69" s="16">
        <f t="shared" si="23"/>
        <v>0</v>
      </c>
      <c r="Q69" s="16">
        <f t="shared" si="23"/>
        <v>0</v>
      </c>
      <c r="R69" s="16">
        <f t="shared" si="23"/>
        <v>0</v>
      </c>
      <c r="S69" s="16">
        <f t="shared" si="23"/>
        <v>0</v>
      </c>
      <c r="T69" s="16">
        <f t="shared" si="23"/>
        <v>0</v>
      </c>
      <c r="U69" s="16">
        <f t="shared" si="23"/>
        <v>0</v>
      </c>
      <c r="V69" s="16">
        <f t="shared" si="23"/>
        <v>0</v>
      </c>
      <c r="W69" s="16">
        <f t="shared" si="23"/>
        <v>0</v>
      </c>
      <c r="X69" s="16">
        <f t="shared" si="23"/>
        <v>0</v>
      </c>
      <c r="Y69" s="16">
        <f t="shared" si="23"/>
        <v>0</v>
      </c>
      <c r="Z69" s="16">
        <f t="shared" si="23"/>
        <v>0</v>
      </c>
      <c r="AA69" s="16">
        <f t="shared" si="23"/>
        <v>0</v>
      </c>
      <c r="AB69" s="16">
        <f t="shared" si="23"/>
        <v>0</v>
      </c>
      <c r="AC69" s="16">
        <f t="shared" si="23"/>
        <v>0</v>
      </c>
      <c r="AD69" s="16">
        <f t="shared" si="23"/>
        <v>0</v>
      </c>
      <c r="AE69" s="16">
        <f t="shared" si="23"/>
        <v>48683.87</v>
      </c>
      <c r="AF69" s="16">
        <v>0</v>
      </c>
      <c r="AG69" s="16">
        <v>0</v>
      </c>
      <c r="AH69" s="16">
        <v>41853.870000000003</v>
      </c>
      <c r="AI69" s="16">
        <v>-41853.870000000003</v>
      </c>
      <c r="AJ69" s="17">
        <f t="shared" si="3"/>
        <v>0.13725365097265296</v>
      </c>
      <c r="AK69" s="16">
        <v>0</v>
      </c>
      <c r="AL69" s="17">
        <v>0</v>
      </c>
      <c r="AM69" s="18">
        <v>0</v>
      </c>
      <c r="AN69" s="16">
        <f t="shared" ref="AN69" si="24">SUM(AN70:AN75)</f>
        <v>9700</v>
      </c>
      <c r="AO69" s="20">
        <f t="shared" si="5"/>
        <v>5.0189556701030931</v>
      </c>
    </row>
    <row r="70" spans="1:41" ht="25.5" outlineLevel="2" x14ac:dyDescent="0.25">
      <c r="A70" s="5" t="s">
        <v>24</v>
      </c>
      <c r="B70" s="6" t="s">
        <v>9</v>
      </c>
      <c r="C70" s="6" t="s">
        <v>71</v>
      </c>
      <c r="D70" s="6" t="s">
        <v>11</v>
      </c>
      <c r="E70" s="6" t="s">
        <v>9</v>
      </c>
      <c r="F70" s="6" t="s">
        <v>25</v>
      </c>
      <c r="G70" s="6"/>
      <c r="H70" s="6"/>
      <c r="I70" s="6"/>
      <c r="J70" s="6"/>
      <c r="K70" s="6"/>
      <c r="L70" s="6"/>
      <c r="M70" s="7">
        <v>0</v>
      </c>
      <c r="N70" s="7">
        <v>272200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41853.870000000003</v>
      </c>
      <c r="AF70" s="7">
        <v>0</v>
      </c>
      <c r="AG70" s="7">
        <v>0</v>
      </c>
      <c r="AH70" s="7">
        <v>41853.870000000003</v>
      </c>
      <c r="AI70" s="7">
        <v>-41853.870000000003</v>
      </c>
      <c r="AJ70" s="8">
        <f t="shared" si="3"/>
        <v>0.15376146216017636</v>
      </c>
      <c r="AK70" s="7">
        <v>0</v>
      </c>
      <c r="AL70" s="8">
        <v>0</v>
      </c>
      <c r="AM70" s="10">
        <v>0</v>
      </c>
      <c r="AN70" s="11"/>
      <c r="AO70" s="12" t="e">
        <f t="shared" si="5"/>
        <v>#DIV/0!</v>
      </c>
    </row>
    <row r="71" spans="1:41" outlineLevel="2" x14ac:dyDescent="0.25">
      <c r="A71" s="5" t="s">
        <v>26</v>
      </c>
      <c r="B71" s="6" t="s">
        <v>9</v>
      </c>
      <c r="C71" s="6" t="s">
        <v>71</v>
      </c>
      <c r="D71" s="6" t="s">
        <v>11</v>
      </c>
      <c r="E71" s="6" t="s">
        <v>9</v>
      </c>
      <c r="F71" s="6" t="s">
        <v>27</v>
      </c>
      <c r="G71" s="6"/>
      <c r="H71" s="6"/>
      <c r="I71" s="6"/>
      <c r="J71" s="6"/>
      <c r="K71" s="6"/>
      <c r="L71" s="6"/>
      <c r="M71" s="7">
        <v>0</v>
      </c>
      <c r="N71" s="7">
        <v>42500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6830</v>
      </c>
      <c r="AF71" s="7">
        <v>0</v>
      </c>
      <c r="AG71" s="7">
        <v>0</v>
      </c>
      <c r="AH71" s="7">
        <v>0</v>
      </c>
      <c r="AI71" s="7">
        <v>0</v>
      </c>
      <c r="AJ71" s="8">
        <f t="shared" si="3"/>
        <v>0.16070588235294117</v>
      </c>
      <c r="AK71" s="7">
        <v>0</v>
      </c>
      <c r="AL71" s="8">
        <v>0</v>
      </c>
      <c r="AM71" s="10">
        <v>0</v>
      </c>
      <c r="AN71" s="11"/>
      <c r="AO71" s="12" t="e">
        <f t="shared" si="5"/>
        <v>#DIV/0!</v>
      </c>
    </row>
    <row r="72" spans="1:41" ht="25.5" outlineLevel="2" x14ac:dyDescent="0.25">
      <c r="A72" s="5" t="s">
        <v>46</v>
      </c>
      <c r="B72" s="6" t="s">
        <v>9</v>
      </c>
      <c r="C72" s="6" t="s">
        <v>71</v>
      </c>
      <c r="D72" s="6" t="s">
        <v>11</v>
      </c>
      <c r="E72" s="6" t="s">
        <v>9</v>
      </c>
      <c r="F72" s="6" t="s">
        <v>47</v>
      </c>
      <c r="G72" s="6"/>
      <c r="H72" s="6"/>
      <c r="I72" s="6"/>
      <c r="J72" s="6"/>
      <c r="K72" s="6"/>
      <c r="L72" s="6"/>
      <c r="M72" s="7">
        <v>0</v>
      </c>
      <c r="N72" s="7">
        <v>5000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8">
        <f t="shared" si="3"/>
        <v>0</v>
      </c>
      <c r="AK72" s="7">
        <v>0</v>
      </c>
      <c r="AL72" s="8">
        <v>0</v>
      </c>
      <c r="AM72" s="10">
        <v>0</v>
      </c>
      <c r="AN72" s="11"/>
      <c r="AO72" s="12" t="e">
        <f t="shared" si="5"/>
        <v>#DIV/0!</v>
      </c>
    </row>
    <row r="73" spans="1:41" ht="25.5" outlineLevel="2" x14ac:dyDescent="0.25">
      <c r="A73" s="5" t="s">
        <v>32</v>
      </c>
      <c r="B73" s="6"/>
      <c r="C73" s="24" t="s">
        <v>71</v>
      </c>
      <c r="D73" s="6"/>
      <c r="E73" s="6"/>
      <c r="F73" s="6">
        <v>310</v>
      </c>
      <c r="G73" s="6"/>
      <c r="H73" s="6"/>
      <c r="I73" s="6"/>
      <c r="J73" s="6"/>
      <c r="K73" s="6"/>
      <c r="L73" s="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 t="e">
        <f t="shared" si="3"/>
        <v>#DIV/0!</v>
      </c>
      <c r="AK73" s="7"/>
      <c r="AL73" s="8"/>
      <c r="AM73" s="10"/>
      <c r="AN73" s="11">
        <v>9700</v>
      </c>
      <c r="AO73" s="12">
        <f t="shared" si="5"/>
        <v>0</v>
      </c>
    </row>
    <row r="74" spans="1:41" ht="25.5" outlineLevel="2" x14ac:dyDescent="0.25">
      <c r="A74" s="5" t="s">
        <v>34</v>
      </c>
      <c r="B74" s="6" t="s">
        <v>9</v>
      </c>
      <c r="C74" s="6" t="s">
        <v>71</v>
      </c>
      <c r="D74" s="6" t="s">
        <v>11</v>
      </c>
      <c r="E74" s="6" t="s">
        <v>9</v>
      </c>
      <c r="F74" s="6" t="s">
        <v>35</v>
      </c>
      <c r="G74" s="6"/>
      <c r="H74" s="6"/>
      <c r="I74" s="6"/>
      <c r="J74" s="6"/>
      <c r="K74" s="6"/>
      <c r="L74" s="6"/>
      <c r="M74" s="7">
        <v>0</v>
      </c>
      <c r="N74" s="7">
        <v>20000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8">
        <f t="shared" si="3"/>
        <v>0</v>
      </c>
      <c r="AK74" s="7">
        <v>0</v>
      </c>
      <c r="AL74" s="8">
        <v>0</v>
      </c>
      <c r="AM74" s="10">
        <v>0</v>
      </c>
      <c r="AN74" s="11"/>
      <c r="AO74" s="12" t="e">
        <f t="shared" si="5"/>
        <v>#DIV/0!</v>
      </c>
    </row>
    <row r="75" spans="1:41" ht="38.25" outlineLevel="2" x14ac:dyDescent="0.25">
      <c r="A75" s="5" t="s">
        <v>60</v>
      </c>
      <c r="B75" s="6" t="s">
        <v>9</v>
      </c>
      <c r="C75" s="6" t="s">
        <v>71</v>
      </c>
      <c r="D75" s="6" t="s">
        <v>11</v>
      </c>
      <c r="E75" s="6" t="s">
        <v>9</v>
      </c>
      <c r="F75" s="6" t="s">
        <v>61</v>
      </c>
      <c r="G75" s="6"/>
      <c r="H75" s="6"/>
      <c r="I75" s="6"/>
      <c r="J75" s="6"/>
      <c r="K75" s="6"/>
      <c r="L75" s="6"/>
      <c r="M75" s="7">
        <v>0</v>
      </c>
      <c r="N75" s="7">
        <v>15000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8">
        <f t="shared" si="3"/>
        <v>0</v>
      </c>
      <c r="AK75" s="7">
        <v>0</v>
      </c>
      <c r="AL75" s="8">
        <v>0</v>
      </c>
      <c r="AM75" s="10">
        <v>0</v>
      </c>
      <c r="AN75" s="11"/>
      <c r="AO75" s="12" t="e">
        <f t="shared" si="5"/>
        <v>#DIV/0!</v>
      </c>
    </row>
    <row r="76" spans="1:41" x14ac:dyDescent="0.25">
      <c r="A76" s="14" t="s">
        <v>72</v>
      </c>
      <c r="B76" s="15" t="s">
        <v>9</v>
      </c>
      <c r="C76" s="15" t="s">
        <v>73</v>
      </c>
      <c r="D76" s="15" t="s">
        <v>11</v>
      </c>
      <c r="E76" s="15" t="s">
        <v>9</v>
      </c>
      <c r="F76" s="15" t="s">
        <v>9</v>
      </c>
      <c r="G76" s="15"/>
      <c r="H76" s="15"/>
      <c r="I76" s="15"/>
      <c r="J76" s="15"/>
      <c r="K76" s="15"/>
      <c r="L76" s="15"/>
      <c r="M76" s="16">
        <v>0</v>
      </c>
      <c r="N76" s="16">
        <f>N77+N80+N83</f>
        <v>41920125</v>
      </c>
      <c r="O76" s="16">
        <f t="shared" ref="O76:AE76" si="25">O77+O80+O83</f>
        <v>0</v>
      </c>
      <c r="P76" s="16">
        <f t="shared" si="25"/>
        <v>0</v>
      </c>
      <c r="Q76" s="16">
        <f t="shared" si="25"/>
        <v>0</v>
      </c>
      <c r="R76" s="16">
        <f t="shared" si="25"/>
        <v>0</v>
      </c>
      <c r="S76" s="16">
        <f t="shared" si="25"/>
        <v>0</v>
      </c>
      <c r="T76" s="16">
        <f t="shared" si="25"/>
        <v>0</v>
      </c>
      <c r="U76" s="16">
        <f t="shared" si="25"/>
        <v>0</v>
      </c>
      <c r="V76" s="16">
        <f t="shared" si="25"/>
        <v>0</v>
      </c>
      <c r="W76" s="16">
        <f t="shared" si="25"/>
        <v>0</v>
      </c>
      <c r="X76" s="16">
        <f t="shared" si="25"/>
        <v>0</v>
      </c>
      <c r="Y76" s="16">
        <f t="shared" si="25"/>
        <v>0</v>
      </c>
      <c r="Z76" s="16">
        <f t="shared" si="25"/>
        <v>0</v>
      </c>
      <c r="AA76" s="16">
        <f t="shared" si="25"/>
        <v>0</v>
      </c>
      <c r="AB76" s="16">
        <f t="shared" si="25"/>
        <v>0</v>
      </c>
      <c r="AC76" s="16">
        <f t="shared" si="25"/>
        <v>0</v>
      </c>
      <c r="AD76" s="16">
        <f t="shared" si="25"/>
        <v>0</v>
      </c>
      <c r="AE76" s="16">
        <f t="shared" si="25"/>
        <v>580139.21</v>
      </c>
      <c r="AF76" s="16">
        <v>0</v>
      </c>
      <c r="AG76" s="16">
        <v>0</v>
      </c>
      <c r="AH76" s="16">
        <v>50500</v>
      </c>
      <c r="AI76" s="16">
        <v>-50500</v>
      </c>
      <c r="AJ76" s="17">
        <f t="shared" si="3"/>
        <v>1.3839157445260479E-2</v>
      </c>
      <c r="AK76" s="16">
        <v>0</v>
      </c>
      <c r="AL76" s="17">
        <v>0</v>
      </c>
      <c r="AM76" s="18">
        <v>0</v>
      </c>
      <c r="AN76" s="16">
        <f t="shared" ref="AN76" si="26">AN77+AN80+AN83</f>
        <v>2665749.08</v>
      </c>
      <c r="AO76" s="20">
        <f t="shared" si="5"/>
        <v>0.2176270881428945</v>
      </c>
    </row>
    <row r="77" spans="1:41" outlineLevel="1" x14ac:dyDescent="0.25">
      <c r="A77" s="14" t="s">
        <v>74</v>
      </c>
      <c r="B77" s="15" t="s">
        <v>9</v>
      </c>
      <c r="C77" s="15" t="s">
        <v>75</v>
      </c>
      <c r="D77" s="15" t="s">
        <v>11</v>
      </c>
      <c r="E77" s="15" t="s">
        <v>9</v>
      </c>
      <c r="F77" s="15" t="s">
        <v>9</v>
      </c>
      <c r="G77" s="15"/>
      <c r="H77" s="15"/>
      <c r="I77" s="15"/>
      <c r="J77" s="15"/>
      <c r="K77" s="15"/>
      <c r="L77" s="15"/>
      <c r="M77" s="16">
        <v>0</v>
      </c>
      <c r="N77" s="16">
        <f>N78+N79</f>
        <v>162400</v>
      </c>
      <c r="O77" s="16">
        <f t="shared" ref="O77:AE77" si="27">O78+O79</f>
        <v>0</v>
      </c>
      <c r="P77" s="16">
        <f t="shared" si="27"/>
        <v>0</v>
      </c>
      <c r="Q77" s="16">
        <f t="shared" si="27"/>
        <v>0</v>
      </c>
      <c r="R77" s="16">
        <f t="shared" si="27"/>
        <v>0</v>
      </c>
      <c r="S77" s="16">
        <f t="shared" si="27"/>
        <v>0</v>
      </c>
      <c r="T77" s="16">
        <f t="shared" si="27"/>
        <v>0</v>
      </c>
      <c r="U77" s="16">
        <f t="shared" si="27"/>
        <v>0</v>
      </c>
      <c r="V77" s="16">
        <f t="shared" si="27"/>
        <v>0</v>
      </c>
      <c r="W77" s="16">
        <f t="shared" si="27"/>
        <v>0</v>
      </c>
      <c r="X77" s="16">
        <f t="shared" si="27"/>
        <v>0</v>
      </c>
      <c r="Y77" s="16">
        <f t="shared" si="27"/>
        <v>0</v>
      </c>
      <c r="Z77" s="16">
        <f t="shared" si="27"/>
        <v>0</v>
      </c>
      <c r="AA77" s="16">
        <f t="shared" si="27"/>
        <v>0</v>
      </c>
      <c r="AB77" s="16">
        <f t="shared" si="27"/>
        <v>0</v>
      </c>
      <c r="AC77" s="16">
        <f t="shared" si="27"/>
        <v>0</v>
      </c>
      <c r="AD77" s="16">
        <f t="shared" si="27"/>
        <v>0</v>
      </c>
      <c r="AE77" s="16">
        <f t="shared" si="27"/>
        <v>0</v>
      </c>
      <c r="AF77" s="16">
        <v>0</v>
      </c>
      <c r="AG77" s="16">
        <v>0</v>
      </c>
      <c r="AH77" s="16">
        <v>0</v>
      </c>
      <c r="AI77" s="16">
        <v>0</v>
      </c>
      <c r="AJ77" s="17">
        <f t="shared" si="3"/>
        <v>0</v>
      </c>
      <c r="AK77" s="16">
        <v>0</v>
      </c>
      <c r="AL77" s="17">
        <v>0</v>
      </c>
      <c r="AM77" s="18">
        <v>0</v>
      </c>
      <c r="AN77" s="16">
        <f t="shared" ref="AN77" si="28">AN78+AN79</f>
        <v>0</v>
      </c>
      <c r="AO77" s="20" t="e">
        <f t="shared" si="5"/>
        <v>#DIV/0!</v>
      </c>
    </row>
    <row r="78" spans="1:41" outlineLevel="2" x14ac:dyDescent="0.25">
      <c r="A78" s="5" t="s">
        <v>26</v>
      </c>
      <c r="B78" s="6" t="s">
        <v>9</v>
      </c>
      <c r="C78" s="6" t="s">
        <v>75</v>
      </c>
      <c r="D78" s="6" t="s">
        <v>11</v>
      </c>
      <c r="E78" s="6" t="s">
        <v>9</v>
      </c>
      <c r="F78" s="6" t="s">
        <v>27</v>
      </c>
      <c r="G78" s="6"/>
      <c r="H78" s="6"/>
      <c r="I78" s="6"/>
      <c r="J78" s="6"/>
      <c r="K78" s="6"/>
      <c r="L78" s="6"/>
      <c r="M78" s="7">
        <v>0</v>
      </c>
      <c r="N78" s="7">
        <v>62400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8">
        <f t="shared" si="3"/>
        <v>0</v>
      </c>
      <c r="AK78" s="7">
        <v>0</v>
      </c>
      <c r="AL78" s="8">
        <v>0</v>
      </c>
      <c r="AM78" s="10">
        <v>0</v>
      </c>
      <c r="AN78" s="11"/>
      <c r="AO78" s="12" t="e">
        <f t="shared" si="5"/>
        <v>#DIV/0!</v>
      </c>
    </row>
    <row r="79" spans="1:41" ht="25.5" outlineLevel="2" x14ac:dyDescent="0.25">
      <c r="A79" s="5" t="s">
        <v>46</v>
      </c>
      <c r="B79" s="6" t="s">
        <v>9</v>
      </c>
      <c r="C79" s="6" t="s">
        <v>75</v>
      </c>
      <c r="D79" s="6" t="s">
        <v>11</v>
      </c>
      <c r="E79" s="6" t="s">
        <v>9</v>
      </c>
      <c r="F79" s="6" t="s">
        <v>47</v>
      </c>
      <c r="G79" s="6"/>
      <c r="H79" s="6"/>
      <c r="I79" s="6"/>
      <c r="J79" s="6"/>
      <c r="K79" s="6"/>
      <c r="L79" s="6"/>
      <c r="M79" s="7">
        <v>0</v>
      </c>
      <c r="N79" s="7">
        <v>100000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8">
        <f t="shared" ref="AJ79:AJ148" si="29">AE79/N79</f>
        <v>0</v>
      </c>
      <c r="AK79" s="7">
        <v>0</v>
      </c>
      <c r="AL79" s="8">
        <v>0</v>
      </c>
      <c r="AM79" s="10">
        <v>0</v>
      </c>
      <c r="AN79" s="11"/>
      <c r="AO79" s="12" t="e">
        <f t="shared" ref="AO79:AO148" si="30">AE79/AN79</f>
        <v>#DIV/0!</v>
      </c>
    </row>
    <row r="80" spans="1:41" ht="25.5" outlineLevel="1" x14ac:dyDescent="0.25">
      <c r="A80" s="14" t="s">
        <v>76</v>
      </c>
      <c r="B80" s="15" t="s">
        <v>9</v>
      </c>
      <c r="C80" s="15" t="s">
        <v>77</v>
      </c>
      <c r="D80" s="15" t="s">
        <v>11</v>
      </c>
      <c r="E80" s="15" t="s">
        <v>9</v>
      </c>
      <c r="F80" s="15" t="s">
        <v>9</v>
      </c>
      <c r="G80" s="15"/>
      <c r="H80" s="15"/>
      <c r="I80" s="15"/>
      <c r="J80" s="15"/>
      <c r="K80" s="15"/>
      <c r="L80" s="15"/>
      <c r="M80" s="16">
        <v>0</v>
      </c>
      <c r="N80" s="16">
        <f>N81+N82</f>
        <v>41538800</v>
      </c>
      <c r="O80" s="16">
        <f t="shared" ref="O80:AE80" si="31">O81+O82</f>
        <v>0</v>
      </c>
      <c r="P80" s="16">
        <f t="shared" si="31"/>
        <v>0</v>
      </c>
      <c r="Q80" s="16">
        <f t="shared" si="31"/>
        <v>0</v>
      </c>
      <c r="R80" s="16">
        <f t="shared" si="31"/>
        <v>0</v>
      </c>
      <c r="S80" s="16">
        <f t="shared" si="31"/>
        <v>0</v>
      </c>
      <c r="T80" s="16">
        <f t="shared" si="31"/>
        <v>0</v>
      </c>
      <c r="U80" s="16">
        <f t="shared" si="31"/>
        <v>0</v>
      </c>
      <c r="V80" s="16">
        <f t="shared" si="31"/>
        <v>0</v>
      </c>
      <c r="W80" s="16">
        <f t="shared" si="31"/>
        <v>0</v>
      </c>
      <c r="X80" s="16">
        <f t="shared" si="31"/>
        <v>0</v>
      </c>
      <c r="Y80" s="16">
        <f t="shared" si="31"/>
        <v>0</v>
      </c>
      <c r="Z80" s="16">
        <f t="shared" si="31"/>
        <v>0</v>
      </c>
      <c r="AA80" s="16">
        <f t="shared" si="31"/>
        <v>0</v>
      </c>
      <c r="AB80" s="16">
        <f t="shared" si="31"/>
        <v>0</v>
      </c>
      <c r="AC80" s="16">
        <f t="shared" si="31"/>
        <v>0</v>
      </c>
      <c r="AD80" s="16">
        <f t="shared" si="31"/>
        <v>0</v>
      </c>
      <c r="AE80" s="16">
        <f t="shared" si="31"/>
        <v>559639.21</v>
      </c>
      <c r="AF80" s="16">
        <v>0</v>
      </c>
      <c r="AG80" s="16">
        <v>0</v>
      </c>
      <c r="AH80" s="16">
        <v>30000</v>
      </c>
      <c r="AI80" s="16">
        <v>-30000</v>
      </c>
      <c r="AJ80" s="17">
        <f t="shared" si="29"/>
        <v>1.347268601885466E-2</v>
      </c>
      <c r="AK80" s="16">
        <v>0</v>
      </c>
      <c r="AL80" s="17">
        <v>0</v>
      </c>
      <c r="AM80" s="18">
        <v>0</v>
      </c>
      <c r="AN80" s="16">
        <f t="shared" ref="AN80" si="32">AN81+AN82</f>
        <v>2665749.08</v>
      </c>
      <c r="AO80" s="20">
        <f t="shared" si="30"/>
        <v>0.20993694200205817</v>
      </c>
    </row>
    <row r="81" spans="1:41" ht="25.5" outlineLevel="2" x14ac:dyDescent="0.25">
      <c r="A81" s="5" t="s">
        <v>24</v>
      </c>
      <c r="B81" s="6" t="s">
        <v>9</v>
      </c>
      <c r="C81" s="6" t="s">
        <v>77</v>
      </c>
      <c r="D81" s="6" t="s">
        <v>11</v>
      </c>
      <c r="E81" s="6" t="s">
        <v>9</v>
      </c>
      <c r="F81" s="6" t="s">
        <v>25</v>
      </c>
      <c r="G81" s="6"/>
      <c r="H81" s="6"/>
      <c r="I81" s="6"/>
      <c r="J81" s="6"/>
      <c r="K81" s="6"/>
      <c r="L81" s="6"/>
      <c r="M81" s="7">
        <v>0</v>
      </c>
      <c r="N81" s="7">
        <v>41418800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559639.21</v>
      </c>
      <c r="AF81" s="7">
        <v>0</v>
      </c>
      <c r="AG81" s="7">
        <v>0</v>
      </c>
      <c r="AH81" s="7">
        <v>30000</v>
      </c>
      <c r="AI81" s="7">
        <v>-30000</v>
      </c>
      <c r="AJ81" s="8">
        <f t="shared" si="29"/>
        <v>1.351171955730248E-2</v>
      </c>
      <c r="AK81" s="7">
        <v>0</v>
      </c>
      <c r="AL81" s="8">
        <v>0</v>
      </c>
      <c r="AM81" s="10">
        <v>0</v>
      </c>
      <c r="AN81" s="11">
        <v>2665749.08</v>
      </c>
      <c r="AO81" s="12">
        <f t="shared" si="30"/>
        <v>0.20993694200205817</v>
      </c>
    </row>
    <row r="82" spans="1:41" ht="25.5" outlineLevel="2" x14ac:dyDescent="0.25">
      <c r="A82" s="5" t="s">
        <v>32</v>
      </c>
      <c r="B82" s="6" t="s">
        <v>9</v>
      </c>
      <c r="C82" s="6" t="s">
        <v>77</v>
      </c>
      <c r="D82" s="6" t="s">
        <v>11</v>
      </c>
      <c r="E82" s="6" t="s">
        <v>9</v>
      </c>
      <c r="F82" s="6" t="s">
        <v>33</v>
      </c>
      <c r="G82" s="6"/>
      <c r="H82" s="6"/>
      <c r="I82" s="6"/>
      <c r="J82" s="6"/>
      <c r="K82" s="6"/>
      <c r="L82" s="6"/>
      <c r="M82" s="7">
        <v>0</v>
      </c>
      <c r="N82" s="7">
        <v>120000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8">
        <f t="shared" si="29"/>
        <v>0</v>
      </c>
      <c r="AK82" s="7">
        <v>0</v>
      </c>
      <c r="AL82" s="8">
        <v>0</v>
      </c>
      <c r="AM82" s="10">
        <v>0</v>
      </c>
      <c r="AN82" s="11"/>
      <c r="AO82" s="12" t="e">
        <f t="shared" si="30"/>
        <v>#DIV/0!</v>
      </c>
    </row>
    <row r="83" spans="1:41" ht="25.5" outlineLevel="1" x14ac:dyDescent="0.25">
      <c r="A83" s="14" t="s">
        <v>78</v>
      </c>
      <c r="B83" s="15" t="s">
        <v>9</v>
      </c>
      <c r="C83" s="15" t="s">
        <v>79</v>
      </c>
      <c r="D83" s="15" t="s">
        <v>11</v>
      </c>
      <c r="E83" s="15" t="s">
        <v>9</v>
      </c>
      <c r="F83" s="15" t="s">
        <v>9</v>
      </c>
      <c r="G83" s="15"/>
      <c r="H83" s="15"/>
      <c r="I83" s="15"/>
      <c r="J83" s="15"/>
      <c r="K83" s="15"/>
      <c r="L83" s="15"/>
      <c r="M83" s="16">
        <v>0</v>
      </c>
      <c r="N83" s="16">
        <f>N84</f>
        <v>218925</v>
      </c>
      <c r="O83" s="16">
        <f t="shared" ref="O83:AE83" si="33">O84</f>
        <v>0</v>
      </c>
      <c r="P83" s="16">
        <f t="shared" si="33"/>
        <v>0</v>
      </c>
      <c r="Q83" s="16">
        <f t="shared" si="33"/>
        <v>0</v>
      </c>
      <c r="R83" s="16">
        <f t="shared" si="33"/>
        <v>0</v>
      </c>
      <c r="S83" s="16">
        <f t="shared" si="33"/>
        <v>0</v>
      </c>
      <c r="T83" s="16">
        <f t="shared" si="33"/>
        <v>0</v>
      </c>
      <c r="U83" s="16">
        <f t="shared" si="33"/>
        <v>0</v>
      </c>
      <c r="V83" s="16">
        <f t="shared" si="33"/>
        <v>0</v>
      </c>
      <c r="W83" s="16">
        <f t="shared" si="33"/>
        <v>0</v>
      </c>
      <c r="X83" s="16">
        <f t="shared" si="33"/>
        <v>0</v>
      </c>
      <c r="Y83" s="16">
        <f t="shared" si="33"/>
        <v>0</v>
      </c>
      <c r="Z83" s="16">
        <f t="shared" si="33"/>
        <v>0</v>
      </c>
      <c r="AA83" s="16">
        <f t="shared" si="33"/>
        <v>0</v>
      </c>
      <c r="AB83" s="16">
        <f t="shared" si="33"/>
        <v>0</v>
      </c>
      <c r="AC83" s="16">
        <f t="shared" si="33"/>
        <v>0</v>
      </c>
      <c r="AD83" s="16">
        <f t="shared" si="33"/>
        <v>0</v>
      </c>
      <c r="AE83" s="16">
        <f t="shared" si="33"/>
        <v>20500</v>
      </c>
      <c r="AF83" s="16">
        <v>0</v>
      </c>
      <c r="AG83" s="16">
        <v>0</v>
      </c>
      <c r="AH83" s="16">
        <v>20500</v>
      </c>
      <c r="AI83" s="16">
        <v>-20500</v>
      </c>
      <c r="AJ83" s="17">
        <f t="shared" si="29"/>
        <v>9.3639374214913779E-2</v>
      </c>
      <c r="AK83" s="16">
        <v>0</v>
      </c>
      <c r="AL83" s="17">
        <v>0</v>
      </c>
      <c r="AM83" s="18">
        <v>0</v>
      </c>
      <c r="AN83" s="16">
        <f t="shared" ref="AN83" si="34">AN84</f>
        <v>0</v>
      </c>
      <c r="AO83" s="20" t="e">
        <f t="shared" si="30"/>
        <v>#DIV/0!</v>
      </c>
    </row>
    <row r="84" spans="1:41" outlineLevel="2" x14ac:dyDescent="0.25">
      <c r="A84" s="5" t="s">
        <v>26</v>
      </c>
      <c r="B84" s="6" t="s">
        <v>9</v>
      </c>
      <c r="C84" s="6" t="s">
        <v>79</v>
      </c>
      <c r="D84" s="6" t="s">
        <v>11</v>
      </c>
      <c r="E84" s="6" t="s">
        <v>9</v>
      </c>
      <c r="F84" s="6" t="s">
        <v>27</v>
      </c>
      <c r="G84" s="6"/>
      <c r="H84" s="6"/>
      <c r="I84" s="6"/>
      <c r="J84" s="6"/>
      <c r="K84" s="6"/>
      <c r="L84" s="6"/>
      <c r="M84" s="7">
        <v>0</v>
      </c>
      <c r="N84" s="7">
        <v>218925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20500</v>
      </c>
      <c r="AF84" s="7">
        <v>0</v>
      </c>
      <c r="AG84" s="7">
        <v>0</v>
      </c>
      <c r="AH84" s="7">
        <v>20500</v>
      </c>
      <c r="AI84" s="7">
        <v>-20500</v>
      </c>
      <c r="AJ84" s="8">
        <f t="shared" si="29"/>
        <v>9.3639374214913779E-2</v>
      </c>
      <c r="AK84" s="7">
        <v>0</v>
      </c>
      <c r="AL84" s="8">
        <v>0</v>
      </c>
      <c r="AM84" s="10">
        <v>0</v>
      </c>
      <c r="AN84" s="11"/>
      <c r="AO84" s="12" t="e">
        <f t="shared" si="30"/>
        <v>#DIV/0!</v>
      </c>
    </row>
    <row r="85" spans="1:41" ht="25.5" x14ac:dyDescent="0.25">
      <c r="A85" s="14" t="s">
        <v>80</v>
      </c>
      <c r="B85" s="15" t="s">
        <v>9</v>
      </c>
      <c r="C85" s="15" t="s">
        <v>81</v>
      </c>
      <c r="D85" s="15" t="s">
        <v>11</v>
      </c>
      <c r="E85" s="15" t="s">
        <v>9</v>
      </c>
      <c r="F85" s="15" t="s">
        <v>9</v>
      </c>
      <c r="G85" s="15"/>
      <c r="H85" s="15"/>
      <c r="I85" s="15"/>
      <c r="J85" s="15"/>
      <c r="K85" s="15"/>
      <c r="L85" s="15"/>
      <c r="M85" s="16">
        <v>0</v>
      </c>
      <c r="N85" s="16">
        <f>N86+N89+N96</f>
        <v>59164254.010000005</v>
      </c>
      <c r="O85" s="16">
        <f t="shared" ref="O85:AE85" si="35">O86+O89+O96</f>
        <v>0</v>
      </c>
      <c r="P85" s="16">
        <f t="shared" si="35"/>
        <v>0</v>
      </c>
      <c r="Q85" s="16">
        <f t="shared" si="35"/>
        <v>0</v>
      </c>
      <c r="R85" s="16">
        <f t="shared" si="35"/>
        <v>0</v>
      </c>
      <c r="S85" s="16">
        <f t="shared" si="35"/>
        <v>0</v>
      </c>
      <c r="T85" s="16">
        <f t="shared" si="35"/>
        <v>0</v>
      </c>
      <c r="U85" s="16">
        <f t="shared" si="35"/>
        <v>0</v>
      </c>
      <c r="V85" s="16">
        <f t="shared" si="35"/>
        <v>0</v>
      </c>
      <c r="W85" s="16">
        <f t="shared" si="35"/>
        <v>0</v>
      </c>
      <c r="X85" s="16">
        <f t="shared" si="35"/>
        <v>0</v>
      </c>
      <c r="Y85" s="16">
        <f t="shared" si="35"/>
        <v>0</v>
      </c>
      <c r="Z85" s="16">
        <f t="shared" si="35"/>
        <v>0</v>
      </c>
      <c r="AA85" s="16">
        <f t="shared" si="35"/>
        <v>0</v>
      </c>
      <c r="AB85" s="16">
        <f t="shared" si="35"/>
        <v>0</v>
      </c>
      <c r="AC85" s="16">
        <f t="shared" si="35"/>
        <v>0</v>
      </c>
      <c r="AD85" s="16">
        <f t="shared" si="35"/>
        <v>0</v>
      </c>
      <c r="AE85" s="16">
        <f t="shared" si="35"/>
        <v>1151201.08</v>
      </c>
      <c r="AF85" s="16">
        <v>0</v>
      </c>
      <c r="AG85" s="16">
        <v>0</v>
      </c>
      <c r="AH85" s="16">
        <v>1148880.1599999999</v>
      </c>
      <c r="AI85" s="16">
        <v>-1148880.1599999999</v>
      </c>
      <c r="AJ85" s="17">
        <f t="shared" si="29"/>
        <v>1.9457713094893799E-2</v>
      </c>
      <c r="AK85" s="16">
        <v>0</v>
      </c>
      <c r="AL85" s="17">
        <v>0</v>
      </c>
      <c r="AM85" s="18">
        <v>0</v>
      </c>
      <c r="AN85" s="16">
        <f t="shared" ref="AN85" si="36">AN86+AN89+AN96</f>
        <v>1509661.69</v>
      </c>
      <c r="AO85" s="20">
        <f t="shared" si="30"/>
        <v>0.76255566901217464</v>
      </c>
    </row>
    <row r="86" spans="1:41" outlineLevel="1" x14ac:dyDescent="0.25">
      <c r="A86" s="14" t="s">
        <v>82</v>
      </c>
      <c r="B86" s="15" t="s">
        <v>9</v>
      </c>
      <c r="C86" s="15" t="s">
        <v>83</v>
      </c>
      <c r="D86" s="15" t="s">
        <v>11</v>
      </c>
      <c r="E86" s="15" t="s">
        <v>9</v>
      </c>
      <c r="F86" s="15" t="s">
        <v>9</v>
      </c>
      <c r="G86" s="15"/>
      <c r="H86" s="15"/>
      <c r="I86" s="15"/>
      <c r="J86" s="15"/>
      <c r="K86" s="15"/>
      <c r="L86" s="15"/>
      <c r="M86" s="16">
        <v>0</v>
      </c>
      <c r="N86" s="16">
        <f>N87+N88</f>
        <v>529600</v>
      </c>
      <c r="O86" s="16">
        <f t="shared" ref="O86:AE86" si="37">O87+O88</f>
        <v>0</v>
      </c>
      <c r="P86" s="16">
        <f t="shared" si="37"/>
        <v>0</v>
      </c>
      <c r="Q86" s="16">
        <f t="shared" si="37"/>
        <v>0</v>
      </c>
      <c r="R86" s="16">
        <f t="shared" si="37"/>
        <v>0</v>
      </c>
      <c r="S86" s="16">
        <f t="shared" si="37"/>
        <v>0</v>
      </c>
      <c r="T86" s="16">
        <f t="shared" si="37"/>
        <v>0</v>
      </c>
      <c r="U86" s="16">
        <f t="shared" si="37"/>
        <v>0</v>
      </c>
      <c r="V86" s="16">
        <f t="shared" si="37"/>
        <v>0</v>
      </c>
      <c r="W86" s="16">
        <f t="shared" si="37"/>
        <v>0</v>
      </c>
      <c r="X86" s="16">
        <f t="shared" si="37"/>
        <v>0</v>
      </c>
      <c r="Y86" s="16">
        <f t="shared" si="37"/>
        <v>0</v>
      </c>
      <c r="Z86" s="16">
        <f t="shared" si="37"/>
        <v>0</v>
      </c>
      <c r="AA86" s="16">
        <f t="shared" si="37"/>
        <v>0</v>
      </c>
      <c r="AB86" s="16">
        <f t="shared" si="37"/>
        <v>0</v>
      </c>
      <c r="AC86" s="16">
        <f t="shared" si="37"/>
        <v>0</v>
      </c>
      <c r="AD86" s="16">
        <f t="shared" si="37"/>
        <v>0</v>
      </c>
      <c r="AE86" s="16">
        <f t="shared" si="37"/>
        <v>167015.85</v>
      </c>
      <c r="AF86" s="16">
        <v>0</v>
      </c>
      <c r="AG86" s="16">
        <v>0</v>
      </c>
      <c r="AH86" s="16">
        <v>164694.93</v>
      </c>
      <c r="AI86" s="16">
        <v>-164694.93</v>
      </c>
      <c r="AJ86" s="17">
        <f t="shared" si="29"/>
        <v>0.31536225453172206</v>
      </c>
      <c r="AK86" s="16">
        <v>0</v>
      </c>
      <c r="AL86" s="17">
        <v>0</v>
      </c>
      <c r="AM86" s="18">
        <v>0</v>
      </c>
      <c r="AN86" s="16">
        <f t="shared" ref="AN86" si="38">AN87+AN88</f>
        <v>75062.19</v>
      </c>
      <c r="AO86" s="20">
        <f t="shared" si="30"/>
        <v>2.2250330026342158</v>
      </c>
    </row>
    <row r="87" spans="1:41" ht="25.5" outlineLevel="2" x14ac:dyDescent="0.25">
      <c r="A87" s="5" t="s">
        <v>24</v>
      </c>
      <c r="B87" s="6" t="s">
        <v>9</v>
      </c>
      <c r="C87" s="6" t="s">
        <v>83</v>
      </c>
      <c r="D87" s="6" t="s">
        <v>11</v>
      </c>
      <c r="E87" s="6" t="s">
        <v>9</v>
      </c>
      <c r="F87" s="6" t="s">
        <v>25</v>
      </c>
      <c r="G87" s="6"/>
      <c r="H87" s="6"/>
      <c r="I87" s="6"/>
      <c r="J87" s="6"/>
      <c r="K87" s="6"/>
      <c r="L87" s="6"/>
      <c r="M87" s="7">
        <v>0</v>
      </c>
      <c r="N87" s="7">
        <v>529600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167015.85</v>
      </c>
      <c r="AF87" s="7">
        <v>0</v>
      </c>
      <c r="AG87" s="7">
        <v>0</v>
      </c>
      <c r="AH87" s="7">
        <v>164694.93</v>
      </c>
      <c r="AI87" s="7">
        <v>-164694.93</v>
      </c>
      <c r="AJ87" s="8">
        <f t="shared" si="29"/>
        <v>0.31536225453172206</v>
      </c>
      <c r="AK87" s="7">
        <v>0</v>
      </c>
      <c r="AL87" s="8">
        <v>0</v>
      </c>
      <c r="AM87" s="10">
        <v>0</v>
      </c>
      <c r="AN87" s="11">
        <v>75062.19</v>
      </c>
      <c r="AO87" s="12">
        <f t="shared" si="30"/>
        <v>2.2250330026342158</v>
      </c>
    </row>
    <row r="88" spans="1:41" ht="25.5" outlineLevel="2" x14ac:dyDescent="0.25">
      <c r="A88" s="5" t="s">
        <v>32</v>
      </c>
      <c r="B88" s="6" t="s">
        <v>9</v>
      </c>
      <c r="C88" s="6" t="s">
        <v>83</v>
      </c>
      <c r="D88" s="6" t="s">
        <v>11</v>
      </c>
      <c r="E88" s="6" t="s">
        <v>9</v>
      </c>
      <c r="F88" s="6" t="s">
        <v>33</v>
      </c>
      <c r="G88" s="6"/>
      <c r="H88" s="6"/>
      <c r="I88" s="6"/>
      <c r="J88" s="6"/>
      <c r="K88" s="6"/>
      <c r="L88" s="6"/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8" t="e">
        <f t="shared" si="29"/>
        <v>#DIV/0!</v>
      </c>
      <c r="AK88" s="7">
        <v>0</v>
      </c>
      <c r="AL88" s="8">
        <v>0</v>
      </c>
      <c r="AM88" s="10">
        <v>0</v>
      </c>
      <c r="AN88" s="11"/>
      <c r="AO88" s="12" t="e">
        <f t="shared" si="30"/>
        <v>#DIV/0!</v>
      </c>
    </row>
    <row r="89" spans="1:41" outlineLevel="1" x14ac:dyDescent="0.25">
      <c r="A89" s="14" t="s">
        <v>84</v>
      </c>
      <c r="B89" s="15" t="s">
        <v>9</v>
      </c>
      <c r="C89" s="15" t="s">
        <v>85</v>
      </c>
      <c r="D89" s="15" t="s">
        <v>11</v>
      </c>
      <c r="E89" s="15" t="s">
        <v>9</v>
      </c>
      <c r="F89" s="15" t="s">
        <v>9</v>
      </c>
      <c r="G89" s="15"/>
      <c r="H89" s="15"/>
      <c r="I89" s="15"/>
      <c r="J89" s="15"/>
      <c r="K89" s="15"/>
      <c r="L89" s="15"/>
      <c r="M89" s="16">
        <v>0</v>
      </c>
      <c r="N89" s="16">
        <f>SUM(N90:N95)</f>
        <v>24165104.899999999</v>
      </c>
      <c r="O89" s="16">
        <f t="shared" ref="O89:AE89" si="39">SUM(O90:O95)</f>
        <v>0</v>
      </c>
      <c r="P89" s="16">
        <f t="shared" si="39"/>
        <v>0</v>
      </c>
      <c r="Q89" s="16">
        <f t="shared" si="39"/>
        <v>0</v>
      </c>
      <c r="R89" s="16">
        <f t="shared" si="39"/>
        <v>0</v>
      </c>
      <c r="S89" s="16">
        <f t="shared" si="39"/>
        <v>0</v>
      </c>
      <c r="T89" s="16">
        <f t="shared" si="39"/>
        <v>0</v>
      </c>
      <c r="U89" s="16">
        <f t="shared" si="39"/>
        <v>0</v>
      </c>
      <c r="V89" s="16">
        <f t="shared" si="39"/>
        <v>0</v>
      </c>
      <c r="W89" s="16">
        <f t="shared" si="39"/>
        <v>0</v>
      </c>
      <c r="X89" s="16">
        <f t="shared" si="39"/>
        <v>0</v>
      </c>
      <c r="Y89" s="16">
        <f t="shared" si="39"/>
        <v>0</v>
      </c>
      <c r="Z89" s="16">
        <f t="shared" si="39"/>
        <v>0</v>
      </c>
      <c r="AA89" s="16">
        <f t="shared" si="39"/>
        <v>0</v>
      </c>
      <c r="AB89" s="16">
        <f t="shared" si="39"/>
        <v>0</v>
      </c>
      <c r="AC89" s="16">
        <f t="shared" si="39"/>
        <v>0</v>
      </c>
      <c r="AD89" s="16">
        <f t="shared" si="39"/>
        <v>0</v>
      </c>
      <c r="AE89" s="16">
        <f t="shared" si="39"/>
        <v>25957</v>
      </c>
      <c r="AF89" s="16">
        <v>0</v>
      </c>
      <c r="AG89" s="16">
        <v>0</v>
      </c>
      <c r="AH89" s="16">
        <v>25957</v>
      </c>
      <c r="AI89" s="16">
        <v>-25957</v>
      </c>
      <c r="AJ89" s="17">
        <f t="shared" si="29"/>
        <v>1.074152175519834E-3</v>
      </c>
      <c r="AK89" s="16">
        <v>0</v>
      </c>
      <c r="AL89" s="17">
        <v>0</v>
      </c>
      <c r="AM89" s="18">
        <v>0</v>
      </c>
      <c r="AN89" s="16">
        <f t="shared" ref="AN89" si="40">SUM(AN90:AN95)</f>
        <v>39726</v>
      </c>
      <c r="AO89" s="20">
        <f t="shared" si="30"/>
        <v>0.65340079544882446</v>
      </c>
    </row>
    <row r="90" spans="1:41" ht="25.5" outlineLevel="2" x14ac:dyDescent="0.25">
      <c r="A90" s="5" t="s">
        <v>24</v>
      </c>
      <c r="B90" s="6" t="s">
        <v>9</v>
      </c>
      <c r="C90" s="6" t="s">
        <v>85</v>
      </c>
      <c r="D90" s="6" t="s">
        <v>11</v>
      </c>
      <c r="E90" s="6" t="s">
        <v>9</v>
      </c>
      <c r="F90" s="6" t="s">
        <v>25</v>
      </c>
      <c r="G90" s="6"/>
      <c r="H90" s="6"/>
      <c r="I90" s="6"/>
      <c r="J90" s="6"/>
      <c r="K90" s="6"/>
      <c r="L90" s="6"/>
      <c r="M90" s="7">
        <v>0</v>
      </c>
      <c r="N90" s="7">
        <v>1282049.8999999999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8">
        <f t="shared" si="29"/>
        <v>0</v>
      </c>
      <c r="AK90" s="7">
        <v>0</v>
      </c>
      <c r="AL90" s="8">
        <v>0</v>
      </c>
      <c r="AM90" s="10">
        <v>0</v>
      </c>
      <c r="AN90" s="11"/>
      <c r="AO90" s="12" t="e">
        <f t="shared" si="30"/>
        <v>#DIV/0!</v>
      </c>
    </row>
    <row r="91" spans="1:41" outlineLevel="2" x14ac:dyDescent="0.25">
      <c r="A91" s="5" t="s">
        <v>26</v>
      </c>
      <c r="B91" s="6" t="s">
        <v>9</v>
      </c>
      <c r="C91" s="6" t="s">
        <v>85</v>
      </c>
      <c r="D91" s="6" t="s">
        <v>11</v>
      </c>
      <c r="E91" s="6" t="s">
        <v>9</v>
      </c>
      <c r="F91" s="6" t="s">
        <v>27</v>
      </c>
      <c r="G91" s="6"/>
      <c r="H91" s="6"/>
      <c r="I91" s="6"/>
      <c r="J91" s="6"/>
      <c r="K91" s="6"/>
      <c r="L91" s="6"/>
      <c r="M91" s="7">
        <v>0</v>
      </c>
      <c r="N91" s="7">
        <v>1470400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8">
        <f t="shared" si="29"/>
        <v>0</v>
      </c>
      <c r="AK91" s="7">
        <v>0</v>
      </c>
      <c r="AL91" s="8">
        <v>0</v>
      </c>
      <c r="AM91" s="10">
        <v>0</v>
      </c>
      <c r="AN91" s="11"/>
      <c r="AO91" s="12" t="e">
        <f t="shared" si="30"/>
        <v>#DIV/0!</v>
      </c>
    </row>
    <row r="92" spans="1:41" ht="25.5" outlineLevel="2" x14ac:dyDescent="0.25">
      <c r="A92" s="5" t="s">
        <v>86</v>
      </c>
      <c r="B92" s="6" t="s">
        <v>9</v>
      </c>
      <c r="C92" s="6" t="s">
        <v>85</v>
      </c>
      <c r="D92" s="6" t="s">
        <v>11</v>
      </c>
      <c r="E92" s="6" t="s">
        <v>9</v>
      </c>
      <c r="F92" s="6" t="s">
        <v>87</v>
      </c>
      <c r="G92" s="6"/>
      <c r="H92" s="6"/>
      <c r="I92" s="6"/>
      <c r="J92" s="6"/>
      <c r="K92" s="6"/>
      <c r="L92" s="6"/>
      <c r="M92" s="7">
        <v>0</v>
      </c>
      <c r="N92" s="7">
        <v>17042880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8">
        <f t="shared" si="29"/>
        <v>0</v>
      </c>
      <c r="AK92" s="7">
        <v>0</v>
      </c>
      <c r="AL92" s="8">
        <v>0</v>
      </c>
      <c r="AM92" s="10">
        <v>0</v>
      </c>
      <c r="AN92" s="11"/>
      <c r="AO92" s="12" t="e">
        <f t="shared" si="30"/>
        <v>#DIV/0!</v>
      </c>
    </row>
    <row r="93" spans="1:41" outlineLevel="2" x14ac:dyDescent="0.25">
      <c r="A93" s="5" t="s">
        <v>30</v>
      </c>
      <c r="B93" s="6" t="s">
        <v>9</v>
      </c>
      <c r="C93" s="6" t="s">
        <v>85</v>
      </c>
      <c r="D93" s="6" t="s">
        <v>11</v>
      </c>
      <c r="E93" s="6" t="s">
        <v>9</v>
      </c>
      <c r="F93" s="6" t="s">
        <v>31</v>
      </c>
      <c r="G93" s="6"/>
      <c r="H93" s="6"/>
      <c r="I93" s="6"/>
      <c r="J93" s="6"/>
      <c r="K93" s="6"/>
      <c r="L93" s="6"/>
      <c r="M93" s="7">
        <v>0</v>
      </c>
      <c r="N93" s="7">
        <v>197975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25957</v>
      </c>
      <c r="AF93" s="7">
        <v>0</v>
      </c>
      <c r="AG93" s="7">
        <v>0</v>
      </c>
      <c r="AH93" s="7">
        <v>25957</v>
      </c>
      <c r="AI93" s="7">
        <v>-25957</v>
      </c>
      <c r="AJ93" s="8">
        <f t="shared" si="29"/>
        <v>0.13111251420633918</v>
      </c>
      <c r="AK93" s="7">
        <v>0</v>
      </c>
      <c r="AL93" s="8">
        <v>0</v>
      </c>
      <c r="AM93" s="10">
        <v>0</v>
      </c>
      <c r="AN93" s="11">
        <v>39726</v>
      </c>
      <c r="AO93" s="12">
        <f t="shared" si="30"/>
        <v>0.65340079544882446</v>
      </c>
    </row>
    <row r="94" spans="1:41" ht="25.5" outlineLevel="2" x14ac:dyDescent="0.25">
      <c r="A94" s="5" t="s">
        <v>46</v>
      </c>
      <c r="B94" s="6" t="s">
        <v>9</v>
      </c>
      <c r="C94" s="6" t="s">
        <v>85</v>
      </c>
      <c r="D94" s="6" t="s">
        <v>11</v>
      </c>
      <c r="E94" s="6" t="s">
        <v>9</v>
      </c>
      <c r="F94" s="6" t="s">
        <v>47</v>
      </c>
      <c r="G94" s="6"/>
      <c r="H94" s="6"/>
      <c r="I94" s="6"/>
      <c r="J94" s="6"/>
      <c r="K94" s="6"/>
      <c r="L94" s="6"/>
      <c r="M94" s="7">
        <v>0</v>
      </c>
      <c r="N94" s="7">
        <v>3000000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8">
        <f t="shared" si="29"/>
        <v>0</v>
      </c>
      <c r="AK94" s="7">
        <v>0</v>
      </c>
      <c r="AL94" s="8">
        <v>0</v>
      </c>
      <c r="AM94" s="10">
        <v>0</v>
      </c>
      <c r="AN94" s="11"/>
      <c r="AO94" s="12" t="e">
        <f t="shared" si="30"/>
        <v>#DIV/0!</v>
      </c>
    </row>
    <row r="95" spans="1:41" ht="25.5" outlineLevel="2" x14ac:dyDescent="0.25">
      <c r="A95" s="5" t="s">
        <v>32</v>
      </c>
      <c r="B95" s="6" t="s">
        <v>9</v>
      </c>
      <c r="C95" s="6" t="s">
        <v>85</v>
      </c>
      <c r="D95" s="6" t="s">
        <v>11</v>
      </c>
      <c r="E95" s="6" t="s">
        <v>9</v>
      </c>
      <c r="F95" s="6" t="s">
        <v>33</v>
      </c>
      <c r="G95" s="6"/>
      <c r="H95" s="6"/>
      <c r="I95" s="6"/>
      <c r="J95" s="6"/>
      <c r="K95" s="6"/>
      <c r="L95" s="6"/>
      <c r="M95" s="7">
        <v>0</v>
      </c>
      <c r="N95" s="7">
        <v>1171800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8">
        <f t="shared" si="29"/>
        <v>0</v>
      </c>
      <c r="AK95" s="7">
        <v>0</v>
      </c>
      <c r="AL95" s="8">
        <v>0</v>
      </c>
      <c r="AM95" s="10">
        <v>0</v>
      </c>
      <c r="AN95" s="11"/>
      <c r="AO95" s="12" t="e">
        <f t="shared" si="30"/>
        <v>#DIV/0!</v>
      </c>
    </row>
    <row r="96" spans="1:41" outlineLevel="1" x14ac:dyDescent="0.25">
      <c r="A96" s="14" t="s">
        <v>88</v>
      </c>
      <c r="B96" s="15" t="s">
        <v>9</v>
      </c>
      <c r="C96" s="15" t="s">
        <v>89</v>
      </c>
      <c r="D96" s="15" t="s">
        <v>11</v>
      </c>
      <c r="E96" s="15" t="s">
        <v>9</v>
      </c>
      <c r="F96" s="15" t="s">
        <v>9</v>
      </c>
      <c r="G96" s="15"/>
      <c r="H96" s="15"/>
      <c r="I96" s="15"/>
      <c r="J96" s="15"/>
      <c r="K96" s="15"/>
      <c r="L96" s="15"/>
      <c r="M96" s="16">
        <v>0</v>
      </c>
      <c r="N96" s="16">
        <f>SUM(N97:N103)</f>
        <v>34469549.110000007</v>
      </c>
      <c r="O96" s="16">
        <f t="shared" ref="O96:AE96" si="41">SUM(O97:O103)</f>
        <v>0</v>
      </c>
      <c r="P96" s="16">
        <f t="shared" si="41"/>
        <v>0</v>
      </c>
      <c r="Q96" s="16">
        <f t="shared" si="41"/>
        <v>0</v>
      </c>
      <c r="R96" s="16">
        <f t="shared" si="41"/>
        <v>0</v>
      </c>
      <c r="S96" s="16">
        <f t="shared" si="41"/>
        <v>0</v>
      </c>
      <c r="T96" s="16">
        <f t="shared" si="41"/>
        <v>0</v>
      </c>
      <c r="U96" s="16">
        <f t="shared" si="41"/>
        <v>0</v>
      </c>
      <c r="V96" s="16">
        <f t="shared" si="41"/>
        <v>0</v>
      </c>
      <c r="W96" s="16">
        <f t="shared" si="41"/>
        <v>0</v>
      </c>
      <c r="X96" s="16">
        <f t="shared" si="41"/>
        <v>0</v>
      </c>
      <c r="Y96" s="16">
        <f t="shared" si="41"/>
        <v>0</v>
      </c>
      <c r="Z96" s="16">
        <f t="shared" si="41"/>
        <v>0</v>
      </c>
      <c r="AA96" s="16">
        <f t="shared" si="41"/>
        <v>0</v>
      </c>
      <c r="AB96" s="16">
        <f t="shared" si="41"/>
        <v>0</v>
      </c>
      <c r="AC96" s="16">
        <f t="shared" si="41"/>
        <v>0</v>
      </c>
      <c r="AD96" s="16">
        <f t="shared" si="41"/>
        <v>0</v>
      </c>
      <c r="AE96" s="16">
        <f t="shared" si="41"/>
        <v>958228.23</v>
      </c>
      <c r="AF96" s="16">
        <v>0</v>
      </c>
      <c r="AG96" s="16">
        <v>0</v>
      </c>
      <c r="AH96" s="16">
        <v>958228.23</v>
      </c>
      <c r="AI96" s="16">
        <v>-958228.23</v>
      </c>
      <c r="AJ96" s="17">
        <f t="shared" si="29"/>
        <v>2.7799267897067069E-2</v>
      </c>
      <c r="AK96" s="16">
        <v>0</v>
      </c>
      <c r="AL96" s="17">
        <v>0</v>
      </c>
      <c r="AM96" s="18">
        <v>0</v>
      </c>
      <c r="AN96" s="16">
        <f t="shared" ref="AN96" si="42">SUM(AN97:AN103)</f>
        <v>1394873.5</v>
      </c>
      <c r="AO96" s="20">
        <f t="shared" si="30"/>
        <v>0.68696425159700858</v>
      </c>
    </row>
    <row r="97" spans="1:41" outlineLevel="2" x14ac:dyDescent="0.25">
      <c r="A97" s="5" t="s">
        <v>90</v>
      </c>
      <c r="B97" s="6" t="s">
        <v>9</v>
      </c>
      <c r="C97" s="6" t="s">
        <v>89</v>
      </c>
      <c r="D97" s="6" t="s">
        <v>11</v>
      </c>
      <c r="E97" s="6" t="s">
        <v>9</v>
      </c>
      <c r="F97" s="6" t="s">
        <v>91</v>
      </c>
      <c r="G97" s="6"/>
      <c r="H97" s="6"/>
      <c r="I97" s="6"/>
      <c r="J97" s="6"/>
      <c r="K97" s="6"/>
      <c r="L97" s="6"/>
      <c r="M97" s="7">
        <v>0</v>
      </c>
      <c r="N97" s="7">
        <v>150000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25600</v>
      </c>
      <c r="AF97" s="7">
        <v>0</v>
      </c>
      <c r="AG97" s="7">
        <v>0</v>
      </c>
      <c r="AH97" s="7">
        <v>25600</v>
      </c>
      <c r="AI97" s="7">
        <v>-25600</v>
      </c>
      <c r="AJ97" s="8">
        <f t="shared" si="29"/>
        <v>0.17066666666666666</v>
      </c>
      <c r="AK97" s="7">
        <v>0</v>
      </c>
      <c r="AL97" s="8">
        <v>0</v>
      </c>
      <c r="AM97" s="10">
        <v>0</v>
      </c>
      <c r="AN97" s="11">
        <v>35700</v>
      </c>
      <c r="AO97" s="12">
        <f t="shared" si="30"/>
        <v>0.71708683473389356</v>
      </c>
    </row>
    <row r="98" spans="1:41" outlineLevel="2" x14ac:dyDescent="0.25">
      <c r="A98" s="5" t="s">
        <v>22</v>
      </c>
      <c r="B98" s="6" t="s">
        <v>9</v>
      </c>
      <c r="C98" s="6" t="s">
        <v>89</v>
      </c>
      <c r="D98" s="6" t="s">
        <v>11</v>
      </c>
      <c r="E98" s="6" t="s">
        <v>9</v>
      </c>
      <c r="F98" s="6" t="s">
        <v>23</v>
      </c>
      <c r="G98" s="6"/>
      <c r="H98" s="6"/>
      <c r="I98" s="6"/>
      <c r="J98" s="6"/>
      <c r="K98" s="6"/>
      <c r="L98" s="6"/>
      <c r="M98" s="7">
        <v>0</v>
      </c>
      <c r="N98" s="7">
        <v>2620900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929828.23</v>
      </c>
      <c r="AF98" s="7">
        <v>0</v>
      </c>
      <c r="AG98" s="7">
        <v>0</v>
      </c>
      <c r="AH98" s="7">
        <v>929828.23</v>
      </c>
      <c r="AI98" s="7">
        <v>-929828.23</v>
      </c>
      <c r="AJ98" s="8">
        <f t="shared" si="29"/>
        <v>0.35477440192300352</v>
      </c>
      <c r="AK98" s="7">
        <v>0</v>
      </c>
      <c r="AL98" s="8">
        <v>0</v>
      </c>
      <c r="AM98" s="10">
        <v>0</v>
      </c>
      <c r="AN98" s="11">
        <v>708548.1</v>
      </c>
      <c r="AO98" s="12">
        <f t="shared" si="30"/>
        <v>1.3123007880481226</v>
      </c>
    </row>
    <row r="99" spans="1:41" ht="25.5" outlineLevel="2" x14ac:dyDescent="0.25">
      <c r="A99" s="5" t="s">
        <v>24</v>
      </c>
      <c r="B99" s="6" t="s">
        <v>9</v>
      </c>
      <c r="C99" s="6" t="s">
        <v>89</v>
      </c>
      <c r="D99" s="6" t="s">
        <v>11</v>
      </c>
      <c r="E99" s="6" t="s">
        <v>9</v>
      </c>
      <c r="F99" s="6" t="s">
        <v>25</v>
      </c>
      <c r="G99" s="6"/>
      <c r="H99" s="6"/>
      <c r="I99" s="6"/>
      <c r="J99" s="6"/>
      <c r="K99" s="6"/>
      <c r="L99" s="6"/>
      <c r="M99" s="7">
        <v>0</v>
      </c>
      <c r="N99" s="7">
        <v>30790881.010000002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8">
        <f t="shared" si="29"/>
        <v>0</v>
      </c>
      <c r="AK99" s="7">
        <v>0</v>
      </c>
      <c r="AL99" s="8">
        <v>0</v>
      </c>
      <c r="AM99" s="10">
        <v>0</v>
      </c>
      <c r="AN99" s="11">
        <v>650037.4</v>
      </c>
      <c r="AO99" s="12">
        <f t="shared" si="30"/>
        <v>0</v>
      </c>
    </row>
    <row r="100" spans="1:41" outlineLevel="2" x14ac:dyDescent="0.25">
      <c r="A100" s="5" t="s">
        <v>26</v>
      </c>
      <c r="B100" s="6" t="s">
        <v>9</v>
      </c>
      <c r="C100" s="6" t="s">
        <v>89</v>
      </c>
      <c r="D100" s="6" t="s">
        <v>11</v>
      </c>
      <c r="E100" s="6" t="s">
        <v>9</v>
      </c>
      <c r="F100" s="6" t="s">
        <v>27</v>
      </c>
      <c r="G100" s="6"/>
      <c r="H100" s="6"/>
      <c r="I100" s="6"/>
      <c r="J100" s="6"/>
      <c r="K100" s="6"/>
      <c r="L100" s="6"/>
      <c r="M100" s="7">
        <v>0</v>
      </c>
      <c r="N100" s="7">
        <v>50000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8">
        <f t="shared" si="29"/>
        <v>0</v>
      </c>
      <c r="AK100" s="7">
        <v>0</v>
      </c>
      <c r="AL100" s="8">
        <v>0</v>
      </c>
      <c r="AM100" s="10">
        <v>0</v>
      </c>
      <c r="AN100" s="11"/>
      <c r="AO100" s="12" t="e">
        <f t="shared" si="30"/>
        <v>#DIV/0!</v>
      </c>
    </row>
    <row r="101" spans="1:41" outlineLevel="2" x14ac:dyDescent="0.25">
      <c r="A101" s="5" t="s">
        <v>30</v>
      </c>
      <c r="B101" s="6"/>
      <c r="C101" s="24" t="s">
        <v>89</v>
      </c>
      <c r="D101" s="24"/>
      <c r="E101" s="24"/>
      <c r="F101" s="24" t="s">
        <v>31</v>
      </c>
      <c r="G101" s="6"/>
      <c r="H101" s="6"/>
      <c r="I101" s="6"/>
      <c r="J101" s="6"/>
      <c r="K101" s="6"/>
      <c r="L101" s="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 t="e">
        <f t="shared" si="29"/>
        <v>#DIV/0!</v>
      </c>
      <c r="AK101" s="7"/>
      <c r="AL101" s="8"/>
      <c r="AM101" s="10"/>
      <c r="AN101" s="11">
        <v>588</v>
      </c>
      <c r="AO101" s="12">
        <f t="shared" si="30"/>
        <v>0</v>
      </c>
    </row>
    <row r="102" spans="1:41" ht="25.5" outlineLevel="2" x14ac:dyDescent="0.25">
      <c r="A102" s="5" t="s">
        <v>32</v>
      </c>
      <c r="B102" s="6" t="s">
        <v>9</v>
      </c>
      <c r="C102" s="6" t="s">
        <v>89</v>
      </c>
      <c r="D102" s="6" t="s">
        <v>11</v>
      </c>
      <c r="E102" s="6" t="s">
        <v>9</v>
      </c>
      <c r="F102" s="6" t="s">
        <v>33</v>
      </c>
      <c r="G102" s="6"/>
      <c r="H102" s="6"/>
      <c r="I102" s="6"/>
      <c r="J102" s="6"/>
      <c r="K102" s="6"/>
      <c r="L102" s="6"/>
      <c r="M102" s="7">
        <v>0</v>
      </c>
      <c r="N102" s="7">
        <v>751418.1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2800</v>
      </c>
      <c r="AF102" s="7">
        <v>0</v>
      </c>
      <c r="AG102" s="7">
        <v>0</v>
      </c>
      <c r="AH102" s="7">
        <v>2800</v>
      </c>
      <c r="AI102" s="7">
        <v>-2800</v>
      </c>
      <c r="AJ102" s="8">
        <f t="shared" si="29"/>
        <v>3.7262876686095267E-3</v>
      </c>
      <c r="AK102" s="7">
        <v>0</v>
      </c>
      <c r="AL102" s="8">
        <v>0</v>
      </c>
      <c r="AM102" s="10">
        <v>0</v>
      </c>
      <c r="AN102" s="11"/>
      <c r="AO102" s="12" t="e">
        <f t="shared" si="30"/>
        <v>#DIV/0!</v>
      </c>
    </row>
    <row r="103" spans="1:41" ht="25.5" outlineLevel="2" x14ac:dyDescent="0.25">
      <c r="A103" s="5" t="s">
        <v>34</v>
      </c>
      <c r="B103" s="6" t="s">
        <v>9</v>
      </c>
      <c r="C103" s="6" t="s">
        <v>89</v>
      </c>
      <c r="D103" s="6" t="s">
        <v>11</v>
      </c>
      <c r="E103" s="6" t="s">
        <v>9</v>
      </c>
      <c r="F103" s="6" t="s">
        <v>35</v>
      </c>
      <c r="G103" s="6"/>
      <c r="H103" s="6"/>
      <c r="I103" s="6"/>
      <c r="J103" s="6"/>
      <c r="K103" s="6"/>
      <c r="L103" s="6"/>
      <c r="M103" s="7">
        <v>0</v>
      </c>
      <c r="N103" s="7">
        <v>106350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8">
        <f t="shared" si="29"/>
        <v>0</v>
      </c>
      <c r="AK103" s="7">
        <v>0</v>
      </c>
      <c r="AL103" s="8">
        <v>0</v>
      </c>
      <c r="AM103" s="10">
        <v>0</v>
      </c>
      <c r="AN103" s="11"/>
      <c r="AO103" s="12" t="e">
        <f t="shared" si="30"/>
        <v>#DIV/0!</v>
      </c>
    </row>
    <row r="104" spans="1:41" x14ac:dyDescent="0.25">
      <c r="A104" s="14" t="s">
        <v>92</v>
      </c>
      <c r="B104" s="15" t="s">
        <v>9</v>
      </c>
      <c r="C104" s="15" t="s">
        <v>93</v>
      </c>
      <c r="D104" s="15" t="s">
        <v>11</v>
      </c>
      <c r="E104" s="15" t="s">
        <v>9</v>
      </c>
      <c r="F104" s="15" t="s">
        <v>9</v>
      </c>
      <c r="G104" s="15"/>
      <c r="H104" s="15"/>
      <c r="I104" s="15"/>
      <c r="J104" s="15"/>
      <c r="K104" s="15"/>
      <c r="L104" s="15"/>
      <c r="M104" s="16">
        <v>0</v>
      </c>
      <c r="N104" s="16">
        <f>N105</f>
        <v>2000</v>
      </c>
      <c r="O104" s="16">
        <f t="shared" ref="O104:AE104" si="43">O105</f>
        <v>0</v>
      </c>
      <c r="P104" s="16">
        <f t="shared" si="43"/>
        <v>0</v>
      </c>
      <c r="Q104" s="16">
        <f t="shared" si="43"/>
        <v>0</v>
      </c>
      <c r="R104" s="16">
        <f t="shared" si="43"/>
        <v>0</v>
      </c>
      <c r="S104" s="16">
        <f t="shared" si="43"/>
        <v>0</v>
      </c>
      <c r="T104" s="16">
        <f t="shared" si="43"/>
        <v>0</v>
      </c>
      <c r="U104" s="16">
        <f t="shared" si="43"/>
        <v>0</v>
      </c>
      <c r="V104" s="16">
        <f t="shared" si="43"/>
        <v>0</v>
      </c>
      <c r="W104" s="16">
        <f t="shared" si="43"/>
        <v>0</v>
      </c>
      <c r="X104" s="16">
        <f t="shared" si="43"/>
        <v>0</v>
      </c>
      <c r="Y104" s="16">
        <f t="shared" si="43"/>
        <v>0</v>
      </c>
      <c r="Z104" s="16">
        <f t="shared" si="43"/>
        <v>0</v>
      </c>
      <c r="AA104" s="16">
        <f t="shared" si="43"/>
        <v>0</v>
      </c>
      <c r="AB104" s="16">
        <f t="shared" si="43"/>
        <v>0</v>
      </c>
      <c r="AC104" s="16">
        <f t="shared" si="43"/>
        <v>0</v>
      </c>
      <c r="AD104" s="16">
        <f t="shared" si="43"/>
        <v>0</v>
      </c>
      <c r="AE104" s="16">
        <f t="shared" si="43"/>
        <v>0</v>
      </c>
      <c r="AF104" s="16">
        <v>0</v>
      </c>
      <c r="AG104" s="16">
        <v>0</v>
      </c>
      <c r="AH104" s="16">
        <v>0</v>
      </c>
      <c r="AI104" s="16">
        <v>0</v>
      </c>
      <c r="AJ104" s="17">
        <f t="shared" si="29"/>
        <v>0</v>
      </c>
      <c r="AK104" s="16">
        <v>0</v>
      </c>
      <c r="AL104" s="17">
        <v>0</v>
      </c>
      <c r="AM104" s="18">
        <v>0</v>
      </c>
      <c r="AN104" s="19">
        <f>AN105</f>
        <v>0</v>
      </c>
      <c r="AO104" s="20" t="e">
        <f t="shared" si="30"/>
        <v>#DIV/0!</v>
      </c>
    </row>
    <row r="105" spans="1:41" ht="25.5" outlineLevel="1" x14ac:dyDescent="0.25">
      <c r="A105" s="14" t="s">
        <v>94</v>
      </c>
      <c r="B105" s="15" t="s">
        <v>9</v>
      </c>
      <c r="C105" s="15" t="s">
        <v>95</v>
      </c>
      <c r="D105" s="15" t="s">
        <v>11</v>
      </c>
      <c r="E105" s="15" t="s">
        <v>9</v>
      </c>
      <c r="F105" s="15" t="s">
        <v>9</v>
      </c>
      <c r="G105" s="15"/>
      <c r="H105" s="15"/>
      <c r="I105" s="15"/>
      <c r="J105" s="15"/>
      <c r="K105" s="15"/>
      <c r="L105" s="15"/>
      <c r="M105" s="16">
        <v>0</v>
      </c>
      <c r="N105" s="16">
        <f>N106</f>
        <v>2000</v>
      </c>
      <c r="O105" s="16">
        <f t="shared" ref="O105:AE105" si="44">O106</f>
        <v>0</v>
      </c>
      <c r="P105" s="16">
        <f t="shared" si="44"/>
        <v>0</v>
      </c>
      <c r="Q105" s="16">
        <f t="shared" si="44"/>
        <v>0</v>
      </c>
      <c r="R105" s="16">
        <f t="shared" si="44"/>
        <v>0</v>
      </c>
      <c r="S105" s="16">
        <f t="shared" si="44"/>
        <v>0</v>
      </c>
      <c r="T105" s="16">
        <f t="shared" si="44"/>
        <v>0</v>
      </c>
      <c r="U105" s="16">
        <f t="shared" si="44"/>
        <v>0</v>
      </c>
      <c r="V105" s="16">
        <f t="shared" si="44"/>
        <v>0</v>
      </c>
      <c r="W105" s="16">
        <f t="shared" si="44"/>
        <v>0</v>
      </c>
      <c r="X105" s="16">
        <f t="shared" si="44"/>
        <v>0</v>
      </c>
      <c r="Y105" s="16">
        <f t="shared" si="44"/>
        <v>0</v>
      </c>
      <c r="Z105" s="16">
        <f t="shared" si="44"/>
        <v>0</v>
      </c>
      <c r="AA105" s="16">
        <f t="shared" si="44"/>
        <v>0</v>
      </c>
      <c r="AB105" s="16">
        <f t="shared" si="44"/>
        <v>0</v>
      </c>
      <c r="AC105" s="16">
        <f t="shared" si="44"/>
        <v>0</v>
      </c>
      <c r="AD105" s="16">
        <f t="shared" si="44"/>
        <v>0</v>
      </c>
      <c r="AE105" s="16">
        <f t="shared" si="44"/>
        <v>0</v>
      </c>
      <c r="AF105" s="16">
        <v>0</v>
      </c>
      <c r="AG105" s="16">
        <v>0</v>
      </c>
      <c r="AH105" s="16">
        <v>0</v>
      </c>
      <c r="AI105" s="16">
        <v>0</v>
      </c>
      <c r="AJ105" s="17">
        <f t="shared" si="29"/>
        <v>0</v>
      </c>
      <c r="AK105" s="16">
        <v>0</v>
      </c>
      <c r="AL105" s="17">
        <v>0</v>
      </c>
      <c r="AM105" s="18">
        <v>0</v>
      </c>
      <c r="AN105" s="19">
        <f>AN106</f>
        <v>0</v>
      </c>
      <c r="AO105" s="20" t="e">
        <f t="shared" si="30"/>
        <v>#DIV/0!</v>
      </c>
    </row>
    <row r="106" spans="1:41" outlineLevel="2" x14ac:dyDescent="0.25">
      <c r="A106" s="5" t="s">
        <v>26</v>
      </c>
      <c r="B106" s="6" t="s">
        <v>9</v>
      </c>
      <c r="C106" s="6" t="s">
        <v>95</v>
      </c>
      <c r="D106" s="6" t="s">
        <v>11</v>
      </c>
      <c r="E106" s="6" t="s">
        <v>9</v>
      </c>
      <c r="F106" s="6" t="s">
        <v>27</v>
      </c>
      <c r="G106" s="6"/>
      <c r="H106" s="6"/>
      <c r="I106" s="6"/>
      <c r="J106" s="6"/>
      <c r="K106" s="6"/>
      <c r="L106" s="6"/>
      <c r="M106" s="7">
        <v>0</v>
      </c>
      <c r="N106" s="7">
        <v>2000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8">
        <f t="shared" si="29"/>
        <v>0</v>
      </c>
      <c r="AK106" s="7">
        <v>0</v>
      </c>
      <c r="AL106" s="8">
        <v>0</v>
      </c>
      <c r="AM106" s="10">
        <v>0</v>
      </c>
      <c r="AN106" s="11"/>
      <c r="AO106" s="12" t="e">
        <f t="shared" si="30"/>
        <v>#DIV/0!</v>
      </c>
    </row>
    <row r="107" spans="1:41" x14ac:dyDescent="0.25">
      <c r="A107" s="14" t="s">
        <v>96</v>
      </c>
      <c r="B107" s="15" t="s">
        <v>9</v>
      </c>
      <c r="C107" s="15" t="s">
        <v>97</v>
      </c>
      <c r="D107" s="15" t="s">
        <v>11</v>
      </c>
      <c r="E107" s="15" t="s">
        <v>9</v>
      </c>
      <c r="F107" s="15" t="s">
        <v>9</v>
      </c>
      <c r="G107" s="15"/>
      <c r="H107" s="15"/>
      <c r="I107" s="15"/>
      <c r="J107" s="15"/>
      <c r="K107" s="15"/>
      <c r="L107" s="15"/>
      <c r="M107" s="16">
        <v>0</v>
      </c>
      <c r="N107" s="16">
        <f>N108+N110+N113+N117+N124</f>
        <v>224970130</v>
      </c>
      <c r="O107" s="16">
        <f t="shared" ref="O107:AE107" si="45">O108+O110+O113+O117+O124</f>
        <v>0</v>
      </c>
      <c r="P107" s="16">
        <f t="shared" si="45"/>
        <v>0</v>
      </c>
      <c r="Q107" s="16">
        <f t="shared" si="45"/>
        <v>0</v>
      </c>
      <c r="R107" s="16">
        <f t="shared" si="45"/>
        <v>0</v>
      </c>
      <c r="S107" s="16">
        <f t="shared" si="45"/>
        <v>0</v>
      </c>
      <c r="T107" s="16">
        <f t="shared" si="45"/>
        <v>0</v>
      </c>
      <c r="U107" s="16">
        <f t="shared" si="45"/>
        <v>0</v>
      </c>
      <c r="V107" s="16">
        <f t="shared" si="45"/>
        <v>0</v>
      </c>
      <c r="W107" s="16">
        <f t="shared" si="45"/>
        <v>0</v>
      </c>
      <c r="X107" s="16">
        <f t="shared" si="45"/>
        <v>0</v>
      </c>
      <c r="Y107" s="16">
        <f t="shared" si="45"/>
        <v>0</v>
      </c>
      <c r="Z107" s="16">
        <f t="shared" si="45"/>
        <v>0</v>
      </c>
      <c r="AA107" s="16">
        <f t="shared" si="45"/>
        <v>0</v>
      </c>
      <c r="AB107" s="16">
        <f t="shared" si="45"/>
        <v>0</v>
      </c>
      <c r="AC107" s="16">
        <f t="shared" si="45"/>
        <v>0</v>
      </c>
      <c r="AD107" s="16">
        <f t="shared" si="45"/>
        <v>0</v>
      </c>
      <c r="AE107" s="16">
        <f t="shared" si="45"/>
        <v>44124677.259999998</v>
      </c>
      <c r="AF107" s="16">
        <v>0</v>
      </c>
      <c r="AG107" s="16">
        <v>0</v>
      </c>
      <c r="AH107" s="16">
        <v>38811366.659999996</v>
      </c>
      <c r="AI107" s="16">
        <v>-38811366.659999996</v>
      </c>
      <c r="AJ107" s="17">
        <f t="shared" si="29"/>
        <v>0.1961357148168959</v>
      </c>
      <c r="AK107" s="16">
        <v>0</v>
      </c>
      <c r="AL107" s="17">
        <v>0</v>
      </c>
      <c r="AM107" s="18">
        <v>0</v>
      </c>
      <c r="AN107" s="16">
        <f t="shared" ref="AN107" si="46">AN108+AN110+AN113+AN117+AN124</f>
        <v>40707676.579999998</v>
      </c>
      <c r="AO107" s="20">
        <f t="shared" si="30"/>
        <v>1.0839399584322824</v>
      </c>
    </row>
    <row r="108" spans="1:41" outlineLevel="1" x14ac:dyDescent="0.25">
      <c r="A108" s="14" t="s">
        <v>98</v>
      </c>
      <c r="B108" s="15" t="s">
        <v>9</v>
      </c>
      <c r="C108" s="15" t="s">
        <v>99</v>
      </c>
      <c r="D108" s="15" t="s">
        <v>11</v>
      </c>
      <c r="E108" s="15" t="s">
        <v>9</v>
      </c>
      <c r="F108" s="15" t="s">
        <v>9</v>
      </c>
      <c r="G108" s="15"/>
      <c r="H108" s="15"/>
      <c r="I108" s="15"/>
      <c r="J108" s="15"/>
      <c r="K108" s="15"/>
      <c r="L108" s="15"/>
      <c r="M108" s="16">
        <v>0</v>
      </c>
      <c r="N108" s="16">
        <f>N109</f>
        <v>41166800</v>
      </c>
      <c r="O108" s="16">
        <f t="shared" ref="O108:AE108" si="47">O109</f>
        <v>0</v>
      </c>
      <c r="P108" s="16">
        <f t="shared" si="47"/>
        <v>0</v>
      </c>
      <c r="Q108" s="16">
        <f t="shared" si="47"/>
        <v>0</v>
      </c>
      <c r="R108" s="16">
        <f t="shared" si="47"/>
        <v>0</v>
      </c>
      <c r="S108" s="16">
        <f t="shared" si="47"/>
        <v>0</v>
      </c>
      <c r="T108" s="16">
        <f t="shared" si="47"/>
        <v>0</v>
      </c>
      <c r="U108" s="16">
        <f t="shared" si="47"/>
        <v>0</v>
      </c>
      <c r="V108" s="16">
        <f t="shared" si="47"/>
        <v>0</v>
      </c>
      <c r="W108" s="16">
        <f t="shared" si="47"/>
        <v>0</v>
      </c>
      <c r="X108" s="16">
        <f t="shared" si="47"/>
        <v>0</v>
      </c>
      <c r="Y108" s="16">
        <f t="shared" si="47"/>
        <v>0</v>
      </c>
      <c r="Z108" s="16">
        <f t="shared" si="47"/>
        <v>0</v>
      </c>
      <c r="AA108" s="16">
        <f t="shared" si="47"/>
        <v>0</v>
      </c>
      <c r="AB108" s="16">
        <f t="shared" si="47"/>
        <v>0</v>
      </c>
      <c r="AC108" s="16">
        <f t="shared" si="47"/>
        <v>0</v>
      </c>
      <c r="AD108" s="16">
        <f t="shared" si="47"/>
        <v>0</v>
      </c>
      <c r="AE108" s="16">
        <f t="shared" si="47"/>
        <v>7959300</v>
      </c>
      <c r="AF108" s="16">
        <v>0</v>
      </c>
      <c r="AG108" s="16">
        <v>0</v>
      </c>
      <c r="AH108" s="16">
        <v>6870100</v>
      </c>
      <c r="AI108" s="16">
        <v>-6870100</v>
      </c>
      <c r="AJ108" s="17">
        <f t="shared" si="29"/>
        <v>0.19334269362690323</v>
      </c>
      <c r="AK108" s="16">
        <v>0</v>
      </c>
      <c r="AL108" s="17">
        <v>0</v>
      </c>
      <c r="AM108" s="18">
        <v>0</v>
      </c>
      <c r="AN108" s="16">
        <f t="shared" ref="AN108" si="48">AN109</f>
        <v>7867300</v>
      </c>
      <c r="AO108" s="20">
        <f t="shared" si="30"/>
        <v>1.0116939737902457</v>
      </c>
    </row>
    <row r="109" spans="1:41" ht="38.25" outlineLevel="2" x14ac:dyDescent="0.25">
      <c r="A109" s="5" t="s">
        <v>50</v>
      </c>
      <c r="B109" s="6" t="s">
        <v>9</v>
      </c>
      <c r="C109" s="6" t="s">
        <v>99</v>
      </c>
      <c r="D109" s="6" t="s">
        <v>11</v>
      </c>
      <c r="E109" s="6" t="s">
        <v>9</v>
      </c>
      <c r="F109" s="6" t="s">
        <v>51</v>
      </c>
      <c r="G109" s="6"/>
      <c r="H109" s="6"/>
      <c r="I109" s="6"/>
      <c r="J109" s="6"/>
      <c r="K109" s="6"/>
      <c r="L109" s="6"/>
      <c r="M109" s="7">
        <v>0</v>
      </c>
      <c r="N109" s="7">
        <v>41166800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7959300</v>
      </c>
      <c r="AF109" s="7">
        <v>0</v>
      </c>
      <c r="AG109" s="7">
        <v>0</v>
      </c>
      <c r="AH109" s="7">
        <v>6870100</v>
      </c>
      <c r="AI109" s="7">
        <v>-6870100</v>
      </c>
      <c r="AJ109" s="8">
        <f t="shared" si="29"/>
        <v>0.19334269362690323</v>
      </c>
      <c r="AK109" s="7">
        <v>0</v>
      </c>
      <c r="AL109" s="8">
        <v>0</v>
      </c>
      <c r="AM109" s="10">
        <v>0</v>
      </c>
      <c r="AN109" s="11">
        <v>7867300</v>
      </c>
      <c r="AO109" s="12">
        <f t="shared" si="30"/>
        <v>1.0116939737902457</v>
      </c>
    </row>
    <row r="110" spans="1:41" outlineLevel="1" x14ac:dyDescent="0.25">
      <c r="A110" s="14" t="s">
        <v>100</v>
      </c>
      <c r="B110" s="15" t="s">
        <v>9</v>
      </c>
      <c r="C110" s="15" t="s">
        <v>101</v>
      </c>
      <c r="D110" s="15" t="s">
        <v>11</v>
      </c>
      <c r="E110" s="15" t="s">
        <v>9</v>
      </c>
      <c r="F110" s="15" t="s">
        <v>9</v>
      </c>
      <c r="G110" s="15"/>
      <c r="H110" s="15"/>
      <c r="I110" s="15"/>
      <c r="J110" s="15"/>
      <c r="K110" s="15"/>
      <c r="L110" s="15"/>
      <c r="M110" s="16">
        <v>0</v>
      </c>
      <c r="N110" s="16">
        <f>N112</f>
        <v>134907300</v>
      </c>
      <c r="O110" s="16">
        <f t="shared" ref="O110:AE110" si="49">O112</f>
        <v>0</v>
      </c>
      <c r="P110" s="16">
        <f t="shared" si="49"/>
        <v>0</v>
      </c>
      <c r="Q110" s="16">
        <f t="shared" si="49"/>
        <v>0</v>
      </c>
      <c r="R110" s="16">
        <f t="shared" si="49"/>
        <v>0</v>
      </c>
      <c r="S110" s="16">
        <f t="shared" si="49"/>
        <v>0</v>
      </c>
      <c r="T110" s="16">
        <f t="shared" si="49"/>
        <v>0</v>
      </c>
      <c r="U110" s="16">
        <f t="shared" si="49"/>
        <v>0</v>
      </c>
      <c r="V110" s="16">
        <f t="shared" si="49"/>
        <v>0</v>
      </c>
      <c r="W110" s="16">
        <f t="shared" si="49"/>
        <v>0</v>
      </c>
      <c r="X110" s="16">
        <f t="shared" si="49"/>
        <v>0</v>
      </c>
      <c r="Y110" s="16">
        <f t="shared" si="49"/>
        <v>0</v>
      </c>
      <c r="Z110" s="16">
        <f t="shared" si="49"/>
        <v>0</v>
      </c>
      <c r="AA110" s="16">
        <f t="shared" si="49"/>
        <v>0</v>
      </c>
      <c r="AB110" s="16">
        <f t="shared" si="49"/>
        <v>0</v>
      </c>
      <c r="AC110" s="16">
        <f t="shared" si="49"/>
        <v>0</v>
      </c>
      <c r="AD110" s="16">
        <f t="shared" si="49"/>
        <v>0</v>
      </c>
      <c r="AE110" s="16">
        <f t="shared" si="49"/>
        <v>33046200</v>
      </c>
      <c r="AF110" s="16">
        <v>0</v>
      </c>
      <c r="AG110" s="16">
        <v>0</v>
      </c>
      <c r="AH110" s="16">
        <v>28824900</v>
      </c>
      <c r="AI110" s="16">
        <v>-28824900</v>
      </c>
      <c r="AJ110" s="17">
        <f t="shared" si="29"/>
        <v>0.24495486901005356</v>
      </c>
      <c r="AK110" s="16">
        <v>0</v>
      </c>
      <c r="AL110" s="17">
        <v>0</v>
      </c>
      <c r="AM110" s="18">
        <v>0</v>
      </c>
      <c r="AN110" s="16">
        <f>AN111+AN112</f>
        <v>29980048.75</v>
      </c>
      <c r="AO110" s="20">
        <f t="shared" si="30"/>
        <v>1.1022730575112891</v>
      </c>
    </row>
    <row r="111" spans="1:41" outlineLevel="1" x14ac:dyDescent="0.25">
      <c r="A111" s="5" t="s">
        <v>22</v>
      </c>
      <c r="B111" s="6"/>
      <c r="C111" s="24" t="s">
        <v>101</v>
      </c>
      <c r="D111" s="24"/>
      <c r="E111" s="24"/>
      <c r="F111" s="24" t="s">
        <v>23</v>
      </c>
      <c r="G111" s="6"/>
      <c r="H111" s="6"/>
      <c r="I111" s="6"/>
      <c r="J111" s="6"/>
      <c r="K111" s="6"/>
      <c r="L111" s="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8" t="e">
        <f t="shared" si="29"/>
        <v>#DIV/0!</v>
      </c>
      <c r="AK111" s="7"/>
      <c r="AL111" s="8"/>
      <c r="AM111" s="10"/>
      <c r="AN111" s="7">
        <v>73205.75</v>
      </c>
      <c r="AO111" s="12">
        <f t="shared" si="30"/>
        <v>0</v>
      </c>
    </row>
    <row r="112" spans="1:41" ht="38.25" outlineLevel="2" x14ac:dyDescent="0.25">
      <c r="A112" s="5" t="s">
        <v>50</v>
      </c>
      <c r="B112" s="6" t="s">
        <v>9</v>
      </c>
      <c r="C112" s="6" t="s">
        <v>101</v>
      </c>
      <c r="D112" s="6" t="s">
        <v>11</v>
      </c>
      <c r="E112" s="6" t="s">
        <v>9</v>
      </c>
      <c r="F112" s="6" t="s">
        <v>51</v>
      </c>
      <c r="G112" s="6"/>
      <c r="H112" s="6"/>
      <c r="I112" s="6"/>
      <c r="J112" s="6"/>
      <c r="K112" s="6"/>
      <c r="L112" s="6"/>
      <c r="M112" s="7">
        <v>0</v>
      </c>
      <c r="N112" s="7">
        <v>134907300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33046200</v>
      </c>
      <c r="AF112" s="7">
        <v>0</v>
      </c>
      <c r="AG112" s="7">
        <v>0</v>
      </c>
      <c r="AH112" s="7">
        <v>28824900</v>
      </c>
      <c r="AI112" s="7">
        <v>-28824900</v>
      </c>
      <c r="AJ112" s="8">
        <f t="shared" si="29"/>
        <v>0.24495486901005356</v>
      </c>
      <c r="AK112" s="7">
        <v>0</v>
      </c>
      <c r="AL112" s="8">
        <v>0</v>
      </c>
      <c r="AM112" s="10">
        <v>0</v>
      </c>
      <c r="AN112" s="11">
        <v>29906843</v>
      </c>
      <c r="AO112" s="12">
        <f t="shared" si="30"/>
        <v>1.1049711933820632</v>
      </c>
    </row>
    <row r="113" spans="1:41" ht="25.5" outlineLevel="1" x14ac:dyDescent="0.25">
      <c r="A113" s="14" t="s">
        <v>102</v>
      </c>
      <c r="B113" s="15" t="s">
        <v>9</v>
      </c>
      <c r="C113" s="15" t="s">
        <v>103</v>
      </c>
      <c r="D113" s="15" t="s">
        <v>11</v>
      </c>
      <c r="E113" s="15" t="s">
        <v>9</v>
      </c>
      <c r="F113" s="15" t="s">
        <v>9</v>
      </c>
      <c r="G113" s="15"/>
      <c r="H113" s="15"/>
      <c r="I113" s="15"/>
      <c r="J113" s="15"/>
      <c r="K113" s="15"/>
      <c r="L113" s="15"/>
      <c r="M113" s="16">
        <v>0</v>
      </c>
      <c r="N113" s="16">
        <f>N114</f>
        <v>43880920</v>
      </c>
      <c r="O113" s="16">
        <f t="shared" ref="O113:AE113" si="50">O114</f>
        <v>0</v>
      </c>
      <c r="P113" s="16">
        <f t="shared" si="50"/>
        <v>0</v>
      </c>
      <c r="Q113" s="16">
        <f t="shared" si="50"/>
        <v>0</v>
      </c>
      <c r="R113" s="16">
        <f t="shared" si="50"/>
        <v>0</v>
      </c>
      <c r="S113" s="16">
        <f t="shared" si="50"/>
        <v>0</v>
      </c>
      <c r="T113" s="16">
        <f t="shared" si="50"/>
        <v>0</v>
      </c>
      <c r="U113" s="16">
        <f t="shared" si="50"/>
        <v>0</v>
      </c>
      <c r="V113" s="16">
        <f t="shared" si="50"/>
        <v>0</v>
      </c>
      <c r="W113" s="16">
        <f t="shared" si="50"/>
        <v>0</v>
      </c>
      <c r="X113" s="16">
        <f t="shared" si="50"/>
        <v>0</v>
      </c>
      <c r="Y113" s="16">
        <f t="shared" si="50"/>
        <v>0</v>
      </c>
      <c r="Z113" s="16">
        <f t="shared" si="50"/>
        <v>0</v>
      </c>
      <c r="AA113" s="16">
        <f t="shared" si="50"/>
        <v>0</v>
      </c>
      <c r="AB113" s="16">
        <f t="shared" si="50"/>
        <v>0</v>
      </c>
      <c r="AC113" s="16">
        <f t="shared" si="50"/>
        <v>0</v>
      </c>
      <c r="AD113" s="16">
        <f t="shared" si="50"/>
        <v>0</v>
      </c>
      <c r="AE113" s="16">
        <f t="shared" si="50"/>
        <v>2367130</v>
      </c>
      <c r="AF113" s="16">
        <v>0</v>
      </c>
      <c r="AG113" s="16">
        <v>0</v>
      </c>
      <c r="AH113" s="16">
        <v>2367130</v>
      </c>
      <c r="AI113" s="16">
        <v>-2367130</v>
      </c>
      <c r="AJ113" s="17">
        <f t="shared" si="29"/>
        <v>5.3944402259569764E-2</v>
      </c>
      <c r="AK113" s="16">
        <v>0</v>
      </c>
      <c r="AL113" s="17">
        <v>0</v>
      </c>
      <c r="AM113" s="18">
        <v>0</v>
      </c>
      <c r="AN113" s="16">
        <f t="shared" ref="AN113" si="51">AN114</f>
        <v>2090600</v>
      </c>
      <c r="AO113" s="20">
        <f t="shared" si="30"/>
        <v>1.1322730316655505</v>
      </c>
    </row>
    <row r="114" spans="1:41" ht="38.25" outlineLevel="2" x14ac:dyDescent="0.25">
      <c r="A114" s="5" t="s">
        <v>50</v>
      </c>
      <c r="B114" s="6" t="s">
        <v>9</v>
      </c>
      <c r="C114" s="6" t="s">
        <v>103</v>
      </c>
      <c r="D114" s="6" t="s">
        <v>11</v>
      </c>
      <c r="E114" s="6" t="s">
        <v>9</v>
      </c>
      <c r="F114" s="6" t="s">
        <v>51</v>
      </c>
      <c r="G114" s="6"/>
      <c r="H114" s="6"/>
      <c r="I114" s="6"/>
      <c r="J114" s="6"/>
      <c r="K114" s="6"/>
      <c r="L114" s="6"/>
      <c r="M114" s="7">
        <v>0</v>
      </c>
      <c r="N114" s="7">
        <v>43880920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2367130</v>
      </c>
      <c r="AF114" s="7">
        <v>0</v>
      </c>
      <c r="AG114" s="7">
        <v>0</v>
      </c>
      <c r="AH114" s="7">
        <v>2367130</v>
      </c>
      <c r="AI114" s="7">
        <v>-2367130</v>
      </c>
      <c r="AJ114" s="8">
        <f t="shared" si="29"/>
        <v>5.3944402259569764E-2</v>
      </c>
      <c r="AK114" s="7">
        <v>0</v>
      </c>
      <c r="AL114" s="8">
        <v>0</v>
      </c>
      <c r="AM114" s="10">
        <v>0</v>
      </c>
      <c r="AN114" s="11">
        <v>2090600</v>
      </c>
      <c r="AO114" s="12">
        <f t="shared" si="30"/>
        <v>1.1322730316655505</v>
      </c>
    </row>
    <row r="115" spans="1:41" ht="38.25" outlineLevel="2" x14ac:dyDescent="0.25">
      <c r="A115" s="14" t="s">
        <v>147</v>
      </c>
      <c r="B115" s="15"/>
      <c r="C115" s="26" t="s">
        <v>145</v>
      </c>
      <c r="D115" s="26"/>
      <c r="E115" s="26"/>
      <c r="F115" s="26" t="s">
        <v>9</v>
      </c>
      <c r="G115" s="15"/>
      <c r="H115" s="15"/>
      <c r="I115" s="15"/>
      <c r="J115" s="15"/>
      <c r="K115" s="15"/>
      <c r="L115" s="15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 t="e">
        <f t="shared" si="29"/>
        <v>#DIV/0!</v>
      </c>
      <c r="AK115" s="16"/>
      <c r="AL115" s="17"/>
      <c r="AM115" s="18"/>
      <c r="AN115" s="19">
        <f>AN116</f>
        <v>25040</v>
      </c>
      <c r="AO115" s="20">
        <f t="shared" si="30"/>
        <v>0</v>
      </c>
    </row>
    <row r="116" spans="1:41" outlineLevel="2" x14ac:dyDescent="0.25">
      <c r="A116" s="5" t="s">
        <v>146</v>
      </c>
      <c r="B116" s="6"/>
      <c r="C116" s="24" t="s">
        <v>145</v>
      </c>
      <c r="D116" s="24"/>
      <c r="E116" s="24"/>
      <c r="F116" s="24" t="s">
        <v>27</v>
      </c>
      <c r="G116" s="6"/>
      <c r="H116" s="6"/>
      <c r="I116" s="6"/>
      <c r="J116" s="6"/>
      <c r="K116" s="6"/>
      <c r="L116" s="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8" t="e">
        <f t="shared" si="29"/>
        <v>#DIV/0!</v>
      </c>
      <c r="AK116" s="7"/>
      <c r="AL116" s="8"/>
      <c r="AM116" s="10"/>
      <c r="AN116" s="11">
        <v>25040</v>
      </c>
      <c r="AO116" s="12">
        <f t="shared" si="30"/>
        <v>0</v>
      </c>
    </row>
    <row r="117" spans="1:41" outlineLevel="1" x14ac:dyDescent="0.25">
      <c r="A117" s="14" t="s">
        <v>104</v>
      </c>
      <c r="B117" s="15" t="s">
        <v>9</v>
      </c>
      <c r="C117" s="15" t="s">
        <v>105</v>
      </c>
      <c r="D117" s="15" t="s">
        <v>11</v>
      </c>
      <c r="E117" s="15" t="s">
        <v>9</v>
      </c>
      <c r="F117" s="15" t="s">
        <v>9</v>
      </c>
      <c r="G117" s="15"/>
      <c r="H117" s="15"/>
      <c r="I117" s="15"/>
      <c r="J117" s="15"/>
      <c r="K117" s="15"/>
      <c r="L117" s="15"/>
      <c r="M117" s="16">
        <v>0</v>
      </c>
      <c r="N117" s="16">
        <f>SUM(N118:N123)</f>
        <v>1465800</v>
      </c>
      <c r="O117" s="16">
        <f t="shared" ref="O117:AE117" si="52">SUM(O118:O123)</f>
        <v>0</v>
      </c>
      <c r="P117" s="16">
        <f t="shared" si="52"/>
        <v>0</v>
      </c>
      <c r="Q117" s="16">
        <f t="shared" si="52"/>
        <v>0</v>
      </c>
      <c r="R117" s="16">
        <f t="shared" si="52"/>
        <v>0</v>
      </c>
      <c r="S117" s="16">
        <f t="shared" si="52"/>
        <v>0</v>
      </c>
      <c r="T117" s="16">
        <f t="shared" si="52"/>
        <v>0</v>
      </c>
      <c r="U117" s="16">
        <f t="shared" si="52"/>
        <v>0</v>
      </c>
      <c r="V117" s="16">
        <f t="shared" si="52"/>
        <v>0</v>
      </c>
      <c r="W117" s="16">
        <f t="shared" si="52"/>
        <v>0</v>
      </c>
      <c r="X117" s="16">
        <f t="shared" si="52"/>
        <v>0</v>
      </c>
      <c r="Y117" s="16">
        <f t="shared" si="52"/>
        <v>0</v>
      </c>
      <c r="Z117" s="16">
        <f t="shared" si="52"/>
        <v>0</v>
      </c>
      <c r="AA117" s="16">
        <f t="shared" si="52"/>
        <v>0</v>
      </c>
      <c r="AB117" s="16">
        <f t="shared" si="52"/>
        <v>0</v>
      </c>
      <c r="AC117" s="16">
        <f t="shared" si="52"/>
        <v>0</v>
      </c>
      <c r="AD117" s="16">
        <f t="shared" si="52"/>
        <v>0</v>
      </c>
      <c r="AE117" s="16">
        <f t="shared" si="52"/>
        <v>57201</v>
      </c>
      <c r="AF117" s="16">
        <v>0</v>
      </c>
      <c r="AG117" s="16">
        <v>0</v>
      </c>
      <c r="AH117" s="16">
        <v>57201</v>
      </c>
      <c r="AI117" s="16">
        <v>-57201</v>
      </c>
      <c r="AJ117" s="17">
        <f t="shared" si="29"/>
        <v>3.9023741301678266E-2</v>
      </c>
      <c r="AK117" s="16">
        <v>0</v>
      </c>
      <c r="AL117" s="17">
        <v>0</v>
      </c>
      <c r="AM117" s="18">
        <v>0</v>
      </c>
      <c r="AN117" s="27">
        <f t="shared" ref="AN117" si="53">SUM(AN118:AN123)</f>
        <v>106898.6</v>
      </c>
      <c r="AO117" s="20">
        <f t="shared" si="30"/>
        <v>0.53509587590482943</v>
      </c>
    </row>
    <row r="118" spans="1:41" outlineLevel="2" x14ac:dyDescent="0.25">
      <c r="A118" s="5" t="s">
        <v>26</v>
      </c>
      <c r="B118" s="6" t="s">
        <v>9</v>
      </c>
      <c r="C118" s="6" t="s">
        <v>105</v>
      </c>
      <c r="D118" s="6" t="s">
        <v>11</v>
      </c>
      <c r="E118" s="6" t="s">
        <v>9</v>
      </c>
      <c r="F118" s="6" t="s">
        <v>27</v>
      </c>
      <c r="G118" s="6"/>
      <c r="H118" s="6"/>
      <c r="I118" s="6"/>
      <c r="J118" s="6"/>
      <c r="K118" s="6"/>
      <c r="L118" s="6"/>
      <c r="M118" s="7">
        <v>0</v>
      </c>
      <c r="N118" s="7">
        <v>47500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8">
        <f t="shared" si="29"/>
        <v>0</v>
      </c>
      <c r="AK118" s="7">
        <v>0</v>
      </c>
      <c r="AL118" s="8">
        <v>0</v>
      </c>
      <c r="AM118" s="10">
        <v>0</v>
      </c>
      <c r="AN118" s="11"/>
      <c r="AO118" s="12" t="e">
        <f t="shared" si="30"/>
        <v>#DIV/0!</v>
      </c>
    </row>
    <row r="119" spans="1:41" ht="38.25" outlineLevel="2" x14ac:dyDescent="0.25">
      <c r="A119" s="5" t="s">
        <v>50</v>
      </c>
      <c r="B119" s="6" t="s">
        <v>9</v>
      </c>
      <c r="C119" s="6" t="s">
        <v>105</v>
      </c>
      <c r="D119" s="6" t="s">
        <v>11</v>
      </c>
      <c r="E119" s="6" t="s">
        <v>9</v>
      </c>
      <c r="F119" s="6" t="s">
        <v>51</v>
      </c>
      <c r="G119" s="6"/>
      <c r="H119" s="6"/>
      <c r="I119" s="6"/>
      <c r="J119" s="6"/>
      <c r="K119" s="6"/>
      <c r="L119" s="6"/>
      <c r="M119" s="7">
        <v>0</v>
      </c>
      <c r="N119" s="7">
        <v>814200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49000</v>
      </c>
      <c r="AF119" s="7">
        <v>0</v>
      </c>
      <c r="AG119" s="7">
        <v>0</v>
      </c>
      <c r="AH119" s="7">
        <v>49000</v>
      </c>
      <c r="AI119" s="7">
        <v>-49000</v>
      </c>
      <c r="AJ119" s="8">
        <f t="shared" si="29"/>
        <v>6.0181773520019653E-2</v>
      </c>
      <c r="AK119" s="7">
        <v>0</v>
      </c>
      <c r="AL119" s="8">
        <v>0</v>
      </c>
      <c r="AM119" s="10">
        <v>0</v>
      </c>
      <c r="AN119" s="11">
        <v>58350</v>
      </c>
      <c r="AO119" s="12">
        <f t="shared" si="30"/>
        <v>0.83976006855184238</v>
      </c>
    </row>
    <row r="120" spans="1:41" ht="25.5" outlineLevel="2" x14ac:dyDescent="0.25">
      <c r="A120" s="5" t="s">
        <v>126</v>
      </c>
      <c r="B120" s="6"/>
      <c r="C120" s="24" t="s">
        <v>105</v>
      </c>
      <c r="D120" s="24"/>
      <c r="E120" s="24"/>
      <c r="F120" s="24" t="s">
        <v>127</v>
      </c>
      <c r="G120" s="6"/>
      <c r="H120" s="6"/>
      <c r="I120" s="6"/>
      <c r="J120" s="6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8" t="e">
        <f t="shared" si="29"/>
        <v>#DIV/0!</v>
      </c>
      <c r="AK120" s="7"/>
      <c r="AL120" s="8"/>
      <c r="AM120" s="10"/>
      <c r="AN120" s="11">
        <v>24728.6</v>
      </c>
      <c r="AO120" s="12">
        <f t="shared" si="30"/>
        <v>0</v>
      </c>
    </row>
    <row r="121" spans="1:41" ht="25.5" outlineLevel="2" x14ac:dyDescent="0.25">
      <c r="A121" s="5" t="s">
        <v>106</v>
      </c>
      <c r="B121" s="6" t="s">
        <v>9</v>
      </c>
      <c r="C121" s="6" t="s">
        <v>105</v>
      </c>
      <c r="D121" s="6" t="s">
        <v>11</v>
      </c>
      <c r="E121" s="6" t="s">
        <v>9</v>
      </c>
      <c r="F121" s="6" t="s">
        <v>107</v>
      </c>
      <c r="G121" s="6"/>
      <c r="H121" s="6"/>
      <c r="I121" s="6"/>
      <c r="J121" s="6"/>
      <c r="K121" s="6"/>
      <c r="L121" s="6"/>
      <c r="M121" s="7">
        <v>0</v>
      </c>
      <c r="N121" s="7">
        <v>504200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8">
        <f t="shared" si="29"/>
        <v>0</v>
      </c>
      <c r="AK121" s="7">
        <v>0</v>
      </c>
      <c r="AL121" s="8">
        <v>0</v>
      </c>
      <c r="AM121" s="10">
        <v>0</v>
      </c>
      <c r="AN121" s="11"/>
      <c r="AO121" s="12" t="e">
        <f t="shared" si="30"/>
        <v>#DIV/0!</v>
      </c>
    </row>
    <row r="122" spans="1:41" ht="25.5" outlineLevel="2" x14ac:dyDescent="0.25">
      <c r="A122" s="5" t="s">
        <v>46</v>
      </c>
      <c r="B122" s="6" t="s">
        <v>9</v>
      </c>
      <c r="C122" s="6" t="s">
        <v>105</v>
      </c>
      <c r="D122" s="6" t="s">
        <v>11</v>
      </c>
      <c r="E122" s="6" t="s">
        <v>9</v>
      </c>
      <c r="F122" s="6" t="s">
        <v>47</v>
      </c>
      <c r="G122" s="6"/>
      <c r="H122" s="6"/>
      <c r="I122" s="6"/>
      <c r="J122" s="6"/>
      <c r="K122" s="6"/>
      <c r="L122" s="6"/>
      <c r="M122" s="7">
        <v>0</v>
      </c>
      <c r="N122" s="7">
        <v>60000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8">
        <f t="shared" si="29"/>
        <v>0</v>
      </c>
      <c r="AK122" s="7">
        <v>0</v>
      </c>
      <c r="AL122" s="8">
        <v>0</v>
      </c>
      <c r="AM122" s="10">
        <v>0</v>
      </c>
      <c r="AN122" s="11">
        <v>23820</v>
      </c>
      <c r="AO122" s="12">
        <f t="shared" si="30"/>
        <v>0</v>
      </c>
    </row>
    <row r="123" spans="1:41" ht="38.25" outlineLevel="2" x14ac:dyDescent="0.25">
      <c r="A123" s="5" t="s">
        <v>60</v>
      </c>
      <c r="B123" s="6" t="s">
        <v>9</v>
      </c>
      <c r="C123" s="6" t="s">
        <v>105</v>
      </c>
      <c r="D123" s="6" t="s">
        <v>11</v>
      </c>
      <c r="E123" s="6" t="s">
        <v>9</v>
      </c>
      <c r="F123" s="6" t="s">
        <v>61</v>
      </c>
      <c r="G123" s="6"/>
      <c r="H123" s="6"/>
      <c r="I123" s="6"/>
      <c r="J123" s="6"/>
      <c r="K123" s="6"/>
      <c r="L123" s="6"/>
      <c r="M123" s="7">
        <v>0</v>
      </c>
      <c r="N123" s="7">
        <v>39900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8201</v>
      </c>
      <c r="AF123" s="7">
        <v>0</v>
      </c>
      <c r="AG123" s="7">
        <v>0</v>
      </c>
      <c r="AH123" s="7">
        <v>8201</v>
      </c>
      <c r="AI123" s="7">
        <v>-8201</v>
      </c>
      <c r="AJ123" s="8">
        <f t="shared" si="29"/>
        <v>0.20553884711779449</v>
      </c>
      <c r="AK123" s="7">
        <v>0</v>
      </c>
      <c r="AL123" s="8">
        <v>0</v>
      </c>
      <c r="AM123" s="10">
        <v>0</v>
      </c>
      <c r="AN123" s="11"/>
      <c r="AO123" s="12" t="e">
        <f t="shared" si="30"/>
        <v>#DIV/0!</v>
      </c>
    </row>
    <row r="124" spans="1:41" ht="25.5" outlineLevel="1" x14ac:dyDescent="0.25">
      <c r="A124" s="14" t="s">
        <v>108</v>
      </c>
      <c r="B124" s="15" t="s">
        <v>9</v>
      </c>
      <c r="C124" s="15" t="s">
        <v>109</v>
      </c>
      <c r="D124" s="15" t="s">
        <v>11</v>
      </c>
      <c r="E124" s="15" t="s">
        <v>9</v>
      </c>
      <c r="F124" s="15" t="s">
        <v>9</v>
      </c>
      <c r="G124" s="15"/>
      <c r="H124" s="15"/>
      <c r="I124" s="15"/>
      <c r="J124" s="15"/>
      <c r="K124" s="15"/>
      <c r="L124" s="15"/>
      <c r="M124" s="16">
        <v>0</v>
      </c>
      <c r="N124" s="16">
        <f>SUM(N125:N137)</f>
        <v>3549310</v>
      </c>
      <c r="O124" s="16">
        <f t="shared" ref="O124:AE124" si="54">SUM(O125:O137)</f>
        <v>0</v>
      </c>
      <c r="P124" s="16">
        <f t="shared" si="54"/>
        <v>0</v>
      </c>
      <c r="Q124" s="16">
        <f t="shared" si="54"/>
        <v>0</v>
      </c>
      <c r="R124" s="16">
        <f t="shared" si="54"/>
        <v>0</v>
      </c>
      <c r="S124" s="16">
        <f t="shared" si="54"/>
        <v>0</v>
      </c>
      <c r="T124" s="16">
        <f t="shared" si="54"/>
        <v>0</v>
      </c>
      <c r="U124" s="16">
        <f t="shared" si="54"/>
        <v>0</v>
      </c>
      <c r="V124" s="16">
        <f t="shared" si="54"/>
        <v>0</v>
      </c>
      <c r="W124" s="16">
        <f t="shared" si="54"/>
        <v>0</v>
      </c>
      <c r="X124" s="16">
        <f t="shared" si="54"/>
        <v>0</v>
      </c>
      <c r="Y124" s="16">
        <f t="shared" si="54"/>
        <v>0</v>
      </c>
      <c r="Z124" s="16">
        <f t="shared" si="54"/>
        <v>0</v>
      </c>
      <c r="AA124" s="16">
        <f t="shared" si="54"/>
        <v>0</v>
      </c>
      <c r="AB124" s="16">
        <f t="shared" si="54"/>
        <v>0</v>
      </c>
      <c r="AC124" s="16">
        <f t="shared" si="54"/>
        <v>0</v>
      </c>
      <c r="AD124" s="16">
        <f t="shared" si="54"/>
        <v>0</v>
      </c>
      <c r="AE124" s="16">
        <f t="shared" si="54"/>
        <v>694846.26</v>
      </c>
      <c r="AF124" s="16">
        <v>0</v>
      </c>
      <c r="AG124" s="16">
        <v>0</v>
      </c>
      <c r="AH124" s="16">
        <v>692035.66</v>
      </c>
      <c r="AI124" s="16">
        <v>-692035.66</v>
      </c>
      <c r="AJ124" s="17">
        <f t="shared" si="29"/>
        <v>0.1957693917972789</v>
      </c>
      <c r="AK124" s="16">
        <v>0</v>
      </c>
      <c r="AL124" s="17">
        <v>0</v>
      </c>
      <c r="AM124" s="18">
        <v>0</v>
      </c>
      <c r="AN124" s="16">
        <f t="shared" ref="AN124" si="55">SUM(AN125:AN137)</f>
        <v>662829.23</v>
      </c>
      <c r="AO124" s="20">
        <f t="shared" si="30"/>
        <v>1.0483035879392344</v>
      </c>
    </row>
    <row r="125" spans="1:41" outlineLevel="2" x14ac:dyDescent="0.25">
      <c r="A125" s="5" t="s">
        <v>14</v>
      </c>
      <c r="B125" s="6" t="s">
        <v>9</v>
      </c>
      <c r="C125" s="6" t="s">
        <v>109</v>
      </c>
      <c r="D125" s="6" t="s">
        <v>11</v>
      </c>
      <c r="E125" s="6" t="s">
        <v>9</v>
      </c>
      <c r="F125" s="6" t="s">
        <v>15</v>
      </c>
      <c r="G125" s="6"/>
      <c r="H125" s="6"/>
      <c r="I125" s="6"/>
      <c r="J125" s="6"/>
      <c r="K125" s="6"/>
      <c r="L125" s="6"/>
      <c r="M125" s="7">
        <v>0</v>
      </c>
      <c r="N125" s="7">
        <v>2135900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365980.4</v>
      </c>
      <c r="AF125" s="7">
        <v>0</v>
      </c>
      <c r="AG125" s="7">
        <v>0</v>
      </c>
      <c r="AH125" s="7">
        <v>365980.4</v>
      </c>
      <c r="AI125" s="7">
        <v>-365980.4</v>
      </c>
      <c r="AJ125" s="8">
        <f t="shared" si="29"/>
        <v>0.17134716044758652</v>
      </c>
      <c r="AK125" s="7">
        <v>0</v>
      </c>
      <c r="AL125" s="8">
        <v>0</v>
      </c>
      <c r="AM125" s="10">
        <v>0</v>
      </c>
      <c r="AN125" s="11">
        <v>350382.87</v>
      </c>
      <c r="AO125" s="12">
        <f t="shared" si="30"/>
        <v>1.0445156750956461</v>
      </c>
    </row>
    <row r="126" spans="1:41" ht="25.5" outlineLevel="2" x14ac:dyDescent="0.25">
      <c r="A126" s="5" t="s">
        <v>18</v>
      </c>
      <c r="B126" s="6" t="s">
        <v>9</v>
      </c>
      <c r="C126" s="6" t="s">
        <v>109</v>
      </c>
      <c r="D126" s="6" t="s">
        <v>11</v>
      </c>
      <c r="E126" s="6" t="s">
        <v>9</v>
      </c>
      <c r="F126" s="6" t="s">
        <v>19</v>
      </c>
      <c r="G126" s="6"/>
      <c r="H126" s="6"/>
      <c r="I126" s="6"/>
      <c r="J126" s="6"/>
      <c r="K126" s="6"/>
      <c r="L126" s="6"/>
      <c r="M126" s="7">
        <v>0</v>
      </c>
      <c r="N126" s="7">
        <v>649600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99653.86</v>
      </c>
      <c r="AF126" s="7">
        <v>0</v>
      </c>
      <c r="AG126" s="7">
        <v>0</v>
      </c>
      <c r="AH126" s="7">
        <v>99653.86</v>
      </c>
      <c r="AI126" s="7">
        <v>-99653.86</v>
      </c>
      <c r="AJ126" s="8">
        <f t="shared" si="29"/>
        <v>0.15340803571428571</v>
      </c>
      <c r="AK126" s="7">
        <v>0</v>
      </c>
      <c r="AL126" s="8">
        <v>0</v>
      </c>
      <c r="AM126" s="10">
        <v>0</v>
      </c>
      <c r="AN126" s="11">
        <v>90667.42</v>
      </c>
      <c r="AO126" s="12">
        <f t="shared" si="30"/>
        <v>1.0991143235354002</v>
      </c>
    </row>
    <row r="127" spans="1:41" outlineLevel="2" x14ac:dyDescent="0.25">
      <c r="A127" s="5" t="s">
        <v>20</v>
      </c>
      <c r="B127" s="6" t="s">
        <v>9</v>
      </c>
      <c r="C127" s="6" t="s">
        <v>109</v>
      </c>
      <c r="D127" s="6" t="s">
        <v>11</v>
      </c>
      <c r="E127" s="6" t="s">
        <v>9</v>
      </c>
      <c r="F127" s="6" t="s">
        <v>21</v>
      </c>
      <c r="G127" s="6"/>
      <c r="H127" s="6"/>
      <c r="I127" s="6"/>
      <c r="J127" s="6"/>
      <c r="K127" s="6"/>
      <c r="L127" s="6"/>
      <c r="M127" s="7">
        <v>0</v>
      </c>
      <c r="N127" s="7">
        <v>70000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13581.62</v>
      </c>
      <c r="AF127" s="7">
        <v>0</v>
      </c>
      <c r="AG127" s="7">
        <v>0</v>
      </c>
      <c r="AH127" s="7">
        <v>13581.62</v>
      </c>
      <c r="AI127" s="7">
        <v>-13581.62</v>
      </c>
      <c r="AJ127" s="8">
        <f t="shared" si="29"/>
        <v>0.19402314285714287</v>
      </c>
      <c r="AK127" s="7">
        <v>0</v>
      </c>
      <c r="AL127" s="8">
        <v>0</v>
      </c>
      <c r="AM127" s="10">
        <v>0</v>
      </c>
      <c r="AN127" s="11">
        <v>12318.28</v>
      </c>
      <c r="AO127" s="12">
        <f t="shared" si="30"/>
        <v>1.10255814935202</v>
      </c>
    </row>
    <row r="128" spans="1:41" outlineLevel="2" x14ac:dyDescent="0.25">
      <c r="A128" s="5" t="s">
        <v>22</v>
      </c>
      <c r="B128" s="6" t="s">
        <v>9</v>
      </c>
      <c r="C128" s="6" t="s">
        <v>109</v>
      </c>
      <c r="D128" s="6" t="s">
        <v>11</v>
      </c>
      <c r="E128" s="6" t="s">
        <v>9</v>
      </c>
      <c r="F128" s="6" t="s">
        <v>23</v>
      </c>
      <c r="G128" s="6"/>
      <c r="H128" s="6"/>
      <c r="I128" s="6"/>
      <c r="J128" s="6"/>
      <c r="K128" s="6"/>
      <c r="L128" s="6"/>
      <c r="M128" s="7">
        <v>0</v>
      </c>
      <c r="N128" s="7">
        <v>120300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56582.29</v>
      </c>
      <c r="AF128" s="7">
        <v>0</v>
      </c>
      <c r="AG128" s="7">
        <v>0</v>
      </c>
      <c r="AH128" s="7">
        <v>53771.69</v>
      </c>
      <c r="AI128" s="7">
        <v>-53771.69</v>
      </c>
      <c r="AJ128" s="8">
        <f t="shared" si="29"/>
        <v>0.47034322527015793</v>
      </c>
      <c r="AK128" s="7">
        <v>0</v>
      </c>
      <c r="AL128" s="8">
        <v>0</v>
      </c>
      <c r="AM128" s="10">
        <v>0</v>
      </c>
      <c r="AN128" s="11">
        <v>47027.48</v>
      </c>
      <c r="AO128" s="12">
        <f t="shared" si="30"/>
        <v>1.2031750372335492</v>
      </c>
    </row>
    <row r="129" spans="1:41" ht="25.5" outlineLevel="2" x14ac:dyDescent="0.25">
      <c r="A129" s="5" t="s">
        <v>24</v>
      </c>
      <c r="B129" s="6" t="s">
        <v>9</v>
      </c>
      <c r="C129" s="6" t="s">
        <v>109</v>
      </c>
      <c r="D129" s="6" t="s">
        <v>11</v>
      </c>
      <c r="E129" s="6" t="s">
        <v>9</v>
      </c>
      <c r="F129" s="6" t="s">
        <v>25</v>
      </c>
      <c r="G129" s="6"/>
      <c r="H129" s="6"/>
      <c r="I129" s="6"/>
      <c r="J129" s="6"/>
      <c r="K129" s="6"/>
      <c r="L129" s="6"/>
      <c r="M129" s="7">
        <v>0</v>
      </c>
      <c r="N129" s="7">
        <v>102700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69905.320000000007</v>
      </c>
      <c r="AF129" s="7">
        <v>0</v>
      </c>
      <c r="AG129" s="7">
        <v>0</v>
      </c>
      <c r="AH129" s="7">
        <v>69905.320000000007</v>
      </c>
      <c r="AI129" s="7">
        <v>-69905.320000000007</v>
      </c>
      <c r="AJ129" s="8">
        <f t="shared" si="29"/>
        <v>0.68067497565725421</v>
      </c>
      <c r="AK129" s="7">
        <v>0</v>
      </c>
      <c r="AL129" s="8">
        <v>0</v>
      </c>
      <c r="AM129" s="10">
        <v>0</v>
      </c>
      <c r="AN129" s="11">
        <v>2860</v>
      </c>
      <c r="AO129" s="12">
        <f t="shared" si="30"/>
        <v>24.442419580419582</v>
      </c>
    </row>
    <row r="130" spans="1:41" outlineLevel="2" x14ac:dyDescent="0.25">
      <c r="A130" s="5" t="s">
        <v>26</v>
      </c>
      <c r="B130" s="6" t="s">
        <v>9</v>
      </c>
      <c r="C130" s="6" t="s">
        <v>109</v>
      </c>
      <c r="D130" s="6" t="s">
        <v>11</v>
      </c>
      <c r="E130" s="6" t="s">
        <v>9</v>
      </c>
      <c r="F130" s="6" t="s">
        <v>27</v>
      </c>
      <c r="G130" s="6"/>
      <c r="H130" s="6"/>
      <c r="I130" s="6"/>
      <c r="J130" s="6"/>
      <c r="K130" s="6"/>
      <c r="L130" s="6"/>
      <c r="M130" s="7">
        <v>0</v>
      </c>
      <c r="N130" s="7">
        <v>98300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15006</v>
      </c>
      <c r="AF130" s="7">
        <v>0</v>
      </c>
      <c r="AG130" s="7">
        <v>0</v>
      </c>
      <c r="AH130" s="7">
        <v>15006</v>
      </c>
      <c r="AI130" s="7">
        <v>-15006</v>
      </c>
      <c r="AJ130" s="8">
        <f t="shared" si="29"/>
        <v>0.15265513733468972</v>
      </c>
      <c r="AK130" s="7">
        <v>0</v>
      </c>
      <c r="AL130" s="8">
        <v>0</v>
      </c>
      <c r="AM130" s="10">
        <v>0</v>
      </c>
      <c r="AN130" s="11">
        <v>51219.71</v>
      </c>
      <c r="AO130" s="12">
        <f t="shared" si="30"/>
        <v>0.29297315427986609</v>
      </c>
    </row>
    <row r="131" spans="1:41" outlineLevel="2" x14ac:dyDescent="0.25">
      <c r="A131" s="5" t="s">
        <v>66</v>
      </c>
      <c r="B131" s="6" t="s">
        <v>9</v>
      </c>
      <c r="C131" s="6" t="s">
        <v>109</v>
      </c>
      <c r="D131" s="6" t="s">
        <v>11</v>
      </c>
      <c r="E131" s="6" t="s">
        <v>9</v>
      </c>
      <c r="F131" s="6" t="s">
        <v>67</v>
      </c>
      <c r="G131" s="6"/>
      <c r="H131" s="6"/>
      <c r="I131" s="6"/>
      <c r="J131" s="6"/>
      <c r="K131" s="6"/>
      <c r="L131" s="6"/>
      <c r="M131" s="7">
        <v>0</v>
      </c>
      <c r="N131" s="7">
        <v>8510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3435.77</v>
      </c>
      <c r="AF131" s="7">
        <v>0</v>
      </c>
      <c r="AG131" s="7">
        <v>0</v>
      </c>
      <c r="AH131" s="7">
        <v>3435.77</v>
      </c>
      <c r="AI131" s="7">
        <v>-3435.77</v>
      </c>
      <c r="AJ131" s="8">
        <f t="shared" si="29"/>
        <v>0.40373325499412455</v>
      </c>
      <c r="AK131" s="7">
        <v>0</v>
      </c>
      <c r="AL131" s="8">
        <v>0</v>
      </c>
      <c r="AM131" s="10">
        <v>0</v>
      </c>
      <c r="AN131" s="11"/>
      <c r="AO131" s="12" t="e">
        <f t="shared" si="30"/>
        <v>#DIV/0!</v>
      </c>
    </row>
    <row r="132" spans="1:41" ht="25.5" outlineLevel="2" x14ac:dyDescent="0.25">
      <c r="A132" s="5" t="s">
        <v>28</v>
      </c>
      <c r="B132" s="6" t="s">
        <v>9</v>
      </c>
      <c r="C132" s="6" t="s">
        <v>109</v>
      </c>
      <c r="D132" s="6" t="s">
        <v>11</v>
      </c>
      <c r="E132" s="6" t="s">
        <v>9</v>
      </c>
      <c r="F132" s="6" t="s">
        <v>29</v>
      </c>
      <c r="G132" s="6"/>
      <c r="H132" s="6"/>
      <c r="I132" s="6"/>
      <c r="J132" s="6"/>
      <c r="K132" s="6"/>
      <c r="L132" s="6"/>
      <c r="M132" s="7">
        <v>0</v>
      </c>
      <c r="N132" s="7">
        <v>15000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8">
        <f t="shared" si="29"/>
        <v>0</v>
      </c>
      <c r="AK132" s="7">
        <v>0</v>
      </c>
      <c r="AL132" s="8">
        <v>0</v>
      </c>
      <c r="AM132" s="10">
        <v>0</v>
      </c>
      <c r="AN132" s="11"/>
      <c r="AO132" s="12" t="e">
        <f t="shared" si="30"/>
        <v>#DIV/0!</v>
      </c>
    </row>
    <row r="133" spans="1:41" outlineLevel="2" x14ac:dyDescent="0.25">
      <c r="A133" s="5" t="s">
        <v>30</v>
      </c>
      <c r="B133" s="6" t="s">
        <v>9</v>
      </c>
      <c r="C133" s="6" t="s">
        <v>109</v>
      </c>
      <c r="D133" s="6" t="s">
        <v>11</v>
      </c>
      <c r="E133" s="6" t="s">
        <v>9</v>
      </c>
      <c r="F133" s="6" t="s">
        <v>31</v>
      </c>
      <c r="G133" s="6"/>
      <c r="H133" s="6"/>
      <c r="I133" s="6"/>
      <c r="J133" s="6"/>
      <c r="K133" s="6"/>
      <c r="L133" s="6"/>
      <c r="M133" s="7">
        <v>0</v>
      </c>
      <c r="N133" s="7">
        <v>39000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10235</v>
      </c>
      <c r="AF133" s="7">
        <v>0</v>
      </c>
      <c r="AG133" s="7">
        <v>0</v>
      </c>
      <c r="AH133" s="7">
        <v>10235</v>
      </c>
      <c r="AI133" s="7">
        <v>-10235</v>
      </c>
      <c r="AJ133" s="8">
        <f t="shared" si="29"/>
        <v>0.26243589743589746</v>
      </c>
      <c r="AK133" s="7">
        <v>0</v>
      </c>
      <c r="AL133" s="8">
        <v>0</v>
      </c>
      <c r="AM133" s="10">
        <v>0</v>
      </c>
      <c r="AN133" s="11">
        <v>11150</v>
      </c>
      <c r="AO133" s="12">
        <f t="shared" si="30"/>
        <v>0.91793721973094167</v>
      </c>
    </row>
    <row r="134" spans="1:41" ht="25.5" outlineLevel="2" x14ac:dyDescent="0.25">
      <c r="A134" s="5" t="s">
        <v>32</v>
      </c>
      <c r="B134" s="6" t="s">
        <v>9</v>
      </c>
      <c r="C134" s="6" t="s">
        <v>109</v>
      </c>
      <c r="D134" s="6" t="s">
        <v>11</v>
      </c>
      <c r="E134" s="6" t="s">
        <v>9</v>
      </c>
      <c r="F134" s="6" t="s">
        <v>33</v>
      </c>
      <c r="G134" s="6"/>
      <c r="H134" s="6"/>
      <c r="I134" s="6"/>
      <c r="J134" s="6"/>
      <c r="K134" s="6"/>
      <c r="L134" s="6"/>
      <c r="M134" s="7">
        <v>0</v>
      </c>
      <c r="N134" s="7">
        <v>50000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42347</v>
      </c>
      <c r="AF134" s="7">
        <v>0</v>
      </c>
      <c r="AG134" s="7">
        <v>0</v>
      </c>
      <c r="AH134" s="7">
        <v>42347</v>
      </c>
      <c r="AI134" s="7">
        <v>-42347</v>
      </c>
      <c r="AJ134" s="8">
        <f t="shared" si="29"/>
        <v>0.84694000000000003</v>
      </c>
      <c r="AK134" s="7">
        <v>0</v>
      </c>
      <c r="AL134" s="8">
        <v>0</v>
      </c>
      <c r="AM134" s="10">
        <v>0</v>
      </c>
      <c r="AN134" s="11">
        <v>35900</v>
      </c>
      <c r="AO134" s="12">
        <f t="shared" si="30"/>
        <v>1.1795821727019498</v>
      </c>
    </row>
    <row r="135" spans="1:41" ht="25.5" outlineLevel="2" x14ac:dyDescent="0.25">
      <c r="A135" s="5" t="s">
        <v>68</v>
      </c>
      <c r="B135" s="6" t="s">
        <v>9</v>
      </c>
      <c r="C135" s="6" t="s">
        <v>109</v>
      </c>
      <c r="D135" s="6" t="s">
        <v>11</v>
      </c>
      <c r="E135" s="6" t="s">
        <v>9</v>
      </c>
      <c r="F135" s="6" t="s">
        <v>69</v>
      </c>
      <c r="G135" s="6"/>
      <c r="H135" s="6"/>
      <c r="I135" s="6"/>
      <c r="J135" s="6"/>
      <c r="K135" s="6"/>
      <c r="L135" s="6"/>
      <c r="M135" s="7">
        <v>0</v>
      </c>
      <c r="N135" s="7">
        <v>200000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12069</v>
      </c>
      <c r="AF135" s="7">
        <v>0</v>
      </c>
      <c r="AG135" s="7">
        <v>0</v>
      </c>
      <c r="AH135" s="7">
        <v>12069</v>
      </c>
      <c r="AI135" s="7">
        <v>-12069</v>
      </c>
      <c r="AJ135" s="8">
        <f t="shared" si="29"/>
        <v>6.0345000000000003E-2</v>
      </c>
      <c r="AK135" s="7">
        <v>0</v>
      </c>
      <c r="AL135" s="8">
        <v>0</v>
      </c>
      <c r="AM135" s="10">
        <v>0</v>
      </c>
      <c r="AN135" s="11">
        <v>39214.400000000001</v>
      </c>
      <c r="AO135" s="12">
        <f t="shared" si="30"/>
        <v>0.30776959484271083</v>
      </c>
    </row>
    <row r="136" spans="1:41" ht="25.5" outlineLevel="2" x14ac:dyDescent="0.25">
      <c r="A136" s="5" t="s">
        <v>149</v>
      </c>
      <c r="B136" s="6"/>
      <c r="C136" s="24" t="s">
        <v>109</v>
      </c>
      <c r="D136" s="24"/>
      <c r="E136" s="24"/>
      <c r="F136" s="24" t="s">
        <v>148</v>
      </c>
      <c r="G136" s="6"/>
      <c r="H136" s="6"/>
      <c r="I136" s="6"/>
      <c r="J136" s="6"/>
      <c r="K136" s="6"/>
      <c r="L136" s="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8" t="e">
        <f t="shared" si="29"/>
        <v>#DIV/0!</v>
      </c>
      <c r="AK136" s="7"/>
      <c r="AL136" s="8"/>
      <c r="AM136" s="10"/>
      <c r="AN136" s="11">
        <v>6000</v>
      </c>
      <c r="AO136" s="12">
        <f t="shared" si="30"/>
        <v>0</v>
      </c>
    </row>
    <row r="137" spans="1:41" ht="25.5" outlineLevel="2" x14ac:dyDescent="0.25">
      <c r="A137" s="5" t="s">
        <v>34</v>
      </c>
      <c r="B137" s="6" t="s">
        <v>9</v>
      </c>
      <c r="C137" s="6" t="s">
        <v>109</v>
      </c>
      <c r="D137" s="6" t="s">
        <v>11</v>
      </c>
      <c r="E137" s="6" t="s">
        <v>9</v>
      </c>
      <c r="F137" s="6" t="s">
        <v>35</v>
      </c>
      <c r="G137" s="6"/>
      <c r="H137" s="6"/>
      <c r="I137" s="6"/>
      <c r="J137" s="6"/>
      <c r="K137" s="6"/>
      <c r="L137" s="6"/>
      <c r="M137" s="7">
        <v>0</v>
      </c>
      <c r="N137" s="7">
        <v>60000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6050</v>
      </c>
      <c r="AF137" s="7">
        <v>0</v>
      </c>
      <c r="AG137" s="7">
        <v>0</v>
      </c>
      <c r="AH137" s="7">
        <v>6050</v>
      </c>
      <c r="AI137" s="7">
        <v>-6050</v>
      </c>
      <c r="AJ137" s="8">
        <f t="shared" si="29"/>
        <v>0.10083333333333333</v>
      </c>
      <c r="AK137" s="7">
        <v>0</v>
      </c>
      <c r="AL137" s="8">
        <v>0</v>
      </c>
      <c r="AM137" s="10">
        <v>0</v>
      </c>
      <c r="AN137" s="11">
        <v>16089.07</v>
      </c>
      <c r="AO137" s="12">
        <f t="shared" si="30"/>
        <v>0.37603167864892129</v>
      </c>
    </row>
    <row r="138" spans="1:41" x14ac:dyDescent="0.25">
      <c r="A138" s="14" t="s">
        <v>110</v>
      </c>
      <c r="B138" s="15" t="s">
        <v>9</v>
      </c>
      <c r="C138" s="15" t="s">
        <v>111</v>
      </c>
      <c r="D138" s="15" t="s">
        <v>11</v>
      </c>
      <c r="E138" s="15" t="s">
        <v>9</v>
      </c>
      <c r="F138" s="15" t="s">
        <v>9</v>
      </c>
      <c r="G138" s="15"/>
      <c r="H138" s="15"/>
      <c r="I138" s="15"/>
      <c r="J138" s="15"/>
      <c r="K138" s="15"/>
      <c r="L138" s="15"/>
      <c r="M138" s="16">
        <v>0</v>
      </c>
      <c r="N138" s="16">
        <f>N139+N150</f>
        <v>35304143.289999999</v>
      </c>
      <c r="O138" s="16">
        <f t="shared" ref="O138:AE138" si="56">O139+O150</f>
        <v>0</v>
      </c>
      <c r="P138" s="16">
        <f t="shared" si="56"/>
        <v>0</v>
      </c>
      <c r="Q138" s="16">
        <f t="shared" si="56"/>
        <v>0</v>
      </c>
      <c r="R138" s="16">
        <f t="shared" si="56"/>
        <v>0</v>
      </c>
      <c r="S138" s="16">
        <f t="shared" si="56"/>
        <v>0</v>
      </c>
      <c r="T138" s="16">
        <f t="shared" si="56"/>
        <v>0</v>
      </c>
      <c r="U138" s="16">
        <f t="shared" si="56"/>
        <v>0</v>
      </c>
      <c r="V138" s="16">
        <f t="shared" si="56"/>
        <v>0</v>
      </c>
      <c r="W138" s="16">
        <f t="shared" si="56"/>
        <v>0</v>
      </c>
      <c r="X138" s="16">
        <f t="shared" si="56"/>
        <v>0</v>
      </c>
      <c r="Y138" s="16">
        <f t="shared" si="56"/>
        <v>0</v>
      </c>
      <c r="Z138" s="16">
        <f t="shared" si="56"/>
        <v>0</v>
      </c>
      <c r="AA138" s="16">
        <f t="shared" si="56"/>
        <v>0</v>
      </c>
      <c r="AB138" s="16">
        <f t="shared" si="56"/>
        <v>0</v>
      </c>
      <c r="AC138" s="16">
        <f t="shared" si="56"/>
        <v>0</v>
      </c>
      <c r="AD138" s="16">
        <f t="shared" si="56"/>
        <v>0</v>
      </c>
      <c r="AE138" s="16">
        <f t="shared" si="56"/>
        <v>3314202.45</v>
      </c>
      <c r="AF138" s="16">
        <v>0</v>
      </c>
      <c r="AG138" s="16">
        <v>0</v>
      </c>
      <c r="AH138" s="16">
        <v>3217825.75</v>
      </c>
      <c r="AI138" s="16">
        <v>-3217825.75</v>
      </c>
      <c r="AJ138" s="17">
        <f t="shared" si="29"/>
        <v>9.3875736419264916E-2</v>
      </c>
      <c r="AK138" s="16">
        <v>0</v>
      </c>
      <c r="AL138" s="17">
        <v>0</v>
      </c>
      <c r="AM138" s="18">
        <v>0</v>
      </c>
      <c r="AN138" s="16">
        <f t="shared" ref="AN138" si="57">AN139+AN150</f>
        <v>4221270.7299999995</v>
      </c>
      <c r="AO138" s="20">
        <f t="shared" si="30"/>
        <v>0.78511961491747306</v>
      </c>
    </row>
    <row r="139" spans="1:41" outlineLevel="1" x14ac:dyDescent="0.25">
      <c r="A139" s="14" t="s">
        <v>112</v>
      </c>
      <c r="B139" s="15" t="s">
        <v>9</v>
      </c>
      <c r="C139" s="15" t="s">
        <v>113</v>
      </c>
      <c r="D139" s="15" t="s">
        <v>11</v>
      </c>
      <c r="E139" s="15" t="s">
        <v>9</v>
      </c>
      <c r="F139" s="15" t="s">
        <v>9</v>
      </c>
      <c r="G139" s="15"/>
      <c r="H139" s="15"/>
      <c r="I139" s="15"/>
      <c r="J139" s="15"/>
      <c r="K139" s="15"/>
      <c r="L139" s="15"/>
      <c r="M139" s="16">
        <v>0</v>
      </c>
      <c r="N139" s="16">
        <f>SUM(N140:N149)</f>
        <v>31841643.289999999</v>
      </c>
      <c r="O139" s="16">
        <f t="shared" ref="O139:AE139" si="58">SUM(O140:O149)</f>
        <v>0</v>
      </c>
      <c r="P139" s="16">
        <f t="shared" si="58"/>
        <v>0</v>
      </c>
      <c r="Q139" s="16">
        <f t="shared" si="58"/>
        <v>0</v>
      </c>
      <c r="R139" s="16">
        <f t="shared" si="58"/>
        <v>0</v>
      </c>
      <c r="S139" s="16">
        <f t="shared" si="58"/>
        <v>0</v>
      </c>
      <c r="T139" s="16">
        <f t="shared" si="58"/>
        <v>0</v>
      </c>
      <c r="U139" s="16">
        <f t="shared" si="58"/>
        <v>0</v>
      </c>
      <c r="V139" s="16">
        <f t="shared" si="58"/>
        <v>0</v>
      </c>
      <c r="W139" s="16">
        <f t="shared" si="58"/>
        <v>0</v>
      </c>
      <c r="X139" s="16">
        <f t="shared" si="58"/>
        <v>0</v>
      </c>
      <c r="Y139" s="16">
        <f t="shared" si="58"/>
        <v>0</v>
      </c>
      <c r="Z139" s="16">
        <f t="shared" si="58"/>
        <v>0</v>
      </c>
      <c r="AA139" s="16">
        <f t="shared" si="58"/>
        <v>0</v>
      </c>
      <c r="AB139" s="16">
        <f t="shared" si="58"/>
        <v>0</v>
      </c>
      <c r="AC139" s="16">
        <f t="shared" si="58"/>
        <v>0</v>
      </c>
      <c r="AD139" s="16">
        <f t="shared" si="58"/>
        <v>0</v>
      </c>
      <c r="AE139" s="16">
        <f t="shared" si="58"/>
        <v>2685707.45</v>
      </c>
      <c r="AF139" s="16">
        <v>0</v>
      </c>
      <c r="AG139" s="16">
        <v>0</v>
      </c>
      <c r="AH139" s="16">
        <v>2685707.45</v>
      </c>
      <c r="AI139" s="16">
        <v>-2685707.45</v>
      </c>
      <c r="AJ139" s="17">
        <f t="shared" si="29"/>
        <v>8.4345755196731875E-2</v>
      </c>
      <c r="AK139" s="16">
        <v>0</v>
      </c>
      <c r="AL139" s="17">
        <v>0</v>
      </c>
      <c r="AM139" s="18">
        <v>0</v>
      </c>
      <c r="AN139" s="16">
        <f t="shared" ref="AN139" si="59">SUM(AN140:AN149)</f>
        <v>3760701.65</v>
      </c>
      <c r="AO139" s="20">
        <f t="shared" si="30"/>
        <v>0.71415062931142126</v>
      </c>
    </row>
    <row r="140" spans="1:41" outlineLevel="2" x14ac:dyDescent="0.25">
      <c r="A140" s="5" t="s">
        <v>20</v>
      </c>
      <c r="B140" s="6" t="s">
        <v>9</v>
      </c>
      <c r="C140" s="6" t="s">
        <v>113</v>
      </c>
      <c r="D140" s="6" t="s">
        <v>11</v>
      </c>
      <c r="E140" s="6" t="s">
        <v>9</v>
      </c>
      <c r="F140" s="6" t="s">
        <v>21</v>
      </c>
      <c r="G140" s="6"/>
      <c r="H140" s="6"/>
      <c r="I140" s="6"/>
      <c r="J140" s="6"/>
      <c r="K140" s="6"/>
      <c r="L140" s="6"/>
      <c r="M140" s="7">
        <v>0</v>
      </c>
      <c r="N140" s="7">
        <v>57800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4374.24</v>
      </c>
      <c r="AF140" s="7">
        <v>0</v>
      </c>
      <c r="AG140" s="7">
        <v>0</v>
      </c>
      <c r="AH140" s="7">
        <v>4374.24</v>
      </c>
      <c r="AI140" s="7">
        <v>-4374.24</v>
      </c>
      <c r="AJ140" s="8">
        <f t="shared" si="29"/>
        <v>7.5678892733564013E-2</v>
      </c>
      <c r="AK140" s="7">
        <v>0</v>
      </c>
      <c r="AL140" s="8">
        <v>0</v>
      </c>
      <c r="AM140" s="10">
        <v>0</v>
      </c>
      <c r="AN140" s="11">
        <v>14239.47</v>
      </c>
      <c r="AO140" s="12">
        <f t="shared" si="30"/>
        <v>0.30719120866155836</v>
      </c>
    </row>
    <row r="141" spans="1:41" outlineLevel="2" x14ac:dyDescent="0.25">
      <c r="A141" s="5" t="s">
        <v>22</v>
      </c>
      <c r="B141" s="6" t="s">
        <v>9</v>
      </c>
      <c r="C141" s="6" t="s">
        <v>113</v>
      </c>
      <c r="D141" s="6" t="s">
        <v>11</v>
      </c>
      <c r="E141" s="6" t="s">
        <v>9</v>
      </c>
      <c r="F141" s="6" t="s">
        <v>23</v>
      </c>
      <c r="G141" s="6"/>
      <c r="H141" s="6"/>
      <c r="I141" s="6"/>
      <c r="J141" s="6"/>
      <c r="K141" s="6"/>
      <c r="L141" s="6"/>
      <c r="M141" s="7">
        <v>0</v>
      </c>
      <c r="N141" s="7">
        <v>3127300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762893.02</v>
      </c>
      <c r="AF141" s="7">
        <v>0</v>
      </c>
      <c r="AG141" s="7">
        <v>0</v>
      </c>
      <c r="AH141" s="7">
        <v>762893.02</v>
      </c>
      <c r="AI141" s="7">
        <v>-762893.02</v>
      </c>
      <c r="AJ141" s="8">
        <f t="shared" si="29"/>
        <v>0.24394622198062227</v>
      </c>
      <c r="AK141" s="7">
        <v>0</v>
      </c>
      <c r="AL141" s="8">
        <v>0</v>
      </c>
      <c r="AM141" s="10">
        <v>0</v>
      </c>
      <c r="AN141" s="11">
        <v>791667.82</v>
      </c>
      <c r="AO141" s="12">
        <f t="shared" si="30"/>
        <v>0.96365293716245792</v>
      </c>
    </row>
    <row r="142" spans="1:41" ht="25.5" outlineLevel="2" x14ac:dyDescent="0.25">
      <c r="A142" s="5" t="s">
        <v>24</v>
      </c>
      <c r="B142" s="6" t="s">
        <v>9</v>
      </c>
      <c r="C142" s="6" t="s">
        <v>113</v>
      </c>
      <c r="D142" s="6" t="s">
        <v>11</v>
      </c>
      <c r="E142" s="6" t="s">
        <v>9</v>
      </c>
      <c r="F142" s="6" t="s">
        <v>25</v>
      </c>
      <c r="G142" s="6"/>
      <c r="H142" s="6"/>
      <c r="I142" s="6"/>
      <c r="J142" s="6"/>
      <c r="K142" s="6"/>
      <c r="L142" s="6"/>
      <c r="M142" s="7">
        <v>0</v>
      </c>
      <c r="N142" s="7">
        <v>4006720.29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10884.19</v>
      </c>
      <c r="AF142" s="7">
        <v>0</v>
      </c>
      <c r="AG142" s="7">
        <v>0</v>
      </c>
      <c r="AH142" s="7">
        <v>10884.19</v>
      </c>
      <c r="AI142" s="7">
        <v>-10884.19</v>
      </c>
      <c r="AJ142" s="8">
        <f t="shared" si="29"/>
        <v>2.7164836105891487E-3</v>
      </c>
      <c r="AK142" s="7">
        <v>0</v>
      </c>
      <c r="AL142" s="8">
        <v>0</v>
      </c>
      <c r="AM142" s="10">
        <v>0</v>
      </c>
      <c r="AN142" s="11">
        <v>52028.22</v>
      </c>
      <c r="AO142" s="12">
        <f t="shared" si="30"/>
        <v>0.20919781610825819</v>
      </c>
    </row>
    <row r="143" spans="1:41" outlineLevel="2" x14ac:dyDescent="0.25">
      <c r="A143" s="5" t="s">
        <v>26</v>
      </c>
      <c r="B143" s="6" t="s">
        <v>9</v>
      </c>
      <c r="C143" s="6" t="s">
        <v>113</v>
      </c>
      <c r="D143" s="6" t="s">
        <v>11</v>
      </c>
      <c r="E143" s="6" t="s">
        <v>9</v>
      </c>
      <c r="F143" s="6" t="s">
        <v>27</v>
      </c>
      <c r="G143" s="6"/>
      <c r="H143" s="6"/>
      <c r="I143" s="6"/>
      <c r="J143" s="6"/>
      <c r="K143" s="6"/>
      <c r="L143" s="6"/>
      <c r="M143" s="7">
        <v>0</v>
      </c>
      <c r="N143" s="7">
        <v>57500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8">
        <f t="shared" si="29"/>
        <v>0</v>
      </c>
      <c r="AK143" s="7">
        <v>0</v>
      </c>
      <c r="AL143" s="8">
        <v>0</v>
      </c>
      <c r="AM143" s="10">
        <v>0</v>
      </c>
      <c r="AN143" s="11">
        <v>147917.14000000001</v>
      </c>
      <c r="AO143" s="12">
        <f t="shared" si="30"/>
        <v>0</v>
      </c>
    </row>
    <row r="144" spans="1:41" outlineLevel="2" x14ac:dyDescent="0.25">
      <c r="A144" s="5" t="s">
        <v>66</v>
      </c>
      <c r="B144" s="6" t="s">
        <v>9</v>
      </c>
      <c r="C144" s="6" t="s">
        <v>113</v>
      </c>
      <c r="D144" s="6" t="s">
        <v>11</v>
      </c>
      <c r="E144" s="6" t="s">
        <v>9</v>
      </c>
      <c r="F144" s="6" t="s">
        <v>67</v>
      </c>
      <c r="G144" s="6"/>
      <c r="H144" s="6"/>
      <c r="I144" s="6"/>
      <c r="J144" s="6"/>
      <c r="K144" s="6"/>
      <c r="L144" s="6"/>
      <c r="M144" s="7">
        <v>0</v>
      </c>
      <c r="N144" s="7">
        <v>4000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8">
        <f t="shared" si="29"/>
        <v>0</v>
      </c>
      <c r="AK144" s="7">
        <v>0</v>
      </c>
      <c r="AL144" s="8">
        <v>0</v>
      </c>
      <c r="AM144" s="10">
        <v>0</v>
      </c>
      <c r="AN144" s="11"/>
      <c r="AO144" s="12" t="e">
        <f t="shared" si="30"/>
        <v>#DIV/0!</v>
      </c>
    </row>
    <row r="145" spans="1:41" ht="25.5" outlineLevel="2" x14ac:dyDescent="0.25">
      <c r="A145" s="5" t="s">
        <v>86</v>
      </c>
      <c r="B145" s="6" t="s">
        <v>9</v>
      </c>
      <c r="C145" s="6" t="s">
        <v>113</v>
      </c>
      <c r="D145" s="6" t="s">
        <v>11</v>
      </c>
      <c r="E145" s="6" t="s">
        <v>9</v>
      </c>
      <c r="F145" s="6" t="s">
        <v>87</v>
      </c>
      <c r="G145" s="6"/>
      <c r="H145" s="6"/>
      <c r="I145" s="6"/>
      <c r="J145" s="6"/>
      <c r="K145" s="6"/>
      <c r="L145" s="6"/>
      <c r="M145" s="7">
        <v>0</v>
      </c>
      <c r="N145" s="7">
        <v>100000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8">
        <f t="shared" si="29"/>
        <v>0</v>
      </c>
      <c r="AK145" s="7">
        <v>0</v>
      </c>
      <c r="AL145" s="8">
        <v>0</v>
      </c>
      <c r="AM145" s="10">
        <v>0</v>
      </c>
      <c r="AN145" s="11"/>
      <c r="AO145" s="12" t="e">
        <f t="shared" si="30"/>
        <v>#DIV/0!</v>
      </c>
    </row>
    <row r="146" spans="1:41" ht="38.25" outlineLevel="2" x14ac:dyDescent="0.25">
      <c r="A146" s="5" t="s">
        <v>50</v>
      </c>
      <c r="B146" s="6" t="s">
        <v>9</v>
      </c>
      <c r="C146" s="6" t="s">
        <v>113</v>
      </c>
      <c r="D146" s="6" t="s">
        <v>11</v>
      </c>
      <c r="E146" s="6" t="s">
        <v>9</v>
      </c>
      <c r="F146" s="6" t="s">
        <v>51</v>
      </c>
      <c r="G146" s="6"/>
      <c r="H146" s="6"/>
      <c r="I146" s="6"/>
      <c r="J146" s="6"/>
      <c r="K146" s="6"/>
      <c r="L146" s="6"/>
      <c r="M146" s="7">
        <v>0</v>
      </c>
      <c r="N146" s="7">
        <v>24045023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1836700</v>
      </c>
      <c r="AF146" s="7">
        <v>0</v>
      </c>
      <c r="AG146" s="7">
        <v>0</v>
      </c>
      <c r="AH146" s="7">
        <v>1836700</v>
      </c>
      <c r="AI146" s="7">
        <v>-1836700</v>
      </c>
      <c r="AJ146" s="8">
        <f t="shared" si="29"/>
        <v>7.6385869957371219E-2</v>
      </c>
      <c r="AK146" s="7">
        <v>0</v>
      </c>
      <c r="AL146" s="8">
        <v>0</v>
      </c>
      <c r="AM146" s="10">
        <v>0</v>
      </c>
      <c r="AN146" s="11">
        <v>2727800</v>
      </c>
      <c r="AO146" s="12">
        <f t="shared" si="30"/>
        <v>0.67332649021189239</v>
      </c>
    </row>
    <row r="147" spans="1:41" outlineLevel="2" x14ac:dyDescent="0.25">
      <c r="A147" s="5" t="s">
        <v>30</v>
      </c>
      <c r="B147" s="6" t="s">
        <v>9</v>
      </c>
      <c r="C147" s="6" t="s">
        <v>113</v>
      </c>
      <c r="D147" s="6" t="s">
        <v>11</v>
      </c>
      <c r="E147" s="6" t="s">
        <v>9</v>
      </c>
      <c r="F147" s="6" t="s">
        <v>31</v>
      </c>
      <c r="G147" s="6"/>
      <c r="H147" s="6"/>
      <c r="I147" s="6"/>
      <c r="J147" s="6"/>
      <c r="K147" s="6"/>
      <c r="L147" s="6"/>
      <c r="M147" s="7">
        <v>0</v>
      </c>
      <c r="N147" s="7">
        <v>363150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70856</v>
      </c>
      <c r="AF147" s="7">
        <v>0</v>
      </c>
      <c r="AG147" s="7">
        <v>0</v>
      </c>
      <c r="AH147" s="7">
        <v>70856</v>
      </c>
      <c r="AI147" s="7">
        <v>-70856</v>
      </c>
      <c r="AJ147" s="8">
        <f t="shared" si="29"/>
        <v>0.19511496626738262</v>
      </c>
      <c r="AK147" s="7">
        <v>0</v>
      </c>
      <c r="AL147" s="8">
        <v>0</v>
      </c>
      <c r="AM147" s="10">
        <v>0</v>
      </c>
      <c r="AN147" s="11">
        <v>27049</v>
      </c>
      <c r="AO147" s="12">
        <f t="shared" si="30"/>
        <v>2.6195423121002626</v>
      </c>
    </row>
    <row r="148" spans="1:41" ht="25.5" outlineLevel="2" x14ac:dyDescent="0.25">
      <c r="A148" s="5" t="s">
        <v>32</v>
      </c>
      <c r="B148" s="6" t="s">
        <v>9</v>
      </c>
      <c r="C148" s="6" t="s">
        <v>113</v>
      </c>
      <c r="D148" s="6" t="s">
        <v>11</v>
      </c>
      <c r="E148" s="6" t="s">
        <v>9</v>
      </c>
      <c r="F148" s="6" t="s">
        <v>33</v>
      </c>
      <c r="G148" s="6"/>
      <c r="H148" s="6"/>
      <c r="I148" s="6"/>
      <c r="J148" s="6"/>
      <c r="K148" s="6"/>
      <c r="L148" s="6"/>
      <c r="M148" s="7">
        <v>0</v>
      </c>
      <c r="N148" s="7">
        <v>36150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8">
        <f t="shared" si="29"/>
        <v>0</v>
      </c>
      <c r="AK148" s="7">
        <v>0</v>
      </c>
      <c r="AL148" s="8">
        <v>0</v>
      </c>
      <c r="AM148" s="10">
        <v>0</v>
      </c>
      <c r="AN148" s="11"/>
      <c r="AO148" s="12" t="e">
        <f t="shared" si="30"/>
        <v>#DIV/0!</v>
      </c>
    </row>
    <row r="149" spans="1:41" ht="25.5" outlineLevel="2" x14ac:dyDescent="0.25">
      <c r="A149" s="5" t="s">
        <v>34</v>
      </c>
      <c r="B149" s="6" t="s">
        <v>9</v>
      </c>
      <c r="C149" s="6" t="s">
        <v>113</v>
      </c>
      <c r="D149" s="6" t="s">
        <v>11</v>
      </c>
      <c r="E149" s="6" t="s">
        <v>9</v>
      </c>
      <c r="F149" s="6" t="s">
        <v>35</v>
      </c>
      <c r="G149" s="6"/>
      <c r="H149" s="6"/>
      <c r="I149" s="6"/>
      <c r="J149" s="6"/>
      <c r="K149" s="6"/>
      <c r="L149" s="6"/>
      <c r="M149" s="7">
        <v>0</v>
      </c>
      <c r="N149" s="7">
        <v>44000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8">
        <f t="shared" ref="AJ149:AJ178" si="60">AE149/N149</f>
        <v>0</v>
      </c>
      <c r="AK149" s="7">
        <v>0</v>
      </c>
      <c r="AL149" s="8">
        <v>0</v>
      </c>
      <c r="AM149" s="10">
        <v>0</v>
      </c>
      <c r="AN149" s="11"/>
      <c r="AO149" s="12" t="e">
        <f t="shared" ref="AO149:AO178" si="61">AE149/AN149</f>
        <v>#DIV/0!</v>
      </c>
    </row>
    <row r="150" spans="1:41" ht="25.5" outlineLevel="1" x14ac:dyDescent="0.25">
      <c r="A150" s="14" t="s">
        <v>114</v>
      </c>
      <c r="B150" s="15" t="s">
        <v>9</v>
      </c>
      <c r="C150" s="15" t="s">
        <v>115</v>
      </c>
      <c r="D150" s="15" t="s">
        <v>11</v>
      </c>
      <c r="E150" s="15" t="s">
        <v>9</v>
      </c>
      <c r="F150" s="15" t="s">
        <v>9</v>
      </c>
      <c r="G150" s="15"/>
      <c r="H150" s="15"/>
      <c r="I150" s="15"/>
      <c r="J150" s="15"/>
      <c r="K150" s="15"/>
      <c r="L150" s="15"/>
      <c r="M150" s="16">
        <v>0</v>
      </c>
      <c r="N150" s="16">
        <f>SUM(N151:N160)</f>
        <v>3462500</v>
      </c>
      <c r="O150" s="16">
        <f t="shared" ref="O150:AE150" si="62">SUM(O151:O160)</f>
        <v>0</v>
      </c>
      <c r="P150" s="16">
        <f t="shared" si="62"/>
        <v>0</v>
      </c>
      <c r="Q150" s="16">
        <f t="shared" si="62"/>
        <v>0</v>
      </c>
      <c r="R150" s="16">
        <f t="shared" si="62"/>
        <v>0</v>
      </c>
      <c r="S150" s="16">
        <f t="shared" si="62"/>
        <v>0</v>
      </c>
      <c r="T150" s="16">
        <f t="shared" si="62"/>
        <v>0</v>
      </c>
      <c r="U150" s="16">
        <f t="shared" si="62"/>
        <v>0</v>
      </c>
      <c r="V150" s="16">
        <f t="shared" si="62"/>
        <v>0</v>
      </c>
      <c r="W150" s="16">
        <f t="shared" si="62"/>
        <v>0</v>
      </c>
      <c r="X150" s="16">
        <f t="shared" si="62"/>
        <v>0</v>
      </c>
      <c r="Y150" s="16">
        <f t="shared" si="62"/>
        <v>0</v>
      </c>
      <c r="Z150" s="16">
        <f t="shared" si="62"/>
        <v>0</v>
      </c>
      <c r="AA150" s="16">
        <f t="shared" si="62"/>
        <v>0</v>
      </c>
      <c r="AB150" s="16">
        <f t="shared" si="62"/>
        <v>0</v>
      </c>
      <c r="AC150" s="16">
        <f t="shared" si="62"/>
        <v>0</v>
      </c>
      <c r="AD150" s="16">
        <f t="shared" si="62"/>
        <v>0</v>
      </c>
      <c r="AE150" s="16">
        <f t="shared" si="62"/>
        <v>628495</v>
      </c>
      <c r="AF150" s="16">
        <v>0</v>
      </c>
      <c r="AG150" s="16">
        <v>0</v>
      </c>
      <c r="AH150" s="16">
        <v>532118.30000000005</v>
      </c>
      <c r="AI150" s="16">
        <v>-532118.30000000005</v>
      </c>
      <c r="AJ150" s="17">
        <f t="shared" si="60"/>
        <v>0.18151480144404333</v>
      </c>
      <c r="AK150" s="16">
        <v>0</v>
      </c>
      <c r="AL150" s="17">
        <v>0</v>
      </c>
      <c r="AM150" s="18">
        <v>0</v>
      </c>
      <c r="AN150" s="16">
        <f t="shared" ref="AN150" si="63">SUM(AN151:AN160)</f>
        <v>460569.07999999996</v>
      </c>
      <c r="AO150" s="20">
        <f t="shared" si="61"/>
        <v>1.3646052835331457</v>
      </c>
    </row>
    <row r="151" spans="1:41" outlineLevel="2" x14ac:dyDescent="0.25">
      <c r="A151" s="5" t="s">
        <v>14</v>
      </c>
      <c r="B151" s="6" t="s">
        <v>9</v>
      </c>
      <c r="C151" s="6" t="s">
        <v>115</v>
      </c>
      <c r="D151" s="6" t="s">
        <v>11</v>
      </c>
      <c r="E151" s="6" t="s">
        <v>9</v>
      </c>
      <c r="F151" s="6" t="s">
        <v>15</v>
      </c>
      <c r="G151" s="6"/>
      <c r="H151" s="6"/>
      <c r="I151" s="6"/>
      <c r="J151" s="6"/>
      <c r="K151" s="6"/>
      <c r="L151" s="6"/>
      <c r="M151" s="7">
        <v>0</v>
      </c>
      <c r="N151" s="7">
        <v>2090000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379120.39</v>
      </c>
      <c r="AF151" s="7">
        <v>0</v>
      </c>
      <c r="AG151" s="7">
        <v>0</v>
      </c>
      <c r="AH151" s="7">
        <v>348880.64000000001</v>
      </c>
      <c r="AI151" s="7">
        <v>-348880.64000000001</v>
      </c>
      <c r="AJ151" s="8">
        <f t="shared" si="60"/>
        <v>0.18139731578947368</v>
      </c>
      <c r="AK151" s="7">
        <v>0</v>
      </c>
      <c r="AL151" s="8">
        <v>0</v>
      </c>
      <c r="AM151" s="10">
        <v>0</v>
      </c>
      <c r="AN151" s="11">
        <v>340422.29</v>
      </c>
      <c r="AO151" s="12">
        <f t="shared" si="61"/>
        <v>1.1136767513079124</v>
      </c>
    </row>
    <row r="152" spans="1:41" ht="25.5" outlineLevel="2" x14ac:dyDescent="0.25">
      <c r="A152" s="5" t="s">
        <v>18</v>
      </c>
      <c r="B152" s="6" t="s">
        <v>9</v>
      </c>
      <c r="C152" s="6" t="s">
        <v>115</v>
      </c>
      <c r="D152" s="6" t="s">
        <v>11</v>
      </c>
      <c r="E152" s="6" t="s">
        <v>9</v>
      </c>
      <c r="F152" s="6" t="s">
        <v>19</v>
      </c>
      <c r="G152" s="6"/>
      <c r="H152" s="6"/>
      <c r="I152" s="6"/>
      <c r="J152" s="6"/>
      <c r="K152" s="6"/>
      <c r="L152" s="6"/>
      <c r="M152" s="7">
        <v>0</v>
      </c>
      <c r="N152" s="7">
        <v>631200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109430.58</v>
      </c>
      <c r="AF152" s="7">
        <v>0</v>
      </c>
      <c r="AG152" s="7">
        <v>0</v>
      </c>
      <c r="AH152" s="7">
        <v>93654.18</v>
      </c>
      <c r="AI152" s="7">
        <v>-93654.18</v>
      </c>
      <c r="AJ152" s="8">
        <f t="shared" si="60"/>
        <v>0.17336910646387832</v>
      </c>
      <c r="AK152" s="7">
        <v>0</v>
      </c>
      <c r="AL152" s="8">
        <v>0</v>
      </c>
      <c r="AM152" s="10">
        <v>0</v>
      </c>
      <c r="AN152" s="11">
        <v>91422.55</v>
      </c>
      <c r="AO152" s="12">
        <f t="shared" si="61"/>
        <v>1.1969758008281326</v>
      </c>
    </row>
    <row r="153" spans="1:41" outlineLevel="2" x14ac:dyDescent="0.25">
      <c r="A153" s="5" t="s">
        <v>26</v>
      </c>
      <c r="B153" s="6" t="s">
        <v>9</v>
      </c>
      <c r="C153" s="6" t="s">
        <v>115</v>
      </c>
      <c r="D153" s="6" t="s">
        <v>11</v>
      </c>
      <c r="E153" s="6" t="s">
        <v>9</v>
      </c>
      <c r="F153" s="6" t="s">
        <v>27</v>
      </c>
      <c r="G153" s="6"/>
      <c r="H153" s="6"/>
      <c r="I153" s="6"/>
      <c r="J153" s="6"/>
      <c r="K153" s="6"/>
      <c r="L153" s="6"/>
      <c r="M153" s="7">
        <v>0</v>
      </c>
      <c r="N153" s="7">
        <v>222400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24163.05</v>
      </c>
      <c r="AF153" s="7">
        <v>0</v>
      </c>
      <c r="AG153" s="7">
        <v>0</v>
      </c>
      <c r="AH153" s="7">
        <v>3204</v>
      </c>
      <c r="AI153" s="7">
        <v>-3204</v>
      </c>
      <c r="AJ153" s="8">
        <f t="shared" si="60"/>
        <v>0.10864680755395684</v>
      </c>
      <c r="AK153" s="7">
        <v>0</v>
      </c>
      <c r="AL153" s="8">
        <v>0</v>
      </c>
      <c r="AM153" s="10">
        <v>0</v>
      </c>
      <c r="AN153" s="11">
        <v>450</v>
      </c>
      <c r="AO153" s="12">
        <f t="shared" si="61"/>
        <v>53.695666666666668</v>
      </c>
    </row>
    <row r="154" spans="1:41" outlineLevel="2" x14ac:dyDescent="0.25">
      <c r="A154" s="5" t="s">
        <v>66</v>
      </c>
      <c r="B154" s="6" t="s">
        <v>9</v>
      </c>
      <c r="C154" s="6" t="s">
        <v>115</v>
      </c>
      <c r="D154" s="6" t="s">
        <v>11</v>
      </c>
      <c r="E154" s="6" t="s">
        <v>9</v>
      </c>
      <c r="F154" s="6" t="s">
        <v>67</v>
      </c>
      <c r="G154" s="6"/>
      <c r="H154" s="6"/>
      <c r="I154" s="6"/>
      <c r="J154" s="6"/>
      <c r="K154" s="6"/>
      <c r="L154" s="6"/>
      <c r="M154" s="7">
        <v>0</v>
      </c>
      <c r="N154" s="7">
        <v>26650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9055.92</v>
      </c>
      <c r="AF154" s="7">
        <v>0</v>
      </c>
      <c r="AG154" s="7">
        <v>0</v>
      </c>
      <c r="AH154" s="7">
        <v>9055.92</v>
      </c>
      <c r="AI154" s="7">
        <v>-9055.92</v>
      </c>
      <c r="AJ154" s="8">
        <f t="shared" si="60"/>
        <v>0.33980938086303941</v>
      </c>
      <c r="AK154" s="7">
        <v>0</v>
      </c>
      <c r="AL154" s="8">
        <v>0</v>
      </c>
      <c r="AM154" s="10">
        <v>0</v>
      </c>
      <c r="AN154" s="11">
        <v>6030.76</v>
      </c>
      <c r="AO154" s="12">
        <f t="shared" si="61"/>
        <v>1.501621686155642</v>
      </c>
    </row>
    <row r="155" spans="1:41" outlineLevel="2" x14ac:dyDescent="0.25">
      <c r="A155" s="5" t="s">
        <v>30</v>
      </c>
      <c r="B155" s="6" t="s">
        <v>9</v>
      </c>
      <c r="C155" s="6" t="s">
        <v>115</v>
      </c>
      <c r="D155" s="6" t="s">
        <v>11</v>
      </c>
      <c r="E155" s="6" t="s">
        <v>9</v>
      </c>
      <c r="F155" s="6" t="s">
        <v>31</v>
      </c>
      <c r="G155" s="6"/>
      <c r="H155" s="6"/>
      <c r="I155" s="6"/>
      <c r="J155" s="6"/>
      <c r="K155" s="6"/>
      <c r="L155" s="6"/>
      <c r="M155" s="7">
        <v>0</v>
      </c>
      <c r="N155" s="7">
        <v>11800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7718</v>
      </c>
      <c r="AF155" s="7">
        <v>0</v>
      </c>
      <c r="AG155" s="7">
        <v>0</v>
      </c>
      <c r="AH155" s="7">
        <v>7718</v>
      </c>
      <c r="AI155" s="7">
        <v>-7718</v>
      </c>
      <c r="AJ155" s="8">
        <f t="shared" si="60"/>
        <v>0.65406779661016945</v>
      </c>
      <c r="AK155" s="7">
        <v>0</v>
      </c>
      <c r="AL155" s="8">
        <v>0</v>
      </c>
      <c r="AM155" s="10">
        <v>0</v>
      </c>
      <c r="AN155" s="11">
        <v>6235</v>
      </c>
      <c r="AO155" s="12">
        <f t="shared" si="61"/>
        <v>1.2378508420208501</v>
      </c>
    </row>
    <row r="156" spans="1:41" ht="25.5" outlineLevel="2" x14ac:dyDescent="0.25">
      <c r="A156" s="5" t="s">
        <v>32</v>
      </c>
      <c r="B156" s="6" t="s">
        <v>9</v>
      </c>
      <c r="C156" s="6" t="s">
        <v>115</v>
      </c>
      <c r="D156" s="6" t="s">
        <v>11</v>
      </c>
      <c r="E156" s="6" t="s">
        <v>9</v>
      </c>
      <c r="F156" s="6" t="s">
        <v>33</v>
      </c>
      <c r="G156" s="6"/>
      <c r="H156" s="6"/>
      <c r="I156" s="6"/>
      <c r="J156" s="6"/>
      <c r="K156" s="6"/>
      <c r="L156" s="6"/>
      <c r="M156" s="7">
        <v>0</v>
      </c>
      <c r="N156" s="7">
        <v>107600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8">
        <f t="shared" si="60"/>
        <v>0</v>
      </c>
      <c r="AK156" s="7">
        <v>0</v>
      </c>
      <c r="AL156" s="8">
        <v>0</v>
      </c>
      <c r="AM156" s="10">
        <v>0</v>
      </c>
      <c r="AN156" s="11"/>
      <c r="AO156" s="12" t="e">
        <f t="shared" si="61"/>
        <v>#DIV/0!</v>
      </c>
    </row>
    <row r="157" spans="1:41" ht="25.5" outlineLevel="2" x14ac:dyDescent="0.25">
      <c r="A157" s="5" t="s">
        <v>116</v>
      </c>
      <c r="B157" s="6" t="s">
        <v>9</v>
      </c>
      <c r="C157" s="6" t="s">
        <v>115</v>
      </c>
      <c r="D157" s="6" t="s">
        <v>11</v>
      </c>
      <c r="E157" s="6" t="s">
        <v>9</v>
      </c>
      <c r="F157" s="6" t="s">
        <v>117</v>
      </c>
      <c r="G157" s="6"/>
      <c r="H157" s="6"/>
      <c r="I157" s="6"/>
      <c r="J157" s="6"/>
      <c r="K157" s="6"/>
      <c r="L157" s="6"/>
      <c r="M157" s="7">
        <v>0</v>
      </c>
      <c r="N157" s="7">
        <v>20000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8">
        <f t="shared" si="60"/>
        <v>0</v>
      </c>
      <c r="AK157" s="7">
        <v>0</v>
      </c>
      <c r="AL157" s="8">
        <v>0</v>
      </c>
      <c r="AM157" s="10">
        <v>0</v>
      </c>
      <c r="AN157" s="11"/>
      <c r="AO157" s="12" t="e">
        <f t="shared" si="61"/>
        <v>#DIV/0!</v>
      </c>
    </row>
    <row r="158" spans="1:41" ht="25.5" outlineLevel="2" x14ac:dyDescent="0.25">
      <c r="A158" s="5" t="s">
        <v>68</v>
      </c>
      <c r="B158" s="6" t="s">
        <v>9</v>
      </c>
      <c r="C158" s="6" t="s">
        <v>115</v>
      </c>
      <c r="D158" s="6" t="s">
        <v>11</v>
      </c>
      <c r="E158" s="6" t="s">
        <v>9</v>
      </c>
      <c r="F158" s="6" t="s">
        <v>69</v>
      </c>
      <c r="G158" s="6"/>
      <c r="H158" s="6"/>
      <c r="I158" s="6"/>
      <c r="J158" s="6"/>
      <c r="K158" s="6"/>
      <c r="L158" s="6"/>
      <c r="M158" s="7">
        <v>0</v>
      </c>
      <c r="N158" s="7">
        <v>145900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73482.06</v>
      </c>
      <c r="AF158" s="7">
        <v>0</v>
      </c>
      <c r="AG158" s="7">
        <v>0</v>
      </c>
      <c r="AH158" s="7">
        <v>64810.559999999998</v>
      </c>
      <c r="AI158" s="7">
        <v>-64810.559999999998</v>
      </c>
      <c r="AJ158" s="8">
        <f t="shared" si="60"/>
        <v>0.5036467443454421</v>
      </c>
      <c r="AK158" s="7">
        <v>0</v>
      </c>
      <c r="AL158" s="8">
        <v>0</v>
      </c>
      <c r="AM158" s="10">
        <v>0</v>
      </c>
      <c r="AN158" s="11">
        <v>16008.48</v>
      </c>
      <c r="AO158" s="12">
        <f t="shared" si="61"/>
        <v>4.5901959461485413</v>
      </c>
    </row>
    <row r="159" spans="1:41" ht="25.5" outlineLevel="2" x14ac:dyDescent="0.25">
      <c r="A159" s="5" t="s">
        <v>34</v>
      </c>
      <c r="B159" s="6" t="s">
        <v>9</v>
      </c>
      <c r="C159" s="6" t="s">
        <v>115</v>
      </c>
      <c r="D159" s="6" t="s">
        <v>11</v>
      </c>
      <c r="E159" s="6" t="s">
        <v>9</v>
      </c>
      <c r="F159" s="6" t="s">
        <v>35</v>
      </c>
      <c r="G159" s="6"/>
      <c r="H159" s="6"/>
      <c r="I159" s="6"/>
      <c r="J159" s="6"/>
      <c r="K159" s="6"/>
      <c r="L159" s="6"/>
      <c r="M159" s="7">
        <v>0</v>
      </c>
      <c r="N159" s="7">
        <v>56950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4795</v>
      </c>
      <c r="AF159" s="7">
        <v>0</v>
      </c>
      <c r="AG159" s="7">
        <v>0</v>
      </c>
      <c r="AH159" s="7">
        <v>4795</v>
      </c>
      <c r="AI159" s="7">
        <v>-4795</v>
      </c>
      <c r="AJ159" s="8">
        <f t="shared" si="60"/>
        <v>8.4196663740122912E-2</v>
      </c>
      <c r="AK159" s="7">
        <v>0</v>
      </c>
      <c r="AL159" s="8">
        <v>0</v>
      </c>
      <c r="AM159" s="10">
        <v>0</v>
      </c>
      <c r="AN159" s="11"/>
      <c r="AO159" s="12" t="e">
        <f t="shared" si="61"/>
        <v>#DIV/0!</v>
      </c>
    </row>
    <row r="160" spans="1:41" ht="38.25" outlineLevel="2" x14ac:dyDescent="0.25">
      <c r="A160" s="5" t="s">
        <v>60</v>
      </c>
      <c r="B160" s="6" t="s">
        <v>9</v>
      </c>
      <c r="C160" s="6" t="s">
        <v>115</v>
      </c>
      <c r="D160" s="6" t="s">
        <v>11</v>
      </c>
      <c r="E160" s="6" t="s">
        <v>9</v>
      </c>
      <c r="F160" s="6" t="s">
        <v>61</v>
      </c>
      <c r="G160" s="6"/>
      <c r="H160" s="6"/>
      <c r="I160" s="6"/>
      <c r="J160" s="6"/>
      <c r="K160" s="6"/>
      <c r="L160" s="6"/>
      <c r="M160" s="7">
        <v>0</v>
      </c>
      <c r="N160" s="7">
        <v>150000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20730</v>
      </c>
      <c r="AF160" s="7">
        <v>0</v>
      </c>
      <c r="AG160" s="7">
        <v>0</v>
      </c>
      <c r="AH160" s="7">
        <v>0</v>
      </c>
      <c r="AI160" s="7">
        <v>0</v>
      </c>
      <c r="AJ160" s="8">
        <f t="shared" si="60"/>
        <v>0.13819999999999999</v>
      </c>
      <c r="AK160" s="7">
        <v>0</v>
      </c>
      <c r="AL160" s="8">
        <v>0</v>
      </c>
      <c r="AM160" s="10">
        <v>0</v>
      </c>
      <c r="AN160" s="11"/>
      <c r="AO160" s="12" t="e">
        <f t="shared" si="61"/>
        <v>#DIV/0!</v>
      </c>
    </row>
    <row r="161" spans="1:41" x14ac:dyDescent="0.25">
      <c r="A161" s="14" t="s">
        <v>118</v>
      </c>
      <c r="B161" s="15" t="s">
        <v>9</v>
      </c>
      <c r="C161" s="15" t="s">
        <v>119</v>
      </c>
      <c r="D161" s="15" t="s">
        <v>11</v>
      </c>
      <c r="E161" s="15" t="s">
        <v>9</v>
      </c>
      <c r="F161" s="15" t="s">
        <v>9</v>
      </c>
      <c r="G161" s="15"/>
      <c r="H161" s="15"/>
      <c r="I161" s="15"/>
      <c r="J161" s="15"/>
      <c r="K161" s="15"/>
      <c r="L161" s="15"/>
      <c r="M161" s="16">
        <v>0</v>
      </c>
      <c r="N161" s="16">
        <f>N162+N164+N166+N169</f>
        <v>16419254.510000002</v>
      </c>
      <c r="O161" s="16">
        <f t="shared" ref="O161:AE161" si="64">O162+O164+O166+O169</f>
        <v>0</v>
      </c>
      <c r="P161" s="16">
        <f t="shared" si="64"/>
        <v>0</v>
      </c>
      <c r="Q161" s="16">
        <f t="shared" si="64"/>
        <v>0</v>
      </c>
      <c r="R161" s="16">
        <f t="shared" si="64"/>
        <v>0</v>
      </c>
      <c r="S161" s="16">
        <f t="shared" si="64"/>
        <v>0</v>
      </c>
      <c r="T161" s="16">
        <f t="shared" si="64"/>
        <v>0</v>
      </c>
      <c r="U161" s="16">
        <f t="shared" si="64"/>
        <v>0</v>
      </c>
      <c r="V161" s="16">
        <f t="shared" si="64"/>
        <v>0</v>
      </c>
      <c r="W161" s="16">
        <f t="shared" si="64"/>
        <v>0</v>
      </c>
      <c r="X161" s="16">
        <f t="shared" si="64"/>
        <v>0</v>
      </c>
      <c r="Y161" s="16">
        <f t="shared" si="64"/>
        <v>0</v>
      </c>
      <c r="Z161" s="16">
        <f t="shared" si="64"/>
        <v>0</v>
      </c>
      <c r="AA161" s="16">
        <f t="shared" si="64"/>
        <v>0</v>
      </c>
      <c r="AB161" s="16">
        <f t="shared" si="64"/>
        <v>0</v>
      </c>
      <c r="AC161" s="16">
        <f t="shared" si="64"/>
        <v>0</v>
      </c>
      <c r="AD161" s="16">
        <f t="shared" si="64"/>
        <v>0</v>
      </c>
      <c r="AE161" s="16">
        <f t="shared" si="64"/>
        <v>2912944.2500000005</v>
      </c>
      <c r="AF161" s="16">
        <v>0</v>
      </c>
      <c r="AG161" s="16">
        <v>0</v>
      </c>
      <c r="AH161" s="16">
        <v>646783.56999999995</v>
      </c>
      <c r="AI161" s="16">
        <v>-646783.56999999995</v>
      </c>
      <c r="AJ161" s="17">
        <f t="shared" si="60"/>
        <v>0.17741026233717844</v>
      </c>
      <c r="AK161" s="16">
        <v>0</v>
      </c>
      <c r="AL161" s="17">
        <v>0</v>
      </c>
      <c r="AM161" s="18">
        <v>0</v>
      </c>
      <c r="AN161" s="16">
        <f t="shared" ref="AN161" si="65">AN162+AN164+AN166+AN169</f>
        <v>2786093.14</v>
      </c>
      <c r="AO161" s="20">
        <f t="shared" si="61"/>
        <v>1.04553010385001</v>
      </c>
    </row>
    <row r="162" spans="1:41" outlineLevel="1" x14ac:dyDescent="0.25">
      <c r="A162" s="14" t="s">
        <v>120</v>
      </c>
      <c r="B162" s="15" t="s">
        <v>9</v>
      </c>
      <c r="C162" s="15" t="s">
        <v>121</v>
      </c>
      <c r="D162" s="15" t="s">
        <v>11</v>
      </c>
      <c r="E162" s="15" t="s">
        <v>9</v>
      </c>
      <c r="F162" s="15" t="s">
        <v>9</v>
      </c>
      <c r="G162" s="15"/>
      <c r="H162" s="15"/>
      <c r="I162" s="15"/>
      <c r="J162" s="15"/>
      <c r="K162" s="15"/>
      <c r="L162" s="15"/>
      <c r="M162" s="16">
        <v>0</v>
      </c>
      <c r="N162" s="16">
        <f>N163</f>
        <v>126000</v>
      </c>
      <c r="O162" s="16">
        <f t="shared" ref="O162:AE162" si="66">O163</f>
        <v>0</v>
      </c>
      <c r="P162" s="16">
        <f t="shared" si="66"/>
        <v>0</v>
      </c>
      <c r="Q162" s="16">
        <f t="shared" si="66"/>
        <v>0</v>
      </c>
      <c r="R162" s="16">
        <f t="shared" si="66"/>
        <v>0</v>
      </c>
      <c r="S162" s="16">
        <f t="shared" si="66"/>
        <v>0</v>
      </c>
      <c r="T162" s="16">
        <f t="shared" si="66"/>
        <v>0</v>
      </c>
      <c r="U162" s="16">
        <f t="shared" si="66"/>
        <v>0</v>
      </c>
      <c r="V162" s="16">
        <f t="shared" si="66"/>
        <v>0</v>
      </c>
      <c r="W162" s="16">
        <f t="shared" si="66"/>
        <v>0</v>
      </c>
      <c r="X162" s="16">
        <f t="shared" si="66"/>
        <v>0</v>
      </c>
      <c r="Y162" s="16">
        <f t="shared" si="66"/>
        <v>0</v>
      </c>
      <c r="Z162" s="16">
        <f t="shared" si="66"/>
        <v>0</v>
      </c>
      <c r="AA162" s="16">
        <f t="shared" si="66"/>
        <v>0</v>
      </c>
      <c r="AB162" s="16">
        <f t="shared" si="66"/>
        <v>0</v>
      </c>
      <c r="AC162" s="16">
        <f t="shared" si="66"/>
        <v>0</v>
      </c>
      <c r="AD162" s="16">
        <f t="shared" si="66"/>
        <v>0</v>
      </c>
      <c r="AE162" s="16">
        <f t="shared" si="66"/>
        <v>31766.85</v>
      </c>
      <c r="AF162" s="16">
        <v>0</v>
      </c>
      <c r="AG162" s="16">
        <v>0</v>
      </c>
      <c r="AH162" s="16">
        <v>31766.85</v>
      </c>
      <c r="AI162" s="16">
        <v>-31766.85</v>
      </c>
      <c r="AJ162" s="17">
        <f t="shared" si="60"/>
        <v>0.25211785714285712</v>
      </c>
      <c r="AK162" s="16">
        <v>0</v>
      </c>
      <c r="AL162" s="17">
        <v>0</v>
      </c>
      <c r="AM162" s="18">
        <v>0</v>
      </c>
      <c r="AN162" s="19">
        <f>AN163</f>
        <v>30836.639999999999</v>
      </c>
      <c r="AO162" s="20">
        <f t="shared" si="61"/>
        <v>1.0301657379014055</v>
      </c>
    </row>
    <row r="163" spans="1:41" ht="38.25" outlineLevel="2" x14ac:dyDescent="0.25">
      <c r="A163" s="5" t="s">
        <v>122</v>
      </c>
      <c r="B163" s="6" t="s">
        <v>9</v>
      </c>
      <c r="C163" s="6" t="s">
        <v>121</v>
      </c>
      <c r="D163" s="6" t="s">
        <v>11</v>
      </c>
      <c r="E163" s="6" t="s">
        <v>9</v>
      </c>
      <c r="F163" s="6" t="s">
        <v>123</v>
      </c>
      <c r="G163" s="6"/>
      <c r="H163" s="6"/>
      <c r="I163" s="6"/>
      <c r="J163" s="6"/>
      <c r="K163" s="6"/>
      <c r="L163" s="6"/>
      <c r="M163" s="7">
        <v>0</v>
      </c>
      <c r="N163" s="7">
        <v>126000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31766.85</v>
      </c>
      <c r="AF163" s="7">
        <v>0</v>
      </c>
      <c r="AG163" s="7">
        <v>0</v>
      </c>
      <c r="AH163" s="7">
        <v>31766.85</v>
      </c>
      <c r="AI163" s="7">
        <v>-31766.85</v>
      </c>
      <c r="AJ163" s="8">
        <f t="shared" si="60"/>
        <v>0.25211785714285712</v>
      </c>
      <c r="AK163" s="7">
        <v>0</v>
      </c>
      <c r="AL163" s="8">
        <v>0</v>
      </c>
      <c r="AM163" s="10">
        <v>0</v>
      </c>
      <c r="AN163" s="11">
        <v>30836.639999999999</v>
      </c>
      <c r="AO163" s="12">
        <f t="shared" si="61"/>
        <v>1.0301657379014055</v>
      </c>
    </row>
    <row r="164" spans="1:41" ht="25.5" outlineLevel="1" x14ac:dyDescent="0.25">
      <c r="A164" s="14" t="s">
        <v>124</v>
      </c>
      <c r="B164" s="15" t="s">
        <v>9</v>
      </c>
      <c r="C164" s="15" t="s">
        <v>125</v>
      </c>
      <c r="D164" s="15" t="s">
        <v>11</v>
      </c>
      <c r="E164" s="15" t="s">
        <v>9</v>
      </c>
      <c r="F164" s="15" t="s">
        <v>9</v>
      </c>
      <c r="G164" s="15"/>
      <c r="H164" s="15"/>
      <c r="I164" s="15"/>
      <c r="J164" s="15"/>
      <c r="K164" s="15"/>
      <c r="L164" s="15"/>
      <c r="M164" s="16">
        <v>0</v>
      </c>
      <c r="N164" s="16">
        <f>N165</f>
        <v>5156497.9800000004</v>
      </c>
      <c r="O164" s="16">
        <f t="shared" ref="O164:AE164" si="67">O165</f>
        <v>0</v>
      </c>
      <c r="P164" s="16">
        <f t="shared" si="67"/>
        <v>0</v>
      </c>
      <c r="Q164" s="16">
        <f t="shared" si="67"/>
        <v>0</v>
      </c>
      <c r="R164" s="16">
        <f t="shared" si="67"/>
        <v>0</v>
      </c>
      <c r="S164" s="16">
        <f t="shared" si="67"/>
        <v>0</v>
      </c>
      <c r="T164" s="16">
        <f t="shared" si="67"/>
        <v>0</v>
      </c>
      <c r="U164" s="16">
        <f t="shared" si="67"/>
        <v>0</v>
      </c>
      <c r="V164" s="16">
        <f t="shared" si="67"/>
        <v>0</v>
      </c>
      <c r="W164" s="16">
        <f t="shared" si="67"/>
        <v>0</v>
      </c>
      <c r="X164" s="16">
        <f t="shared" si="67"/>
        <v>0</v>
      </c>
      <c r="Y164" s="16">
        <f t="shared" si="67"/>
        <v>0</v>
      </c>
      <c r="Z164" s="16">
        <f t="shared" si="67"/>
        <v>0</v>
      </c>
      <c r="AA164" s="16">
        <f t="shared" si="67"/>
        <v>0</v>
      </c>
      <c r="AB164" s="16">
        <f t="shared" si="67"/>
        <v>0</v>
      </c>
      <c r="AC164" s="16">
        <f t="shared" si="67"/>
        <v>0</v>
      </c>
      <c r="AD164" s="16">
        <f t="shared" si="67"/>
        <v>0</v>
      </c>
      <c r="AE164" s="16">
        <f t="shared" si="67"/>
        <v>720037.5</v>
      </c>
      <c r="AF164" s="16">
        <v>0</v>
      </c>
      <c r="AG164" s="16">
        <v>0</v>
      </c>
      <c r="AH164" s="16">
        <v>508510</v>
      </c>
      <c r="AI164" s="16">
        <v>-508510</v>
      </c>
      <c r="AJ164" s="17">
        <f t="shared" si="60"/>
        <v>0.13963692079251042</v>
      </c>
      <c r="AK164" s="16">
        <v>0</v>
      </c>
      <c r="AL164" s="17">
        <v>0</v>
      </c>
      <c r="AM164" s="18">
        <v>0</v>
      </c>
      <c r="AN164" s="19">
        <f>AN165</f>
        <v>760127.5</v>
      </c>
      <c r="AO164" s="20">
        <f t="shared" si="61"/>
        <v>0.94725884802220683</v>
      </c>
    </row>
    <row r="165" spans="1:41" ht="25.5" outlineLevel="2" x14ac:dyDescent="0.25">
      <c r="A165" s="5" t="s">
        <v>126</v>
      </c>
      <c r="B165" s="6" t="s">
        <v>9</v>
      </c>
      <c r="C165" s="6" t="s">
        <v>125</v>
      </c>
      <c r="D165" s="6" t="s">
        <v>11</v>
      </c>
      <c r="E165" s="6" t="s">
        <v>9</v>
      </c>
      <c r="F165" s="6" t="s">
        <v>127</v>
      </c>
      <c r="G165" s="6"/>
      <c r="H165" s="6"/>
      <c r="I165" s="6"/>
      <c r="J165" s="6"/>
      <c r="K165" s="6"/>
      <c r="L165" s="6"/>
      <c r="M165" s="7">
        <v>0</v>
      </c>
      <c r="N165" s="7">
        <v>5156497.9800000004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720037.5</v>
      </c>
      <c r="AF165" s="7">
        <v>0</v>
      </c>
      <c r="AG165" s="7">
        <v>0</v>
      </c>
      <c r="AH165" s="7">
        <v>508510</v>
      </c>
      <c r="AI165" s="7">
        <v>-508510</v>
      </c>
      <c r="AJ165" s="8">
        <f t="shared" si="60"/>
        <v>0.13963692079251042</v>
      </c>
      <c r="AK165" s="7">
        <v>0</v>
      </c>
      <c r="AL165" s="8">
        <v>0</v>
      </c>
      <c r="AM165" s="10">
        <v>0</v>
      </c>
      <c r="AN165" s="11">
        <v>760127.5</v>
      </c>
      <c r="AO165" s="12">
        <f t="shared" si="61"/>
        <v>0.94725884802220683</v>
      </c>
    </row>
    <row r="166" spans="1:41" outlineLevel="1" x14ac:dyDescent="0.25">
      <c r="A166" s="14" t="s">
        <v>128</v>
      </c>
      <c r="B166" s="15" t="s">
        <v>9</v>
      </c>
      <c r="C166" s="15" t="s">
        <v>129</v>
      </c>
      <c r="D166" s="15" t="s">
        <v>11</v>
      </c>
      <c r="E166" s="15" t="s">
        <v>9</v>
      </c>
      <c r="F166" s="15" t="s">
        <v>9</v>
      </c>
      <c r="G166" s="15"/>
      <c r="H166" s="15"/>
      <c r="I166" s="15"/>
      <c r="J166" s="15"/>
      <c r="K166" s="15"/>
      <c r="L166" s="15"/>
      <c r="M166" s="16">
        <v>0</v>
      </c>
      <c r="N166" s="16">
        <f>N167+N168</f>
        <v>11079156.530000001</v>
      </c>
      <c r="O166" s="16">
        <f t="shared" ref="O166:AE166" si="68">O167+O168</f>
        <v>0</v>
      </c>
      <c r="P166" s="16">
        <f t="shared" si="68"/>
        <v>0</v>
      </c>
      <c r="Q166" s="16">
        <f t="shared" si="68"/>
        <v>0</v>
      </c>
      <c r="R166" s="16">
        <f t="shared" si="68"/>
        <v>0</v>
      </c>
      <c r="S166" s="16">
        <f t="shared" si="68"/>
        <v>0</v>
      </c>
      <c r="T166" s="16">
        <f t="shared" si="68"/>
        <v>0</v>
      </c>
      <c r="U166" s="16">
        <f t="shared" si="68"/>
        <v>0</v>
      </c>
      <c r="V166" s="16">
        <f t="shared" si="68"/>
        <v>0</v>
      </c>
      <c r="W166" s="16">
        <f t="shared" si="68"/>
        <v>0</v>
      </c>
      <c r="X166" s="16">
        <f t="shared" si="68"/>
        <v>0</v>
      </c>
      <c r="Y166" s="16">
        <f t="shared" si="68"/>
        <v>0</v>
      </c>
      <c r="Z166" s="16">
        <f t="shared" si="68"/>
        <v>0</v>
      </c>
      <c r="AA166" s="16">
        <f t="shared" si="68"/>
        <v>0</v>
      </c>
      <c r="AB166" s="16">
        <f t="shared" si="68"/>
        <v>0</v>
      </c>
      <c r="AC166" s="16">
        <f t="shared" si="68"/>
        <v>0</v>
      </c>
      <c r="AD166" s="16">
        <f t="shared" si="68"/>
        <v>0</v>
      </c>
      <c r="AE166" s="16">
        <f t="shared" si="68"/>
        <v>2153095.2400000002</v>
      </c>
      <c r="AF166" s="16">
        <v>0</v>
      </c>
      <c r="AG166" s="16">
        <v>0</v>
      </c>
      <c r="AH166" s="16">
        <v>98462.06</v>
      </c>
      <c r="AI166" s="16">
        <v>-98462.06</v>
      </c>
      <c r="AJ166" s="17">
        <f t="shared" si="60"/>
        <v>0.19433746911778671</v>
      </c>
      <c r="AK166" s="16">
        <v>0</v>
      </c>
      <c r="AL166" s="17">
        <v>0</v>
      </c>
      <c r="AM166" s="18">
        <v>0</v>
      </c>
      <c r="AN166" s="19">
        <f>AN167+AN168</f>
        <v>1990815.02</v>
      </c>
      <c r="AO166" s="20">
        <f t="shared" si="61"/>
        <v>1.0815144643624399</v>
      </c>
    </row>
    <row r="167" spans="1:41" ht="25.5" outlineLevel="2" x14ac:dyDescent="0.25">
      <c r="A167" s="5" t="s">
        <v>126</v>
      </c>
      <c r="B167" s="6" t="s">
        <v>9</v>
      </c>
      <c r="C167" s="6" t="s">
        <v>129</v>
      </c>
      <c r="D167" s="6" t="s">
        <v>11</v>
      </c>
      <c r="E167" s="6" t="s">
        <v>9</v>
      </c>
      <c r="F167" s="6" t="s">
        <v>127</v>
      </c>
      <c r="G167" s="6"/>
      <c r="H167" s="6"/>
      <c r="I167" s="6"/>
      <c r="J167" s="6"/>
      <c r="K167" s="6"/>
      <c r="L167" s="6"/>
      <c r="M167" s="7">
        <v>0</v>
      </c>
      <c r="N167" s="7">
        <v>6008706.5300000003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124915.24</v>
      </c>
      <c r="AF167" s="7">
        <v>0</v>
      </c>
      <c r="AG167" s="7">
        <v>0</v>
      </c>
      <c r="AH167" s="7">
        <v>98462.06</v>
      </c>
      <c r="AI167" s="7">
        <v>-98462.06</v>
      </c>
      <c r="AJ167" s="8">
        <f t="shared" si="60"/>
        <v>2.0789039933358171E-2</v>
      </c>
      <c r="AK167" s="7">
        <v>0</v>
      </c>
      <c r="AL167" s="8">
        <v>0</v>
      </c>
      <c r="AM167" s="10">
        <v>0</v>
      </c>
      <c r="AN167" s="11">
        <v>62955.02</v>
      </c>
      <c r="AO167" s="12">
        <f t="shared" si="61"/>
        <v>1.9841982418558521</v>
      </c>
    </row>
    <row r="168" spans="1:41" ht="25.5" outlineLevel="2" x14ac:dyDescent="0.25">
      <c r="A168" s="5" t="s">
        <v>32</v>
      </c>
      <c r="B168" s="6" t="s">
        <v>9</v>
      </c>
      <c r="C168" s="6" t="s">
        <v>129</v>
      </c>
      <c r="D168" s="6" t="s">
        <v>11</v>
      </c>
      <c r="E168" s="6" t="s">
        <v>9</v>
      </c>
      <c r="F168" s="6" t="s">
        <v>33</v>
      </c>
      <c r="G168" s="6"/>
      <c r="H168" s="6"/>
      <c r="I168" s="6"/>
      <c r="J168" s="6"/>
      <c r="K168" s="6"/>
      <c r="L168" s="6"/>
      <c r="M168" s="7">
        <v>0</v>
      </c>
      <c r="N168" s="7">
        <v>5070450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2028180</v>
      </c>
      <c r="AF168" s="7">
        <v>0</v>
      </c>
      <c r="AG168" s="7">
        <v>0</v>
      </c>
      <c r="AH168" s="7">
        <v>0</v>
      </c>
      <c r="AI168" s="7">
        <v>0</v>
      </c>
      <c r="AJ168" s="8">
        <f t="shared" si="60"/>
        <v>0.4</v>
      </c>
      <c r="AK168" s="7">
        <v>0</v>
      </c>
      <c r="AL168" s="8">
        <v>0</v>
      </c>
      <c r="AM168" s="10">
        <v>0</v>
      </c>
      <c r="AN168" s="11">
        <v>1927860</v>
      </c>
      <c r="AO168" s="12">
        <f t="shared" si="61"/>
        <v>1.0520369736391646</v>
      </c>
    </row>
    <row r="169" spans="1:41" ht="25.5" outlineLevel="1" x14ac:dyDescent="0.25">
      <c r="A169" s="14" t="s">
        <v>130</v>
      </c>
      <c r="B169" s="15" t="s">
        <v>9</v>
      </c>
      <c r="C169" s="15" t="s">
        <v>131</v>
      </c>
      <c r="D169" s="15" t="s">
        <v>11</v>
      </c>
      <c r="E169" s="15" t="s">
        <v>9</v>
      </c>
      <c r="F169" s="15" t="s">
        <v>9</v>
      </c>
      <c r="G169" s="15"/>
      <c r="H169" s="15"/>
      <c r="I169" s="15"/>
      <c r="J169" s="15"/>
      <c r="K169" s="15"/>
      <c r="L169" s="15"/>
      <c r="M169" s="16">
        <v>0</v>
      </c>
      <c r="N169" s="16">
        <f>N170+N171+N172</f>
        <v>57600</v>
      </c>
      <c r="O169" s="16">
        <f t="shared" ref="O169:AE169" si="69">O170+O171+O172</f>
        <v>0</v>
      </c>
      <c r="P169" s="16">
        <f t="shared" si="69"/>
        <v>0</v>
      </c>
      <c r="Q169" s="16">
        <f t="shared" si="69"/>
        <v>0</v>
      </c>
      <c r="R169" s="16">
        <f t="shared" si="69"/>
        <v>0</v>
      </c>
      <c r="S169" s="16">
        <f t="shared" si="69"/>
        <v>0</v>
      </c>
      <c r="T169" s="16">
        <f t="shared" si="69"/>
        <v>0</v>
      </c>
      <c r="U169" s="16">
        <f t="shared" si="69"/>
        <v>0</v>
      </c>
      <c r="V169" s="16">
        <f t="shared" si="69"/>
        <v>0</v>
      </c>
      <c r="W169" s="16">
        <f t="shared" si="69"/>
        <v>0</v>
      </c>
      <c r="X169" s="16">
        <f t="shared" si="69"/>
        <v>0</v>
      </c>
      <c r="Y169" s="16">
        <f t="shared" si="69"/>
        <v>0</v>
      </c>
      <c r="Z169" s="16">
        <f t="shared" si="69"/>
        <v>0</v>
      </c>
      <c r="AA169" s="16">
        <f t="shared" si="69"/>
        <v>0</v>
      </c>
      <c r="AB169" s="16">
        <f t="shared" si="69"/>
        <v>0</v>
      </c>
      <c r="AC169" s="16">
        <f t="shared" si="69"/>
        <v>0</v>
      </c>
      <c r="AD169" s="16">
        <f t="shared" si="69"/>
        <v>0</v>
      </c>
      <c r="AE169" s="16">
        <f t="shared" si="69"/>
        <v>8044.66</v>
      </c>
      <c r="AF169" s="16">
        <v>0</v>
      </c>
      <c r="AG169" s="16">
        <v>0</v>
      </c>
      <c r="AH169" s="16">
        <v>8044.66</v>
      </c>
      <c r="AI169" s="16">
        <v>-8044.66</v>
      </c>
      <c r="AJ169" s="17">
        <f t="shared" si="60"/>
        <v>0.13966423611111112</v>
      </c>
      <c r="AK169" s="16">
        <v>0</v>
      </c>
      <c r="AL169" s="17">
        <v>0</v>
      </c>
      <c r="AM169" s="18">
        <v>0</v>
      </c>
      <c r="AN169" s="19">
        <f>AN170+AN171+AN172</f>
        <v>4313.9799999999996</v>
      </c>
      <c r="AO169" s="20">
        <f t="shared" si="61"/>
        <v>1.8647884320279651</v>
      </c>
    </row>
    <row r="170" spans="1:41" outlineLevel="2" x14ac:dyDescent="0.25">
      <c r="A170" s="5" t="s">
        <v>14</v>
      </c>
      <c r="B170" s="6" t="s">
        <v>9</v>
      </c>
      <c r="C170" s="6" t="s">
        <v>131</v>
      </c>
      <c r="D170" s="6" t="s">
        <v>11</v>
      </c>
      <c r="E170" s="6" t="s">
        <v>9</v>
      </c>
      <c r="F170" s="6" t="s">
        <v>15</v>
      </c>
      <c r="G170" s="6"/>
      <c r="H170" s="6"/>
      <c r="I170" s="6"/>
      <c r="J170" s="6"/>
      <c r="K170" s="6"/>
      <c r="L170" s="6"/>
      <c r="M170" s="7">
        <v>0</v>
      </c>
      <c r="N170" s="7">
        <v>42700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6178.67</v>
      </c>
      <c r="AF170" s="7">
        <v>0</v>
      </c>
      <c r="AG170" s="7">
        <v>0</v>
      </c>
      <c r="AH170" s="7">
        <v>6178.67</v>
      </c>
      <c r="AI170" s="7">
        <v>-6178.67</v>
      </c>
      <c r="AJ170" s="8">
        <f t="shared" si="60"/>
        <v>0.14469953161592505</v>
      </c>
      <c r="AK170" s="7">
        <v>0</v>
      </c>
      <c r="AL170" s="8">
        <v>0</v>
      </c>
      <c r="AM170" s="10">
        <v>0</v>
      </c>
      <c r="AN170" s="11">
        <v>2820.08</v>
      </c>
      <c r="AO170" s="12">
        <f t="shared" si="61"/>
        <v>2.1909555757283483</v>
      </c>
    </row>
    <row r="171" spans="1:41" ht="25.5" outlineLevel="2" x14ac:dyDescent="0.25">
      <c r="A171" s="5" t="s">
        <v>18</v>
      </c>
      <c r="B171" s="6" t="s">
        <v>9</v>
      </c>
      <c r="C171" s="6" t="s">
        <v>131</v>
      </c>
      <c r="D171" s="6" t="s">
        <v>11</v>
      </c>
      <c r="E171" s="6" t="s">
        <v>9</v>
      </c>
      <c r="F171" s="6" t="s">
        <v>19</v>
      </c>
      <c r="G171" s="6"/>
      <c r="H171" s="6"/>
      <c r="I171" s="6"/>
      <c r="J171" s="6"/>
      <c r="K171" s="6"/>
      <c r="L171" s="6"/>
      <c r="M171" s="7">
        <v>0</v>
      </c>
      <c r="N171" s="7">
        <v>12800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1865.99</v>
      </c>
      <c r="AF171" s="7">
        <v>0</v>
      </c>
      <c r="AG171" s="7">
        <v>0</v>
      </c>
      <c r="AH171" s="7">
        <v>1865.99</v>
      </c>
      <c r="AI171" s="7">
        <v>-1865.99</v>
      </c>
      <c r="AJ171" s="8">
        <f t="shared" si="60"/>
        <v>0.14578046875</v>
      </c>
      <c r="AK171" s="7">
        <v>0</v>
      </c>
      <c r="AL171" s="8">
        <v>0</v>
      </c>
      <c r="AM171" s="10">
        <v>0</v>
      </c>
      <c r="AN171" s="11">
        <v>1493.9</v>
      </c>
      <c r="AO171" s="12">
        <f t="shared" si="61"/>
        <v>1.2490728964455451</v>
      </c>
    </row>
    <row r="172" spans="1:41" ht="25.5" outlineLevel="2" x14ac:dyDescent="0.25">
      <c r="A172" s="5" t="s">
        <v>34</v>
      </c>
      <c r="B172" s="6" t="s">
        <v>9</v>
      </c>
      <c r="C172" s="6" t="s">
        <v>131</v>
      </c>
      <c r="D172" s="6" t="s">
        <v>11</v>
      </c>
      <c r="E172" s="6" t="s">
        <v>9</v>
      </c>
      <c r="F172" s="6" t="s">
        <v>35</v>
      </c>
      <c r="G172" s="6"/>
      <c r="H172" s="6"/>
      <c r="I172" s="6"/>
      <c r="J172" s="6"/>
      <c r="K172" s="6"/>
      <c r="L172" s="6"/>
      <c r="M172" s="7">
        <v>0</v>
      </c>
      <c r="N172" s="7">
        <v>2100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8">
        <f t="shared" si="60"/>
        <v>0</v>
      </c>
      <c r="AK172" s="7">
        <v>0</v>
      </c>
      <c r="AL172" s="8">
        <v>0</v>
      </c>
      <c r="AM172" s="10">
        <v>0</v>
      </c>
      <c r="AN172" s="11"/>
      <c r="AO172" s="12" t="e">
        <f t="shared" si="61"/>
        <v>#DIV/0!</v>
      </c>
    </row>
    <row r="173" spans="1:41" x14ac:dyDescent="0.25">
      <c r="A173" s="14" t="s">
        <v>132</v>
      </c>
      <c r="B173" s="15" t="s">
        <v>9</v>
      </c>
      <c r="C173" s="15" t="s">
        <v>133</v>
      </c>
      <c r="D173" s="15" t="s">
        <v>11</v>
      </c>
      <c r="E173" s="15" t="s">
        <v>9</v>
      </c>
      <c r="F173" s="15" t="s">
        <v>9</v>
      </c>
      <c r="G173" s="15"/>
      <c r="H173" s="15"/>
      <c r="I173" s="15"/>
      <c r="J173" s="15"/>
      <c r="K173" s="15"/>
      <c r="L173" s="15"/>
      <c r="M173" s="16">
        <v>0</v>
      </c>
      <c r="N173" s="16">
        <f>N174</f>
        <v>400000</v>
      </c>
      <c r="O173" s="16">
        <f t="shared" ref="O173:AE173" si="70">O174</f>
        <v>0</v>
      </c>
      <c r="P173" s="16">
        <f t="shared" si="70"/>
        <v>0</v>
      </c>
      <c r="Q173" s="16">
        <f t="shared" si="70"/>
        <v>0</v>
      </c>
      <c r="R173" s="16">
        <f t="shared" si="70"/>
        <v>0</v>
      </c>
      <c r="S173" s="16">
        <f t="shared" si="70"/>
        <v>0</v>
      </c>
      <c r="T173" s="16">
        <f t="shared" si="70"/>
        <v>0</v>
      </c>
      <c r="U173" s="16">
        <f t="shared" si="70"/>
        <v>0</v>
      </c>
      <c r="V173" s="16">
        <f t="shared" si="70"/>
        <v>0</v>
      </c>
      <c r="W173" s="16">
        <f t="shared" si="70"/>
        <v>0</v>
      </c>
      <c r="X173" s="16">
        <f t="shared" si="70"/>
        <v>0</v>
      </c>
      <c r="Y173" s="16">
        <f t="shared" si="70"/>
        <v>0</v>
      </c>
      <c r="Z173" s="16">
        <f t="shared" si="70"/>
        <v>0</v>
      </c>
      <c r="AA173" s="16">
        <f t="shared" si="70"/>
        <v>0</v>
      </c>
      <c r="AB173" s="16">
        <f t="shared" si="70"/>
        <v>0</v>
      </c>
      <c r="AC173" s="16">
        <f t="shared" si="70"/>
        <v>0</v>
      </c>
      <c r="AD173" s="16">
        <f t="shared" si="70"/>
        <v>0</v>
      </c>
      <c r="AE173" s="16">
        <f t="shared" si="70"/>
        <v>50920</v>
      </c>
      <c r="AF173" s="16">
        <v>0</v>
      </c>
      <c r="AG173" s="16">
        <v>0</v>
      </c>
      <c r="AH173" s="16">
        <v>50920</v>
      </c>
      <c r="AI173" s="16">
        <v>-50920</v>
      </c>
      <c r="AJ173" s="17">
        <f t="shared" si="60"/>
        <v>0.1273</v>
      </c>
      <c r="AK173" s="16">
        <v>0</v>
      </c>
      <c r="AL173" s="17">
        <v>0</v>
      </c>
      <c r="AM173" s="18">
        <v>0</v>
      </c>
      <c r="AN173" s="19">
        <f>AN174</f>
        <v>43500</v>
      </c>
      <c r="AO173" s="20">
        <f t="shared" si="61"/>
        <v>1.1705747126436781</v>
      </c>
    </row>
    <row r="174" spans="1:41" ht="25.5" outlineLevel="1" x14ac:dyDescent="0.25">
      <c r="A174" s="14" t="s">
        <v>134</v>
      </c>
      <c r="B174" s="15" t="s">
        <v>9</v>
      </c>
      <c r="C174" s="15" t="s">
        <v>135</v>
      </c>
      <c r="D174" s="15" t="s">
        <v>11</v>
      </c>
      <c r="E174" s="15" t="s">
        <v>9</v>
      </c>
      <c r="F174" s="15" t="s">
        <v>9</v>
      </c>
      <c r="G174" s="15"/>
      <c r="H174" s="15"/>
      <c r="I174" s="15"/>
      <c r="J174" s="15"/>
      <c r="K174" s="15"/>
      <c r="L174" s="15"/>
      <c r="M174" s="16">
        <v>0</v>
      </c>
      <c r="N174" s="16">
        <f>N175+N177</f>
        <v>400000</v>
      </c>
      <c r="O174" s="16">
        <f t="shared" ref="O174:AE174" si="71">O175+O177</f>
        <v>0</v>
      </c>
      <c r="P174" s="16">
        <f t="shared" si="71"/>
        <v>0</v>
      </c>
      <c r="Q174" s="16">
        <f t="shared" si="71"/>
        <v>0</v>
      </c>
      <c r="R174" s="16">
        <f t="shared" si="71"/>
        <v>0</v>
      </c>
      <c r="S174" s="16">
        <f t="shared" si="71"/>
        <v>0</v>
      </c>
      <c r="T174" s="16">
        <f t="shared" si="71"/>
        <v>0</v>
      </c>
      <c r="U174" s="16">
        <f t="shared" si="71"/>
        <v>0</v>
      </c>
      <c r="V174" s="16">
        <f t="shared" si="71"/>
        <v>0</v>
      </c>
      <c r="W174" s="16">
        <f t="shared" si="71"/>
        <v>0</v>
      </c>
      <c r="X174" s="16">
        <f t="shared" si="71"/>
        <v>0</v>
      </c>
      <c r="Y174" s="16">
        <f t="shared" si="71"/>
        <v>0</v>
      </c>
      <c r="Z174" s="16">
        <f t="shared" si="71"/>
        <v>0</v>
      </c>
      <c r="AA174" s="16">
        <f t="shared" si="71"/>
        <v>0</v>
      </c>
      <c r="AB174" s="16">
        <f t="shared" si="71"/>
        <v>0</v>
      </c>
      <c r="AC174" s="16">
        <f t="shared" si="71"/>
        <v>0</v>
      </c>
      <c r="AD174" s="16">
        <f t="shared" si="71"/>
        <v>0</v>
      </c>
      <c r="AE174" s="16">
        <f t="shared" si="71"/>
        <v>50920</v>
      </c>
      <c r="AF174" s="16">
        <v>0</v>
      </c>
      <c r="AG174" s="16">
        <v>0</v>
      </c>
      <c r="AH174" s="16">
        <v>50920</v>
      </c>
      <c r="AI174" s="16">
        <v>-50920</v>
      </c>
      <c r="AJ174" s="17">
        <f t="shared" si="60"/>
        <v>0.1273</v>
      </c>
      <c r="AK174" s="16">
        <v>0</v>
      </c>
      <c r="AL174" s="17">
        <v>0</v>
      </c>
      <c r="AM174" s="18">
        <v>0</v>
      </c>
      <c r="AN174" s="19">
        <f>AN175+AN176+AN177</f>
        <v>43500</v>
      </c>
      <c r="AO174" s="20">
        <f t="shared" si="61"/>
        <v>1.1705747126436781</v>
      </c>
    </row>
    <row r="175" spans="1:41" outlineLevel="2" x14ac:dyDescent="0.25">
      <c r="A175" s="5" t="s">
        <v>26</v>
      </c>
      <c r="B175" s="6" t="s">
        <v>9</v>
      </c>
      <c r="C175" s="6" t="s">
        <v>135</v>
      </c>
      <c r="D175" s="6" t="s">
        <v>11</v>
      </c>
      <c r="E175" s="6" t="s">
        <v>9</v>
      </c>
      <c r="F175" s="6" t="s">
        <v>27</v>
      </c>
      <c r="G175" s="6"/>
      <c r="H175" s="6"/>
      <c r="I175" s="6"/>
      <c r="J175" s="6"/>
      <c r="K175" s="6"/>
      <c r="L175" s="6"/>
      <c r="M175" s="7">
        <v>0</v>
      </c>
      <c r="N175" s="7">
        <v>250000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38950</v>
      </c>
      <c r="AF175" s="7">
        <v>0</v>
      </c>
      <c r="AG175" s="7">
        <v>0</v>
      </c>
      <c r="AH175" s="7">
        <v>38950</v>
      </c>
      <c r="AI175" s="7">
        <v>-38950</v>
      </c>
      <c r="AJ175" s="8">
        <f t="shared" si="60"/>
        <v>0.15579999999999999</v>
      </c>
      <c r="AK175" s="7">
        <v>0</v>
      </c>
      <c r="AL175" s="8">
        <v>0</v>
      </c>
      <c r="AM175" s="10">
        <v>0</v>
      </c>
      <c r="AN175" s="11"/>
      <c r="AO175" s="12" t="e">
        <f t="shared" si="61"/>
        <v>#DIV/0!</v>
      </c>
    </row>
    <row r="176" spans="1:41" ht="25.5" outlineLevel="2" x14ac:dyDescent="0.25">
      <c r="A176" s="5" t="s">
        <v>149</v>
      </c>
      <c r="B176" s="6"/>
      <c r="C176" s="24" t="s">
        <v>135</v>
      </c>
      <c r="D176" s="24"/>
      <c r="E176" s="24"/>
      <c r="F176" s="24" t="s">
        <v>47</v>
      </c>
      <c r="G176" s="6"/>
      <c r="H176" s="6"/>
      <c r="I176" s="6"/>
      <c r="J176" s="6"/>
      <c r="K176" s="6"/>
      <c r="L176" s="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8"/>
      <c r="AK176" s="7"/>
      <c r="AL176" s="8"/>
      <c r="AM176" s="10"/>
      <c r="AN176" s="11">
        <v>43500</v>
      </c>
      <c r="AO176" s="12">
        <f t="shared" si="61"/>
        <v>0</v>
      </c>
    </row>
    <row r="177" spans="1:41" ht="38.25" outlineLevel="2" x14ac:dyDescent="0.25">
      <c r="A177" s="5" t="s">
        <v>60</v>
      </c>
      <c r="B177" s="6" t="s">
        <v>9</v>
      </c>
      <c r="C177" s="6" t="s">
        <v>135</v>
      </c>
      <c r="D177" s="6" t="s">
        <v>11</v>
      </c>
      <c r="E177" s="6" t="s">
        <v>9</v>
      </c>
      <c r="F177" s="6" t="s">
        <v>61</v>
      </c>
      <c r="G177" s="6"/>
      <c r="H177" s="6"/>
      <c r="I177" s="6"/>
      <c r="J177" s="6"/>
      <c r="K177" s="6"/>
      <c r="L177" s="6"/>
      <c r="M177" s="7">
        <v>0</v>
      </c>
      <c r="N177" s="7">
        <v>150000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11970</v>
      </c>
      <c r="AF177" s="7">
        <v>0</v>
      </c>
      <c r="AG177" s="7">
        <v>0</v>
      </c>
      <c r="AH177" s="7">
        <v>11970</v>
      </c>
      <c r="AI177" s="7">
        <v>-11970</v>
      </c>
      <c r="AJ177" s="8">
        <f t="shared" si="60"/>
        <v>7.9799999999999996E-2</v>
      </c>
      <c r="AK177" s="7">
        <v>0</v>
      </c>
      <c r="AL177" s="8">
        <v>0</v>
      </c>
      <c r="AM177" s="10">
        <v>0</v>
      </c>
      <c r="AN177" s="11"/>
      <c r="AO177" s="12" t="e">
        <f t="shared" si="61"/>
        <v>#DIV/0!</v>
      </c>
    </row>
    <row r="178" spans="1:41" x14ac:dyDescent="0.25">
      <c r="A178" s="56" t="s">
        <v>136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21">
        <v>0</v>
      </c>
      <c r="N178" s="21">
        <f>N8+N47+N52+N76+N85+N104+N107+N138+N161+N173</f>
        <v>429245626.81</v>
      </c>
      <c r="O178" s="21">
        <f t="shared" ref="O178:AI178" si="72">O8+O47+O52+O76+O85+O104+O107+O138+O161+O173</f>
        <v>0</v>
      </c>
      <c r="P178" s="21">
        <f t="shared" si="72"/>
        <v>0</v>
      </c>
      <c r="Q178" s="21">
        <f t="shared" si="72"/>
        <v>0</v>
      </c>
      <c r="R178" s="21">
        <f t="shared" si="72"/>
        <v>0</v>
      </c>
      <c r="S178" s="21">
        <f t="shared" si="72"/>
        <v>0</v>
      </c>
      <c r="T178" s="21">
        <f t="shared" si="72"/>
        <v>0</v>
      </c>
      <c r="U178" s="21">
        <f t="shared" si="72"/>
        <v>0</v>
      </c>
      <c r="V178" s="21">
        <f t="shared" si="72"/>
        <v>0</v>
      </c>
      <c r="W178" s="21">
        <f t="shared" si="72"/>
        <v>0</v>
      </c>
      <c r="X178" s="21">
        <f t="shared" si="72"/>
        <v>0</v>
      </c>
      <c r="Y178" s="21">
        <f t="shared" si="72"/>
        <v>0</v>
      </c>
      <c r="Z178" s="21">
        <f t="shared" si="72"/>
        <v>0</v>
      </c>
      <c r="AA178" s="21">
        <f t="shared" si="72"/>
        <v>0</v>
      </c>
      <c r="AB178" s="21">
        <f t="shared" si="72"/>
        <v>0</v>
      </c>
      <c r="AC178" s="21">
        <f t="shared" si="72"/>
        <v>0</v>
      </c>
      <c r="AD178" s="21">
        <f t="shared" si="72"/>
        <v>0</v>
      </c>
      <c r="AE178" s="21">
        <f t="shared" si="72"/>
        <v>63430670.210000001</v>
      </c>
      <c r="AF178" s="21">
        <f t="shared" si="72"/>
        <v>0</v>
      </c>
      <c r="AG178" s="21">
        <f t="shared" si="72"/>
        <v>0</v>
      </c>
      <c r="AH178" s="21">
        <f t="shared" si="72"/>
        <v>53693730.859999992</v>
      </c>
      <c r="AI178" s="21">
        <f t="shared" si="72"/>
        <v>-53693730.859999992</v>
      </c>
      <c r="AJ178" s="17">
        <f t="shared" si="60"/>
        <v>0.14777243202544441</v>
      </c>
      <c r="AK178" s="21">
        <v>0</v>
      </c>
      <c r="AL178" s="22">
        <v>0</v>
      </c>
      <c r="AM178" s="23">
        <v>0</v>
      </c>
      <c r="AN178" s="21">
        <f>AN8+AN47+AN52+AN76+AN85+AN104+AN107+AN138+AN161+AN173+AN115</f>
        <v>60693232.899999999</v>
      </c>
      <c r="AO178" s="20">
        <f t="shared" si="61"/>
        <v>1.0451028422643145</v>
      </c>
    </row>
    <row r="179" spans="1:4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 t="s">
        <v>4</v>
      </c>
      <c r="Y179" s="1"/>
      <c r="Z179" s="1"/>
      <c r="AA179" s="1"/>
      <c r="AB179" s="1"/>
      <c r="AC179" s="1"/>
      <c r="AD179" s="1" t="s">
        <v>4</v>
      </c>
      <c r="AE179" s="1"/>
      <c r="AF179" s="1"/>
      <c r="AG179" s="1"/>
      <c r="AH179" s="1" t="s">
        <v>4</v>
      </c>
      <c r="AI179" s="1"/>
      <c r="AJ179" s="1"/>
      <c r="AK179" s="1"/>
      <c r="AL179" s="1"/>
      <c r="AM179" s="1"/>
      <c r="AN179" s="1"/>
    </row>
    <row r="180" spans="1:4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9"/>
      <c r="AF180" s="9"/>
      <c r="AG180" s="9"/>
      <c r="AH180" s="9"/>
      <c r="AI180" s="9"/>
      <c r="AJ180" s="9"/>
      <c r="AK180" s="9"/>
      <c r="AL180" s="9"/>
      <c r="AM180" s="9"/>
      <c r="AN180" s="1"/>
    </row>
  </sheetData>
  <mergeCells count="45">
    <mergeCell ref="AN6:AN7"/>
    <mergeCell ref="AO6:AO7"/>
    <mergeCell ref="I6:I7"/>
    <mergeCell ref="J6:J7"/>
    <mergeCell ref="K6:K7"/>
    <mergeCell ref="L6:L7"/>
    <mergeCell ref="M6:M7"/>
    <mergeCell ref="AL6:AL7"/>
    <mergeCell ref="AM6:AM7"/>
    <mergeCell ref="AE6:AE7"/>
    <mergeCell ref="AF6:AF7"/>
    <mergeCell ref="AK6:AK7"/>
    <mergeCell ref="A180:AD180"/>
    <mergeCell ref="A178:L178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1:N1"/>
    <mergeCell ref="A2:N2"/>
    <mergeCell ref="A3:AK3"/>
    <mergeCell ref="A4:AK4"/>
    <mergeCell ref="A5:AM5"/>
    <mergeCell ref="B6:B7"/>
    <mergeCell ref="C6:C7"/>
    <mergeCell ref="D6:D7"/>
    <mergeCell ref="E6:E7"/>
    <mergeCell ref="F6:F7"/>
    <mergeCell ref="G6:G7"/>
    <mergeCell ref="H6:H7"/>
    <mergeCell ref="AI6:AI7"/>
    <mergeCell ref="AG6:AG7"/>
    <mergeCell ref="AJ6:AJ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scale="92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FC0074-FBED-47BF-ABB2-FC9C666441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 консолид</vt:lpstr>
      <vt:lpstr>'Расход консолид'!Заголовки_для_печати</vt:lpstr>
      <vt:lpstr>'Расход консолид'!Область_печати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K17\0264</dc:creator>
  <cp:lastModifiedBy>0264</cp:lastModifiedBy>
  <cp:lastPrinted>2020-03-25T08:44:32Z</cp:lastPrinted>
  <dcterms:created xsi:type="dcterms:W3CDTF">2020-03-25T07:51:52Z</dcterms:created>
  <dcterms:modified xsi:type="dcterms:W3CDTF">2020-04-01T13:45:00Z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29.03.2016 16_00_37)(5).xlsx</vt:lpwstr>
  </property>
  <property fmtid="{D5CDD505-2E9C-101B-9397-08002B2CF9AE}" pid="3" name="Название отчета">
    <vt:lpwstr>Вариант (новый от 29.03.2016 16_00_37)(5).xlsx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19.2.2804.884517834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