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5C85FE7-E151-4077-9EE5-06A416B6BE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едения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8" i="5" l="1"/>
  <c r="Q18" i="5"/>
  <c r="T18" i="5"/>
  <c r="S18" i="5"/>
  <c r="R18" i="5"/>
  <c r="Q47" i="5" l="1"/>
  <c r="R47" i="5"/>
  <c r="R46" i="5"/>
  <c r="R48" i="5" s="1"/>
  <c r="V46" i="5"/>
  <c r="U46" i="5"/>
  <c r="U31" i="5" l="1"/>
  <c r="U43" i="5"/>
  <c r="V43" i="5"/>
  <c r="W43" i="5"/>
  <c r="X43" i="5"/>
  <c r="U40" i="5"/>
  <c r="V40" i="5"/>
  <c r="W40" i="5"/>
  <c r="X40" i="5"/>
  <c r="U37" i="5"/>
  <c r="V37" i="5"/>
  <c r="W37" i="5"/>
  <c r="X37" i="5"/>
  <c r="Y37" i="5"/>
  <c r="Y4" i="5" s="1"/>
  <c r="Z37" i="5"/>
  <c r="Z4" i="5" s="1"/>
  <c r="AA37" i="5"/>
  <c r="AA4" i="5" s="1"/>
  <c r="AB37" i="5"/>
  <c r="AB4" i="5" s="1"/>
  <c r="AC37" i="5"/>
  <c r="AC4" i="5" s="1"/>
  <c r="AD37" i="5"/>
  <c r="AD4" i="5" s="1"/>
  <c r="AE37" i="5"/>
  <c r="AE4" i="5" s="1"/>
  <c r="AF37" i="5"/>
  <c r="AF4" i="5" s="1"/>
  <c r="U34" i="5"/>
  <c r="V34" i="5"/>
  <c r="W34" i="5"/>
  <c r="X34" i="5"/>
  <c r="V31" i="5"/>
  <c r="W31" i="5"/>
  <c r="X31" i="5"/>
  <c r="U28" i="5"/>
  <c r="V28" i="5"/>
  <c r="W28" i="5"/>
  <c r="X28" i="5"/>
  <c r="U25" i="5"/>
  <c r="V25" i="5"/>
  <c r="W25" i="5"/>
  <c r="W4" i="5" s="1"/>
  <c r="X25" i="5"/>
  <c r="U22" i="5"/>
  <c r="V22" i="5"/>
  <c r="W22" i="5"/>
  <c r="X22" i="5"/>
  <c r="U19" i="5"/>
  <c r="U4" i="5" s="1"/>
  <c r="V19" i="5"/>
  <c r="W19" i="5"/>
  <c r="X19" i="5"/>
  <c r="V4" i="5" l="1"/>
  <c r="W46" i="5"/>
  <c r="X46" i="5"/>
  <c r="X4" i="5"/>
  <c r="T37" i="5"/>
  <c r="S37" i="5"/>
  <c r="R37" i="5"/>
  <c r="Q37" i="5"/>
  <c r="T40" i="5"/>
  <c r="S40" i="5"/>
  <c r="R40" i="5"/>
  <c r="Q40" i="5"/>
  <c r="T43" i="5"/>
  <c r="S43" i="5"/>
  <c r="R43" i="5"/>
  <c r="Q43" i="5"/>
  <c r="T34" i="5"/>
  <c r="S34" i="5"/>
  <c r="R34" i="5"/>
  <c r="Q34" i="5"/>
  <c r="Q31" i="5"/>
  <c r="T31" i="5"/>
  <c r="S31" i="5"/>
  <c r="R31" i="5"/>
  <c r="R28" i="5"/>
  <c r="S28" i="5"/>
  <c r="T28" i="5"/>
  <c r="Q28" i="5"/>
  <c r="R25" i="5"/>
  <c r="S25" i="5"/>
  <c r="T25" i="5"/>
  <c r="Q25" i="5"/>
  <c r="R22" i="5"/>
  <c r="S22" i="5"/>
  <c r="T22" i="5"/>
  <c r="Q22" i="5"/>
  <c r="R19" i="5"/>
  <c r="Q19" i="5"/>
  <c r="S21" i="5"/>
  <c r="S19" i="5" s="1"/>
  <c r="T21" i="5"/>
  <c r="T19" i="5" s="1"/>
  <c r="T4" i="5" s="1"/>
  <c r="Q15" i="5"/>
  <c r="P4" i="5"/>
  <c r="O4" i="5"/>
  <c r="N4" i="5"/>
  <c r="M4" i="5"/>
  <c r="L4" i="5"/>
  <c r="K4" i="5"/>
  <c r="J4" i="5"/>
  <c r="I4" i="5"/>
  <c r="H4" i="5"/>
  <c r="F4" i="5"/>
  <c r="E4" i="5"/>
  <c r="C4" i="5"/>
  <c r="B4" i="5"/>
  <c r="Q46" i="5" l="1"/>
  <c r="Q48" i="5" s="1"/>
  <c r="Q4" i="5"/>
  <c r="S4" i="5"/>
  <c r="R4" i="5"/>
</calcChain>
</file>

<file path=xl/sharedStrings.xml><?xml version="1.0" encoding="utf-8"?>
<sst xmlns="http://schemas.openxmlformats.org/spreadsheetml/2006/main" count="82" uniqueCount="45">
  <si>
    <t>Предельная численность</t>
  </si>
  <si>
    <t>Фактическая численность</t>
  </si>
  <si>
    <t>в т.ч.</t>
  </si>
  <si>
    <t xml:space="preserve">ФОТ </t>
  </si>
  <si>
    <t>на 31.12.2016</t>
  </si>
  <si>
    <t>на 01.04.2017</t>
  </si>
  <si>
    <t>на 01.07.2017</t>
  </si>
  <si>
    <t>на 01.10.2017</t>
  </si>
  <si>
    <t>на 01.01.2018</t>
  </si>
  <si>
    <t>на 01.10.2019</t>
  </si>
  <si>
    <t>на 01.01.2020</t>
  </si>
  <si>
    <t>Администрация Алманчинского СП</t>
  </si>
  <si>
    <t>Администрация  Исаковского СП</t>
  </si>
  <si>
    <t>Администрация Караевского СП</t>
  </si>
  <si>
    <t>Администрация Красноармейского СП</t>
  </si>
  <si>
    <t>Администрация Пикшикского СП</t>
  </si>
  <si>
    <t>Администрация Убеевского СП</t>
  </si>
  <si>
    <t>Администрация Чадукасинского СП</t>
  </si>
  <si>
    <t>Администрация Яншихово-Челлинского СП</t>
  </si>
  <si>
    <t xml:space="preserve"> План ФОТ </t>
  </si>
  <si>
    <t>Факт ФОТ</t>
  </si>
  <si>
    <r>
      <t xml:space="preserve">Администрация Красноармейского района ЧР </t>
    </r>
    <r>
      <rPr>
        <b/>
        <sz val="12"/>
        <color theme="1"/>
        <rFont val="Times New Roman"/>
        <family val="1"/>
        <charset val="204"/>
      </rPr>
      <t>(ОМСУ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</si>
  <si>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района ЧР (</t>
    </r>
    <r>
      <rPr>
        <b/>
        <sz val="12"/>
        <color theme="1"/>
        <rFont val="Times New Roman"/>
        <family val="1"/>
        <charset val="204"/>
      </rPr>
      <t>АУ МФЦ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</si>
  <si>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района ЧР (</t>
    </r>
    <r>
      <rPr>
        <b/>
        <sz val="12"/>
        <color theme="1"/>
        <rFont val="Times New Roman"/>
        <family val="1"/>
        <charset val="204"/>
      </rPr>
      <t>МБУ "ЦЕНТР ФИНАНСОВОГО И ХОЗЯЙСТВЕННОГО ОБЕСПЕЧЕНИЯ" КРАСНОАРМЕЙСКОГО РАЙОНА ЧУВАШСКОЙ РЕСПУБЛИКИ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</si>
  <si>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</si>
  <si>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школы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</si>
  <si>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садики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</si>
  <si>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доп.образов</t>
    </r>
    <r>
      <rPr>
        <sz val="12"/>
        <color theme="1"/>
        <rFont val="Times New Roman"/>
        <family val="1"/>
        <charset val="204"/>
      </rPr>
      <t>)</t>
    </r>
  </si>
  <si>
    <r>
      <t>Отдел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</si>
  <si>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t xml:space="preserve"> Администрация Большешатьминского  СП </t>
  </si>
  <si>
    <t xml:space="preserve"> ОМСУ</t>
  </si>
  <si>
    <t xml:space="preserve"> прочий персонал</t>
  </si>
  <si>
    <t>ОМСУ</t>
  </si>
  <si>
    <t>прочий персонал</t>
  </si>
  <si>
    <r>
      <t xml:space="preserve">Отдел образования </t>
    </r>
    <r>
      <rPr>
        <b/>
        <sz val="12"/>
        <color theme="1"/>
        <rFont val="Times New Roman"/>
        <family val="1"/>
        <charset val="204"/>
      </rPr>
      <t>(ОМСУ)</t>
    </r>
  </si>
  <si>
    <r>
      <t xml:space="preserve">Отдел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(ОМСУ)</t>
    </r>
  </si>
  <si>
    <r>
      <t xml:space="preserve">КОНТРОЛЬНО-СЧЕТНЫЙ ОРГАН КРАСНОАРМЕЙСКОГО РАЙОНА </t>
    </r>
    <r>
      <rPr>
        <b/>
        <sz val="12"/>
        <color theme="1"/>
        <rFont val="Times New Roman"/>
        <family val="1"/>
        <charset val="204"/>
      </rPr>
      <t>(ОМСУ)</t>
    </r>
  </si>
  <si>
    <t xml:space="preserve"> План ФОТ        (тыс. руб.)</t>
  </si>
  <si>
    <t>Факт ФОТ          (тыс. руб.)</t>
  </si>
  <si>
    <t>Предельная численность (ед.)</t>
  </si>
  <si>
    <t>Фактическая численность (ед.)</t>
  </si>
  <si>
    <r>
      <t>Красноармейский райфинотдел</t>
    </r>
    <r>
      <rPr>
        <b/>
        <sz val="12"/>
        <color theme="1"/>
        <rFont val="Times New Roman"/>
        <family val="1"/>
        <charset val="204"/>
      </rPr>
      <t xml:space="preserve"> (ОМСУ)</t>
    </r>
  </si>
  <si>
    <t>Красноармейский район Чувашской Республики</t>
  </si>
  <si>
    <r>
      <t>Отдел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МБУК "ЦЕНТР РАЗВИТИЯ КУЛЬТУРЫ" КРАСНОАРМЕЙСКОГО РАЙОНА"</t>
    </r>
    <r>
      <rPr>
        <sz val="12"/>
        <color theme="1"/>
        <rFont val="Times New Roman"/>
        <family val="1"/>
        <charset val="204"/>
      </rPr>
      <t>)</t>
    </r>
  </si>
  <si>
    <t xml:space="preserve">Сведения о численности муниципальных служащих органов местного самоуправления, работников муниципальных учреждений  и фактических затрат на их денежное содержание консолидированного бюджета Красноармейского района Чувашской Республики на 01.01.2020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</si>
</sst>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1" xfId="0" applyFont="1" applyFill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Fill="1" applyBorder="1"/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5" fillId="0" borderId="1" xfId="0" applyFont="1" applyFill="1" applyBorder="1"/>
    <xf numFmtId="0" fontId="4" fillId="0" borderId="0" xfId="0" applyFont="1" applyFill="1"/>
    <xf numFmtId="0" fontId="1" fillId="0" borderId="0" xfId="0" applyFont="1" applyFill="1"/>
    <xf numFmtId="0" fontId="7" fillId="0" borderId="1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10D6F-B1C8-4470-BF7F-EDDF0F9D2B3B}">
  <sheetPr>
    <pageSetUpPr fitToPage="1"/>
  </sheetPr>
  <dimension ref="A1:AF56"/>
  <sheetViews>
    <sheetView tabSelected="1" zoomScaleNormal="100" workbookViewId="0">
      <selection activeCell="AJ7" sqref="AJ7"/>
    </sheetView>
  </sheetViews>
  <sheetFormatPr defaultColWidth="8.85546875" defaultRowHeight="15.75" x14ac:dyDescent="0.25"/>
  <cols>
    <col min="1" max="1" width="49.28515625" style="1" customWidth="1"/>
    <col min="2" max="10" width="8.5703125" style="1" hidden="1" customWidth="1"/>
    <col min="11" max="15" width="8.5703125" style="9" hidden="1" customWidth="1"/>
    <col min="16" max="16" width="3.140625" style="9" hidden="1" customWidth="1"/>
    <col min="17" max="20" width="12" style="27" hidden="1" customWidth="1"/>
    <col min="21" max="21" width="13.28515625" style="9" hidden="1" customWidth="1"/>
    <col min="22" max="22" width="13.28515625" style="9" customWidth="1"/>
    <col min="23" max="23" width="13.28515625" style="27" hidden="1" customWidth="1"/>
    <col min="24" max="24" width="13.28515625" style="27" customWidth="1"/>
    <col min="25" max="32" width="8.5703125" style="9" hidden="1" customWidth="1"/>
    <col min="33" max="16384" width="8.85546875" style="1"/>
  </cols>
  <sheetData>
    <row r="1" spans="1:32" ht="89.45" customHeight="1" x14ac:dyDescent="0.2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x14ac:dyDescent="0.25">
      <c r="A2" s="19"/>
      <c r="B2" s="17" t="s">
        <v>4</v>
      </c>
      <c r="C2" s="17"/>
      <c r="D2" s="17"/>
      <c r="E2" s="17" t="s">
        <v>5</v>
      </c>
      <c r="F2" s="17"/>
      <c r="G2" s="17"/>
      <c r="H2" s="17" t="s">
        <v>6</v>
      </c>
      <c r="I2" s="17"/>
      <c r="J2" s="17"/>
      <c r="K2" s="17" t="s">
        <v>7</v>
      </c>
      <c r="L2" s="17"/>
      <c r="M2" s="17"/>
      <c r="N2" s="17" t="s">
        <v>8</v>
      </c>
      <c r="O2" s="17"/>
      <c r="P2" s="17"/>
      <c r="Q2" s="24" t="s">
        <v>39</v>
      </c>
      <c r="R2" s="24" t="s">
        <v>40</v>
      </c>
      <c r="S2" s="24" t="s">
        <v>37</v>
      </c>
      <c r="T2" s="24" t="s">
        <v>38</v>
      </c>
      <c r="U2" s="21" t="s">
        <v>10</v>
      </c>
      <c r="V2" s="22"/>
      <c r="W2" s="22"/>
      <c r="X2" s="23"/>
      <c r="Y2" s="17" t="s">
        <v>9</v>
      </c>
      <c r="Z2" s="17"/>
      <c r="AA2" s="17"/>
      <c r="AB2" s="3"/>
      <c r="AC2" s="17" t="s">
        <v>10</v>
      </c>
      <c r="AD2" s="17"/>
      <c r="AE2" s="17"/>
      <c r="AF2" s="3"/>
    </row>
    <row r="3" spans="1:32" ht="40.5" customHeight="1" x14ac:dyDescent="0.25">
      <c r="A3" s="20"/>
      <c r="B3" s="4" t="s">
        <v>0</v>
      </c>
      <c r="C3" s="4" t="s">
        <v>1</v>
      </c>
      <c r="D3" s="4" t="s">
        <v>3</v>
      </c>
      <c r="E3" s="4" t="s">
        <v>0</v>
      </c>
      <c r="F3" s="4" t="s">
        <v>1</v>
      </c>
      <c r="G3" s="4" t="s">
        <v>3</v>
      </c>
      <c r="H3" s="4" t="s">
        <v>0</v>
      </c>
      <c r="I3" s="4" t="s">
        <v>1</v>
      </c>
      <c r="J3" s="4" t="s">
        <v>3</v>
      </c>
      <c r="K3" s="4" t="s">
        <v>0</v>
      </c>
      <c r="L3" s="4" t="s">
        <v>1</v>
      </c>
      <c r="M3" s="4" t="s">
        <v>3</v>
      </c>
      <c r="N3" s="4" t="s">
        <v>0</v>
      </c>
      <c r="O3" s="4" t="s">
        <v>1</v>
      </c>
      <c r="P3" s="4" t="s">
        <v>3</v>
      </c>
      <c r="Q3" s="24"/>
      <c r="R3" s="24"/>
      <c r="S3" s="24"/>
      <c r="T3" s="24"/>
      <c r="U3" s="16" t="s">
        <v>39</v>
      </c>
      <c r="V3" s="16" t="s">
        <v>40</v>
      </c>
      <c r="W3" s="29" t="s">
        <v>37</v>
      </c>
      <c r="X3" s="29" t="s">
        <v>38</v>
      </c>
      <c r="Y3" s="4" t="s">
        <v>0</v>
      </c>
      <c r="Z3" s="4" t="s">
        <v>1</v>
      </c>
      <c r="AA3" s="4" t="s">
        <v>19</v>
      </c>
      <c r="AB3" s="4" t="s">
        <v>20</v>
      </c>
      <c r="AC3" s="4" t="s">
        <v>0</v>
      </c>
      <c r="AD3" s="4" t="s">
        <v>1</v>
      </c>
      <c r="AE3" s="4" t="s">
        <v>19</v>
      </c>
      <c r="AF3" s="4" t="s">
        <v>20</v>
      </c>
    </row>
    <row r="4" spans="1:32" ht="31.5" x14ac:dyDescent="0.25">
      <c r="A4" s="15" t="s">
        <v>42</v>
      </c>
      <c r="B4" s="11">
        <f t="shared" ref="B4:C4" si="0">SUM(B6:B16)</f>
        <v>143</v>
      </c>
      <c r="C4" s="11">
        <f t="shared" si="0"/>
        <v>139</v>
      </c>
      <c r="D4" s="11">
        <v>13673</v>
      </c>
      <c r="E4" s="13">
        <f>SUM(E6:E16)</f>
        <v>143</v>
      </c>
      <c r="F4" s="13">
        <f>SUM(F6:F16)</f>
        <v>124</v>
      </c>
      <c r="G4" s="13">
        <v>3754</v>
      </c>
      <c r="H4" s="13">
        <f>SUM(H6:H16)</f>
        <v>143</v>
      </c>
      <c r="I4" s="13">
        <f>SUM(I6:I16)</f>
        <v>131</v>
      </c>
      <c r="J4" s="13">
        <f>J6+J9+J10+J15+J16</f>
        <v>6521</v>
      </c>
      <c r="K4" s="13">
        <f t="shared" ref="K4:O4" si="1">SUM(K6:K16)</f>
        <v>143</v>
      </c>
      <c r="L4" s="13">
        <f t="shared" si="1"/>
        <v>138</v>
      </c>
      <c r="M4" s="13">
        <f>SUM(M6:M16)</f>
        <v>27861</v>
      </c>
      <c r="N4" s="13">
        <f t="shared" si="1"/>
        <v>143</v>
      </c>
      <c r="O4" s="13">
        <f t="shared" si="1"/>
        <v>129</v>
      </c>
      <c r="P4" s="13">
        <f>SUM(P6:P16)</f>
        <v>38106</v>
      </c>
      <c r="Q4" s="12">
        <f>Q6+Q7+Q8+Q9+Q10+Q11+Q12+Q13+Q14+Q15+Q16+Q17+Q18+Q19+Q22+Q25+Q28+Q31+Q34+Q37+Q40+Q43</f>
        <v>746.21</v>
      </c>
      <c r="R4" s="12">
        <f t="shared" ref="R4:X4" si="2">R6+R7+R8+R9+R10+R11+R12+R13+R14+R15+R16+R17+R18+R19+R22+R25+R28+R31+R34+R37+R40+R43</f>
        <v>723.91</v>
      </c>
      <c r="S4" s="12">
        <f t="shared" si="2"/>
        <v>135875</v>
      </c>
      <c r="T4" s="12">
        <f t="shared" si="2"/>
        <v>26990</v>
      </c>
      <c r="U4" s="12">
        <f t="shared" si="2"/>
        <v>733.6</v>
      </c>
      <c r="V4" s="12">
        <f t="shared" si="2"/>
        <v>704.85</v>
      </c>
      <c r="W4" s="12">
        <f>W6+W7+W8+W9+W10+W11+W12+W13+W14+W15+W16+W17+W18+W19+W22+W25+W28+W31+W34+W37+W40+W43</f>
        <v>149359</v>
      </c>
      <c r="X4" s="12">
        <f t="shared" si="2"/>
        <v>147027</v>
      </c>
      <c r="Y4" s="2">
        <f t="shared" ref="Y4:AF4" si="3">SUM(Y5:Y45)</f>
        <v>0</v>
      </c>
      <c r="Z4" s="2">
        <f t="shared" si="3"/>
        <v>0</v>
      </c>
      <c r="AA4" s="2">
        <f t="shared" si="3"/>
        <v>0</v>
      </c>
      <c r="AB4" s="2">
        <f t="shared" si="3"/>
        <v>0</v>
      </c>
      <c r="AC4" s="2">
        <f t="shared" si="3"/>
        <v>0</v>
      </c>
      <c r="AD4" s="2">
        <f t="shared" si="3"/>
        <v>0</v>
      </c>
      <c r="AE4" s="2">
        <f t="shared" si="3"/>
        <v>0</v>
      </c>
      <c r="AF4" s="2">
        <f t="shared" si="3"/>
        <v>0</v>
      </c>
    </row>
    <row r="5" spans="1:32" x14ac:dyDescent="0.25">
      <c r="A5" s="2" t="s">
        <v>2</v>
      </c>
      <c r="B5" s="5"/>
      <c r="C5" s="5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  <c r="R5" s="8"/>
      <c r="S5" s="8"/>
      <c r="T5" s="8"/>
      <c r="U5" s="8"/>
      <c r="V5" s="8"/>
      <c r="W5" s="8"/>
      <c r="X5" s="8"/>
      <c r="Y5" s="2"/>
      <c r="Z5" s="2"/>
      <c r="AA5" s="2"/>
      <c r="AB5" s="2"/>
      <c r="AC5" s="2"/>
      <c r="AD5" s="2"/>
      <c r="AE5" s="2"/>
      <c r="AF5" s="2"/>
    </row>
    <row r="6" spans="1:32" ht="31.5" x14ac:dyDescent="0.25">
      <c r="A6" s="6" t="s">
        <v>21</v>
      </c>
      <c r="B6" s="5">
        <v>33</v>
      </c>
      <c r="C6" s="5">
        <v>32</v>
      </c>
      <c r="D6" s="7">
        <v>8840</v>
      </c>
      <c r="E6" s="2">
        <v>33</v>
      </c>
      <c r="F6" s="2">
        <v>27</v>
      </c>
      <c r="G6" s="2">
        <v>2104</v>
      </c>
      <c r="H6" s="2">
        <v>33</v>
      </c>
      <c r="I6" s="2">
        <v>31</v>
      </c>
      <c r="J6" s="2">
        <v>4171</v>
      </c>
      <c r="K6" s="2">
        <v>33</v>
      </c>
      <c r="L6" s="2">
        <v>32</v>
      </c>
      <c r="M6" s="2">
        <v>6696</v>
      </c>
      <c r="N6" s="2">
        <v>33</v>
      </c>
      <c r="O6" s="2">
        <v>29</v>
      </c>
      <c r="P6" s="2">
        <v>9038</v>
      </c>
      <c r="Q6" s="8">
        <v>34</v>
      </c>
      <c r="R6" s="8">
        <v>31</v>
      </c>
      <c r="S6" s="8">
        <v>9776</v>
      </c>
      <c r="T6" s="8">
        <v>1710</v>
      </c>
      <c r="U6" s="8">
        <v>33</v>
      </c>
      <c r="V6" s="8">
        <v>26</v>
      </c>
      <c r="W6" s="8">
        <v>11180</v>
      </c>
      <c r="X6" s="8">
        <v>11180</v>
      </c>
      <c r="Y6" s="2"/>
      <c r="Z6" s="2"/>
      <c r="AA6" s="2"/>
      <c r="AB6" s="2"/>
      <c r="AC6" s="2"/>
      <c r="AD6" s="2"/>
      <c r="AE6" s="2"/>
      <c r="AF6" s="2"/>
    </row>
    <row r="7" spans="1:32" ht="31.5" x14ac:dyDescent="0.25">
      <c r="A7" s="6" t="s">
        <v>22</v>
      </c>
      <c r="B7" s="5">
        <v>33</v>
      </c>
      <c r="C7" s="5">
        <v>32</v>
      </c>
      <c r="D7" s="7">
        <v>8840</v>
      </c>
      <c r="E7" s="2">
        <v>33</v>
      </c>
      <c r="F7" s="2">
        <v>27</v>
      </c>
      <c r="G7" s="2">
        <v>2104</v>
      </c>
      <c r="H7" s="2">
        <v>33</v>
      </c>
      <c r="I7" s="2">
        <v>31</v>
      </c>
      <c r="J7" s="2">
        <v>4171</v>
      </c>
      <c r="K7" s="2">
        <v>33</v>
      </c>
      <c r="L7" s="2">
        <v>32</v>
      </c>
      <c r="M7" s="2">
        <v>6696</v>
      </c>
      <c r="N7" s="2">
        <v>33</v>
      </c>
      <c r="O7" s="2">
        <v>29</v>
      </c>
      <c r="P7" s="2">
        <v>9038</v>
      </c>
      <c r="Q7" s="8">
        <v>6.5</v>
      </c>
      <c r="R7" s="8">
        <v>6.5</v>
      </c>
      <c r="S7" s="8">
        <v>1313</v>
      </c>
      <c r="T7" s="8">
        <v>205</v>
      </c>
      <c r="U7" s="8">
        <v>6.5</v>
      </c>
      <c r="V7" s="8">
        <v>6</v>
      </c>
      <c r="W7" s="8">
        <v>1344</v>
      </c>
      <c r="X7" s="8">
        <v>1344</v>
      </c>
      <c r="Y7" s="2"/>
      <c r="Z7" s="2"/>
      <c r="AA7" s="2"/>
      <c r="AB7" s="2"/>
      <c r="AC7" s="2"/>
      <c r="AD7" s="2"/>
      <c r="AE7" s="2"/>
      <c r="AF7" s="2"/>
    </row>
    <row r="8" spans="1:32" ht="82.15" customHeight="1" x14ac:dyDescent="0.25">
      <c r="A8" s="6" t="s">
        <v>23</v>
      </c>
      <c r="B8" s="5">
        <v>33</v>
      </c>
      <c r="C8" s="5">
        <v>32</v>
      </c>
      <c r="D8" s="7">
        <v>8840</v>
      </c>
      <c r="E8" s="2">
        <v>33</v>
      </c>
      <c r="F8" s="2">
        <v>27</v>
      </c>
      <c r="G8" s="2">
        <v>2104</v>
      </c>
      <c r="H8" s="2">
        <v>33</v>
      </c>
      <c r="I8" s="2">
        <v>31</v>
      </c>
      <c r="J8" s="2">
        <v>4171</v>
      </c>
      <c r="K8" s="2">
        <v>33</v>
      </c>
      <c r="L8" s="2">
        <v>32</v>
      </c>
      <c r="M8" s="2">
        <v>6696</v>
      </c>
      <c r="N8" s="2">
        <v>33</v>
      </c>
      <c r="O8" s="2">
        <v>29</v>
      </c>
      <c r="P8" s="2">
        <v>9038</v>
      </c>
      <c r="Q8" s="8">
        <v>39</v>
      </c>
      <c r="R8" s="8">
        <v>31</v>
      </c>
      <c r="S8" s="8">
        <v>6981</v>
      </c>
      <c r="T8" s="8">
        <v>1219</v>
      </c>
      <c r="U8" s="8">
        <v>39</v>
      </c>
      <c r="V8" s="8">
        <v>29</v>
      </c>
      <c r="W8" s="8">
        <v>7204</v>
      </c>
      <c r="X8" s="8">
        <v>7204</v>
      </c>
      <c r="Y8" s="2"/>
      <c r="Z8" s="2"/>
      <c r="AA8" s="2"/>
      <c r="AB8" s="2"/>
      <c r="AC8" s="2"/>
      <c r="AD8" s="2"/>
      <c r="AE8" s="2"/>
      <c r="AF8" s="2"/>
    </row>
    <row r="9" spans="1:32" x14ac:dyDescent="0.25">
      <c r="A9" s="6" t="s">
        <v>41</v>
      </c>
      <c r="B9" s="5">
        <v>10</v>
      </c>
      <c r="C9" s="5">
        <v>10</v>
      </c>
      <c r="D9" s="7">
        <v>2554</v>
      </c>
      <c r="E9" s="2">
        <v>10</v>
      </c>
      <c r="F9" s="2">
        <v>10</v>
      </c>
      <c r="G9" s="2">
        <v>600</v>
      </c>
      <c r="H9" s="2">
        <v>10</v>
      </c>
      <c r="I9" s="2">
        <v>6</v>
      </c>
      <c r="J9" s="2">
        <v>1156</v>
      </c>
      <c r="K9" s="2">
        <v>10</v>
      </c>
      <c r="L9" s="2">
        <v>9</v>
      </c>
      <c r="M9" s="2">
        <v>1692</v>
      </c>
      <c r="N9" s="2">
        <v>10</v>
      </c>
      <c r="O9" s="2">
        <v>8</v>
      </c>
      <c r="P9" s="2">
        <v>2626</v>
      </c>
      <c r="Q9" s="8">
        <v>9</v>
      </c>
      <c r="R9" s="8">
        <v>9</v>
      </c>
      <c r="S9" s="8">
        <v>2578</v>
      </c>
      <c r="T9" s="8">
        <v>638</v>
      </c>
      <c r="U9" s="8">
        <v>9</v>
      </c>
      <c r="V9" s="8">
        <v>8</v>
      </c>
      <c r="W9" s="8">
        <v>2824</v>
      </c>
      <c r="X9" s="8">
        <v>2824</v>
      </c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2" t="s">
        <v>34</v>
      </c>
      <c r="B10" s="5">
        <v>6</v>
      </c>
      <c r="C10" s="5">
        <v>6</v>
      </c>
      <c r="D10" s="7">
        <v>1425</v>
      </c>
      <c r="E10" s="2">
        <v>6</v>
      </c>
      <c r="F10" s="2">
        <v>6</v>
      </c>
      <c r="G10" s="2">
        <v>742</v>
      </c>
      <c r="H10" s="2">
        <v>6</v>
      </c>
      <c r="I10" s="2">
        <v>6</v>
      </c>
      <c r="J10" s="2">
        <v>751</v>
      </c>
      <c r="K10" s="2">
        <v>6</v>
      </c>
      <c r="L10" s="2">
        <v>6</v>
      </c>
      <c r="M10" s="2">
        <v>1093</v>
      </c>
      <c r="N10" s="2">
        <v>6</v>
      </c>
      <c r="O10" s="2">
        <v>6</v>
      </c>
      <c r="P10" s="2">
        <v>1472</v>
      </c>
      <c r="Q10" s="8">
        <v>6</v>
      </c>
      <c r="R10" s="8">
        <v>6</v>
      </c>
      <c r="S10" s="8">
        <v>1593</v>
      </c>
      <c r="T10" s="8">
        <v>265</v>
      </c>
      <c r="U10" s="8">
        <v>6</v>
      </c>
      <c r="V10" s="8">
        <v>6</v>
      </c>
      <c r="W10" s="8">
        <v>1709</v>
      </c>
      <c r="X10" s="8">
        <v>1709</v>
      </c>
      <c r="Y10" s="2"/>
      <c r="Z10" s="2"/>
      <c r="AA10" s="2"/>
      <c r="AB10" s="2"/>
      <c r="AC10" s="2"/>
      <c r="AD10" s="2"/>
      <c r="AE10" s="2"/>
      <c r="AF10" s="2"/>
    </row>
    <row r="11" spans="1:32" x14ac:dyDescent="0.25">
      <c r="A11" s="2" t="s">
        <v>24</v>
      </c>
      <c r="B11" s="5">
        <v>6</v>
      </c>
      <c r="C11" s="5">
        <v>6</v>
      </c>
      <c r="D11" s="7">
        <v>1425</v>
      </c>
      <c r="E11" s="2">
        <v>6</v>
      </c>
      <c r="F11" s="2">
        <v>6</v>
      </c>
      <c r="G11" s="2">
        <v>742</v>
      </c>
      <c r="H11" s="2">
        <v>6</v>
      </c>
      <c r="I11" s="2">
        <v>6</v>
      </c>
      <c r="J11" s="2">
        <v>751</v>
      </c>
      <c r="K11" s="2">
        <v>6</v>
      </c>
      <c r="L11" s="2">
        <v>6</v>
      </c>
      <c r="M11" s="2">
        <v>1093</v>
      </c>
      <c r="N11" s="2">
        <v>6</v>
      </c>
      <c r="O11" s="2">
        <v>6</v>
      </c>
      <c r="P11" s="2">
        <v>1472</v>
      </c>
      <c r="Q11" s="8">
        <v>13.55</v>
      </c>
      <c r="R11" s="8">
        <v>12</v>
      </c>
      <c r="S11" s="8">
        <v>2069</v>
      </c>
      <c r="T11" s="8">
        <v>350</v>
      </c>
      <c r="U11" s="8">
        <v>13.55</v>
      </c>
      <c r="V11" s="8">
        <v>12.05</v>
      </c>
      <c r="W11" s="8">
        <v>2094</v>
      </c>
      <c r="X11" s="8">
        <v>2094</v>
      </c>
      <c r="Y11" s="2"/>
      <c r="Z11" s="2"/>
      <c r="AA11" s="2"/>
      <c r="AB11" s="2"/>
      <c r="AC11" s="2"/>
      <c r="AD11" s="2"/>
      <c r="AE11" s="2"/>
      <c r="AF11" s="2"/>
    </row>
    <row r="12" spans="1:32" x14ac:dyDescent="0.25">
      <c r="A12" s="2" t="s">
        <v>25</v>
      </c>
      <c r="B12" s="5">
        <v>6</v>
      </c>
      <c r="C12" s="5">
        <v>6</v>
      </c>
      <c r="D12" s="7">
        <v>1425</v>
      </c>
      <c r="E12" s="2">
        <v>6</v>
      </c>
      <c r="F12" s="2">
        <v>6</v>
      </c>
      <c r="G12" s="2">
        <v>742</v>
      </c>
      <c r="H12" s="2">
        <v>6</v>
      </c>
      <c r="I12" s="2">
        <v>6</v>
      </c>
      <c r="J12" s="2">
        <v>751</v>
      </c>
      <c r="K12" s="2">
        <v>6</v>
      </c>
      <c r="L12" s="2">
        <v>6</v>
      </c>
      <c r="M12" s="2">
        <v>1093</v>
      </c>
      <c r="N12" s="2">
        <v>6</v>
      </c>
      <c r="O12" s="2">
        <v>6</v>
      </c>
      <c r="P12" s="2">
        <v>1472</v>
      </c>
      <c r="Q12" s="8">
        <v>401.39</v>
      </c>
      <c r="R12" s="8">
        <v>401.39</v>
      </c>
      <c r="S12" s="8">
        <v>63465</v>
      </c>
      <c r="T12" s="8">
        <v>14286</v>
      </c>
      <c r="U12" s="8">
        <v>389.28</v>
      </c>
      <c r="V12" s="8">
        <v>389.28</v>
      </c>
      <c r="W12" s="8">
        <v>74210</v>
      </c>
      <c r="X12" s="8">
        <v>74205</v>
      </c>
      <c r="Y12" s="2"/>
      <c r="Z12" s="2"/>
      <c r="AA12" s="2"/>
      <c r="AB12" s="2"/>
      <c r="AC12" s="2"/>
      <c r="AD12" s="2"/>
      <c r="AE12" s="2"/>
      <c r="AF12" s="2"/>
    </row>
    <row r="13" spans="1:32" x14ac:dyDescent="0.25">
      <c r="A13" s="2" t="s">
        <v>26</v>
      </c>
      <c r="B13" s="5">
        <v>6</v>
      </c>
      <c r="C13" s="5">
        <v>6</v>
      </c>
      <c r="D13" s="7">
        <v>1425</v>
      </c>
      <c r="E13" s="2">
        <v>6</v>
      </c>
      <c r="F13" s="2">
        <v>6</v>
      </c>
      <c r="G13" s="2">
        <v>742</v>
      </c>
      <c r="H13" s="2">
        <v>6</v>
      </c>
      <c r="I13" s="2">
        <v>6</v>
      </c>
      <c r="J13" s="2">
        <v>751</v>
      </c>
      <c r="K13" s="2">
        <v>6</v>
      </c>
      <c r="L13" s="2">
        <v>6</v>
      </c>
      <c r="M13" s="2">
        <v>1093</v>
      </c>
      <c r="N13" s="2">
        <v>6</v>
      </c>
      <c r="O13" s="2">
        <v>6</v>
      </c>
      <c r="P13" s="2">
        <v>1472</v>
      </c>
      <c r="Q13" s="8">
        <v>102.3</v>
      </c>
      <c r="R13" s="8">
        <v>102.3</v>
      </c>
      <c r="S13" s="8">
        <v>19472</v>
      </c>
      <c r="T13" s="8">
        <v>3658</v>
      </c>
      <c r="U13" s="8">
        <v>101.8</v>
      </c>
      <c r="V13" s="8">
        <v>101.8</v>
      </c>
      <c r="W13" s="8">
        <v>20271</v>
      </c>
      <c r="X13" s="8">
        <v>20264</v>
      </c>
      <c r="Y13" s="2"/>
      <c r="Z13" s="2"/>
      <c r="AA13" s="2"/>
      <c r="AB13" s="2"/>
      <c r="AC13" s="2"/>
      <c r="AD13" s="2"/>
      <c r="AE13" s="2"/>
      <c r="AF13" s="2"/>
    </row>
    <row r="14" spans="1:32" x14ac:dyDescent="0.25">
      <c r="A14" s="2" t="s">
        <v>27</v>
      </c>
      <c r="B14" s="5">
        <v>6</v>
      </c>
      <c r="C14" s="5">
        <v>6</v>
      </c>
      <c r="D14" s="7">
        <v>1425</v>
      </c>
      <c r="E14" s="2">
        <v>6</v>
      </c>
      <c r="F14" s="2">
        <v>6</v>
      </c>
      <c r="G14" s="2">
        <v>742</v>
      </c>
      <c r="H14" s="2">
        <v>6</v>
      </c>
      <c r="I14" s="2">
        <v>6</v>
      </c>
      <c r="J14" s="2">
        <v>751</v>
      </c>
      <c r="K14" s="2">
        <v>6</v>
      </c>
      <c r="L14" s="2">
        <v>6</v>
      </c>
      <c r="M14" s="2">
        <v>1093</v>
      </c>
      <c r="N14" s="2">
        <v>6</v>
      </c>
      <c r="O14" s="2">
        <v>6</v>
      </c>
      <c r="P14" s="2">
        <v>1472</v>
      </c>
      <c r="Q14" s="8">
        <v>38.47</v>
      </c>
      <c r="R14" s="8">
        <v>37.47</v>
      </c>
      <c r="S14" s="8">
        <v>6002</v>
      </c>
      <c r="T14" s="8">
        <v>1019</v>
      </c>
      <c r="U14" s="8">
        <v>38.47</v>
      </c>
      <c r="V14" s="8">
        <v>38.47</v>
      </c>
      <c r="W14" s="8">
        <v>6002</v>
      </c>
      <c r="X14" s="8">
        <v>5482</v>
      </c>
      <c r="Y14" s="2"/>
      <c r="Z14" s="2"/>
      <c r="AA14" s="2"/>
      <c r="AB14" s="2"/>
      <c r="AC14" s="2"/>
      <c r="AD14" s="2"/>
      <c r="AE14" s="2"/>
      <c r="AF14" s="2"/>
    </row>
    <row r="15" spans="1:32" ht="31.9" customHeight="1" x14ac:dyDescent="0.25">
      <c r="A15" s="6" t="s">
        <v>36</v>
      </c>
      <c r="B15" s="5">
        <v>2</v>
      </c>
      <c r="C15" s="5">
        <v>1</v>
      </c>
      <c r="D15" s="7">
        <v>395</v>
      </c>
      <c r="E15" s="2">
        <v>2</v>
      </c>
      <c r="F15" s="2">
        <v>1</v>
      </c>
      <c r="G15" s="2">
        <v>112</v>
      </c>
      <c r="H15" s="2">
        <v>2</v>
      </c>
      <c r="I15" s="2">
        <v>1</v>
      </c>
      <c r="J15" s="2">
        <v>240</v>
      </c>
      <c r="K15" s="2">
        <v>2</v>
      </c>
      <c r="L15" s="2">
        <v>1</v>
      </c>
      <c r="M15" s="2">
        <v>328</v>
      </c>
      <c r="N15" s="2">
        <v>2</v>
      </c>
      <c r="O15" s="2">
        <v>2</v>
      </c>
      <c r="P15" s="2">
        <v>457</v>
      </c>
      <c r="Q15" s="8">
        <f>2</f>
        <v>2</v>
      </c>
      <c r="R15" s="8">
        <v>1</v>
      </c>
      <c r="S15" s="8">
        <v>594</v>
      </c>
      <c r="T15" s="8">
        <v>81</v>
      </c>
      <c r="U15" s="8">
        <v>1</v>
      </c>
      <c r="V15" s="8">
        <v>1</v>
      </c>
      <c r="W15" s="8">
        <v>375</v>
      </c>
      <c r="X15" s="8">
        <v>375</v>
      </c>
      <c r="Y15" s="2"/>
      <c r="Z15" s="2"/>
      <c r="AA15" s="2"/>
      <c r="AB15" s="2"/>
      <c r="AC15" s="2"/>
      <c r="AD15" s="2"/>
      <c r="AE15" s="2"/>
      <c r="AF15" s="2"/>
    </row>
    <row r="16" spans="1:32" ht="37.9" customHeight="1" x14ac:dyDescent="0.25">
      <c r="A16" s="6" t="s">
        <v>35</v>
      </c>
      <c r="B16" s="5">
        <v>2</v>
      </c>
      <c r="C16" s="5">
        <v>2</v>
      </c>
      <c r="D16" s="7">
        <v>459</v>
      </c>
      <c r="E16" s="2">
        <v>2</v>
      </c>
      <c r="F16" s="2">
        <v>2</v>
      </c>
      <c r="G16" s="2">
        <v>196</v>
      </c>
      <c r="H16" s="2">
        <v>2</v>
      </c>
      <c r="I16" s="2">
        <v>1</v>
      </c>
      <c r="J16" s="2">
        <v>203</v>
      </c>
      <c r="K16" s="2">
        <v>2</v>
      </c>
      <c r="L16" s="2">
        <v>2</v>
      </c>
      <c r="M16" s="2">
        <v>288</v>
      </c>
      <c r="N16" s="2">
        <v>2</v>
      </c>
      <c r="O16" s="2">
        <v>2</v>
      </c>
      <c r="P16" s="2">
        <v>549</v>
      </c>
      <c r="Q16" s="8">
        <v>2</v>
      </c>
      <c r="R16" s="8">
        <v>2</v>
      </c>
      <c r="S16" s="8">
        <v>614</v>
      </c>
      <c r="T16" s="8">
        <v>88</v>
      </c>
      <c r="U16" s="8">
        <v>2</v>
      </c>
      <c r="V16" s="8">
        <v>2</v>
      </c>
      <c r="W16" s="8">
        <v>668</v>
      </c>
      <c r="X16" s="8">
        <v>668</v>
      </c>
      <c r="Y16" s="2"/>
      <c r="Z16" s="2"/>
      <c r="AA16" s="2"/>
      <c r="AB16" s="2"/>
      <c r="AC16" s="2"/>
      <c r="AD16" s="2"/>
      <c r="AE16" s="2"/>
      <c r="AF16" s="2"/>
    </row>
    <row r="17" spans="1:32" ht="31.5" x14ac:dyDescent="0.25">
      <c r="A17" s="6" t="s">
        <v>28</v>
      </c>
      <c r="B17" s="5">
        <v>2</v>
      </c>
      <c r="C17" s="5">
        <v>2</v>
      </c>
      <c r="D17" s="7">
        <v>459</v>
      </c>
      <c r="E17" s="2">
        <v>2</v>
      </c>
      <c r="F17" s="2">
        <v>2</v>
      </c>
      <c r="G17" s="2">
        <v>196</v>
      </c>
      <c r="H17" s="2">
        <v>2</v>
      </c>
      <c r="I17" s="2">
        <v>1</v>
      </c>
      <c r="J17" s="2">
        <v>203</v>
      </c>
      <c r="K17" s="2">
        <v>2</v>
      </c>
      <c r="L17" s="2">
        <v>2</v>
      </c>
      <c r="M17" s="2">
        <v>288</v>
      </c>
      <c r="N17" s="2">
        <v>2</v>
      </c>
      <c r="O17" s="2">
        <v>2</v>
      </c>
      <c r="P17" s="2">
        <v>549</v>
      </c>
      <c r="Q17" s="8">
        <v>3</v>
      </c>
      <c r="R17" s="8">
        <v>3</v>
      </c>
      <c r="S17" s="8">
        <v>649</v>
      </c>
      <c r="T17" s="8">
        <v>119</v>
      </c>
      <c r="U17" s="8">
        <v>3</v>
      </c>
      <c r="V17" s="8">
        <v>3</v>
      </c>
      <c r="W17" s="8">
        <v>670</v>
      </c>
      <c r="X17" s="8">
        <v>670</v>
      </c>
      <c r="Y17" s="2"/>
      <c r="Z17" s="2"/>
      <c r="AA17" s="2"/>
      <c r="AB17" s="2"/>
      <c r="AC17" s="2"/>
      <c r="AD17" s="2"/>
      <c r="AE17" s="2"/>
      <c r="AF17" s="2"/>
    </row>
    <row r="18" spans="1:32" ht="47.25" x14ac:dyDescent="0.25">
      <c r="A18" s="6" t="s">
        <v>43</v>
      </c>
      <c r="B18" s="5">
        <v>2</v>
      </c>
      <c r="C18" s="5">
        <v>2</v>
      </c>
      <c r="D18" s="7">
        <v>459</v>
      </c>
      <c r="E18" s="2">
        <v>2</v>
      </c>
      <c r="F18" s="2">
        <v>2</v>
      </c>
      <c r="G18" s="2">
        <v>196</v>
      </c>
      <c r="H18" s="2">
        <v>2</v>
      </c>
      <c r="I18" s="2">
        <v>1</v>
      </c>
      <c r="J18" s="2">
        <v>203</v>
      </c>
      <c r="K18" s="2">
        <v>2</v>
      </c>
      <c r="L18" s="2">
        <v>2</v>
      </c>
      <c r="M18" s="2">
        <v>288</v>
      </c>
      <c r="N18" s="2">
        <v>2</v>
      </c>
      <c r="O18" s="2">
        <v>2</v>
      </c>
      <c r="P18" s="2">
        <v>549</v>
      </c>
      <c r="Q18" s="8">
        <f>18.5+29.25</f>
        <v>47.75</v>
      </c>
      <c r="R18" s="8">
        <f>17.75+23.75</f>
        <v>41.5</v>
      </c>
      <c r="S18" s="8">
        <f>4735+7533</f>
        <v>12268</v>
      </c>
      <c r="T18" s="8">
        <f>747+1028</f>
        <v>1775</v>
      </c>
      <c r="U18" s="8">
        <f>18.5+29.25</f>
        <v>47.75</v>
      </c>
      <c r="V18" s="8">
        <v>42.75</v>
      </c>
      <c r="W18" s="8">
        <v>11626</v>
      </c>
      <c r="X18" s="8">
        <v>9826</v>
      </c>
      <c r="Y18" s="2"/>
      <c r="Z18" s="2"/>
      <c r="AA18" s="2"/>
      <c r="AB18" s="2"/>
      <c r="AC18" s="2"/>
      <c r="AD18" s="2"/>
      <c r="AE18" s="2"/>
      <c r="AF18" s="2"/>
    </row>
    <row r="19" spans="1:32" x14ac:dyDescent="0.25">
      <c r="A19" s="10" t="s">
        <v>11</v>
      </c>
      <c r="B19" s="5"/>
      <c r="C19" s="5"/>
      <c r="D19" s="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2">
        <f>Q20+Q21</f>
        <v>4.5</v>
      </c>
      <c r="R19" s="12">
        <f t="shared" ref="R19:X19" si="4">R20+R21</f>
        <v>4.5</v>
      </c>
      <c r="S19" s="12">
        <f t="shared" si="4"/>
        <v>924</v>
      </c>
      <c r="T19" s="12">
        <f t="shared" si="4"/>
        <v>142</v>
      </c>
      <c r="U19" s="12">
        <f t="shared" si="4"/>
        <v>4.5</v>
      </c>
      <c r="V19" s="12">
        <f t="shared" si="4"/>
        <v>4.5</v>
      </c>
      <c r="W19" s="12">
        <f t="shared" si="4"/>
        <v>971</v>
      </c>
      <c r="X19" s="12">
        <f t="shared" si="4"/>
        <v>971</v>
      </c>
      <c r="Y19" s="2"/>
      <c r="Z19" s="2"/>
      <c r="AA19" s="2"/>
      <c r="AB19" s="2"/>
      <c r="AC19" s="2"/>
      <c r="AD19" s="2"/>
      <c r="AE19" s="2"/>
      <c r="AF19" s="2"/>
    </row>
    <row r="20" spans="1:32" x14ac:dyDescent="0.25">
      <c r="A20" s="6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7"/>
      <c r="L20" s="7"/>
      <c r="M20" s="7"/>
      <c r="N20" s="7"/>
      <c r="O20" s="7"/>
      <c r="P20" s="7"/>
      <c r="Q20" s="25">
        <v>3</v>
      </c>
      <c r="R20" s="25">
        <v>3</v>
      </c>
      <c r="S20" s="25">
        <v>710</v>
      </c>
      <c r="T20" s="25">
        <v>98</v>
      </c>
      <c r="U20" s="25">
        <v>3</v>
      </c>
      <c r="V20" s="25">
        <v>3</v>
      </c>
      <c r="W20" s="25">
        <v>757</v>
      </c>
      <c r="X20" s="25">
        <v>757</v>
      </c>
      <c r="Y20" s="5"/>
      <c r="Z20" s="5"/>
      <c r="AA20" s="5"/>
      <c r="AB20" s="5"/>
      <c r="AC20" s="5"/>
      <c r="AD20" s="5"/>
      <c r="AE20" s="2"/>
      <c r="AF20" s="5"/>
    </row>
    <row r="21" spans="1:32" x14ac:dyDescent="0.25">
      <c r="A21" s="6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7"/>
      <c r="L21" s="7"/>
      <c r="M21" s="7"/>
      <c r="N21" s="7"/>
      <c r="O21" s="7"/>
      <c r="P21" s="7"/>
      <c r="Q21" s="25">
        <v>1.5</v>
      </c>
      <c r="R21" s="25">
        <v>1.5</v>
      </c>
      <c r="S21" s="25">
        <f>68+146</f>
        <v>214</v>
      </c>
      <c r="T21" s="25">
        <f>17+27</f>
        <v>44</v>
      </c>
      <c r="U21" s="25">
        <v>1.5</v>
      </c>
      <c r="V21" s="25">
        <v>1.5</v>
      </c>
      <c r="W21" s="25">
        <v>214</v>
      </c>
      <c r="X21" s="25">
        <v>214</v>
      </c>
      <c r="Y21" s="5"/>
      <c r="Z21" s="5"/>
      <c r="AA21" s="5"/>
      <c r="AB21" s="5"/>
      <c r="AC21" s="5"/>
      <c r="AD21" s="5"/>
      <c r="AE21" s="2"/>
      <c r="AF21" s="5"/>
    </row>
    <row r="22" spans="1:32" x14ac:dyDescent="0.25">
      <c r="A22" s="10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7"/>
      <c r="L22" s="7"/>
      <c r="M22" s="7"/>
      <c r="N22" s="7"/>
      <c r="O22" s="7"/>
      <c r="P22" s="7"/>
      <c r="Q22" s="26">
        <f>Q23+Q24</f>
        <v>5</v>
      </c>
      <c r="R22" s="26">
        <f t="shared" ref="R22:X22" si="5">R23+R24</f>
        <v>4.5</v>
      </c>
      <c r="S22" s="26">
        <f t="shared" si="5"/>
        <v>954</v>
      </c>
      <c r="T22" s="26">
        <f t="shared" si="5"/>
        <v>208</v>
      </c>
      <c r="U22" s="26">
        <f t="shared" si="5"/>
        <v>5</v>
      </c>
      <c r="V22" s="26">
        <f t="shared" si="5"/>
        <v>4.5</v>
      </c>
      <c r="W22" s="26">
        <f t="shared" si="5"/>
        <v>1024</v>
      </c>
      <c r="X22" s="26">
        <f t="shared" si="5"/>
        <v>1024</v>
      </c>
      <c r="Y22" s="5"/>
      <c r="Z22" s="5"/>
      <c r="AA22" s="5"/>
      <c r="AB22" s="5"/>
      <c r="AC22" s="5"/>
      <c r="AD22" s="5"/>
      <c r="AE22" s="2"/>
      <c r="AF22" s="5"/>
    </row>
    <row r="23" spans="1:32" x14ac:dyDescent="0.25">
      <c r="A23" s="6" t="s">
        <v>30</v>
      </c>
      <c r="B23" s="2"/>
      <c r="C23" s="2"/>
      <c r="D23" s="2"/>
      <c r="E23" s="2"/>
      <c r="F23" s="2"/>
      <c r="G23" s="2"/>
      <c r="H23" s="2"/>
      <c r="I23" s="2"/>
      <c r="J23" s="2"/>
      <c r="K23" s="7"/>
      <c r="L23" s="7"/>
      <c r="M23" s="7"/>
      <c r="N23" s="7"/>
      <c r="O23" s="7"/>
      <c r="P23" s="7"/>
      <c r="Q23" s="25">
        <v>3.5</v>
      </c>
      <c r="R23" s="25">
        <v>3.5</v>
      </c>
      <c r="S23" s="25">
        <v>740</v>
      </c>
      <c r="T23" s="25">
        <v>174</v>
      </c>
      <c r="U23" s="25">
        <v>3.5</v>
      </c>
      <c r="V23" s="25">
        <v>3.5</v>
      </c>
      <c r="W23" s="25">
        <v>807</v>
      </c>
      <c r="X23" s="25">
        <v>807</v>
      </c>
      <c r="Y23" s="5"/>
      <c r="Z23" s="5"/>
      <c r="AA23" s="5"/>
      <c r="AB23" s="5"/>
      <c r="AC23" s="5"/>
      <c r="AD23" s="5"/>
      <c r="AE23" s="5"/>
      <c r="AF23" s="5"/>
    </row>
    <row r="24" spans="1:32" x14ac:dyDescent="0.25">
      <c r="A24" s="6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7"/>
      <c r="L24" s="7"/>
      <c r="M24" s="7"/>
      <c r="N24" s="7"/>
      <c r="O24" s="7"/>
      <c r="P24" s="7"/>
      <c r="Q24" s="25">
        <v>1.5</v>
      </c>
      <c r="R24" s="25">
        <v>1</v>
      </c>
      <c r="S24" s="25">
        <v>214</v>
      </c>
      <c r="T24" s="25">
        <v>34</v>
      </c>
      <c r="U24" s="25">
        <v>1.5</v>
      </c>
      <c r="V24" s="25">
        <v>1</v>
      </c>
      <c r="W24" s="25">
        <v>217</v>
      </c>
      <c r="X24" s="25">
        <v>217</v>
      </c>
      <c r="Y24" s="5"/>
      <c r="Z24" s="5"/>
      <c r="AA24" s="5"/>
      <c r="AB24" s="5"/>
      <c r="AC24" s="5"/>
      <c r="AD24" s="5"/>
      <c r="AE24" s="5"/>
      <c r="AF24" s="5"/>
    </row>
    <row r="25" spans="1:32" x14ac:dyDescent="0.25">
      <c r="A25" s="10" t="s">
        <v>12</v>
      </c>
      <c r="B25" s="2"/>
      <c r="C25" s="2"/>
      <c r="D25" s="2"/>
      <c r="E25" s="2"/>
      <c r="F25" s="2"/>
      <c r="G25" s="2"/>
      <c r="H25" s="2"/>
      <c r="I25" s="2"/>
      <c r="J25" s="2"/>
      <c r="K25" s="7"/>
      <c r="L25" s="7"/>
      <c r="M25" s="7"/>
      <c r="N25" s="7"/>
      <c r="O25" s="7"/>
      <c r="P25" s="7"/>
      <c r="Q25" s="26">
        <f>Q26+Q27</f>
        <v>4</v>
      </c>
      <c r="R25" s="26">
        <f t="shared" ref="R25:X25" si="6">R26+R27</f>
        <v>4</v>
      </c>
      <c r="S25" s="26">
        <f t="shared" si="6"/>
        <v>888</v>
      </c>
      <c r="T25" s="26">
        <f t="shared" si="6"/>
        <v>176</v>
      </c>
      <c r="U25" s="26">
        <f t="shared" si="6"/>
        <v>4</v>
      </c>
      <c r="V25" s="26">
        <f t="shared" si="6"/>
        <v>4</v>
      </c>
      <c r="W25" s="26">
        <f t="shared" si="6"/>
        <v>908</v>
      </c>
      <c r="X25" s="26">
        <f t="shared" si="6"/>
        <v>908</v>
      </c>
      <c r="Y25" s="5"/>
      <c r="Z25" s="5"/>
      <c r="AA25" s="5"/>
      <c r="AB25" s="5"/>
      <c r="AC25" s="5"/>
      <c r="AD25" s="5"/>
      <c r="AE25" s="5"/>
      <c r="AF25" s="5"/>
    </row>
    <row r="26" spans="1:32" x14ac:dyDescent="0.25">
      <c r="A26" s="6" t="s">
        <v>32</v>
      </c>
      <c r="B26" s="2"/>
      <c r="C26" s="2"/>
      <c r="D26" s="2"/>
      <c r="E26" s="2"/>
      <c r="F26" s="2"/>
      <c r="G26" s="2"/>
      <c r="H26" s="2"/>
      <c r="I26" s="2"/>
      <c r="J26" s="2"/>
      <c r="K26" s="7"/>
      <c r="L26" s="7"/>
      <c r="M26" s="7"/>
      <c r="N26" s="7"/>
      <c r="O26" s="7"/>
      <c r="P26" s="7"/>
      <c r="Q26" s="25">
        <v>3</v>
      </c>
      <c r="R26" s="25">
        <v>3</v>
      </c>
      <c r="S26" s="25">
        <v>741</v>
      </c>
      <c r="T26" s="25">
        <v>146</v>
      </c>
      <c r="U26" s="25">
        <v>3</v>
      </c>
      <c r="V26" s="25">
        <v>3</v>
      </c>
      <c r="W26" s="25">
        <v>761</v>
      </c>
      <c r="X26" s="25">
        <v>761</v>
      </c>
      <c r="Y26" s="5"/>
      <c r="Z26" s="5"/>
      <c r="AA26" s="5"/>
      <c r="AB26" s="5"/>
      <c r="AC26" s="5"/>
      <c r="AD26" s="5"/>
      <c r="AE26" s="5"/>
      <c r="AF26" s="5"/>
    </row>
    <row r="27" spans="1:32" x14ac:dyDescent="0.25">
      <c r="A27" s="6" t="s">
        <v>33</v>
      </c>
      <c r="B27" s="2"/>
      <c r="C27" s="2"/>
      <c r="D27" s="2"/>
      <c r="E27" s="2"/>
      <c r="F27" s="2"/>
      <c r="G27" s="2"/>
      <c r="H27" s="2"/>
      <c r="I27" s="2"/>
      <c r="J27" s="2"/>
      <c r="K27" s="7"/>
      <c r="L27" s="7"/>
      <c r="M27" s="7"/>
      <c r="N27" s="7"/>
      <c r="O27" s="7"/>
      <c r="P27" s="7"/>
      <c r="Q27" s="25">
        <v>1</v>
      </c>
      <c r="R27" s="25">
        <v>1</v>
      </c>
      <c r="S27" s="25">
        <v>147</v>
      </c>
      <c r="T27" s="25">
        <v>30</v>
      </c>
      <c r="U27" s="25">
        <v>1</v>
      </c>
      <c r="V27" s="25">
        <v>1</v>
      </c>
      <c r="W27" s="25">
        <v>147</v>
      </c>
      <c r="X27" s="25">
        <v>147</v>
      </c>
      <c r="Y27" s="5"/>
      <c r="Z27" s="5"/>
      <c r="AA27" s="5"/>
      <c r="AB27" s="5"/>
      <c r="AC27" s="5"/>
      <c r="AD27" s="5"/>
      <c r="AE27" s="5"/>
      <c r="AF27" s="5"/>
    </row>
    <row r="28" spans="1:32" x14ac:dyDescent="0.25">
      <c r="A28" s="10" t="s">
        <v>13</v>
      </c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4"/>
      <c r="M28" s="14"/>
      <c r="N28" s="14"/>
      <c r="O28" s="14"/>
      <c r="P28" s="14"/>
      <c r="Q28" s="26">
        <f>Q29+Q30</f>
        <v>3.25</v>
      </c>
      <c r="R28" s="26">
        <f t="shared" ref="R28:X28" si="7">R29+R30</f>
        <v>3.25</v>
      </c>
      <c r="S28" s="26">
        <f t="shared" si="7"/>
        <v>692</v>
      </c>
      <c r="T28" s="26">
        <f t="shared" si="7"/>
        <v>129</v>
      </c>
      <c r="U28" s="26">
        <f t="shared" si="7"/>
        <v>4.25</v>
      </c>
      <c r="V28" s="26">
        <f t="shared" si="7"/>
        <v>3</v>
      </c>
      <c r="W28" s="26">
        <f t="shared" si="7"/>
        <v>900</v>
      </c>
      <c r="X28" s="26">
        <f t="shared" si="7"/>
        <v>900</v>
      </c>
      <c r="Y28" s="5"/>
      <c r="Z28" s="5"/>
      <c r="AA28" s="5"/>
      <c r="AB28" s="5"/>
      <c r="AC28" s="5"/>
      <c r="AD28" s="5"/>
      <c r="AE28" s="5"/>
      <c r="AF28" s="5"/>
    </row>
    <row r="29" spans="1:32" x14ac:dyDescent="0.25">
      <c r="A29" s="6" t="s">
        <v>30</v>
      </c>
      <c r="B29" s="2"/>
      <c r="C29" s="2"/>
      <c r="D29" s="2"/>
      <c r="E29" s="2"/>
      <c r="F29" s="2"/>
      <c r="G29" s="2"/>
      <c r="H29" s="2"/>
      <c r="I29" s="2"/>
      <c r="J29" s="2"/>
      <c r="K29" s="7"/>
      <c r="L29" s="7"/>
      <c r="M29" s="7"/>
      <c r="N29" s="7"/>
      <c r="O29" s="7"/>
      <c r="P29" s="7"/>
      <c r="Q29" s="25">
        <v>2</v>
      </c>
      <c r="R29" s="25">
        <v>2</v>
      </c>
      <c r="S29" s="25">
        <v>509</v>
      </c>
      <c r="T29" s="25">
        <v>99</v>
      </c>
      <c r="U29" s="25">
        <v>3</v>
      </c>
      <c r="V29" s="25">
        <v>2</v>
      </c>
      <c r="W29" s="25">
        <v>717</v>
      </c>
      <c r="X29" s="25">
        <v>717</v>
      </c>
      <c r="Y29" s="5"/>
      <c r="Z29" s="5"/>
      <c r="AA29" s="5"/>
      <c r="AB29" s="5"/>
      <c r="AC29" s="5"/>
      <c r="AD29" s="5"/>
      <c r="AE29" s="5"/>
      <c r="AF29" s="5"/>
    </row>
    <row r="30" spans="1:32" x14ac:dyDescent="0.25">
      <c r="A30" s="6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7"/>
      <c r="L30" s="7"/>
      <c r="M30" s="7"/>
      <c r="N30" s="7"/>
      <c r="O30" s="7"/>
      <c r="P30" s="7"/>
      <c r="Q30" s="25">
        <v>1.25</v>
      </c>
      <c r="R30" s="25">
        <v>1.25</v>
      </c>
      <c r="S30" s="25">
        <v>183</v>
      </c>
      <c r="T30" s="25">
        <v>30</v>
      </c>
      <c r="U30" s="25">
        <v>1.25</v>
      </c>
      <c r="V30" s="25">
        <v>1</v>
      </c>
      <c r="W30" s="25">
        <v>183</v>
      </c>
      <c r="X30" s="25">
        <v>183</v>
      </c>
      <c r="Y30" s="5"/>
      <c r="Z30" s="5"/>
      <c r="AA30" s="5"/>
      <c r="AB30" s="5"/>
      <c r="AC30" s="5"/>
      <c r="AD30" s="5"/>
      <c r="AE30" s="5"/>
      <c r="AF30" s="5"/>
    </row>
    <row r="31" spans="1:32" x14ac:dyDescent="0.25">
      <c r="A31" s="10" t="s">
        <v>14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4"/>
      <c r="N31" s="14"/>
      <c r="O31" s="14"/>
      <c r="P31" s="14"/>
      <c r="Q31" s="26">
        <f>Q32+Q33</f>
        <v>10.5</v>
      </c>
      <c r="R31" s="26">
        <f t="shared" ref="R31" si="8">R32+R33</f>
        <v>9.5</v>
      </c>
      <c r="S31" s="26">
        <f t="shared" ref="S31" si="9">S32+S33</f>
        <v>1980</v>
      </c>
      <c r="T31" s="26">
        <f t="shared" ref="T31:X31" si="10">T32+T33</f>
        <v>334</v>
      </c>
      <c r="U31" s="26">
        <f t="shared" si="10"/>
        <v>10.5</v>
      </c>
      <c r="V31" s="26">
        <f t="shared" si="10"/>
        <v>10.5</v>
      </c>
      <c r="W31" s="26">
        <f t="shared" si="10"/>
        <v>2022</v>
      </c>
      <c r="X31" s="26">
        <f t="shared" si="10"/>
        <v>2022</v>
      </c>
      <c r="Y31" s="5"/>
      <c r="Z31" s="5"/>
      <c r="AA31" s="5"/>
      <c r="AB31" s="5"/>
      <c r="AC31" s="5"/>
      <c r="AD31" s="5"/>
      <c r="AE31" s="5"/>
      <c r="AF31" s="5"/>
    </row>
    <row r="32" spans="1:32" x14ac:dyDescent="0.25">
      <c r="A32" s="6" t="s">
        <v>32</v>
      </c>
      <c r="B32" s="2"/>
      <c r="C32" s="2"/>
      <c r="D32" s="2"/>
      <c r="E32" s="2"/>
      <c r="F32" s="2"/>
      <c r="G32" s="2"/>
      <c r="H32" s="2"/>
      <c r="I32" s="2"/>
      <c r="J32" s="2"/>
      <c r="K32" s="7"/>
      <c r="L32" s="7"/>
      <c r="M32" s="7"/>
      <c r="N32" s="7"/>
      <c r="O32" s="7"/>
      <c r="P32" s="7"/>
      <c r="Q32" s="25">
        <v>6</v>
      </c>
      <c r="R32" s="25">
        <v>5</v>
      </c>
      <c r="S32" s="25">
        <v>1383</v>
      </c>
      <c r="T32" s="25">
        <v>210</v>
      </c>
      <c r="U32" s="25">
        <v>6</v>
      </c>
      <c r="V32" s="25">
        <v>6</v>
      </c>
      <c r="W32" s="25">
        <v>1425</v>
      </c>
      <c r="X32" s="25">
        <v>1425</v>
      </c>
      <c r="Y32" s="5"/>
      <c r="Z32" s="5"/>
      <c r="AA32" s="5"/>
      <c r="AB32" s="5"/>
      <c r="AC32" s="5"/>
      <c r="AD32" s="5"/>
      <c r="AE32" s="5"/>
      <c r="AF32" s="5"/>
    </row>
    <row r="33" spans="1:32" x14ac:dyDescent="0.25">
      <c r="A33" s="6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7"/>
      <c r="L33" s="7"/>
      <c r="M33" s="7"/>
      <c r="N33" s="7"/>
      <c r="O33" s="7"/>
      <c r="P33" s="7"/>
      <c r="Q33" s="25">
        <v>4.5</v>
      </c>
      <c r="R33" s="25">
        <v>4.5</v>
      </c>
      <c r="S33" s="25">
        <v>597</v>
      </c>
      <c r="T33" s="25">
        <v>124</v>
      </c>
      <c r="U33" s="25">
        <v>4.5</v>
      </c>
      <c r="V33" s="25">
        <v>4.5</v>
      </c>
      <c r="W33" s="25">
        <v>597</v>
      </c>
      <c r="X33" s="25">
        <v>597</v>
      </c>
      <c r="Y33" s="5"/>
      <c r="Z33" s="5"/>
      <c r="AA33" s="5"/>
      <c r="AB33" s="5"/>
      <c r="AC33" s="5"/>
      <c r="AD33" s="5"/>
      <c r="AE33" s="5"/>
      <c r="AF33" s="5"/>
    </row>
    <row r="34" spans="1:32" x14ac:dyDescent="0.25">
      <c r="A34" s="10" t="s">
        <v>15</v>
      </c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  <c r="P34" s="14"/>
      <c r="Q34" s="26">
        <f>Q35+Q36</f>
        <v>3</v>
      </c>
      <c r="R34" s="26">
        <f t="shared" ref="R34" si="11">R35+R36</f>
        <v>3</v>
      </c>
      <c r="S34" s="26">
        <f t="shared" ref="S34" si="12">S35+S36</f>
        <v>739</v>
      </c>
      <c r="T34" s="26">
        <f t="shared" ref="T34:X34" si="13">T35+T36</f>
        <v>127</v>
      </c>
      <c r="U34" s="26">
        <f t="shared" si="13"/>
        <v>4</v>
      </c>
      <c r="V34" s="26">
        <f t="shared" si="13"/>
        <v>3</v>
      </c>
      <c r="W34" s="26">
        <f t="shared" si="13"/>
        <v>859</v>
      </c>
      <c r="X34" s="26">
        <f t="shared" si="13"/>
        <v>859</v>
      </c>
      <c r="Y34" s="5"/>
      <c r="Z34" s="5"/>
      <c r="AA34" s="5"/>
      <c r="AB34" s="5"/>
      <c r="AC34" s="5"/>
      <c r="AD34" s="5"/>
      <c r="AE34" s="5"/>
      <c r="AF34" s="5"/>
    </row>
    <row r="35" spans="1:32" x14ac:dyDescent="0.25">
      <c r="A35" s="6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7"/>
      <c r="L35" s="7"/>
      <c r="M35" s="7"/>
      <c r="N35" s="7"/>
      <c r="O35" s="7"/>
      <c r="P35" s="7"/>
      <c r="Q35" s="25">
        <v>2</v>
      </c>
      <c r="R35" s="25">
        <v>2</v>
      </c>
      <c r="S35" s="25">
        <v>596</v>
      </c>
      <c r="T35" s="25">
        <v>97</v>
      </c>
      <c r="U35" s="25">
        <v>3</v>
      </c>
      <c r="V35" s="25">
        <v>2</v>
      </c>
      <c r="W35" s="25">
        <v>716</v>
      </c>
      <c r="X35" s="25">
        <v>716</v>
      </c>
      <c r="Y35" s="5"/>
      <c r="Z35" s="5"/>
      <c r="AA35" s="5"/>
      <c r="AB35" s="5"/>
      <c r="AC35" s="5"/>
      <c r="AD35" s="5"/>
      <c r="AE35" s="5"/>
      <c r="AF35" s="5"/>
    </row>
    <row r="36" spans="1:32" x14ac:dyDescent="0.25">
      <c r="A36" s="6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7"/>
      <c r="L36" s="7"/>
      <c r="M36" s="7"/>
      <c r="N36" s="7"/>
      <c r="O36" s="7"/>
      <c r="P36" s="7"/>
      <c r="Q36" s="25">
        <v>1</v>
      </c>
      <c r="R36" s="25">
        <v>1</v>
      </c>
      <c r="S36" s="25">
        <v>143</v>
      </c>
      <c r="T36" s="25">
        <v>30</v>
      </c>
      <c r="U36" s="25">
        <v>1</v>
      </c>
      <c r="V36" s="25">
        <v>1</v>
      </c>
      <c r="W36" s="25">
        <v>143</v>
      </c>
      <c r="X36" s="25">
        <v>143</v>
      </c>
      <c r="Y36" s="5"/>
      <c r="Z36" s="5"/>
      <c r="AA36" s="5"/>
      <c r="AB36" s="5"/>
      <c r="AC36" s="5"/>
      <c r="AD36" s="5"/>
      <c r="AE36" s="5"/>
      <c r="AF36" s="5"/>
    </row>
    <row r="37" spans="1:32" x14ac:dyDescent="0.25">
      <c r="A37" s="10" t="s">
        <v>16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4"/>
      <c r="M37" s="14"/>
      <c r="N37" s="14"/>
      <c r="O37" s="14"/>
      <c r="P37" s="14"/>
      <c r="Q37" s="26">
        <f>Q38+Q39</f>
        <v>4.5</v>
      </c>
      <c r="R37" s="26">
        <f t="shared" ref="R37" si="14">R38+R39</f>
        <v>4.5</v>
      </c>
      <c r="S37" s="26">
        <f t="shared" ref="S37" si="15">S38+S39</f>
        <v>895</v>
      </c>
      <c r="T37" s="26">
        <f t="shared" ref="T37:AF37" si="16">T38+T39</f>
        <v>184</v>
      </c>
      <c r="U37" s="26">
        <f t="shared" si="16"/>
        <v>4.5</v>
      </c>
      <c r="V37" s="26">
        <f t="shared" si="16"/>
        <v>4.5</v>
      </c>
      <c r="W37" s="26">
        <f t="shared" si="16"/>
        <v>974</v>
      </c>
      <c r="X37" s="26">
        <f t="shared" si="16"/>
        <v>974</v>
      </c>
      <c r="Y37" s="11">
        <f t="shared" si="16"/>
        <v>0</v>
      </c>
      <c r="Z37" s="11">
        <f t="shared" si="16"/>
        <v>0</v>
      </c>
      <c r="AA37" s="11">
        <f t="shared" si="16"/>
        <v>0</v>
      </c>
      <c r="AB37" s="11">
        <f t="shared" si="16"/>
        <v>0</v>
      </c>
      <c r="AC37" s="11">
        <f t="shared" si="16"/>
        <v>0</v>
      </c>
      <c r="AD37" s="11">
        <f t="shared" si="16"/>
        <v>0</v>
      </c>
      <c r="AE37" s="11">
        <f t="shared" si="16"/>
        <v>0</v>
      </c>
      <c r="AF37" s="11">
        <f t="shared" si="16"/>
        <v>0</v>
      </c>
    </row>
    <row r="38" spans="1:32" x14ac:dyDescent="0.25">
      <c r="A38" s="6" t="s">
        <v>32</v>
      </c>
      <c r="B38" s="2"/>
      <c r="C38" s="2"/>
      <c r="D38" s="2"/>
      <c r="E38" s="2"/>
      <c r="F38" s="2"/>
      <c r="G38" s="2"/>
      <c r="H38" s="2"/>
      <c r="I38" s="2"/>
      <c r="J38" s="2"/>
      <c r="K38" s="7"/>
      <c r="L38" s="7"/>
      <c r="M38" s="7"/>
      <c r="N38" s="7"/>
      <c r="O38" s="7"/>
      <c r="P38" s="7"/>
      <c r="Q38" s="25">
        <v>3</v>
      </c>
      <c r="R38" s="25">
        <v>3</v>
      </c>
      <c r="S38" s="25">
        <v>678</v>
      </c>
      <c r="T38" s="25">
        <v>143</v>
      </c>
      <c r="U38" s="25">
        <v>3</v>
      </c>
      <c r="V38" s="25">
        <v>3</v>
      </c>
      <c r="W38" s="25">
        <v>757</v>
      </c>
      <c r="X38" s="25">
        <v>757</v>
      </c>
      <c r="Y38" s="5"/>
      <c r="Z38" s="5"/>
      <c r="AA38" s="5"/>
      <c r="AB38" s="5"/>
      <c r="AC38" s="5"/>
      <c r="AD38" s="5"/>
      <c r="AE38" s="5"/>
      <c r="AF38" s="5"/>
    </row>
    <row r="39" spans="1:32" x14ac:dyDescent="0.25">
      <c r="A39" s="6" t="s">
        <v>33</v>
      </c>
      <c r="B39" s="2"/>
      <c r="C39" s="2"/>
      <c r="D39" s="2"/>
      <c r="E39" s="2"/>
      <c r="F39" s="2"/>
      <c r="G39" s="2"/>
      <c r="H39" s="2"/>
      <c r="I39" s="2"/>
      <c r="J39" s="2"/>
      <c r="K39" s="7"/>
      <c r="L39" s="7"/>
      <c r="M39" s="7"/>
      <c r="N39" s="7"/>
      <c r="O39" s="7"/>
      <c r="P39" s="7"/>
      <c r="Q39" s="25">
        <v>1.5</v>
      </c>
      <c r="R39" s="25">
        <v>1.5</v>
      </c>
      <c r="S39" s="25">
        <v>217</v>
      </c>
      <c r="T39" s="25">
        <v>41</v>
      </c>
      <c r="U39" s="25">
        <v>1.5</v>
      </c>
      <c r="V39" s="25">
        <v>1.5</v>
      </c>
      <c r="W39" s="25">
        <v>217</v>
      </c>
      <c r="X39" s="25">
        <v>217</v>
      </c>
      <c r="Y39" s="5"/>
      <c r="Z39" s="5"/>
      <c r="AA39" s="5"/>
      <c r="AB39" s="5"/>
      <c r="AC39" s="5"/>
      <c r="AD39" s="5"/>
      <c r="AE39" s="5"/>
      <c r="AF39" s="5"/>
    </row>
    <row r="40" spans="1:32" x14ac:dyDescent="0.25">
      <c r="A40" s="10" t="s">
        <v>17</v>
      </c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4"/>
      <c r="M40" s="14"/>
      <c r="N40" s="14"/>
      <c r="O40" s="14"/>
      <c r="P40" s="14"/>
      <c r="Q40" s="26">
        <f>Q41+Q42</f>
        <v>3</v>
      </c>
      <c r="R40" s="26">
        <f t="shared" ref="R40" si="17">R41+R42</f>
        <v>3</v>
      </c>
      <c r="S40" s="26">
        <f t="shared" ref="S40" si="18">S41+S42</f>
        <v>663</v>
      </c>
      <c r="T40" s="26">
        <f t="shared" ref="T40:X40" si="19">T41+T42</f>
        <v>121</v>
      </c>
      <c r="U40" s="26">
        <f t="shared" si="19"/>
        <v>3</v>
      </c>
      <c r="V40" s="26">
        <f t="shared" si="19"/>
        <v>3</v>
      </c>
      <c r="W40" s="26">
        <f t="shared" si="19"/>
        <v>713</v>
      </c>
      <c r="X40" s="26">
        <f t="shared" si="19"/>
        <v>713</v>
      </c>
      <c r="Y40" s="5"/>
      <c r="Z40" s="5"/>
      <c r="AA40" s="5"/>
      <c r="AB40" s="5"/>
      <c r="AC40" s="5"/>
      <c r="AD40" s="5"/>
      <c r="AE40" s="5"/>
      <c r="AF40" s="5"/>
    </row>
    <row r="41" spans="1:32" x14ac:dyDescent="0.25">
      <c r="A41" s="6" t="s">
        <v>32</v>
      </c>
      <c r="B41" s="2"/>
      <c r="C41" s="2"/>
      <c r="D41" s="2"/>
      <c r="E41" s="2"/>
      <c r="F41" s="2"/>
      <c r="G41" s="2"/>
      <c r="H41" s="2"/>
      <c r="I41" s="2"/>
      <c r="J41" s="2"/>
      <c r="K41" s="7"/>
      <c r="L41" s="7"/>
      <c r="M41" s="7"/>
      <c r="N41" s="7"/>
      <c r="O41" s="7"/>
      <c r="P41" s="7"/>
      <c r="Q41" s="25">
        <v>2</v>
      </c>
      <c r="R41" s="25">
        <v>2</v>
      </c>
      <c r="S41" s="25">
        <v>520</v>
      </c>
      <c r="T41" s="25">
        <v>92</v>
      </c>
      <c r="U41" s="25">
        <v>2</v>
      </c>
      <c r="V41" s="25">
        <v>2</v>
      </c>
      <c r="W41" s="25">
        <v>570</v>
      </c>
      <c r="X41" s="25">
        <v>570</v>
      </c>
      <c r="Y41" s="5"/>
      <c r="Z41" s="5"/>
      <c r="AA41" s="5"/>
      <c r="AB41" s="5"/>
      <c r="AC41" s="5"/>
      <c r="AD41" s="5"/>
      <c r="AE41" s="5"/>
      <c r="AF41" s="5"/>
    </row>
    <row r="42" spans="1:32" x14ac:dyDescent="0.25">
      <c r="A42" s="6" t="s">
        <v>33</v>
      </c>
      <c r="B42" s="2"/>
      <c r="C42" s="2"/>
      <c r="D42" s="2"/>
      <c r="E42" s="2"/>
      <c r="F42" s="2"/>
      <c r="G42" s="2"/>
      <c r="H42" s="2"/>
      <c r="I42" s="2"/>
      <c r="J42" s="2"/>
      <c r="K42" s="7"/>
      <c r="L42" s="7"/>
      <c r="M42" s="7"/>
      <c r="N42" s="7"/>
      <c r="O42" s="7"/>
      <c r="P42" s="7"/>
      <c r="Q42" s="25">
        <v>1</v>
      </c>
      <c r="R42" s="25">
        <v>1</v>
      </c>
      <c r="S42" s="25">
        <v>143</v>
      </c>
      <c r="T42" s="25">
        <v>29</v>
      </c>
      <c r="U42" s="25">
        <v>1</v>
      </c>
      <c r="V42" s="25">
        <v>1</v>
      </c>
      <c r="W42" s="25">
        <v>143</v>
      </c>
      <c r="X42" s="25">
        <v>143</v>
      </c>
      <c r="Y42" s="5"/>
      <c r="Z42" s="5"/>
      <c r="AA42" s="5"/>
      <c r="AB42" s="5"/>
      <c r="AC42" s="5"/>
      <c r="AD42" s="5"/>
      <c r="AE42" s="5"/>
      <c r="AF42" s="5"/>
    </row>
    <row r="43" spans="1:32" x14ac:dyDescent="0.25">
      <c r="A43" s="10" t="s">
        <v>18</v>
      </c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4"/>
      <c r="M43" s="14"/>
      <c r="N43" s="14"/>
      <c r="O43" s="14"/>
      <c r="P43" s="14"/>
      <c r="Q43" s="26">
        <f>Q44+Q45</f>
        <v>3.5</v>
      </c>
      <c r="R43" s="26">
        <f t="shared" ref="R43" si="20">R44+R45</f>
        <v>3.5</v>
      </c>
      <c r="S43" s="26">
        <f t="shared" ref="S43" si="21">S44+S45</f>
        <v>766</v>
      </c>
      <c r="T43" s="26">
        <f t="shared" ref="T43:X43" si="22">T44+T45</f>
        <v>156</v>
      </c>
      <c r="U43" s="26">
        <f t="shared" si="22"/>
        <v>3.5</v>
      </c>
      <c r="V43" s="26">
        <f t="shared" si="22"/>
        <v>2.5</v>
      </c>
      <c r="W43" s="26">
        <f t="shared" si="22"/>
        <v>811</v>
      </c>
      <c r="X43" s="26">
        <f t="shared" si="22"/>
        <v>811</v>
      </c>
      <c r="Y43" s="5"/>
      <c r="Z43" s="5"/>
      <c r="AA43" s="5"/>
      <c r="AB43" s="5"/>
      <c r="AC43" s="5"/>
      <c r="AD43" s="5"/>
      <c r="AE43" s="5"/>
      <c r="AF43" s="5"/>
    </row>
    <row r="44" spans="1:32" x14ac:dyDescent="0.25">
      <c r="A44" s="6" t="s">
        <v>32</v>
      </c>
      <c r="B44" s="2"/>
      <c r="C44" s="2"/>
      <c r="D44" s="2"/>
      <c r="E44" s="2"/>
      <c r="F44" s="2"/>
      <c r="G44" s="2"/>
      <c r="H44" s="2"/>
      <c r="I44" s="2"/>
      <c r="J44" s="2"/>
      <c r="K44" s="7"/>
      <c r="L44" s="7"/>
      <c r="M44" s="7"/>
      <c r="N44" s="7"/>
      <c r="O44" s="7"/>
      <c r="P44" s="7"/>
      <c r="Q44" s="25">
        <v>3</v>
      </c>
      <c r="R44" s="25">
        <v>3</v>
      </c>
      <c r="S44" s="25">
        <v>622</v>
      </c>
      <c r="T44" s="25">
        <v>126</v>
      </c>
      <c r="U44" s="25">
        <v>2.5</v>
      </c>
      <c r="V44" s="25">
        <v>1.5</v>
      </c>
      <c r="W44" s="25">
        <v>667</v>
      </c>
      <c r="X44" s="25">
        <v>667</v>
      </c>
      <c r="Y44" s="5"/>
      <c r="Z44" s="5"/>
      <c r="AA44" s="5"/>
      <c r="AB44" s="5"/>
      <c r="AC44" s="5"/>
      <c r="AD44" s="5"/>
      <c r="AE44" s="5"/>
      <c r="AF44" s="5"/>
    </row>
    <row r="45" spans="1:32" x14ac:dyDescent="0.25">
      <c r="A45" s="6" t="s">
        <v>33</v>
      </c>
      <c r="B45" s="2"/>
      <c r="C45" s="2"/>
      <c r="D45" s="2"/>
      <c r="E45" s="2"/>
      <c r="F45" s="2"/>
      <c r="G45" s="2"/>
      <c r="H45" s="2"/>
      <c r="I45" s="2"/>
      <c r="J45" s="2"/>
      <c r="K45" s="7"/>
      <c r="L45" s="7"/>
      <c r="M45" s="7"/>
      <c r="N45" s="7"/>
      <c r="O45" s="7"/>
      <c r="P45" s="7"/>
      <c r="Q45" s="25">
        <v>0.5</v>
      </c>
      <c r="R45" s="25">
        <v>0.5</v>
      </c>
      <c r="S45" s="25">
        <v>144</v>
      </c>
      <c r="T45" s="25">
        <v>30</v>
      </c>
      <c r="U45" s="25">
        <v>1</v>
      </c>
      <c r="V45" s="25">
        <v>1</v>
      </c>
      <c r="W45" s="25">
        <v>144</v>
      </c>
      <c r="X45" s="25">
        <v>144</v>
      </c>
      <c r="Y45" s="5"/>
      <c r="Z45" s="5"/>
      <c r="AA45" s="5"/>
      <c r="AB45" s="5"/>
      <c r="AC45" s="5"/>
      <c r="AD45" s="5"/>
      <c r="AE45" s="5"/>
      <c r="AF45" s="5"/>
    </row>
    <row r="46" spans="1:32" x14ac:dyDescent="0.25">
      <c r="Q46" s="27">
        <f>Q6+Q9+Q10+Q15+Q16</f>
        <v>53</v>
      </c>
      <c r="R46" s="27">
        <f>R6+R9+R10+R15+R16</f>
        <v>49</v>
      </c>
      <c r="U46" s="9">
        <f>U6+U9+U10+U15+U16</f>
        <v>51</v>
      </c>
      <c r="V46" s="9">
        <f>V6+V9+V10+V15+V16</f>
        <v>43</v>
      </c>
      <c r="W46" s="27">
        <f>W6+W9+W10+W11+W15+W16+W17+W19+W22+W25+W28+W31+W34+W37+W40+W43</f>
        <v>28702</v>
      </c>
      <c r="X46" s="27">
        <f>X6+X9+X10+X11+X15+X16+X17+X19+X22+X25+X28+X31+X34+X37+X40+X43</f>
        <v>28702</v>
      </c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Q47" s="27">
        <f t="shared" ref="Q47:R47" si="23">Q20+Q23+Q26+Q29+Q32+Q35+Q38+Q41+Q44</f>
        <v>27.5</v>
      </c>
      <c r="R47" s="27">
        <f t="shared" si="23"/>
        <v>26.5</v>
      </c>
      <c r="U47" s="1"/>
      <c r="V47" s="1"/>
      <c r="W47" s="28"/>
      <c r="X47" s="28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Q48" s="27">
        <f t="shared" ref="Q48:R48" si="24">Q46+Q47</f>
        <v>80.5</v>
      </c>
      <c r="R48" s="27">
        <f t="shared" si="24"/>
        <v>75.5</v>
      </c>
      <c r="U48" s="1"/>
      <c r="V48" s="1"/>
      <c r="W48" s="28"/>
      <c r="X48" s="28"/>
      <c r="Y48" s="1"/>
      <c r="Z48" s="1"/>
      <c r="AA48" s="1"/>
      <c r="AB48" s="1"/>
      <c r="AC48" s="1"/>
      <c r="AD48" s="1"/>
      <c r="AE48" s="1"/>
      <c r="AF48" s="1"/>
    </row>
    <row r="49" spans="17:32" x14ac:dyDescent="0.25">
      <c r="U49" s="1"/>
      <c r="V49" s="1"/>
      <c r="W49" s="28"/>
      <c r="X49" s="28"/>
      <c r="Y49" s="1"/>
      <c r="Z49" s="1"/>
      <c r="AA49" s="1"/>
      <c r="AB49" s="1"/>
      <c r="AC49" s="1"/>
      <c r="AD49" s="1"/>
      <c r="AE49" s="1"/>
      <c r="AF49" s="1"/>
    </row>
    <row r="50" spans="17:32" x14ac:dyDescent="0.25">
      <c r="U50" s="1"/>
      <c r="V50" s="1"/>
      <c r="W50" s="28"/>
      <c r="X50" s="28"/>
      <c r="Y50" s="1"/>
      <c r="Z50" s="1"/>
      <c r="AA50" s="1"/>
      <c r="AB50" s="1"/>
      <c r="AC50" s="1"/>
      <c r="AD50" s="1"/>
      <c r="AE50" s="1"/>
      <c r="AF50" s="1"/>
    </row>
    <row r="51" spans="17:32" x14ac:dyDescent="0.25">
      <c r="X51" s="28"/>
      <c r="Y51" s="1"/>
      <c r="Z51" s="1"/>
      <c r="AA51" s="1"/>
      <c r="AB51" s="1"/>
      <c r="AC51" s="1"/>
      <c r="AD51" s="1"/>
      <c r="AE51" s="1"/>
      <c r="AF51" s="1"/>
    </row>
    <row r="52" spans="17:32" x14ac:dyDescent="0.25">
      <c r="Q52" s="28"/>
      <c r="R52" s="28"/>
      <c r="S52" s="28"/>
      <c r="T52" s="28"/>
      <c r="U52" s="1"/>
      <c r="V52" s="1"/>
      <c r="W52" s="28"/>
      <c r="X52" s="28"/>
      <c r="Y52" s="1"/>
      <c r="Z52" s="1"/>
      <c r="AA52" s="1"/>
      <c r="AB52" s="1"/>
      <c r="AC52" s="1"/>
      <c r="AD52" s="1"/>
      <c r="AE52" s="1"/>
      <c r="AF52" s="1"/>
    </row>
    <row r="53" spans="17:32" x14ac:dyDescent="0.25">
      <c r="Q53" s="28"/>
      <c r="R53" s="28"/>
      <c r="S53" s="28"/>
      <c r="T53" s="28"/>
      <c r="U53" s="1"/>
      <c r="V53" s="1"/>
      <c r="W53" s="28"/>
      <c r="X53" s="28"/>
      <c r="Y53" s="1"/>
      <c r="Z53" s="1"/>
      <c r="AA53" s="1"/>
      <c r="AB53" s="1"/>
      <c r="AC53" s="1"/>
      <c r="AD53" s="1"/>
      <c r="AE53" s="1"/>
      <c r="AF53" s="1"/>
    </row>
    <row r="54" spans="17:32" x14ac:dyDescent="0.25">
      <c r="Q54" s="28"/>
      <c r="R54" s="28"/>
      <c r="S54" s="28"/>
      <c r="T54" s="28"/>
      <c r="U54" s="1"/>
      <c r="V54" s="1"/>
      <c r="W54" s="28"/>
      <c r="X54" s="28"/>
      <c r="Y54" s="1"/>
      <c r="Z54" s="1"/>
      <c r="AA54" s="1"/>
      <c r="AB54" s="1"/>
      <c r="AC54" s="1"/>
      <c r="AD54" s="1"/>
      <c r="AE54" s="1"/>
      <c r="AF54" s="1"/>
    </row>
    <row r="55" spans="17:32" x14ac:dyDescent="0.25">
      <c r="Q55" s="28"/>
      <c r="R55" s="28"/>
      <c r="S55" s="28"/>
      <c r="T55" s="28"/>
      <c r="U55" s="1"/>
      <c r="V55" s="1"/>
      <c r="W55" s="28"/>
      <c r="X55" s="28"/>
      <c r="Y55" s="1"/>
      <c r="Z55" s="1"/>
      <c r="AA55" s="1"/>
      <c r="AB55" s="1"/>
      <c r="AC55" s="1"/>
      <c r="AD55" s="1"/>
      <c r="AE55" s="1"/>
      <c r="AF55" s="1"/>
    </row>
    <row r="56" spans="17:32" x14ac:dyDescent="0.25">
      <c r="Q56" s="28"/>
      <c r="R56" s="28"/>
      <c r="S56" s="28"/>
      <c r="T56" s="28"/>
      <c r="U56" s="1"/>
      <c r="V56" s="1"/>
      <c r="W56" s="28"/>
      <c r="X56" s="28"/>
      <c r="Y56" s="1"/>
      <c r="Z56" s="1"/>
      <c r="AA56" s="1"/>
      <c r="AB56" s="1"/>
      <c r="AC56" s="1"/>
      <c r="AD56" s="1"/>
      <c r="AE56" s="1"/>
      <c r="AF56" s="1"/>
    </row>
  </sheetData>
  <mergeCells count="14">
    <mergeCell ref="Y2:AA2"/>
    <mergeCell ref="AC2:AE2"/>
    <mergeCell ref="A1:AF1"/>
    <mergeCell ref="Q2:Q3"/>
    <mergeCell ref="R2:R3"/>
    <mergeCell ref="S2:S3"/>
    <mergeCell ref="T2:T3"/>
    <mergeCell ref="A2:A3"/>
    <mergeCell ref="B2:D2"/>
    <mergeCell ref="E2:G2"/>
    <mergeCell ref="H2:J2"/>
    <mergeCell ref="K2:M2"/>
    <mergeCell ref="N2:P2"/>
    <mergeCell ref="U2:X2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0154</cp:lastModifiedBy>
  <cp:lastPrinted>2020-01-06T08:22:47Z</cp:lastPrinted>
  <dcterms:created xsi:type="dcterms:W3CDTF">2014-05-21T10:21:54Z</dcterms:created>
  <dcterms:modified xsi:type="dcterms:W3CDTF">2020-01-06T08:42:50Z</dcterms:modified>
</cp:coreProperties>
</file>