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2"/>
  </bookViews>
  <sheets>
    <sheet name="№ 1-закупки" sheetId="1" r:id="rId1"/>
    <sheet name="№ 2-закупки" sheetId="2" r:id="rId2"/>
    <sheet name="№ 1а-закупки" sheetId="3" r:id="rId3"/>
  </sheets>
  <definedNames>
    <definedName name="_xlnm._FilterDatabase" localSheetId="1" hidden="1">'№ 2-закупки'!$A$14:$J$91</definedName>
  </definedNames>
  <calcPr calcId="145621"/>
</workbook>
</file>

<file path=xl/calcChain.xml><?xml version="1.0" encoding="utf-8"?>
<calcChain xmlns="http://schemas.openxmlformats.org/spreadsheetml/2006/main">
  <c r="C108" i="1" l="1"/>
  <c r="E133" i="2"/>
  <c r="J91" i="2" l="1"/>
  <c r="E91" i="2"/>
  <c r="E134" i="2" s="1"/>
  <c r="F91" i="2"/>
  <c r="H90" i="2"/>
  <c r="I90" i="2" s="1"/>
  <c r="J134" i="2" l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 l="1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 l="1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2" i="2"/>
  <c r="I22" i="2" s="1"/>
  <c r="H21" i="2"/>
  <c r="I21" i="2" s="1"/>
  <c r="H20" i="2"/>
  <c r="I20" i="2" s="1"/>
  <c r="F95" i="2" l="1"/>
  <c r="F134" i="2" s="1"/>
  <c r="E95" i="2"/>
  <c r="H94" i="2"/>
  <c r="I94" i="2" s="1"/>
  <c r="H134" i="2" l="1"/>
  <c r="I134" i="2" s="1"/>
  <c r="C83" i="1"/>
  <c r="C82" i="1"/>
  <c r="C44" i="3" l="1"/>
  <c r="C43" i="3"/>
  <c r="C39" i="3"/>
  <c r="C25" i="3"/>
  <c r="C21" i="3"/>
  <c r="C114" i="1"/>
  <c r="C112" i="1"/>
  <c r="C111" i="1"/>
  <c r="C110" i="1"/>
  <c r="C109" i="1"/>
  <c r="C102" i="1"/>
  <c r="C100" i="1"/>
  <c r="C99" i="1"/>
  <c r="C98" i="1"/>
  <c r="C97" i="1"/>
  <c r="C86" i="1"/>
  <c r="C81" i="1"/>
  <c r="C80" i="1"/>
  <c r="C78" i="1"/>
  <c r="C73" i="1"/>
  <c r="C72" i="1"/>
  <c r="C71" i="1"/>
  <c r="C70" i="1"/>
  <c r="C69" i="1"/>
  <c r="C67" i="1"/>
  <c r="C56" i="1"/>
  <c r="C53" i="1"/>
  <c r="C51" i="1"/>
  <c r="C40" i="1"/>
  <c r="C37" i="1"/>
  <c r="C36" i="1"/>
  <c r="C35" i="1"/>
  <c r="C34" i="1"/>
  <c r="C32" i="1"/>
  <c r="C26" i="1"/>
  <c r="C25" i="1"/>
  <c r="C24" i="1"/>
  <c r="C23" i="1"/>
  <c r="C22" i="1"/>
  <c r="C20" i="1"/>
  <c r="H91" i="2" l="1"/>
  <c r="I91" i="2" s="1"/>
  <c r="B9" i="3"/>
  <c r="B11" i="2"/>
</calcChain>
</file>

<file path=xl/sharedStrings.xml><?xml version="1.0" encoding="utf-8"?>
<sst xmlns="http://schemas.openxmlformats.org/spreadsheetml/2006/main" count="521" uniqueCount="320">
  <si>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</si>
  <si>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</si>
  <si>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</si>
  <si>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</si>
  <si>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</si>
  <si>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</si>
  <si>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</si>
  <si>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</si>
  <si>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</si>
  <si>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</si>
  <si>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</si>
  <si>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</si>
  <si>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</si>
  <si>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</si>
  <si>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</si>
  <si>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</si>
  <si>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</si>
  <si>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</si>
  <si>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</si>
  <si>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</si>
  <si>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</si>
  <si>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</si>
  <si>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</si>
  <si>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</si>
  <si>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</si>
  <si>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</si>
  <si>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</si>
  <si>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</si>
  <si>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х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</si>
  <si>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</si>
  <si>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</si>
  <si>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</si>
  <si>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</si>
  <si>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</si>
  <si>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</si>
  <si>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</si>
  <si>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</si>
  <si>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</si>
  <si>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</si>
  <si>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</si>
  <si>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</si>
  <si>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</si>
  <si>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</si>
  <si>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</si>
  <si>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</si>
  <si>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</si>
  <si>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</si>
  <si>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</si>
  <si>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</si>
  <si>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</si>
  <si>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</si>
  <si>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</si>
  <si>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</si>
  <si>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</si>
  <si>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</si>
  <si>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</si>
  <si>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</si>
  <si>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</si>
  <si>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</si>
  <si>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</si>
  <si>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</si>
  <si>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</si>
  <si>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</si>
  <si>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</si>
  <si>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</si>
  <si>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</si>
  <si>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</si>
  <si>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</si>
  <si>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</si>
  <si>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</si>
  <si>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</si>
  <si>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</si>
  <si>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</si>
  <si>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</si>
  <si>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</si>
  <si>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</si>
  <si>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</si>
  <si>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</si>
  <si>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</si>
  <si>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</si>
  <si>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</si>
  <si>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</si>
  <si>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</si>
  <si>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</si>
  <si>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</si>
  <si>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</si>
  <si>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</si>
  <si>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</si>
  <si>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</si>
  <si>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</si>
  <si>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</si>
  <si>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</si>
  <si>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</si>
  <si>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</si>
  <si>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</si>
  <si>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</si>
  <si>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</si>
  <si>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с социально ориентированными некоммерческими организациями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</si>
  <si>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</si>
  <si>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</si>
  <si>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</si>
  <si>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</si>
  <si>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</si>
  <si>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>№ 2-закупки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</si>
  <si>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</si>
  <si>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</si>
  <si>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</si>
  <si>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</si>
  <si>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№ п/п</t>
  </si>
  <si>
    <t>Предмет закупки</t>
  </si>
  <si>
    <t>Дата закупки</t>
  </si>
  <si>
    <t>Начальная (максимальная) цена контракта, тыс. руб.</t>
  </si>
  <si>
    <t>Стоимость заключенного контракта, тыс. руб.</t>
  </si>
  <si>
    <t>Затраты заказчика на организацию и проведение закупки, тыс. руб.</t>
  </si>
  <si>
    <t>Бюджетная эффективность</t>
  </si>
  <si>
    <t>Количество заявок, поданных участниками закупки, шт.</t>
  </si>
  <si>
    <t xml:space="preserve">абсолютная, тыс. руб. </t>
  </si>
  <si>
    <t>относительная,</t>
  </si>
  <si>
    <t xml:space="preserve">%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</si>
  <si>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</si>
  <si>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</si>
  <si>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</si>
  <si>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</si>
  <si>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</si>
  <si>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</si>
  <si>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Итого по разделу 3</t>
  </si>
  <si>
    <t>ВСЕГО</t>
  </si>
  <si>
    <t>№ 1а-закупки</t>
  </si>
  <si>
    <t>Сведения о закупочной деятельности</t>
  </si>
  <si>
    <t>Количество бюджетных учреждений, находящихся в ведении и осуществляющих закупки в соответствии с Федеральным законом № 223-ФЗ всего, шт.</t>
  </si>
  <si>
    <t>Сведения об уполномоченном органе (при наличии), которому переданы функции по организации и проведению закупок</t>
  </si>
  <si>
    <t>Закупки</t>
  </si>
  <si>
    <t>Конкурсы</t>
  </si>
  <si>
    <t>Аукционы</t>
  </si>
  <si>
    <t>Запрос котировок</t>
  </si>
  <si>
    <t>Закупки у единственного поставщика (подрядчика, исполнителя)</t>
  </si>
  <si>
    <t>Иные способы</t>
  </si>
  <si>
    <t xml:space="preserve">открытые </t>
  </si>
  <si>
    <t>в электронной форме</t>
  </si>
  <si>
    <t>I. Количественная характеристика торгов и других способов закупки</t>
  </si>
  <si>
    <t>1. Всего проведено торгов, запросов котировок, иных способов закупки (лотов) и закупок у единственного поставщика (подрядчика, исполнителя)</t>
  </si>
  <si>
    <t>Из строки 101 - количество несостоявшихся способов определения поставщиков (подрядчиков, исполнителей) (лотов), которые не привели к заключению договоров</t>
  </si>
  <si>
    <t>Из строки 102 - количество несостоявшихся способов определения поставщиков (подрядчиков, исполнителей) (лотов), которые не привели к заключению договоров из-за отказа в допуске к участию всех участников закупки</t>
  </si>
  <si>
    <t>Из строки 102 - количество способов определения поставщиков (подрядчиков, исполнителей), которые не привели к заключению договоров из-за отказа от заключения договоров</t>
  </si>
  <si>
    <t>2. Количество заключенных договоров</t>
  </si>
  <si>
    <t>Из строки 110 - количество заключенных договоров с отечественными участниками</t>
  </si>
  <si>
    <t>3. Внесено изменений в договоры</t>
  </si>
  <si>
    <t>4. Расторгнуто договоров</t>
  </si>
  <si>
    <t>в случае одностороннего отказа заказчика от исполнения договора</t>
  </si>
  <si>
    <t>в случае одностороннего отказа поставщика (подрядчика, исполнителя) от исполнения договора</t>
  </si>
  <si>
    <t>II. Количественная характеристика участников торгов и других способов закупки товаров, работ, услуг</t>
  </si>
  <si>
    <t>Из строки 201 - не допущено заявок к участию в торгах, запросах котировок, иных способах закупки (лотах)</t>
  </si>
  <si>
    <t>2. Количество обжалований по закупке товаров, работ, услуг</t>
  </si>
  <si>
    <t>III. Стоимостная характеристика торгов и других способов закупки товаров, работ, услуг, тысяча рублей</t>
  </si>
  <si>
    <t>1. Суммарная начальная цена договоров (лотов), выставленных на торги, запрос котировок, иные способы закупки, и сумма договоров, заключенных с единственным поставщиком (подрядчиком, исполнителем)</t>
  </si>
  <si>
    <t>Из строки 301 - суммарная начальная цена договоров (лотов), выставленных на торги, запрос котировок, иные способы закупки, которые не привели к заключению договоров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</si>
  <si>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в допуске к участию всех участников закупки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</si>
  <si>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от заключения договоров</t>
  </si>
  <si>
    <t>2. Общая стоимость заключенных договоров</t>
  </si>
  <si>
    <t>Из строки 305 – стоимость договоров, заключенных с отечественными участниками</t>
  </si>
  <si>
    <t>3. Сумма изменения стоимости заключенных договоров</t>
  </si>
  <si>
    <t>4. Общая стоимость расторгнутых договоров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</si>
  <si>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</si>
  <si>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</si>
  <si>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103.1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</si>
  <si>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</si>
  <si>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</si>
  <si>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</si>
  <si>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</si>
  <si>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</si>
  <si>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</si>
  <si>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101.2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</si>
  <si>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</si>
  <si>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</si>
  <si>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</si>
  <si>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</si>
  <si>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</si>
  <si>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</si>
  <si>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303.2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</si>
  <si>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</si>
  <si>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</si>
  <si>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</si>
  <si>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Суммарная начальная цена завершенных заупочных процедур</t>
  </si>
  <si>
    <t>Суммарная начальная цена контрактов (лотов) и договоров отмененных закупочных процедур</t>
  </si>
  <si>
    <t>301.1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</si>
  <si>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</si>
  <si>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</si>
  <si>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</si>
  <si>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310.1</t>
  </si>
  <si>
    <t>310.2</t>
  </si>
  <si>
    <t>4.309</t>
  </si>
  <si>
    <t>4.308</t>
  </si>
  <si>
    <t>4.307</t>
  </si>
  <si>
    <t>4.306</t>
  </si>
  <si>
    <t>4.305</t>
  </si>
  <si>
    <t>4.304</t>
  </si>
  <si>
    <t>4.303</t>
  </si>
  <si>
    <t>4.302</t>
  </si>
  <si>
    <t>4.301</t>
  </si>
  <si>
    <t>4.203</t>
  </si>
  <si>
    <t>4.202</t>
  </si>
  <si>
    <t>4.201</t>
  </si>
  <si>
    <t>4.103</t>
  </si>
  <si>
    <t>4.104</t>
  </si>
  <si>
    <t>4.102</t>
  </si>
  <si>
    <t>4.101</t>
  </si>
  <si>
    <t>в том числе:
по соглашению сторон</t>
  </si>
  <si>
    <t>из них:
с учреждениями УИС</t>
  </si>
  <si>
    <t>из них: 
заявок учреждений УИС</t>
  </si>
  <si>
    <t xml:space="preserve">Из строки 209 - по причинам:
- участник не отвечал требованиям, установленным Законом </t>
  </si>
  <si>
    <t>из них заключенных
с субъектами малого предпринимательства</t>
  </si>
  <si>
    <r>
  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>состоявшихся</t>
    </r>
    <r>
      <rPr>
        <sz val="10"/>
        <color theme="1"/>
        <rFont val="Times New Roman"/>
        <family val="1"/>
        <charset val="204"/>
      </rPr>
      <t xml:space="preserve"> способов определения поставщиков (подрядчиков, исполнителей)</t>
    </r>
  </si>
  <si>
    <r>
      <t xml:space="preserve"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 xml:space="preserve">несостоявшихся </t>
    </r>
    <r>
      <rPr>
        <sz val="10"/>
        <color theme="1"/>
        <rFont val="Times New Roman"/>
        <family val="1"/>
        <charset val="204"/>
      </rPr>
      <t>способов определения поставщиков (подрядчиков, исполнителей)</t>
    </r>
  </si>
  <si>
    <t xml:space="preserve">Способ закупки
(с указанием для СМП, СОНКО) 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</si>
  <si>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соответсвующей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</si>
  <si>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</t>
  </si>
  <si>
    <t>Красноармейский район Чувашской Республики</t>
  </si>
  <si>
    <t>Степанова М.А.</t>
  </si>
  <si>
    <t>Заведующий сектором организации и проведения закупок</t>
  </si>
  <si>
    <t xml:space="preserve">Контактный тел.: 8 (83530) 2-14-78 </t>
  </si>
  <si>
    <t>E-mail: krarm_glbuxg@cap.ru</t>
  </si>
  <si>
    <t>Красноармейский район</t>
  </si>
  <si>
    <t>Приобретение бумаги для нужд администрации Красноармейского района Чувашской республики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</si>
  <si>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(первая квартира)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</si>
  <si>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(вторая квартира)</t>
  </si>
  <si>
    <t>Нанесение горизонтальной дорожной разметки автомобильных дорог общего пользования местного значения в Красноармейском районе Чувашской Республики</t>
  </si>
  <si>
    <t xml:space="preserve">Ремонт участков автомобильной дороги «Цивильск - Красноармейское - Кюль-Сирма» - Юськасы (подъезд к д. Юськасы), ремонт покрытия км 1+750 по км 1+980 </t>
  </si>
  <si>
    <t>Ремонт участков автомобильной дороги "Исаково – Ванюшкасы» (подъезд к д.Ванюшкасы)» км 3+155 - км 5+295</t>
  </si>
  <si>
    <t>Ремонт участков автомобильной дороги «Вурнары - Убеево - Красноармейское» - Синьял-Убеево - Хлеси (подъезд к д. Хлеси) с км 0+461 по км 1+471</t>
  </si>
  <si>
    <t>Ремонт дорожного полотна с основанием участков автомобильной дороги «Яманаки – Сирикли» км 0+235 - км 0+323, км 0+343 - км 0+402, км 0+434 - км 0+452, км 0+511 - км 0+541, км 0+556 - км 0+606, км 0+828 - км 0+917, км 0+940 - км 1+068, км 1+304 - км 1+417</t>
  </si>
  <si>
    <t>Приобретение бумаги для нужд администрации</t>
  </si>
  <si>
    <t>Содержание автомобильных дорог общего пользования местного значения в границах населенных пунктов Большешатьминского сельского поселения Красноармейского района Чувашской Республики</t>
  </si>
  <si>
    <t>Содержание дорог общего пользования местного значения Яншихово-Челлинского сельского поселения Красноармейского района Чувашской Республики</t>
  </si>
  <si>
    <t>Приобретение жилья для многодетной семьи</t>
  </si>
  <si>
    <t>Ремонт автомобильной дороги по ул.Мирная до конца и по ул. Молодежная до д.№8 д.Нимичкасы</t>
  </si>
  <si>
    <t>Ремонт участка автомобильной дороги от магазина до дома №1 ул. Школьная д. Енешкасы Чадукасинского сельского поселения Красноармейского района Чувашской Республики</t>
  </si>
  <si>
    <t>Создание и обустройство детской площадки в д. Яшкильдино Красноармейского района Чувашской Республики</t>
  </si>
  <si>
    <t>Ремонт автомобильной дороги от д.№25 до д.№11 по ул.В.Петрова в д.Исаково</t>
  </si>
  <si>
    <t>Ремонт автомобильной дороги от дома №1 до дома №61 по ул. Комсомольская д. Досаево Убеевского сельского поселения Красноармейского района Чувашской Республики</t>
  </si>
  <si>
    <t>Устройство  нежилого помещения на кладбище села Убеево Убеевского сельского поселения Красноармейского района Чувашской Республики</t>
  </si>
  <si>
    <t>Ремонт грунтовой дороги к ул. Вокзальная в деревне Малые Собары  Яншихово-Челлинского сельского поселения Красноармейского района Чувашской Республики</t>
  </si>
  <si>
    <t>Ремонт грунтовой дороги по ул. Комсомольская, ул.Маркела в д.Яншихово-Челлы Яншихово-Челлинского сельского поселения Красноармейского района Чувашской Республики</t>
  </si>
  <si>
    <t>Ремонт водопроводной сети села Именево Яншихово-Челлинского сельского поселения Красноармейского района Чувашской Республики</t>
  </si>
  <si>
    <t>Ремонт системы отопления Пикшикского центра досуга Пикшикского сельского поселения Красноармейского района Чувашской Республики</t>
  </si>
  <si>
    <t>Ремонт улично-дорожной сети с добавлением новых материалов в д. Ямайкасы Пикшикского сельского поселения Красноармейского района Чувашской Республики</t>
  </si>
  <si>
    <t>Строительство нежилого ритуального домика на кладбище в д. Кошки Большешатьминского сельского поселения Красноармейского района Чувашской Республики</t>
  </si>
  <si>
    <t>Ремонт автомобильной дороги от дома №2 до дома №10 по ул. Ленина д. Бурундуки Большешатьминского сельского поселения Красноармейского района Чувашской Республики</t>
  </si>
  <si>
    <t>Создание и обустройство детской игровой площадки в д. Бурундуки Большешатьминского сельского поселения Красноармейского района Чувашской Республики</t>
  </si>
  <si>
    <t xml:space="preserve">Благоустройство дворовых территорий Красноармейского сельского поселения Чувашской Республики с. Красноармейское, ул. Ленина, д.27 </t>
  </si>
  <si>
    <t xml:space="preserve">Благоустройство дворовых территорий Красноармейского сельского поселения Чувашской Республики с. Красноармейское ул. Васильева д.1 </t>
  </si>
  <si>
    <t xml:space="preserve">Ремонт участка автомобильной дороги по ул. Механизаторов  от дома 15 до финского поселка с.Красноармейское </t>
  </si>
  <si>
    <t>Благоустройство сквера павшим воинам по ул. Ленина с.Красноармейское (между домами №14 и №20)</t>
  </si>
  <si>
    <t>Благоустройство сквера по ул. 30лет Победы с. Красноармейское (перед зданием отделения почтовой связи "Почта России")</t>
  </si>
  <si>
    <t>Ремонт автомобильной дороги от д.№35 до д.№40 по ул. Каганович д. Ямайкасы</t>
  </si>
  <si>
    <t>Текущий ремонт Пикшикского центра досуга Пикшикского сельского поселения Красноармейского района Чувашской Республики</t>
  </si>
  <si>
    <t>Ремонт дороги по улице Вокзальная д. Албахтино Алманчинского сельского поселения Красноармейского района Чувашской Республики</t>
  </si>
  <si>
    <t xml:space="preserve">Ремонт автомобильной дороги от д.№4 до д.№18 по ул.50 лет Победы  в д.Сормхири </t>
  </si>
  <si>
    <t xml:space="preserve">Ремонт тротуаров в парке Победы с. Красноармейское Красноармейского района Чувашской Республики </t>
  </si>
  <si>
    <t>Создание детской спортивной площадки в парке Победы села Красноармейское</t>
  </si>
  <si>
    <t xml:space="preserve">Ремонт дворовой территории многоквартирных домов и проездов к ним  с.Красноармейское Красноармейского сельского поселения Чувашской Республики </t>
  </si>
  <si>
    <t>Капитальный ремонт крыши здания</t>
  </si>
  <si>
    <t>Ремонт систем водоснабжения в с. Красноармейское Красноармейского района Чувашской Республики</t>
  </si>
  <si>
    <t>Закупка секционных ворот с установкой и монтажом</t>
  </si>
  <si>
    <t>Ремонт участка автомобильной дороги «Исаково – Ванюшкасы» км 1+736 – км 1+850 (участок между водопропускной трубой и поворотом в д. Очкасы на подъеме)</t>
  </si>
  <si>
    <t>Паспортизация и диагностика местных автомобильных дорог Красноармейского района Чувашской Республики</t>
  </si>
  <si>
    <t>Строительство (общестроительные работы) котельной для теплоснабжения многоквартирных жилых домов №№2-14 по ул. Механизаторов, здания ДЮСШ и административного по ул. 30 лет Победы в с. Красноармейское Красноармейского района Чувашской Республики</t>
  </si>
  <si>
    <t>Ремонт участков дорог к водобашне деревни Передние Карыки и улицы Братьев Николаевых д.Вотланы Красноармейского района ЧР</t>
  </si>
  <si>
    <t xml:space="preserve">Ремонт пешеходных тротуаров по ул. 30 лет Победы с. Красноармейское Красноармейского района Чувашской Республики </t>
  </si>
  <si>
    <t>Работы по обустройству "Дом встречи с населением" д. Сирикли Исаковского сельского поселения Красноармейского района Чувашской Республики</t>
  </si>
  <si>
    <t>Приобретение минитрактора Lovol 354 ( или эквивалент ) с комплектом навесного оборудования для благоустрайства территории</t>
  </si>
  <si>
    <t>ЗК,СМП</t>
  </si>
  <si>
    <t>ЭА</t>
  </si>
  <si>
    <t>ЭА,СМП</t>
  </si>
  <si>
    <t xml:space="preserve"> </t>
  </si>
  <si>
    <t xml:space="preserve">Приобретение жилого помещения для предоставления по договору социального найма </t>
  </si>
  <si>
    <t>Изготовление ПСД для строительства дома культуры</t>
  </si>
  <si>
    <t>Разработка проектно-сметной документации на строительство водозабора, системы водоснабжения и водоотведения юго-восточного микрорайона села Красноармейское Красноармейского района Чувашской Республики</t>
  </si>
  <si>
    <t>Проектная и сметная документация для капитального ремонта здания школы</t>
  </si>
  <si>
    <t>Разработка проектной и сметной документации для капитального ремонта здания МБОУ "Траковская СОШ" Красноармейского района Чувашской Республики</t>
  </si>
  <si>
    <t>Контактный тел.: 8 (83530)2-14-78</t>
  </si>
  <si>
    <t>за  2019 года</t>
  </si>
  <si>
    <t xml:space="preserve">Ремонт опасных участков автомобильных дорог 
"Чебоксары - Сурское" - Чадукасы - Красноармейское и "Чебоксары - Сурское" – Анаткасы, устройство барьерного ограждения
</t>
  </si>
  <si>
    <t xml:space="preserve">Приобретение мобильного автогородка для профилактики детского травматизма в Красноармейском районе Чувашской Республики </t>
  </si>
  <si>
    <t>Приобретение бумаги для нужд администрации Красноармейского района Чувашской Республики</t>
  </si>
  <si>
    <t>ЗК, СМП</t>
  </si>
  <si>
    <t>Выполнение проекта планировки, проекта межевания и межевого плана для постановки на кадастровый учет на объекты капитального строительства: "Строительство трех торговых объектов" в с.Красноармейское Красноармейского района Чувашской Республики</t>
  </si>
  <si>
    <t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2020-2021 годах, 1 группа</t>
  </si>
  <si>
    <t>ЭА, СМП</t>
  </si>
  <si>
    <t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2020-2021 годах, 2 группа</t>
  </si>
  <si>
    <t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2020-2021 годах, 3 группа</t>
  </si>
  <si>
    <t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2020-2021 годах, 4 группа</t>
  </si>
  <si>
    <t>Содержание автомобильных дорог общего пользования местного значения и искусственных сооружений на них, вне границ населенных пунктов в границах Красноармейского района Чувашской Республики в 2020-2021 годах, 5 группа</t>
  </si>
  <si>
    <t>Приобретение канцелярских товаров для нужд администрации Красноармейского района Чувашской Республики</t>
  </si>
  <si>
    <t>Установка дорожных знаков на автомобильных дорогах Красноармейского района Чувашской Республики</t>
  </si>
  <si>
    <t xml:space="preserve">:  "Содержание автомобильных дорог ОПМЗ в границах населенных пунктов и искусственных сооружений на них Красноармейского сельского поселения, 1 группа" </t>
  </si>
  <si>
    <t>Содержание автомобильных дорог ОПМЗ в границах населенных пунктов и искусственных сооружений на них Алманчинского сельского поселения</t>
  </si>
  <si>
    <t>Содержание автомобильных дорог ОПМЗ в границах населенных пунктов и искусственных сооружений на них Пикшикского сельского поселения</t>
  </si>
  <si>
    <t>Поставка соревновательных полей для робототехники</t>
  </si>
  <si>
    <t>Ремонт автомобильной дороги по ул.Лесная от д.№15до д.№35 д.Яншихово-Челлы</t>
  </si>
  <si>
    <t>Выполнение работ по установке и монтажу пластиковых окон в здании МБДОУ «Детский сад «Сеспель»  общеразвивающего  вида с приоритетным осуществлением социально-личностного развития ребенка» с. Красноармейское Красноармейского района Чувашской Республики</t>
  </si>
  <si>
    <t xml:space="preserve">Выполнение работ по установке и монтажу пластиковых окон в здании МБДОУ "Детский сад "Звездочка" с. Красноармейское Красноармейского района Чувашской Республики </t>
  </si>
  <si>
    <t>Выполнение работ по установке и монтажу пластиковых окон в здании МБДОУ "Детский сад "Колосок" Красноармейского района Чувашской Республики</t>
  </si>
  <si>
    <t xml:space="preserve">Выполнение работ по установке и монтажу пластиковых окон в здании МБДОУ «Детский сад «Чебурашка» комбинированного вида» с. Красноармейское Красноармейского района Чувашской Республики </t>
  </si>
  <si>
    <t>Капитальный ремонт спортивного зала в здании МБОУ "Яншихово-Челлинская СОШ" Красноармейского района Чувашской Республики</t>
  </si>
  <si>
    <t xml:space="preserve">Разработка проектно-сметной документации на строительство водозабора, системы водоснабжения и водоотведения юго-восточного микрорайона села Красноармейское Красноармейского района Чувашской Республики </t>
  </si>
  <si>
    <t>2. Путем проведения совместных торгов</t>
  </si>
  <si>
    <t>Содержание автомобильных дорог общего пользования местного значения в границах населенных пунктов Убеевского сельского поселения Красноармейского района Чувашской Республики</t>
  </si>
  <si>
    <t>Создание и обустройство детской площадки в д. Нимичкасы Красноармейского района Чувашской Республики</t>
  </si>
  <si>
    <t>Возведение объекта "Культурно-исторический парк 75 лет Победы" в д. Енешкасы Чадукасинского сельского поселения Красноармейского района Чувашской Республики</t>
  </si>
  <si>
    <t xml:space="preserve">Возведение объекта "Культурно-исторический парк 75 лет Победы" в д. Енешкасы Чадукасинского сельского поселения Красноармейского района Чувашской Республики </t>
  </si>
  <si>
    <t xml:space="preserve">"Cодержание автомобильных дорог ОПМЗ в границах населенных пунктов и искусcтвенных сооружений на них Чадукасинского сельского поселения" </t>
  </si>
  <si>
    <t xml:space="preserve">"Содержание автомобильных дорог ОПМЗ в границах населенных пунктов и искусственных сооружений на них Убеевского сельского поселения" </t>
  </si>
  <si>
    <t xml:space="preserve">:  "Содержание автомобильных дорог ОПМЗ в границах населенных пунктов и искусственных сооружений на них Красноармейского сельского поселения, 2 группа" </t>
  </si>
  <si>
    <t>Содержание автомобильных дорог ОПМЗ в границах населенных пунктов и искусственных сооружений на них Большешатьминского сельского поселения в 2020 году</t>
  </si>
  <si>
    <t>Содержание автомобильных дорог ОПМЗ в границах населенных пунктов и искусственных сооружений на них Исаковского сельского поселения</t>
  </si>
  <si>
    <t xml:space="preserve"> "Содержание автомобильных дорог ОПМЗ в границах населенных пунктов и искусственных сооружений на них Красноармейского сельского поселения, 2 группа" </t>
  </si>
  <si>
    <t xml:space="preserve">"Содержание автомобильных дорог ОПМЗ в границах населенных пунктов и искусственных сооружений на них Красноармейского сельского поселения, 3 группа" </t>
  </si>
  <si>
    <t>Дата составления отчета                                                   «17» января 2020 года</t>
  </si>
  <si>
    <t>Дата составления отчета                       «17» января 2020 года</t>
  </si>
  <si>
    <t>Дата составления отчета «17»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</si>
</sst>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17" applyNumberFormat="0" applyAlignment="0" applyProtection="0"/>
    <xf numFmtId="0" fontId="15" fillId="11" borderId="18" applyNumberFormat="0" applyAlignment="0" applyProtection="0"/>
    <xf numFmtId="0" fontId="16" fillId="11" borderId="17" applyNumberFormat="0" applyAlignment="0" applyProtection="0"/>
    <xf numFmtId="0" fontId="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2" borderId="23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9" fillId="0" borderId="0"/>
    <xf numFmtId="0" fontId="11" fillId="0" borderId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15" borderId="24" applyNumberFormat="0" applyFont="0" applyAlignment="0" applyProtection="0"/>
    <xf numFmtId="9" fontId="9" fillId="0" borderId="0" applyFont="0" applyFill="0" applyBorder="0" applyAlignment="0" applyProtection="0"/>
    <xf numFmtId="0" fontId="26" fillId="0" borderId="25" applyNumberFormat="0" applyFill="0" applyAlignment="0" applyProtection="0"/>
    <xf numFmtId="0" fontId="12" fillId="16" borderId="16" applyBorder="0">
      <alignment horizontal="center" vertical="center" wrapText="1"/>
    </xf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</cellStyleXfs>
  <cellXfs count="20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/>
    <xf numFmtId="0" fontId="1" fillId="0" borderId="14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Alignment="1">
      <alignment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1" fillId="18" borderId="0" xfId="0" applyFont="1" applyFill="1" applyAlignment="1">
      <alignment horizontal="justify" vertical="center"/>
    </xf>
    <xf numFmtId="0" fontId="0" fillId="18" borderId="0" xfId="0" applyFill="1"/>
    <xf numFmtId="0" fontId="1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vertical="center" wrapText="1"/>
    </xf>
    <xf numFmtId="0" fontId="0" fillId="18" borderId="0" xfId="0" applyFill="1" applyBorder="1"/>
    <xf numFmtId="0" fontId="1" fillId="18" borderId="0" xfId="0" applyFont="1" applyFill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0" fillId="18" borderId="8" xfId="0" applyFill="1" applyBorder="1" applyAlignment="1">
      <alignment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justify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10" fillId="18" borderId="4" xfId="0" applyFont="1" applyFill="1" applyBorder="1" applyAlignment="1">
      <alignment horizontal="justify" vertical="center" wrapText="1"/>
    </xf>
    <xf numFmtId="0" fontId="3" fillId="18" borderId="8" xfId="0" applyFont="1" applyFill="1" applyBorder="1" applyAlignment="1">
      <alignment vertical="center"/>
    </xf>
    <xf numFmtId="0" fontId="10" fillId="18" borderId="15" xfId="2" applyFont="1" applyFill="1" applyBorder="1" applyAlignment="1">
      <alignment horizontal="left" vertical="top" wrapText="1"/>
    </xf>
    <xf numFmtId="0" fontId="3" fillId="18" borderId="3" xfId="0" applyFont="1" applyFill="1" applyBorder="1" applyAlignment="1">
      <alignment horizontal="left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vertical="center" wrapText="1"/>
    </xf>
    <xf numFmtId="0" fontId="3" fillId="18" borderId="26" xfId="0" applyFont="1" applyFill="1" applyBorder="1" applyAlignment="1">
      <alignment horizontal="left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left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5" fillId="18" borderId="26" xfId="0" applyFont="1" applyFill="1" applyBorder="1" applyAlignment="1">
      <alignment vertical="center" wrapText="1"/>
    </xf>
    <xf numFmtId="0" fontId="3" fillId="18" borderId="4" xfId="0" applyFont="1" applyFill="1" applyBorder="1" applyAlignment="1">
      <alignment vertical="center" wrapText="1"/>
    </xf>
    <xf numFmtId="0" fontId="5" fillId="18" borderId="26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vertical="center" wrapText="1"/>
    </xf>
    <xf numFmtId="0" fontId="3" fillId="18" borderId="8" xfId="0" applyFont="1" applyFill="1" applyBorder="1" applyAlignment="1">
      <alignment horizontal="justify" vertical="center" wrapText="1"/>
    </xf>
    <xf numFmtId="0" fontId="3" fillId="18" borderId="26" xfId="0" applyFont="1" applyFill="1" applyBorder="1" applyAlignment="1">
      <alignment vertical="center" wrapText="1"/>
    </xf>
    <xf numFmtId="0" fontId="10" fillId="18" borderId="26" xfId="0" applyFont="1" applyFill="1" applyBorder="1" applyAlignment="1">
      <alignment horizontal="justify" vertical="center" wrapText="1"/>
    </xf>
    <xf numFmtId="0" fontId="10" fillId="18" borderId="27" xfId="0" applyFont="1" applyFill="1" applyBorder="1" applyAlignment="1">
      <alignment horizontal="justify" vertical="center" wrapText="1"/>
    </xf>
    <xf numFmtId="0" fontId="3" fillId="18" borderId="8" xfId="0" applyFont="1" applyFill="1" applyBorder="1" applyAlignment="1">
      <alignment horizontal="center" vertical="center"/>
    </xf>
    <xf numFmtId="0" fontId="1" fillId="18" borderId="0" xfId="0" applyFont="1" applyFill="1" applyAlignment="1">
      <alignment vertical="center"/>
    </xf>
    <xf numFmtId="0" fontId="1" fillId="18" borderId="1" xfId="0" applyFont="1" applyFill="1" applyBorder="1" applyAlignment="1">
      <alignment vertical="center" wrapText="1"/>
    </xf>
    <xf numFmtId="0" fontId="3" fillId="18" borderId="0" xfId="0" applyFont="1" applyFill="1" applyAlignment="1">
      <alignment horizontal="center" vertical="center" wrapText="1"/>
    </xf>
    <xf numFmtId="0" fontId="3" fillId="19" borderId="4" xfId="0" applyFont="1" applyFill="1" applyBorder="1" applyAlignment="1">
      <alignment horizontal="justify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0" fillId="19" borderId="0" xfId="0" applyFill="1"/>
    <xf numFmtId="0" fontId="3" fillId="20" borderId="4" xfId="0" applyFont="1" applyFill="1" applyBorder="1" applyAlignment="1">
      <alignment horizontal="justify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0" fillId="20" borderId="0" xfId="0" applyFill="1"/>
    <xf numFmtId="0" fontId="10" fillId="20" borderId="4" xfId="0" applyFont="1" applyFill="1" applyBorder="1" applyAlignment="1">
      <alignment horizontal="justify" vertical="center" wrapText="1"/>
    </xf>
    <xf numFmtId="0" fontId="10" fillId="20" borderId="8" xfId="0" applyFont="1" applyFill="1" applyBorder="1" applyAlignment="1">
      <alignment horizontal="center" vertical="center" wrapText="1"/>
    </xf>
    <xf numFmtId="0" fontId="29" fillId="20" borderId="8" xfId="0" applyFont="1" applyFill="1" applyBorder="1" applyAlignment="1">
      <alignment horizontal="center" vertical="center" wrapText="1"/>
    </xf>
    <xf numFmtId="0" fontId="30" fillId="20" borderId="0" xfId="0" applyFont="1" applyFill="1"/>
    <xf numFmtId="0" fontId="3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1" fillId="19" borderId="4" xfId="1" applyFont="1" applyFill="1" applyBorder="1" applyAlignment="1">
      <alignment horizontal="justify" vertical="center" wrapText="1"/>
    </xf>
    <xf numFmtId="0" fontId="10" fillId="20" borderId="26" xfId="0" applyFont="1" applyFill="1" applyBorder="1" applyAlignment="1">
      <alignment horizontal="left" vertical="center" wrapText="1"/>
    </xf>
    <xf numFmtId="0" fontId="10" fillId="20" borderId="26" xfId="0" applyFont="1" applyFill="1" applyBorder="1" applyAlignment="1">
      <alignment horizontal="center" vertical="center" wrapText="1"/>
    </xf>
    <xf numFmtId="0" fontId="29" fillId="20" borderId="26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justify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4" fillId="18" borderId="15" xfId="0" applyFont="1" applyFill="1" applyBorder="1" applyAlignment="1">
      <alignment horizontal="center" vertical="center" wrapText="1"/>
    </xf>
    <xf numFmtId="0" fontId="32" fillId="18" borderId="15" xfId="0" applyNumberFormat="1" applyFont="1" applyFill="1" applyBorder="1" applyAlignment="1">
      <alignment horizontal="center" vertical="center" wrapText="1"/>
    </xf>
    <xf numFmtId="0" fontId="32" fillId="18" borderId="15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8" borderId="29" xfId="0" applyFont="1" applyFill="1" applyBorder="1" applyAlignment="1">
      <alignment horizontal="center" vertical="center" wrapText="1"/>
    </xf>
    <xf numFmtId="14" fontId="32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2" fillId="18" borderId="1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14" fontId="35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2" fillId="18" borderId="15" xfId="0" applyFont="1" applyFill="1" applyBorder="1" applyAlignment="1">
      <alignment horizontal="left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32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1" borderId="15" xfId="0" applyFont="1" applyFill="1" applyBorder="1" applyAlignment="1">
      <alignment wrapText="1"/>
    </xf>
    <xf numFmtId="0" fontId="32" fillId="0" borderId="1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14" fontId="32" fillId="0" borderId="15" xfId="0" applyNumberFormat="1" applyFont="1" applyBorder="1" applyAlignment="1">
      <alignment horizontal="center" vertical="center" wrapText="1"/>
    </xf>
    <xf numFmtId="0" fontId="31" fillId="18" borderId="15" xfId="22" applyFont="1" applyFill="1" applyBorder="1" applyAlignment="1">
      <alignment horizontal="center" vertical="center" wrapText="1"/>
    </xf>
    <xf numFmtId="0" fontId="31" fillId="0" borderId="15" xfId="22" applyFont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2" fillId="0" borderId="15" xfId="0" applyFont="1" applyFill="1" applyBorder="1" applyAlignment="1">
      <alignment horizontal="center" vertical="center" wrapText="1"/>
    </xf>
    <xf numFmtId="2" fontId="32" fillId="18" borderId="15" xfId="0" applyNumberFormat="1" applyFont="1" applyFill="1" applyBorder="1" applyAlignment="1">
      <alignment horizontal="center" vertical="center" wrapText="1"/>
    </xf>
    <xf numFmtId="4" fontId="32" fillId="18" borderId="15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left" vertical="top" wrapText="1"/>
    </xf>
    <xf numFmtId="0" fontId="33" fillId="18" borderId="15" xfId="0" applyFont="1" applyFill="1" applyBorder="1" applyAlignment="1">
      <alignment horizontal="left" vertical="center" wrapText="1" indent="1"/>
    </xf>
    <xf numFmtId="0" fontId="32" fillId="18" borderId="15" xfId="0" applyFont="1" applyFill="1" applyBorder="1" applyAlignment="1">
      <alignment horizontal="center" vertical="center"/>
    </xf>
    <xf numFmtId="0" fontId="32" fillId="18" borderId="29" xfId="0" applyFont="1" applyFill="1" applyBorder="1" applyAlignment="1">
      <alignment horizontal="center" vertical="center"/>
    </xf>
    <xf numFmtId="0" fontId="32" fillId="18" borderId="15" xfId="0" applyFont="1" applyFill="1" applyBorder="1" applyAlignment="1">
      <alignment vertical="center" wrapText="1"/>
    </xf>
    <xf numFmtId="0" fontId="32" fillId="18" borderId="15" xfId="0" applyFont="1" applyFill="1" applyBorder="1" applyAlignment="1">
      <alignment wrapText="1"/>
    </xf>
    <xf numFmtId="2" fontId="35" fillId="0" borderId="15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164" fontId="5" fillId="18" borderId="8" xfId="0" applyNumberFormat="1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wrapText="1"/>
    </xf>
    <xf numFmtId="0" fontId="33" fillId="0" borderId="0" xfId="0" applyFont="1" applyAlignment="1">
      <alignment wrapText="1"/>
    </xf>
    <xf numFmtId="0" fontId="3" fillId="18" borderId="0" xfId="0" applyFont="1" applyFill="1" applyBorder="1" applyAlignment="1">
      <alignment horizontal="center" vertical="center" wrapText="1"/>
    </xf>
    <xf numFmtId="0" fontId="32" fillId="18" borderId="15" xfId="0" applyFont="1" applyFill="1" applyBorder="1" applyAlignment="1">
      <alignment vertical="top" wrapText="1"/>
    </xf>
    <xf numFmtId="0" fontId="33" fillId="0" borderId="15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2" fillId="18" borderId="15" xfId="0" applyNumberFormat="1" applyFont="1" applyFill="1" applyBorder="1" applyAlignment="1">
      <alignment horizontal="center" vertical="center"/>
    </xf>
    <xf numFmtId="0" fontId="32" fillId="18" borderId="30" xfId="0" applyNumberFormat="1" applyFont="1" applyFill="1" applyBorder="1" applyAlignment="1">
      <alignment horizontal="center" vertical="center" wrapText="1"/>
    </xf>
    <xf numFmtId="0" fontId="32" fillId="18" borderId="29" xfId="0" applyNumberFormat="1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18" borderId="14" xfId="0" applyFill="1" applyBorder="1" applyAlignment="1"/>
    <xf numFmtId="0" fontId="0" fillId="0" borderId="14" xfId="0" applyBorder="1" applyAlignment="1"/>
    <xf numFmtId="0" fontId="32" fillId="18" borderId="31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1" fillId="18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7" fillId="18" borderId="0" xfId="0" applyFont="1" applyFill="1" applyAlignment="1">
      <alignment horizontal="right" vertical="center"/>
    </xf>
    <xf numFmtId="0" fontId="4" fillId="18" borderId="0" xfId="0" applyFont="1" applyFill="1" applyAlignment="1">
      <alignment horizontal="center" vertical="center"/>
    </xf>
    <xf numFmtId="0" fontId="1" fillId="18" borderId="1" xfId="0" applyFont="1" applyFill="1" applyBorder="1" applyAlignment="1">
      <alignment horizontal="right" vertical="center"/>
    </xf>
    <xf numFmtId="0" fontId="1" fillId="1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2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Гиперссылка" xfId="1" builtinId="8"/>
    <cellStyle name="Гиперссылка 2" xfId="13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2" xfId="22"/>
    <cellStyle name="Обычный 2 2" xfId="23"/>
    <cellStyle name="Обычный 2 3" xfId="3"/>
    <cellStyle name="Обычный 3" xfId="2"/>
    <cellStyle name="Плохой 2" xfId="24"/>
    <cellStyle name="Пояснение 2" xfId="25"/>
    <cellStyle name="Примечание 2" xfId="26"/>
    <cellStyle name="Процентный 2" xfId="27"/>
    <cellStyle name="Связанная ячейка 2" xfId="28"/>
    <cellStyle name="Стиль 1" xfId="29"/>
    <cellStyle name="Текст предупреждения 2" xfId="30"/>
    <cellStyle name="Хороший 2" xfId="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view="pageBreakPreview" topLeftCell="A65" zoomScale="70" zoomScaleNormal="100" zoomScaleSheetLayoutView="70" workbookViewId="0">
      <selection activeCell="C108" sqref="C108"/>
    </sheetView>
  </sheetViews>
  <sheetFormatPr defaultColWidth="8.85546875" defaultRowHeight="15" x14ac:dyDescent="0.25"/>
  <cols>
    <col min="1" max="1" width="40.140625" style="29" customWidth="1"/>
    <col min="2" max="4" width="12.140625" style="29" customWidth="1"/>
    <col min="5" max="5" width="22.42578125" style="29" customWidth="1"/>
    <col min="6" max="9" width="12.140625" style="29" customWidth="1"/>
    <col min="10" max="11" width="15.85546875" style="29" customWidth="1"/>
    <col min="12" max="16384" width="8.85546875" style="29"/>
  </cols>
  <sheetData>
    <row r="1" spans="1:11" ht="15.75" x14ac:dyDescent="0.25">
      <c r="A1" s="28"/>
    </row>
    <row r="2" spans="1:11" ht="16.5" x14ac:dyDescent="0.2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5.75" x14ac:dyDescent="0.25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5.75" x14ac:dyDescent="0.25">
      <c r="A4" s="176" t="s">
        <v>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5.75" x14ac:dyDescent="0.25">
      <c r="A5" s="176" t="s">
        <v>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15.75" x14ac:dyDescent="0.25">
      <c r="A6" s="176" t="s">
        <v>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5.75" x14ac:dyDescent="0.25">
      <c r="A7" s="30"/>
    </row>
    <row r="8" spans="1:11" ht="15.75" x14ac:dyDescent="0.25">
      <c r="A8" s="31" t="s">
        <v>5</v>
      </c>
      <c r="B8" s="31"/>
    </row>
    <row r="9" spans="1:11" ht="63" x14ac:dyDescent="0.25">
      <c r="A9" s="31" t="s">
        <v>6</v>
      </c>
      <c r="B9" s="173" t="s">
        <v>216</v>
      </c>
      <c r="C9" s="174"/>
      <c r="D9" s="174"/>
      <c r="E9" s="174"/>
      <c r="F9" s="174"/>
      <c r="G9" s="174"/>
      <c r="H9" s="174"/>
      <c r="I9" s="174"/>
      <c r="J9" s="174"/>
      <c r="K9" s="32"/>
    </row>
    <row r="10" spans="1:11" ht="15.75" x14ac:dyDescent="0.25">
      <c r="A10" s="31"/>
      <c r="B10" s="33"/>
      <c r="K10" s="32"/>
    </row>
    <row r="11" spans="1:11" ht="15.75" x14ac:dyDescent="0.25">
      <c r="A11" s="31" t="s">
        <v>7</v>
      </c>
      <c r="B11" s="178" t="s">
        <v>280</v>
      </c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ht="15.75" x14ac:dyDescent="0.25">
      <c r="A12" s="30"/>
      <c r="K12" s="32"/>
    </row>
    <row r="13" spans="1:11" ht="16.5" thickBot="1" x14ac:dyDescent="0.3">
      <c r="A13" s="177" t="s">
        <v>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</row>
    <row r="14" spans="1:11" ht="15.75" thickBot="1" x14ac:dyDescent="0.3">
      <c r="A14" s="167" t="s">
        <v>9</v>
      </c>
      <c r="B14" s="167" t="s">
        <v>10</v>
      </c>
      <c r="C14" s="34" t="s">
        <v>11</v>
      </c>
      <c r="D14" s="170" t="s">
        <v>13</v>
      </c>
      <c r="E14" s="171"/>
      <c r="F14" s="171"/>
      <c r="G14" s="171"/>
      <c r="H14" s="171"/>
      <c r="I14" s="171"/>
      <c r="J14" s="171"/>
      <c r="K14" s="172"/>
    </row>
    <row r="15" spans="1:11" ht="36.6" customHeight="1" thickBot="1" x14ac:dyDescent="0.3">
      <c r="A15" s="168"/>
      <c r="B15" s="168"/>
      <c r="C15" s="35" t="s">
        <v>12</v>
      </c>
      <c r="D15" s="170" t="s">
        <v>14</v>
      </c>
      <c r="E15" s="171"/>
      <c r="F15" s="172"/>
      <c r="G15" s="167" t="s">
        <v>15</v>
      </c>
      <c r="H15" s="167" t="s">
        <v>16</v>
      </c>
      <c r="I15" s="167" t="s">
        <v>17</v>
      </c>
      <c r="J15" s="170" t="s">
        <v>18</v>
      </c>
      <c r="K15" s="172"/>
    </row>
    <row r="16" spans="1:11" ht="90" thickBot="1" x14ac:dyDescent="0.3">
      <c r="A16" s="169"/>
      <c r="B16" s="169"/>
      <c r="C16" s="36"/>
      <c r="D16" s="37" t="s">
        <v>19</v>
      </c>
      <c r="E16" s="37" t="s">
        <v>20</v>
      </c>
      <c r="F16" s="37" t="s">
        <v>21</v>
      </c>
      <c r="G16" s="169"/>
      <c r="H16" s="169"/>
      <c r="I16" s="169"/>
      <c r="J16" s="37" t="s">
        <v>22</v>
      </c>
      <c r="K16" s="37" t="s">
        <v>23</v>
      </c>
    </row>
    <row r="17" spans="1:11" ht="15.75" thickBot="1" x14ac:dyDescent="0.3">
      <c r="A17" s="38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</row>
    <row r="18" spans="1:11" x14ac:dyDescent="0.25">
      <c r="A18" s="161" t="s">
        <v>24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3"/>
    </row>
    <row r="19" spans="1:11" ht="15.75" thickBot="1" x14ac:dyDescent="0.3">
      <c r="A19" s="164" t="s">
        <v>25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6"/>
    </row>
    <row r="20" spans="1:11" s="67" customFormat="1" ht="51.75" thickBot="1" x14ac:dyDescent="0.3">
      <c r="A20" s="64" t="s">
        <v>26</v>
      </c>
      <c r="B20" s="65">
        <v>101</v>
      </c>
      <c r="C20" s="66">
        <f>SUM(D20:K20)</f>
        <v>1591</v>
      </c>
      <c r="D20" s="66"/>
      <c r="E20" s="66"/>
      <c r="F20" s="66"/>
      <c r="G20" s="66">
        <v>97</v>
      </c>
      <c r="H20" s="66">
        <v>8</v>
      </c>
      <c r="I20" s="66"/>
      <c r="J20" s="66">
        <v>421</v>
      </c>
      <c r="K20" s="66">
        <v>1065</v>
      </c>
    </row>
    <row r="21" spans="1:11" ht="51.75" thickBot="1" x14ac:dyDescent="0.3">
      <c r="A21" s="39" t="s">
        <v>27</v>
      </c>
      <c r="B21" s="37">
        <v>102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1:11" s="67" customFormat="1" ht="39" thickBot="1" x14ac:dyDescent="0.3">
      <c r="A22" s="64" t="s">
        <v>29</v>
      </c>
      <c r="B22" s="65">
        <v>103</v>
      </c>
      <c r="C22" s="66">
        <f>SUM(D22:H22)</f>
        <v>59</v>
      </c>
      <c r="D22" s="66"/>
      <c r="E22" s="66"/>
      <c r="F22" s="66"/>
      <c r="G22" s="66">
        <v>55</v>
      </c>
      <c r="H22" s="66">
        <v>4</v>
      </c>
      <c r="I22" s="66"/>
      <c r="J22" s="66"/>
      <c r="K22" s="66"/>
    </row>
    <row r="23" spans="1:11" s="27" customFormat="1" ht="51.75" thickBot="1" x14ac:dyDescent="0.3">
      <c r="A23" s="24" t="s">
        <v>162</v>
      </c>
      <c r="B23" s="25" t="s">
        <v>164</v>
      </c>
      <c r="C23" s="26">
        <f>SUM(D23:H23)</f>
        <v>26</v>
      </c>
      <c r="D23" s="26"/>
      <c r="E23" s="26"/>
      <c r="F23" s="26"/>
      <c r="G23" s="26">
        <v>23</v>
      </c>
      <c r="H23" s="26">
        <v>3</v>
      </c>
      <c r="I23" s="26"/>
      <c r="J23" s="26"/>
      <c r="K23" s="26"/>
    </row>
    <row r="24" spans="1:11" s="27" customFormat="1" ht="51.75" thickBot="1" x14ac:dyDescent="0.3">
      <c r="A24" s="24" t="s">
        <v>163</v>
      </c>
      <c r="B24" s="25" t="s">
        <v>165</v>
      </c>
      <c r="C24" s="26">
        <f>SUM(D24:H24)</f>
        <v>26</v>
      </c>
      <c r="D24" s="26"/>
      <c r="E24" s="26"/>
      <c r="F24" s="26"/>
      <c r="G24" s="26">
        <v>23</v>
      </c>
      <c r="H24" s="26">
        <v>3</v>
      </c>
      <c r="I24" s="26"/>
      <c r="J24" s="26"/>
      <c r="K24" s="26"/>
    </row>
    <row r="25" spans="1:11" s="27" customFormat="1" ht="51.75" thickBot="1" x14ac:dyDescent="0.3">
      <c r="A25" s="24" t="s">
        <v>30</v>
      </c>
      <c r="B25" s="25">
        <v>104</v>
      </c>
      <c r="C25" s="26">
        <f>SUM(D25:H25)</f>
        <v>33</v>
      </c>
      <c r="D25" s="26"/>
      <c r="E25" s="26"/>
      <c r="F25" s="26"/>
      <c r="G25" s="26">
        <v>32</v>
      </c>
      <c r="H25" s="26">
        <v>1</v>
      </c>
      <c r="I25" s="26"/>
      <c r="J25" s="26"/>
      <c r="K25" s="26"/>
    </row>
    <row r="26" spans="1:11" s="75" customFormat="1" ht="64.5" thickBot="1" x14ac:dyDescent="0.3">
      <c r="A26" s="72" t="s">
        <v>166</v>
      </c>
      <c r="B26" s="73" t="s">
        <v>167</v>
      </c>
      <c r="C26" s="74">
        <f>SUM(D26:H26)</f>
        <v>33</v>
      </c>
      <c r="D26" s="74"/>
      <c r="E26" s="74"/>
      <c r="F26" s="74"/>
      <c r="G26" s="74">
        <v>32</v>
      </c>
      <c r="H26" s="74">
        <v>1</v>
      </c>
      <c r="I26" s="74"/>
      <c r="J26" s="74"/>
      <c r="K26" s="74"/>
    </row>
    <row r="27" spans="1:11" s="71" customFormat="1" ht="77.25" thickBot="1" x14ac:dyDescent="0.3">
      <c r="A27" s="68" t="s">
        <v>172</v>
      </c>
      <c r="B27" s="69">
        <v>105</v>
      </c>
      <c r="C27" s="70"/>
      <c r="D27" s="70"/>
      <c r="E27" s="70"/>
      <c r="F27" s="70"/>
      <c r="G27" s="70"/>
      <c r="H27" s="70"/>
      <c r="I27" s="70"/>
      <c r="J27" s="70"/>
      <c r="K27" s="70"/>
    </row>
    <row r="28" spans="1:11" s="71" customFormat="1" ht="64.5" thickBot="1" x14ac:dyDescent="0.3">
      <c r="A28" s="68" t="s">
        <v>31</v>
      </c>
      <c r="B28" s="69">
        <v>106</v>
      </c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26.25" thickBot="1" x14ac:dyDescent="0.3">
      <c r="A29" s="39" t="s">
        <v>32</v>
      </c>
      <c r="B29" s="37">
        <v>107</v>
      </c>
      <c r="C29" s="42"/>
      <c r="D29" s="40"/>
      <c r="E29" s="40"/>
      <c r="F29" s="40"/>
      <c r="G29" s="40">
        <v>1</v>
      </c>
      <c r="H29" s="40"/>
      <c r="I29" s="40"/>
      <c r="J29" s="40"/>
      <c r="K29" s="40"/>
    </row>
    <row r="30" spans="1:11" ht="26.25" thickBot="1" x14ac:dyDescent="0.3">
      <c r="A30" s="39" t="s">
        <v>33</v>
      </c>
      <c r="B30" s="37">
        <v>108</v>
      </c>
      <c r="C30" s="42"/>
      <c r="D30" s="40"/>
      <c r="E30" s="40"/>
      <c r="F30" s="40"/>
      <c r="G30" s="40"/>
      <c r="H30" s="40"/>
      <c r="I30" s="40"/>
      <c r="J30" s="40"/>
      <c r="K30" s="40"/>
    </row>
    <row r="31" spans="1:11" ht="39" thickBot="1" x14ac:dyDescent="0.3">
      <c r="A31" s="39" t="s">
        <v>34</v>
      </c>
      <c r="B31" s="37">
        <v>109</v>
      </c>
      <c r="C31" s="42"/>
      <c r="D31" s="40"/>
      <c r="E31" s="40"/>
      <c r="F31" s="40"/>
      <c r="G31" s="40"/>
      <c r="H31" s="40"/>
      <c r="I31" s="40"/>
      <c r="J31" s="40"/>
      <c r="K31" s="40"/>
    </row>
    <row r="32" spans="1:11" ht="51.75" thickBot="1" x14ac:dyDescent="0.3">
      <c r="A32" s="43" t="s">
        <v>168</v>
      </c>
      <c r="B32" s="37" t="s">
        <v>170</v>
      </c>
      <c r="C32" s="40">
        <f>SUM(D32:K32)</f>
        <v>1557</v>
      </c>
      <c r="D32" s="40"/>
      <c r="E32" s="40"/>
      <c r="F32" s="40"/>
      <c r="G32" s="40">
        <v>64</v>
      </c>
      <c r="H32" s="40">
        <v>7</v>
      </c>
      <c r="I32" s="40"/>
      <c r="J32" s="40">
        <v>421</v>
      </c>
      <c r="K32" s="40">
        <v>1065</v>
      </c>
    </row>
    <row r="33" spans="1:11" ht="51.75" thickBot="1" x14ac:dyDescent="0.3">
      <c r="A33" s="43" t="s">
        <v>169</v>
      </c>
      <c r="B33" s="37" t="s">
        <v>171</v>
      </c>
      <c r="C33" s="40"/>
      <c r="D33" s="40"/>
      <c r="E33" s="40"/>
      <c r="F33" s="40"/>
      <c r="G33" s="40">
        <v>2</v>
      </c>
      <c r="H33" s="40"/>
      <c r="I33" s="40"/>
      <c r="J33" s="40"/>
      <c r="K33" s="40"/>
    </row>
    <row r="34" spans="1:11" s="67" customFormat="1" ht="26.25" thickBot="1" x14ac:dyDescent="0.3">
      <c r="A34" s="64" t="s">
        <v>35</v>
      </c>
      <c r="B34" s="65">
        <v>110</v>
      </c>
      <c r="C34" s="66">
        <f>SUM(D34:K34)</f>
        <v>1558</v>
      </c>
      <c r="D34" s="66"/>
      <c r="E34" s="66"/>
      <c r="F34" s="66"/>
      <c r="G34" s="66">
        <v>65</v>
      </c>
      <c r="H34" s="66">
        <v>7</v>
      </c>
      <c r="I34" s="66"/>
      <c r="J34" s="66">
        <v>421</v>
      </c>
      <c r="K34" s="66">
        <v>1065</v>
      </c>
    </row>
    <row r="35" spans="1:11" s="27" customFormat="1" ht="51.75" thickBot="1" x14ac:dyDescent="0.3">
      <c r="A35" s="24" t="s">
        <v>36</v>
      </c>
      <c r="B35" s="25">
        <v>111</v>
      </c>
      <c r="C35" s="26">
        <f>SUM(D35:H35)</f>
        <v>26</v>
      </c>
      <c r="D35" s="26"/>
      <c r="E35" s="26"/>
      <c r="F35" s="26"/>
      <c r="G35" s="26">
        <v>23</v>
      </c>
      <c r="H35" s="26">
        <v>3</v>
      </c>
      <c r="I35" s="26"/>
      <c r="J35" s="26"/>
      <c r="K35" s="26"/>
    </row>
    <row r="36" spans="1:11" s="71" customFormat="1" ht="64.5" thickBot="1" x14ac:dyDescent="0.3">
      <c r="A36" s="68" t="s">
        <v>173</v>
      </c>
      <c r="B36" s="69" t="s">
        <v>174</v>
      </c>
      <c r="C36" s="70">
        <f>SUM(D36:H36)</f>
        <v>26</v>
      </c>
      <c r="D36" s="70"/>
      <c r="E36" s="70"/>
      <c r="F36" s="70"/>
      <c r="G36" s="70">
        <v>23</v>
      </c>
      <c r="H36" s="70">
        <v>3</v>
      </c>
      <c r="I36" s="70"/>
      <c r="J36" s="70"/>
      <c r="K36" s="70"/>
    </row>
    <row r="37" spans="1:11" s="71" customFormat="1" ht="64.5" thickBot="1" x14ac:dyDescent="0.3">
      <c r="A37" s="68" t="s">
        <v>214</v>
      </c>
      <c r="B37" s="69" t="s">
        <v>175</v>
      </c>
      <c r="C37" s="70">
        <f>SUM(D37:H37)</f>
        <v>26</v>
      </c>
      <c r="D37" s="70"/>
      <c r="E37" s="70"/>
      <c r="F37" s="70"/>
      <c r="G37" s="70">
        <v>23</v>
      </c>
      <c r="H37" s="70">
        <v>3</v>
      </c>
      <c r="I37" s="70"/>
      <c r="J37" s="70"/>
      <c r="K37" s="70"/>
    </row>
    <row r="38" spans="1:11" ht="39" thickBot="1" x14ac:dyDescent="0.3">
      <c r="A38" s="39" t="s">
        <v>37</v>
      </c>
      <c r="B38" s="37">
        <v>112</v>
      </c>
      <c r="C38" s="40"/>
      <c r="D38" s="40"/>
      <c r="E38" s="40"/>
      <c r="F38" s="40"/>
      <c r="G38" s="40">
        <v>1</v>
      </c>
      <c r="H38" s="40"/>
      <c r="I38" s="40"/>
      <c r="J38" s="40"/>
      <c r="K38" s="40"/>
    </row>
    <row r="39" spans="1:11" ht="39" thickBot="1" x14ac:dyDescent="0.3">
      <c r="A39" s="39" t="s">
        <v>38</v>
      </c>
      <c r="B39" s="37">
        <v>113</v>
      </c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39" thickBot="1" x14ac:dyDescent="0.3">
      <c r="A40" s="39" t="s">
        <v>39</v>
      </c>
      <c r="B40" s="37">
        <v>114</v>
      </c>
      <c r="C40" s="40">
        <f>SUM(D40:K40)</f>
        <v>1658</v>
      </c>
      <c r="D40" s="40"/>
      <c r="E40" s="40"/>
      <c r="F40" s="40"/>
      <c r="G40" s="40">
        <v>65</v>
      </c>
      <c r="H40" s="40">
        <v>7</v>
      </c>
      <c r="I40" s="40"/>
      <c r="J40" s="40">
        <v>521</v>
      </c>
      <c r="K40" s="40">
        <v>1065</v>
      </c>
    </row>
    <row r="41" spans="1:11" ht="26.25" thickBot="1" x14ac:dyDescent="0.3">
      <c r="A41" s="44" t="s">
        <v>207</v>
      </c>
      <c r="B41" s="45">
        <v>115</v>
      </c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5.75" thickBot="1" x14ac:dyDescent="0.3">
      <c r="A42" s="47" t="s">
        <v>40</v>
      </c>
      <c r="B42" s="48">
        <v>116</v>
      </c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5.75" thickBot="1" x14ac:dyDescent="0.3">
      <c r="A43" s="50" t="s">
        <v>41</v>
      </c>
      <c r="B43" s="37">
        <v>121</v>
      </c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5.75" thickBot="1" x14ac:dyDescent="0.3">
      <c r="A44" s="50" t="s">
        <v>42</v>
      </c>
      <c r="B44" s="37">
        <v>122</v>
      </c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26.25" thickBot="1" x14ac:dyDescent="0.3">
      <c r="A45" s="50" t="s">
        <v>206</v>
      </c>
      <c r="B45" s="51">
        <v>123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26.25" thickBot="1" x14ac:dyDescent="0.3">
      <c r="A46" s="50" t="s">
        <v>45</v>
      </c>
      <c r="B46" s="37">
        <v>124</v>
      </c>
      <c r="C46" s="40"/>
      <c r="D46" s="40"/>
      <c r="E46" s="40"/>
      <c r="F46" s="40"/>
      <c r="G46" s="40"/>
      <c r="H46" s="40"/>
      <c r="I46" s="40"/>
      <c r="J46" s="40"/>
      <c r="K46" s="40"/>
    </row>
    <row r="47" spans="1:11" ht="39" thickBot="1" x14ac:dyDescent="0.3">
      <c r="A47" s="50" t="s">
        <v>46</v>
      </c>
      <c r="B47" s="37">
        <v>125</v>
      </c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15.75" thickBot="1" x14ac:dyDescent="0.3">
      <c r="A48" s="39" t="s">
        <v>47</v>
      </c>
      <c r="B48" s="37">
        <v>126</v>
      </c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51.75" thickBot="1" x14ac:dyDescent="0.3">
      <c r="A49" s="39" t="s">
        <v>48</v>
      </c>
      <c r="B49" s="37">
        <v>127</v>
      </c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5.75" thickBot="1" x14ac:dyDescent="0.3">
      <c r="A50" s="158" t="s">
        <v>49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s="67" customFormat="1" ht="15.75" thickBot="1" x14ac:dyDescent="0.3">
      <c r="A51" s="64" t="s">
        <v>50</v>
      </c>
      <c r="B51" s="65">
        <v>201</v>
      </c>
      <c r="C51" s="66">
        <f>SUM(D51:K51)</f>
        <v>235</v>
      </c>
      <c r="D51" s="66"/>
      <c r="E51" s="66"/>
      <c r="F51" s="66"/>
      <c r="G51" s="66">
        <v>222</v>
      </c>
      <c r="H51" s="66">
        <v>13</v>
      </c>
      <c r="I51" s="66"/>
      <c r="J51" s="66"/>
      <c r="K51" s="66"/>
    </row>
    <row r="52" spans="1:11" ht="51.75" thickBot="1" x14ac:dyDescent="0.3">
      <c r="A52" s="53" t="s">
        <v>51</v>
      </c>
      <c r="B52" s="37">
        <v>202</v>
      </c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51.75" thickBot="1" x14ac:dyDescent="0.3">
      <c r="A53" s="53" t="s">
        <v>52</v>
      </c>
      <c r="B53" s="37">
        <v>203</v>
      </c>
      <c r="C53" s="40">
        <f>SUM(D53:K53)</f>
        <v>26</v>
      </c>
      <c r="D53" s="40"/>
      <c r="E53" s="40"/>
      <c r="F53" s="40"/>
      <c r="G53" s="40">
        <v>23</v>
      </c>
      <c r="H53" s="40">
        <v>3</v>
      </c>
      <c r="I53" s="40"/>
      <c r="J53" s="40"/>
      <c r="K53" s="40"/>
    </row>
    <row r="54" spans="1:11" ht="26.25" thickBot="1" x14ac:dyDescent="0.3">
      <c r="A54" s="53" t="s">
        <v>53</v>
      </c>
      <c r="B54" s="37">
        <v>204</v>
      </c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39" thickBot="1" x14ac:dyDescent="0.3">
      <c r="A55" s="53" t="s">
        <v>54</v>
      </c>
      <c r="B55" s="37">
        <v>205</v>
      </c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26.25" thickBot="1" x14ac:dyDescent="0.3">
      <c r="A56" s="53" t="s">
        <v>55</v>
      </c>
      <c r="B56" s="37">
        <v>206</v>
      </c>
      <c r="C56" s="40">
        <f>SUM(D56:K56)</f>
        <v>235</v>
      </c>
      <c r="D56" s="40"/>
      <c r="E56" s="40"/>
      <c r="F56" s="40"/>
      <c r="G56" s="40">
        <v>222</v>
      </c>
      <c r="H56" s="40">
        <v>13</v>
      </c>
      <c r="I56" s="40"/>
      <c r="J56" s="40"/>
      <c r="K56" s="40"/>
    </row>
    <row r="57" spans="1:11" ht="26.25" thickBot="1" x14ac:dyDescent="0.3">
      <c r="A57" s="47" t="s">
        <v>208</v>
      </c>
      <c r="B57" s="51">
        <v>207</v>
      </c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15.75" thickBot="1" x14ac:dyDescent="0.3">
      <c r="A58" s="39" t="s">
        <v>56</v>
      </c>
      <c r="B58" s="37">
        <v>208</v>
      </c>
      <c r="C58" s="40"/>
      <c r="D58" s="40"/>
      <c r="E58" s="40"/>
      <c r="F58" s="40"/>
      <c r="G58" s="40"/>
      <c r="H58" s="40"/>
      <c r="I58" s="40"/>
      <c r="J58" s="40"/>
      <c r="K58" s="40"/>
    </row>
    <row r="59" spans="1:11" s="67" customFormat="1" ht="39" thickBot="1" x14ac:dyDescent="0.3">
      <c r="A59" s="64" t="s">
        <v>57</v>
      </c>
      <c r="B59" s="65">
        <v>209</v>
      </c>
      <c r="C59" s="66"/>
      <c r="D59" s="66"/>
      <c r="E59" s="66"/>
      <c r="F59" s="66"/>
      <c r="G59" s="66"/>
      <c r="H59" s="66"/>
      <c r="I59" s="66"/>
      <c r="J59" s="66"/>
      <c r="K59" s="66"/>
    </row>
    <row r="60" spans="1:11" s="27" customFormat="1" ht="39" thickBot="1" x14ac:dyDescent="0.3">
      <c r="A60" s="76" t="s">
        <v>209</v>
      </c>
      <c r="B60" s="77" t="s">
        <v>58</v>
      </c>
      <c r="C60" s="78"/>
      <c r="D60" s="78"/>
      <c r="E60" s="78"/>
      <c r="F60" s="78"/>
      <c r="G60" s="78"/>
      <c r="H60" s="78"/>
      <c r="I60" s="78"/>
      <c r="J60" s="78"/>
      <c r="K60" s="78"/>
    </row>
    <row r="61" spans="1:11" s="27" customFormat="1" ht="26.25" thickBot="1" x14ac:dyDescent="0.3">
      <c r="A61" s="24" t="s">
        <v>59</v>
      </c>
      <c r="B61" s="25">
        <v>211</v>
      </c>
      <c r="C61" s="26"/>
      <c r="D61" s="26"/>
      <c r="E61" s="26"/>
      <c r="F61" s="26"/>
      <c r="G61" s="26"/>
      <c r="H61" s="26"/>
      <c r="I61" s="26"/>
      <c r="J61" s="26"/>
      <c r="K61" s="26"/>
    </row>
    <row r="62" spans="1:11" s="27" customFormat="1" ht="26.25" thickBot="1" x14ac:dyDescent="0.3">
      <c r="A62" s="79" t="s">
        <v>60</v>
      </c>
      <c r="B62" s="25" t="s">
        <v>61</v>
      </c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6.25" thickBot="1" x14ac:dyDescent="0.3">
      <c r="A63" s="39" t="s">
        <v>62</v>
      </c>
      <c r="B63" s="37">
        <v>213</v>
      </c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26.25" thickBot="1" x14ac:dyDescent="0.3">
      <c r="A64" s="39" t="s">
        <v>63</v>
      </c>
      <c r="B64" s="37">
        <v>214</v>
      </c>
      <c r="C64" s="55"/>
      <c r="D64" s="40"/>
      <c r="E64" s="40"/>
      <c r="F64" s="40"/>
      <c r="G64" s="40"/>
      <c r="H64" s="40"/>
      <c r="I64" s="40"/>
      <c r="J64" s="40"/>
      <c r="K64" s="40"/>
    </row>
    <row r="65" spans="1:11" x14ac:dyDescent="0.25">
      <c r="A65" s="161" t="s">
        <v>64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3"/>
    </row>
    <row r="66" spans="1:11" ht="15.75" thickBot="1" x14ac:dyDescent="0.3">
      <c r="A66" s="164" t="s">
        <v>65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6"/>
    </row>
    <row r="67" spans="1:11" s="67" customFormat="1" ht="26.25" thickBot="1" x14ac:dyDescent="0.3">
      <c r="A67" s="64" t="s">
        <v>66</v>
      </c>
      <c r="B67" s="65">
        <v>301</v>
      </c>
      <c r="C67" s="66">
        <f>SUM(D67:K67)</f>
        <v>188163.17189999999</v>
      </c>
      <c r="D67" s="66"/>
      <c r="E67" s="66"/>
      <c r="F67" s="66"/>
      <c r="G67" s="66">
        <v>130455.3989</v>
      </c>
      <c r="H67" s="66">
        <v>1081.403</v>
      </c>
      <c r="I67" s="66"/>
      <c r="J67" s="66">
        <v>16443.060000000001</v>
      </c>
      <c r="K67" s="66">
        <v>40183.31</v>
      </c>
    </row>
    <row r="68" spans="1:11" ht="51.75" thickBot="1" x14ac:dyDescent="0.3">
      <c r="A68" s="39" t="s">
        <v>67</v>
      </c>
      <c r="B68" s="37">
        <v>302</v>
      </c>
      <c r="C68" s="40"/>
      <c r="D68" s="40"/>
      <c r="E68" s="40"/>
      <c r="F68" s="40"/>
      <c r="G68" s="40"/>
      <c r="H68" s="40"/>
      <c r="I68" s="40"/>
      <c r="J68" s="40"/>
      <c r="K68" s="40"/>
    </row>
    <row r="69" spans="1:11" s="67" customFormat="1" ht="51.75" thickBot="1" x14ac:dyDescent="0.3">
      <c r="A69" s="64" t="s">
        <v>68</v>
      </c>
      <c r="B69" s="65">
        <v>303</v>
      </c>
      <c r="C69" s="66">
        <f>SUM(D69:K69)</f>
        <v>52695.987999999998</v>
      </c>
      <c r="D69" s="66"/>
      <c r="E69" s="66"/>
      <c r="F69" s="66"/>
      <c r="G69" s="66">
        <v>51810.987999999998</v>
      </c>
      <c r="H69" s="66">
        <v>885</v>
      </c>
      <c r="I69" s="66"/>
      <c r="J69" s="66"/>
      <c r="K69" s="66"/>
    </row>
    <row r="70" spans="1:11" s="27" customFormat="1" ht="64.5" thickBot="1" x14ac:dyDescent="0.3">
      <c r="A70" s="24" t="s">
        <v>176</v>
      </c>
      <c r="B70" s="25" t="s">
        <v>177</v>
      </c>
      <c r="C70" s="26">
        <f>SUM(D70:K70)</f>
        <v>34569.188000000002</v>
      </c>
      <c r="D70" s="26"/>
      <c r="E70" s="26"/>
      <c r="F70" s="26"/>
      <c r="G70" s="26">
        <v>33914.188000000002</v>
      </c>
      <c r="H70" s="26">
        <v>655</v>
      </c>
      <c r="I70" s="26"/>
      <c r="J70" s="26"/>
      <c r="K70" s="26"/>
    </row>
    <row r="71" spans="1:11" s="27" customFormat="1" ht="64.5" thickBot="1" x14ac:dyDescent="0.3">
      <c r="A71" s="24" t="s">
        <v>215</v>
      </c>
      <c r="B71" s="25" t="s">
        <v>178</v>
      </c>
      <c r="C71" s="26">
        <f>SUM(D71:K71)</f>
        <v>34569.188000000002</v>
      </c>
      <c r="D71" s="26"/>
      <c r="E71" s="26"/>
      <c r="F71" s="26"/>
      <c r="G71" s="26">
        <v>33914.188000000002</v>
      </c>
      <c r="H71" s="26">
        <v>655</v>
      </c>
      <c r="I71" s="26"/>
      <c r="J71" s="26"/>
      <c r="K71" s="26"/>
    </row>
    <row r="72" spans="1:11" s="27" customFormat="1" ht="64.5" thickBot="1" x14ac:dyDescent="0.3">
      <c r="A72" s="24" t="s">
        <v>69</v>
      </c>
      <c r="B72" s="25">
        <v>304</v>
      </c>
      <c r="C72" s="26">
        <f>SUM(D72:K72)</f>
        <v>18126.8</v>
      </c>
      <c r="D72" s="26"/>
      <c r="E72" s="26"/>
      <c r="F72" s="26"/>
      <c r="G72" s="26">
        <v>17896.8</v>
      </c>
      <c r="H72" s="26">
        <v>230</v>
      </c>
      <c r="I72" s="26"/>
      <c r="J72" s="26"/>
      <c r="K72" s="26"/>
    </row>
    <row r="73" spans="1:11" s="71" customFormat="1" ht="77.25" thickBot="1" x14ac:dyDescent="0.3">
      <c r="A73" s="68" t="s">
        <v>180</v>
      </c>
      <c r="B73" s="69" t="s">
        <v>179</v>
      </c>
      <c r="C73" s="70">
        <f>SUM(D73:K73)</f>
        <v>18126.8</v>
      </c>
      <c r="D73" s="70"/>
      <c r="E73" s="70"/>
      <c r="F73" s="70"/>
      <c r="G73" s="70">
        <v>17896.8</v>
      </c>
      <c r="H73" s="70">
        <v>230</v>
      </c>
      <c r="I73" s="70"/>
      <c r="J73" s="70"/>
      <c r="K73" s="70"/>
    </row>
    <row r="74" spans="1:11" s="71" customFormat="1" ht="90" thickBot="1" x14ac:dyDescent="0.3">
      <c r="A74" s="68" t="s">
        <v>181</v>
      </c>
      <c r="B74" s="69">
        <v>305</v>
      </c>
      <c r="C74" s="70"/>
      <c r="D74" s="70"/>
      <c r="E74" s="70"/>
      <c r="F74" s="70"/>
      <c r="G74" s="70"/>
      <c r="H74" s="70"/>
      <c r="I74" s="70"/>
      <c r="J74" s="70"/>
      <c r="K74" s="70"/>
    </row>
    <row r="75" spans="1:11" s="71" customFormat="1" ht="51.75" thickBot="1" x14ac:dyDescent="0.3">
      <c r="A75" s="68" t="s">
        <v>70</v>
      </c>
      <c r="B75" s="69">
        <v>306</v>
      </c>
      <c r="C75" s="70"/>
      <c r="D75" s="70"/>
      <c r="E75" s="70"/>
      <c r="F75" s="70"/>
      <c r="G75" s="70"/>
      <c r="H75" s="70"/>
      <c r="I75" s="70"/>
      <c r="J75" s="70"/>
      <c r="K75" s="70"/>
    </row>
    <row r="76" spans="1:11" ht="39" thickBot="1" x14ac:dyDescent="0.3">
      <c r="A76" s="39" t="s">
        <v>71</v>
      </c>
      <c r="B76" s="37">
        <v>307</v>
      </c>
      <c r="C76" s="40"/>
      <c r="D76" s="40"/>
      <c r="E76" s="40"/>
      <c r="F76" s="40"/>
      <c r="G76" s="40">
        <v>300</v>
      </c>
      <c r="H76" s="40"/>
      <c r="I76" s="40"/>
      <c r="J76" s="40"/>
      <c r="K76" s="40"/>
    </row>
    <row r="77" spans="1:11" ht="39" thickBot="1" x14ac:dyDescent="0.3">
      <c r="A77" s="39" t="s">
        <v>72</v>
      </c>
      <c r="B77" s="37">
        <v>308</v>
      </c>
      <c r="C77" s="56"/>
      <c r="D77" s="40"/>
      <c r="E77" s="40"/>
      <c r="F77" s="40"/>
      <c r="G77" s="40"/>
      <c r="H77" s="40"/>
      <c r="I77" s="40"/>
      <c r="J77" s="40"/>
      <c r="K77" s="40"/>
    </row>
    <row r="78" spans="1:11" ht="26.25" thickBot="1" x14ac:dyDescent="0.3">
      <c r="A78" s="39" t="s">
        <v>182</v>
      </c>
      <c r="B78" s="37" t="s">
        <v>184</v>
      </c>
      <c r="C78" s="88">
        <f>SUM(D78:K78)</f>
        <v>170036.37099999998</v>
      </c>
      <c r="D78" s="40"/>
      <c r="E78" s="40"/>
      <c r="F78" s="40"/>
      <c r="G78" s="40">
        <v>112558.598</v>
      </c>
      <c r="H78" s="40">
        <v>851.40300000000002</v>
      </c>
      <c r="I78" s="40"/>
      <c r="J78" s="40">
        <v>16443.060000000001</v>
      </c>
      <c r="K78" s="40">
        <v>40183.31</v>
      </c>
    </row>
    <row r="79" spans="1:11" ht="26.25" thickBot="1" x14ac:dyDescent="0.3">
      <c r="A79" s="39" t="s">
        <v>183</v>
      </c>
      <c r="B79" s="37" t="s">
        <v>185</v>
      </c>
      <c r="C79" s="56"/>
      <c r="D79" s="40"/>
      <c r="E79" s="40"/>
      <c r="F79" s="40"/>
      <c r="G79" s="40">
        <v>1133.681</v>
      </c>
      <c r="H79" s="40"/>
      <c r="I79" s="40"/>
      <c r="J79" s="40"/>
      <c r="K79" s="40"/>
    </row>
    <row r="80" spans="1:11" s="67" customFormat="1" ht="26.25" thickBot="1" x14ac:dyDescent="0.3">
      <c r="A80" s="64" t="s">
        <v>73</v>
      </c>
      <c r="B80" s="65">
        <v>309</v>
      </c>
      <c r="C80" s="66">
        <f>SUM(D80:K80)</f>
        <v>158586.70600000001</v>
      </c>
      <c r="D80" s="66"/>
      <c r="E80" s="66"/>
      <c r="F80" s="66"/>
      <c r="G80" s="66">
        <v>101128.622</v>
      </c>
      <c r="H80" s="66">
        <v>831.71400000000006</v>
      </c>
      <c r="I80" s="66"/>
      <c r="J80" s="66">
        <v>16443.060000000001</v>
      </c>
      <c r="K80" s="66">
        <v>40183.31</v>
      </c>
    </row>
    <row r="81" spans="1:11" s="27" customFormat="1" ht="51.75" thickBot="1" x14ac:dyDescent="0.3">
      <c r="A81" s="24" t="s">
        <v>74</v>
      </c>
      <c r="B81" s="25">
        <v>310</v>
      </c>
      <c r="C81" s="26">
        <f>SUM(D81:K81)</f>
        <v>34490.226000000002</v>
      </c>
      <c r="D81" s="26"/>
      <c r="E81" s="26"/>
      <c r="F81" s="26"/>
      <c r="G81" s="26">
        <v>33835.425999999999</v>
      </c>
      <c r="H81" s="26">
        <v>654.79999999999995</v>
      </c>
      <c r="I81" s="26"/>
      <c r="J81" s="26"/>
      <c r="K81" s="26"/>
    </row>
    <row r="82" spans="1:11" s="71" customFormat="1" ht="64.5" thickBot="1" x14ac:dyDescent="0.3">
      <c r="A82" s="68" t="s">
        <v>186</v>
      </c>
      <c r="B82" s="69" t="s">
        <v>188</v>
      </c>
      <c r="C82" s="70">
        <f>SUM(D82:K82)</f>
        <v>34490.226000000002</v>
      </c>
      <c r="D82" s="70"/>
      <c r="E82" s="70"/>
      <c r="F82" s="70"/>
      <c r="G82" s="26">
        <v>33835.425999999999</v>
      </c>
      <c r="H82" s="26">
        <v>654.79999999999995</v>
      </c>
      <c r="I82" s="70"/>
      <c r="J82" s="70"/>
      <c r="K82" s="70"/>
    </row>
    <row r="83" spans="1:11" s="71" customFormat="1" ht="64.5" thickBot="1" x14ac:dyDescent="0.3">
      <c r="A83" s="68" t="s">
        <v>187</v>
      </c>
      <c r="B83" s="69" t="s">
        <v>189</v>
      </c>
      <c r="C83" s="70">
        <f>SUM(D83:K83)</f>
        <v>34490.226000000002</v>
      </c>
      <c r="D83" s="70"/>
      <c r="E83" s="70"/>
      <c r="F83" s="70"/>
      <c r="G83" s="26">
        <v>33835.425999999999</v>
      </c>
      <c r="H83" s="26">
        <v>654.79999999999995</v>
      </c>
      <c r="I83" s="70"/>
      <c r="J83" s="70"/>
      <c r="K83" s="70"/>
    </row>
    <row r="84" spans="1:11" ht="39" thickBot="1" x14ac:dyDescent="0.3">
      <c r="A84" s="39" t="s">
        <v>75</v>
      </c>
      <c r="B84" s="37">
        <v>311</v>
      </c>
      <c r="C84" s="40"/>
      <c r="D84" s="40"/>
      <c r="E84" s="40"/>
      <c r="F84" s="40"/>
      <c r="G84" s="40">
        <v>135</v>
      </c>
      <c r="H84" s="40"/>
      <c r="I84" s="40"/>
      <c r="J84" s="40"/>
      <c r="K84" s="40"/>
    </row>
    <row r="85" spans="1:11" ht="39" thickBot="1" x14ac:dyDescent="0.3">
      <c r="A85" s="39" t="s">
        <v>76</v>
      </c>
      <c r="B85" s="37">
        <v>312</v>
      </c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39" thickBot="1" x14ac:dyDescent="0.3">
      <c r="A86" s="39" t="s">
        <v>77</v>
      </c>
      <c r="B86" s="37">
        <v>313</v>
      </c>
      <c r="C86" s="40">
        <f>SUM(D86:K86)</f>
        <v>158586.70600000001</v>
      </c>
      <c r="D86" s="40"/>
      <c r="E86" s="40"/>
      <c r="F86" s="40"/>
      <c r="G86" s="66">
        <v>101128.622</v>
      </c>
      <c r="H86" s="66">
        <v>831.71400000000006</v>
      </c>
      <c r="I86" s="66"/>
      <c r="J86" s="66">
        <v>16443.060000000001</v>
      </c>
      <c r="K86" s="66">
        <v>40183.31</v>
      </c>
    </row>
    <row r="87" spans="1:11" ht="26.25" thickBot="1" x14ac:dyDescent="0.3">
      <c r="A87" s="57" t="s">
        <v>207</v>
      </c>
      <c r="B87" s="51">
        <v>314</v>
      </c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5.75" thickBot="1" x14ac:dyDescent="0.3">
      <c r="A88" s="39" t="s">
        <v>78</v>
      </c>
      <c r="B88" s="37">
        <v>315</v>
      </c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26.25" thickBot="1" x14ac:dyDescent="0.3">
      <c r="A89" s="39" t="s">
        <v>79</v>
      </c>
      <c r="B89" s="37">
        <v>321</v>
      </c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26.25" thickBot="1" x14ac:dyDescent="0.3">
      <c r="A90" s="39" t="s">
        <v>80</v>
      </c>
      <c r="B90" s="37">
        <v>322</v>
      </c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26.25" thickBot="1" x14ac:dyDescent="0.3">
      <c r="A91" s="57" t="s">
        <v>206</v>
      </c>
      <c r="B91" s="51">
        <v>323</v>
      </c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26.25" thickBot="1" x14ac:dyDescent="0.3">
      <c r="A92" s="53" t="s">
        <v>45</v>
      </c>
      <c r="B92" s="37">
        <v>324</v>
      </c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39" thickBot="1" x14ac:dyDescent="0.3">
      <c r="A93" s="53" t="s">
        <v>46</v>
      </c>
      <c r="B93" s="37">
        <v>325</v>
      </c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.75" thickBot="1" x14ac:dyDescent="0.3">
      <c r="A94" s="39" t="s">
        <v>47</v>
      </c>
      <c r="B94" s="37">
        <v>326</v>
      </c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30" customHeight="1" thickBot="1" x14ac:dyDescent="0.3">
      <c r="A95" s="158" t="s">
        <v>81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60"/>
    </row>
    <row r="96" spans="1:11" ht="31.5" customHeight="1" thickBot="1" x14ac:dyDescent="0.3">
      <c r="A96" s="158" t="s">
        <v>82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60"/>
    </row>
    <row r="97" spans="1:11" s="67" customFormat="1" ht="77.25" thickBot="1" x14ac:dyDescent="0.3">
      <c r="A97" s="64" t="s">
        <v>83</v>
      </c>
      <c r="B97" s="65" t="s">
        <v>205</v>
      </c>
      <c r="C97" s="66">
        <f>SUM(D97:K97)</f>
        <v>66</v>
      </c>
      <c r="D97" s="66"/>
      <c r="E97" s="66"/>
      <c r="F97" s="66"/>
      <c r="G97" s="66">
        <v>59</v>
      </c>
      <c r="H97" s="66">
        <v>7</v>
      </c>
      <c r="I97" s="66"/>
      <c r="J97" s="65"/>
      <c r="K97" s="65"/>
    </row>
    <row r="98" spans="1:11" ht="77.25" thickBot="1" x14ac:dyDescent="0.3">
      <c r="A98" s="39" t="s">
        <v>84</v>
      </c>
      <c r="B98" s="37" t="s">
        <v>204</v>
      </c>
      <c r="C98" s="40">
        <f>SUM(D98:K98)</f>
        <v>21</v>
      </c>
      <c r="D98" s="40"/>
      <c r="E98" s="40"/>
      <c r="F98" s="40"/>
      <c r="G98" s="40">
        <v>18</v>
      </c>
      <c r="H98" s="40">
        <v>3</v>
      </c>
      <c r="I98" s="40"/>
      <c r="J98" s="37"/>
      <c r="K98" s="37"/>
    </row>
    <row r="99" spans="1:11" s="67" customFormat="1" ht="51.75" thickBot="1" x14ac:dyDescent="0.3">
      <c r="A99" s="64" t="s">
        <v>85</v>
      </c>
      <c r="B99" s="65" t="s">
        <v>202</v>
      </c>
      <c r="C99" s="66">
        <f>SUM(D99:K99)</f>
        <v>66</v>
      </c>
      <c r="D99" s="66"/>
      <c r="E99" s="66"/>
      <c r="F99" s="66"/>
      <c r="G99" s="66">
        <v>59</v>
      </c>
      <c r="H99" s="66">
        <v>7</v>
      </c>
      <c r="I99" s="66"/>
      <c r="J99" s="65"/>
      <c r="K99" s="65"/>
    </row>
    <row r="100" spans="1:11" ht="90" thickBot="1" x14ac:dyDescent="0.3">
      <c r="A100" s="39" t="s">
        <v>86</v>
      </c>
      <c r="B100" s="37" t="s">
        <v>203</v>
      </c>
      <c r="C100" s="40">
        <f>SUM(D100:K100)</f>
        <v>21</v>
      </c>
      <c r="D100" s="40"/>
      <c r="E100" s="40"/>
      <c r="F100" s="40"/>
      <c r="G100" s="40">
        <v>18</v>
      </c>
      <c r="H100" s="40">
        <v>3</v>
      </c>
      <c r="I100" s="40"/>
      <c r="J100" s="37"/>
      <c r="K100" s="37"/>
    </row>
    <row r="101" spans="1:11" ht="15.75" thickBot="1" x14ac:dyDescent="0.3">
      <c r="A101" s="158" t="s">
        <v>87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</row>
    <row r="102" spans="1:11" ht="90" thickBot="1" x14ac:dyDescent="0.3">
      <c r="A102" s="39" t="s">
        <v>88</v>
      </c>
      <c r="B102" s="37" t="s">
        <v>201</v>
      </c>
      <c r="C102" s="40">
        <f>SUM(D102:K102)</f>
        <v>227</v>
      </c>
      <c r="D102" s="40"/>
      <c r="E102" s="40"/>
      <c r="F102" s="40"/>
      <c r="G102" s="40">
        <v>214</v>
      </c>
      <c r="H102" s="40">
        <v>13</v>
      </c>
      <c r="I102" s="40"/>
      <c r="J102" s="37"/>
      <c r="K102" s="37"/>
    </row>
    <row r="103" spans="1:11" ht="39" thickBot="1" x14ac:dyDescent="0.3">
      <c r="A103" s="39" t="s">
        <v>89</v>
      </c>
      <c r="B103" s="37" t="s">
        <v>200</v>
      </c>
      <c r="C103" s="40"/>
      <c r="D103" s="40"/>
      <c r="E103" s="40"/>
      <c r="F103" s="40"/>
      <c r="G103" s="40"/>
      <c r="H103" s="40"/>
      <c r="I103" s="40"/>
      <c r="J103" s="37"/>
      <c r="K103" s="37"/>
    </row>
    <row r="104" spans="1:11" ht="51.75" thickBot="1" x14ac:dyDescent="0.3">
      <c r="A104" s="39" t="s">
        <v>90</v>
      </c>
      <c r="B104" s="37" t="s">
        <v>199</v>
      </c>
      <c r="C104" s="40"/>
      <c r="D104" s="40"/>
      <c r="E104" s="40"/>
      <c r="F104" s="40"/>
      <c r="G104" s="40"/>
      <c r="H104" s="40"/>
      <c r="I104" s="40"/>
      <c r="J104" s="37"/>
      <c r="K104" s="37"/>
    </row>
    <row r="105" spans="1:11" x14ac:dyDescent="0.25">
      <c r="A105" s="161" t="s">
        <v>91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3"/>
    </row>
    <row r="106" spans="1:11" ht="15.75" thickBot="1" x14ac:dyDescent="0.3">
      <c r="A106" s="164" t="s">
        <v>92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6"/>
    </row>
    <row r="107" spans="1:11" ht="15.75" thickBot="1" x14ac:dyDescent="0.3">
      <c r="A107" s="58" t="s">
        <v>93</v>
      </c>
      <c r="B107" s="37" t="s">
        <v>198</v>
      </c>
      <c r="C107" s="66">
        <v>183468.03099999999</v>
      </c>
      <c r="D107" s="37"/>
      <c r="E107" s="37"/>
      <c r="F107" s="37"/>
      <c r="G107" s="37"/>
      <c r="H107" s="37"/>
      <c r="I107" s="37"/>
      <c r="J107" s="37"/>
      <c r="K107" s="37"/>
    </row>
    <row r="108" spans="1:11" s="67" customFormat="1" ht="60.75" thickBot="1" x14ac:dyDescent="0.3">
      <c r="A108" s="80" t="s">
        <v>94</v>
      </c>
      <c r="B108" s="65" t="s">
        <v>197</v>
      </c>
      <c r="C108" s="66">
        <f>C109</f>
        <v>107797.76300000001</v>
      </c>
      <c r="D108" s="65"/>
      <c r="E108" s="65"/>
      <c r="F108" s="65"/>
      <c r="G108" s="65"/>
      <c r="H108" s="65"/>
      <c r="I108" s="65"/>
      <c r="J108" s="65"/>
      <c r="K108" s="65"/>
    </row>
    <row r="109" spans="1:11" ht="64.5" thickBot="1" x14ac:dyDescent="0.3">
      <c r="A109" s="59" t="s">
        <v>95</v>
      </c>
      <c r="B109" s="37" t="s">
        <v>196</v>
      </c>
      <c r="C109" s="40">
        <f>SUM(D109:K109)</f>
        <v>107797.76300000001</v>
      </c>
      <c r="D109" s="40"/>
      <c r="E109" s="40"/>
      <c r="F109" s="40"/>
      <c r="G109" s="40">
        <v>106946.36</v>
      </c>
      <c r="H109" s="40">
        <v>851.40300000000002</v>
      </c>
      <c r="I109" s="40"/>
      <c r="J109" s="37"/>
      <c r="K109" s="37"/>
    </row>
    <row r="110" spans="1:11" ht="64.5" thickBot="1" x14ac:dyDescent="0.3">
      <c r="A110" s="41" t="s">
        <v>96</v>
      </c>
      <c r="B110" s="37" t="s">
        <v>195</v>
      </c>
      <c r="C110" s="40">
        <f>SUM(D110:K110)</f>
        <v>29924.792999999998</v>
      </c>
      <c r="D110" s="40"/>
      <c r="E110" s="40"/>
      <c r="F110" s="40"/>
      <c r="G110" s="40">
        <v>29073.39</v>
      </c>
      <c r="H110" s="40">
        <v>851.40300000000002</v>
      </c>
      <c r="I110" s="40"/>
      <c r="J110" s="37"/>
      <c r="K110" s="37"/>
    </row>
    <row r="111" spans="1:11" s="67" customFormat="1" ht="90" thickBot="1" x14ac:dyDescent="0.3">
      <c r="A111" s="64" t="s">
        <v>211</v>
      </c>
      <c r="B111" s="65" t="s">
        <v>194</v>
      </c>
      <c r="C111" s="66">
        <f>SUM(D111:K111)</f>
        <v>67469.178810000012</v>
      </c>
      <c r="D111" s="66"/>
      <c r="E111" s="66"/>
      <c r="F111" s="66"/>
      <c r="G111" s="66">
        <v>66637.464810000005</v>
      </c>
      <c r="H111" s="66">
        <v>831.71400000000006</v>
      </c>
      <c r="I111" s="66"/>
      <c r="J111" s="65"/>
      <c r="K111" s="65"/>
    </row>
    <row r="112" spans="1:11" s="75" customFormat="1" ht="26.25" thickBot="1" x14ac:dyDescent="0.3">
      <c r="A112" s="81" t="s">
        <v>210</v>
      </c>
      <c r="B112" s="82" t="s">
        <v>193</v>
      </c>
      <c r="C112" s="83">
        <f>SUM(D112:K112)</f>
        <v>67469.178810000012</v>
      </c>
      <c r="D112" s="83"/>
      <c r="E112" s="83"/>
      <c r="F112" s="83"/>
      <c r="G112" s="66">
        <v>66637.464810000005</v>
      </c>
      <c r="H112" s="66">
        <v>831.71400000000006</v>
      </c>
      <c r="I112" s="83"/>
      <c r="J112" s="82"/>
      <c r="K112" s="82"/>
    </row>
    <row r="113" spans="1:11" s="75" customFormat="1" ht="26.25" thickBot="1" x14ac:dyDescent="0.3">
      <c r="A113" s="84" t="s">
        <v>97</v>
      </c>
      <c r="B113" s="73" t="s">
        <v>192</v>
      </c>
      <c r="C113" s="74"/>
      <c r="D113" s="74"/>
      <c r="E113" s="74"/>
      <c r="F113" s="74"/>
      <c r="G113" s="74"/>
      <c r="H113" s="74"/>
      <c r="I113" s="74"/>
      <c r="J113" s="73"/>
      <c r="K113" s="73"/>
    </row>
    <row r="114" spans="1:11" s="67" customFormat="1" ht="90" thickBot="1" x14ac:dyDescent="0.3">
      <c r="A114" s="64" t="s">
        <v>212</v>
      </c>
      <c r="B114" s="65" t="s">
        <v>191</v>
      </c>
      <c r="C114" s="66">
        <f>SUM(D114:K114)</f>
        <v>29649.427659999998</v>
      </c>
      <c r="D114" s="66"/>
      <c r="E114" s="66"/>
      <c r="F114" s="66"/>
      <c r="G114" s="66">
        <v>28994.627659999998</v>
      </c>
      <c r="H114" s="66">
        <v>654.79999999999995</v>
      </c>
      <c r="I114" s="66"/>
      <c r="J114" s="65"/>
      <c r="K114" s="65"/>
    </row>
    <row r="115" spans="1:11" ht="105.6" customHeight="1" thickBot="1" x14ac:dyDescent="0.3">
      <c r="A115" s="53" t="s">
        <v>98</v>
      </c>
      <c r="B115" s="60" t="s">
        <v>190</v>
      </c>
      <c r="C115" s="60"/>
      <c r="D115" s="60"/>
      <c r="E115" s="60"/>
      <c r="F115" s="60"/>
      <c r="G115" s="37"/>
      <c r="H115" s="60"/>
      <c r="I115" s="60"/>
      <c r="J115" s="60"/>
      <c r="K115" s="60"/>
    </row>
    <row r="116" spans="1:11" ht="15.75" x14ac:dyDescent="0.25">
      <c r="A116" s="61"/>
    </row>
    <row r="117" spans="1:11" ht="16.5" thickBot="1" x14ac:dyDescent="0.3">
      <c r="A117" s="156" t="s">
        <v>99</v>
      </c>
      <c r="B117" s="31"/>
      <c r="C117" s="62"/>
      <c r="D117" s="31"/>
      <c r="E117" s="62"/>
    </row>
    <row r="118" spans="1:11" ht="63.75" thickBot="1" x14ac:dyDescent="0.3">
      <c r="A118" s="156"/>
      <c r="B118" s="31"/>
      <c r="C118" s="62" t="s">
        <v>217</v>
      </c>
      <c r="D118" s="31"/>
      <c r="E118" s="89" t="s">
        <v>218</v>
      </c>
      <c r="G118" s="152"/>
      <c r="H118" s="153"/>
      <c r="I118" s="153"/>
    </row>
    <row r="119" spans="1:11" ht="25.5" x14ac:dyDescent="0.25">
      <c r="A119" s="31"/>
      <c r="B119" s="63"/>
      <c r="C119" s="63" t="s">
        <v>100</v>
      </c>
      <c r="D119" s="63"/>
      <c r="E119" s="63" t="s">
        <v>101</v>
      </c>
      <c r="G119" s="154" t="s">
        <v>102</v>
      </c>
      <c r="H119" s="155"/>
      <c r="I119" s="155"/>
    </row>
    <row r="120" spans="1:11" ht="15.75" x14ac:dyDescent="0.25">
      <c r="A120" s="31"/>
      <c r="B120" s="63"/>
      <c r="C120" s="63"/>
      <c r="D120" s="63"/>
      <c r="E120" s="63"/>
    </row>
    <row r="121" spans="1:11" x14ac:dyDescent="0.25">
      <c r="A121" s="156" t="s">
        <v>219</v>
      </c>
      <c r="B121" s="157"/>
      <c r="C121" s="157"/>
      <c r="D121" s="157"/>
      <c r="E121" s="140"/>
    </row>
    <row r="122" spans="1:11" ht="15.75" x14ac:dyDescent="0.25">
      <c r="A122" s="28" t="s">
        <v>220</v>
      </c>
      <c r="B122" s="63"/>
      <c r="C122" s="63"/>
      <c r="D122" s="63"/>
      <c r="E122" s="140"/>
    </row>
    <row r="123" spans="1:11" ht="31.5" x14ac:dyDescent="0.25">
      <c r="A123" s="28" t="s">
        <v>317</v>
      </c>
    </row>
    <row r="124" spans="1:11" ht="15.75" x14ac:dyDescent="0.25">
      <c r="A124" s="28"/>
    </row>
    <row r="125" spans="1:11" ht="15.75" x14ac:dyDescent="0.25">
      <c r="A125" s="28"/>
    </row>
    <row r="126" spans="1:11" ht="15.75" x14ac:dyDescent="0.25">
      <c r="A126" s="28"/>
    </row>
    <row r="128" spans="1:11" ht="15.75" x14ac:dyDescent="0.25">
      <c r="A128" s="61"/>
    </row>
  </sheetData>
  <mergeCells count="30">
    <mergeCell ref="B9:J9"/>
    <mergeCell ref="A117:A118"/>
    <mergeCell ref="A2:K2"/>
    <mergeCell ref="A3:K3"/>
    <mergeCell ref="A4:K4"/>
    <mergeCell ref="A5:K5"/>
    <mergeCell ref="A6:K6"/>
    <mergeCell ref="A13:K13"/>
    <mergeCell ref="A96:K96"/>
    <mergeCell ref="A101:K101"/>
    <mergeCell ref="B11:K11"/>
    <mergeCell ref="A95:K95"/>
    <mergeCell ref="A105:K105"/>
    <mergeCell ref="A106:K106"/>
    <mergeCell ref="A65:K65"/>
    <mergeCell ref="A66:K66"/>
    <mergeCell ref="A14:A16"/>
    <mergeCell ref="B14:B16"/>
    <mergeCell ref="D14:K14"/>
    <mergeCell ref="D15:F15"/>
    <mergeCell ref="G15:G16"/>
    <mergeCell ref="H15:H16"/>
    <mergeCell ref="I15:I16"/>
    <mergeCell ref="J15:K15"/>
    <mergeCell ref="G118:I118"/>
    <mergeCell ref="G119:I119"/>
    <mergeCell ref="A121:D121"/>
    <mergeCell ref="A50:K50"/>
    <mergeCell ref="A18:K18"/>
    <mergeCell ref="A19:K19"/>
  </mergeCells>
  <hyperlinks>
    <hyperlink ref="A108" r:id="rId1" display="consultantplus://offline/ref=CF0B65AD7F358AF64A7F96E48FA9F722905D1B93A50E5216B7F11D768EEDDF1330B561F0A1B2C9E9U8x2M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view="pageBreakPreview" topLeftCell="A141" zoomScale="90" zoomScaleNormal="100" zoomScaleSheetLayoutView="90" workbookViewId="0">
      <selection activeCell="F111" sqref="F111"/>
    </sheetView>
  </sheetViews>
  <sheetFormatPr defaultRowHeight="15" x14ac:dyDescent="0.25"/>
  <cols>
    <col min="1" max="1" width="35.42578125" customWidth="1"/>
    <col min="2" max="2" width="22.85546875" customWidth="1"/>
    <col min="3" max="3" width="16.42578125" customWidth="1"/>
    <col min="4" max="4" width="14.42578125" customWidth="1"/>
    <col min="5" max="5" width="23.140625" customWidth="1"/>
    <col min="6" max="6" width="12.42578125" customWidth="1"/>
    <col min="7" max="7" width="14.7109375" customWidth="1"/>
    <col min="8" max="10" width="12.42578125" customWidth="1"/>
  </cols>
  <sheetData>
    <row r="1" spans="1:10" ht="16.5" x14ac:dyDescent="0.25">
      <c r="A1" s="2"/>
    </row>
    <row r="2" spans="1:10" ht="16.5" x14ac:dyDescent="0.25">
      <c r="A2" s="190" t="s">
        <v>103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5.75" x14ac:dyDescent="0.25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6.5" x14ac:dyDescent="0.25">
      <c r="A4" s="192" t="s">
        <v>104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6.5" x14ac:dyDescent="0.25">
      <c r="A5" s="192" t="s">
        <v>105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0" ht="16.5" x14ac:dyDescent="0.25">
      <c r="A6" s="192" t="s">
        <v>106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5.75" x14ac:dyDescent="0.25">
      <c r="A7" s="3"/>
    </row>
    <row r="8" spans="1:10" ht="15.75" x14ac:dyDescent="0.25">
      <c r="A8" s="4" t="s">
        <v>107</v>
      </c>
      <c r="B8" s="195" t="s">
        <v>221</v>
      </c>
      <c r="C8" s="181"/>
      <c r="D8" s="181"/>
      <c r="E8" s="181"/>
      <c r="F8" s="181"/>
      <c r="G8" s="181"/>
      <c r="H8" s="181"/>
      <c r="I8" s="181"/>
      <c r="J8" s="22"/>
    </row>
    <row r="9" spans="1:10" ht="66.599999999999994" customHeight="1" x14ac:dyDescent="0.25">
      <c r="A9" s="4" t="s">
        <v>6</v>
      </c>
      <c r="B9" s="193"/>
      <c r="C9" s="153"/>
      <c r="D9" s="153"/>
      <c r="E9" s="153"/>
      <c r="F9" s="153"/>
      <c r="G9" s="153"/>
      <c r="H9" s="153"/>
      <c r="I9" s="153"/>
      <c r="J9" s="22"/>
    </row>
    <row r="10" spans="1:10" ht="15.75" x14ac:dyDescent="0.25">
      <c r="A10" s="4"/>
      <c r="B10" s="5"/>
      <c r="J10" s="22"/>
    </row>
    <row r="11" spans="1:10" ht="31.15" customHeight="1" x14ac:dyDescent="0.25">
      <c r="A11" s="4" t="s">
        <v>7</v>
      </c>
      <c r="B11" s="193" t="str">
        <f>'№ 1-закупки'!B11:K11</f>
        <v>за  2019 года</v>
      </c>
      <c r="C11" s="193"/>
      <c r="D11" s="193"/>
      <c r="E11" s="193"/>
      <c r="F11" s="193"/>
      <c r="G11" s="193"/>
      <c r="H11" s="193"/>
      <c r="I11" s="193"/>
      <c r="J11" s="22"/>
    </row>
    <row r="12" spans="1:10" ht="15.75" x14ac:dyDescent="0.25">
      <c r="A12" s="6"/>
      <c r="J12" s="22"/>
    </row>
    <row r="13" spans="1:10" ht="16.5" thickBot="1" x14ac:dyDescent="0.3">
      <c r="A13" s="194" t="s">
        <v>8</v>
      </c>
      <c r="B13" s="194"/>
      <c r="C13" s="194"/>
      <c r="D13" s="194"/>
      <c r="E13" s="194"/>
      <c r="F13" s="194"/>
      <c r="G13" s="194"/>
      <c r="H13" s="194"/>
      <c r="I13" s="194"/>
      <c r="J13" s="194"/>
    </row>
    <row r="14" spans="1:10" ht="26.45" customHeight="1" thickBot="1" x14ac:dyDescent="0.3">
      <c r="A14" s="167" t="s">
        <v>108</v>
      </c>
      <c r="B14" s="167" t="s">
        <v>109</v>
      </c>
      <c r="C14" s="167" t="s">
        <v>110</v>
      </c>
      <c r="D14" s="167" t="s">
        <v>213</v>
      </c>
      <c r="E14" s="167" t="s">
        <v>111</v>
      </c>
      <c r="F14" s="167" t="s">
        <v>112</v>
      </c>
      <c r="G14" s="167" t="s">
        <v>113</v>
      </c>
      <c r="H14" s="170" t="s">
        <v>114</v>
      </c>
      <c r="I14" s="172"/>
      <c r="J14" s="167" t="s">
        <v>115</v>
      </c>
    </row>
    <row r="15" spans="1:10" ht="25.5" x14ac:dyDescent="0.25">
      <c r="A15" s="168"/>
      <c r="B15" s="168"/>
      <c r="C15" s="168"/>
      <c r="D15" s="168"/>
      <c r="E15" s="168"/>
      <c r="F15" s="168"/>
      <c r="G15" s="168"/>
      <c r="H15" s="167" t="s">
        <v>116</v>
      </c>
      <c r="I15" s="34" t="s">
        <v>117</v>
      </c>
      <c r="J15" s="168"/>
    </row>
    <row r="16" spans="1:10" ht="39.75" customHeight="1" thickBot="1" x14ac:dyDescent="0.3">
      <c r="A16" s="169"/>
      <c r="B16" s="169"/>
      <c r="C16" s="169"/>
      <c r="D16" s="169"/>
      <c r="E16" s="169"/>
      <c r="F16" s="169"/>
      <c r="G16" s="169"/>
      <c r="H16" s="169"/>
      <c r="I16" s="37" t="s">
        <v>118</v>
      </c>
      <c r="J16" s="169"/>
    </row>
    <row r="17" spans="1:10" ht="15.75" thickBot="1" x14ac:dyDescent="0.3">
      <c r="A17" s="87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</row>
    <row r="18" spans="1:10" x14ac:dyDescent="0.25">
      <c r="A18" s="182" t="s">
        <v>119</v>
      </c>
      <c r="B18" s="183"/>
      <c r="C18" s="183"/>
      <c r="D18" s="183"/>
      <c r="E18" s="183"/>
      <c r="F18" s="183"/>
      <c r="G18" s="183"/>
      <c r="H18" s="183"/>
      <c r="I18" s="183"/>
      <c r="J18" s="184"/>
    </row>
    <row r="19" spans="1:10" ht="15.75" thickBot="1" x14ac:dyDescent="0.3">
      <c r="A19" s="185" t="s">
        <v>120</v>
      </c>
      <c r="B19" s="186"/>
      <c r="C19" s="186"/>
      <c r="D19" s="186"/>
      <c r="E19" s="186"/>
      <c r="F19" s="186"/>
      <c r="G19" s="186"/>
      <c r="H19" s="186"/>
      <c r="I19" s="186"/>
      <c r="J19" s="187"/>
    </row>
    <row r="20" spans="1:10" ht="90" x14ac:dyDescent="0.25">
      <c r="A20" s="99">
        <v>1</v>
      </c>
      <c r="B20" s="106" t="s">
        <v>222</v>
      </c>
      <c r="C20" s="107">
        <v>43476</v>
      </c>
      <c r="D20" s="108" t="s">
        <v>284</v>
      </c>
      <c r="E20" s="99">
        <v>20</v>
      </c>
      <c r="F20" s="99">
        <v>19.8</v>
      </c>
      <c r="G20" s="99"/>
      <c r="H20" s="99">
        <f t="shared" ref="H20:H83" si="0">E20-F20</f>
        <v>0.19999999999999929</v>
      </c>
      <c r="I20" s="99">
        <f>H20/E20*100</f>
        <v>0.99999999999999634</v>
      </c>
      <c r="J20" s="90">
        <v>1</v>
      </c>
    </row>
    <row r="21" spans="1:10" ht="195" x14ac:dyDescent="0.25">
      <c r="A21" s="99">
        <v>2</v>
      </c>
      <c r="B21" s="106" t="s">
        <v>223</v>
      </c>
      <c r="C21" s="107">
        <v>43521</v>
      </c>
      <c r="D21" s="108" t="s">
        <v>271</v>
      </c>
      <c r="E21" s="99">
        <v>963.93</v>
      </c>
      <c r="F21" s="99">
        <v>963.93</v>
      </c>
      <c r="G21" s="99"/>
      <c r="H21" s="99">
        <f t="shared" si="0"/>
        <v>0</v>
      </c>
      <c r="I21" s="99">
        <f t="shared" ref="I21:I84" si="1">H21/E21*100</f>
        <v>0</v>
      </c>
      <c r="J21" s="99">
        <v>1</v>
      </c>
    </row>
    <row r="22" spans="1:10" ht="195" x14ac:dyDescent="0.25">
      <c r="A22" s="99">
        <v>3</v>
      </c>
      <c r="B22" s="106" t="s">
        <v>224</v>
      </c>
      <c r="C22" s="107">
        <v>43521</v>
      </c>
      <c r="D22" s="108" t="s">
        <v>271</v>
      </c>
      <c r="E22" s="99">
        <v>963.93</v>
      </c>
      <c r="F22" s="99">
        <v>963.93</v>
      </c>
      <c r="G22" s="99"/>
      <c r="H22" s="99">
        <f t="shared" si="0"/>
        <v>0</v>
      </c>
      <c r="I22" s="99">
        <f t="shared" si="1"/>
        <v>0</v>
      </c>
      <c r="J22" s="99">
        <v>1</v>
      </c>
    </row>
    <row r="23" spans="1:10" ht="195" x14ac:dyDescent="0.25">
      <c r="A23" s="99">
        <v>4</v>
      </c>
      <c r="B23" s="106" t="s">
        <v>224</v>
      </c>
      <c r="C23" s="107">
        <v>43549</v>
      </c>
      <c r="D23" s="108" t="s">
        <v>271</v>
      </c>
      <c r="E23" s="99">
        <v>963.93</v>
      </c>
      <c r="F23" s="99">
        <v>963.93</v>
      </c>
      <c r="G23" s="99"/>
      <c r="H23" s="99">
        <v>0</v>
      </c>
      <c r="I23" s="99">
        <v>0</v>
      </c>
      <c r="J23" s="99">
        <v>1</v>
      </c>
    </row>
    <row r="24" spans="1:10" ht="135" x14ac:dyDescent="0.25">
      <c r="A24" s="99">
        <v>5</v>
      </c>
      <c r="B24" s="109" t="s">
        <v>225</v>
      </c>
      <c r="C24" s="97">
        <v>43551</v>
      </c>
      <c r="D24" s="98" t="s">
        <v>271</v>
      </c>
      <c r="E24" s="99">
        <v>771.44</v>
      </c>
      <c r="F24" s="99">
        <v>655.72400000000005</v>
      </c>
      <c r="G24" s="99"/>
      <c r="H24" s="99">
        <f t="shared" si="0"/>
        <v>115.71600000000001</v>
      </c>
      <c r="I24" s="99">
        <f t="shared" si="1"/>
        <v>15</v>
      </c>
      <c r="J24" s="99">
        <v>3</v>
      </c>
    </row>
    <row r="25" spans="1:10" ht="135" x14ac:dyDescent="0.25">
      <c r="A25" s="99">
        <v>6</v>
      </c>
      <c r="B25" s="109" t="s">
        <v>226</v>
      </c>
      <c r="C25" s="97">
        <v>43551</v>
      </c>
      <c r="D25" s="98" t="s">
        <v>272</v>
      </c>
      <c r="E25" s="99">
        <v>1853.79</v>
      </c>
      <c r="F25" s="99">
        <v>1835.3679999999999</v>
      </c>
      <c r="G25" s="99"/>
      <c r="H25" s="99">
        <f t="shared" si="0"/>
        <v>18.422000000000025</v>
      </c>
      <c r="I25" s="99">
        <f t="shared" si="1"/>
        <v>0.99374794340243644</v>
      </c>
      <c r="J25" s="99">
        <v>8</v>
      </c>
    </row>
    <row r="26" spans="1:10" ht="90" x14ac:dyDescent="0.25">
      <c r="A26" s="99">
        <v>7</v>
      </c>
      <c r="B26" s="109" t="s">
        <v>227</v>
      </c>
      <c r="C26" s="97">
        <v>43551</v>
      </c>
      <c r="D26" s="98" t="s">
        <v>272</v>
      </c>
      <c r="E26" s="99">
        <v>8750.7289999999994</v>
      </c>
      <c r="F26" s="99">
        <v>7387.375</v>
      </c>
      <c r="G26" s="99"/>
      <c r="H26" s="99">
        <f t="shared" si="0"/>
        <v>1363.3539999999994</v>
      </c>
      <c r="I26" s="99">
        <f t="shared" si="1"/>
        <v>15.579890543976388</v>
      </c>
      <c r="J26" s="99">
        <v>12</v>
      </c>
    </row>
    <row r="27" spans="1:10" ht="105" x14ac:dyDescent="0.25">
      <c r="A27" s="99">
        <v>8</v>
      </c>
      <c r="B27" s="109" t="s">
        <v>228</v>
      </c>
      <c r="C27" s="97">
        <v>43560</v>
      </c>
      <c r="D27" s="98" t="s">
        <v>287</v>
      </c>
      <c r="E27" s="99">
        <v>3467.4009999999998</v>
      </c>
      <c r="F27" s="99">
        <v>2808.5940000000001</v>
      </c>
      <c r="G27" s="99"/>
      <c r="H27" s="99">
        <f t="shared" si="0"/>
        <v>658.80699999999979</v>
      </c>
      <c r="I27" s="99">
        <f t="shared" si="1"/>
        <v>19.000023360436241</v>
      </c>
      <c r="J27" s="99">
        <v>9</v>
      </c>
    </row>
    <row r="28" spans="1:10" ht="195" x14ac:dyDescent="0.25">
      <c r="A28" s="99">
        <v>9</v>
      </c>
      <c r="B28" s="109" t="s">
        <v>229</v>
      </c>
      <c r="C28" s="97">
        <v>43560</v>
      </c>
      <c r="D28" s="98" t="s">
        <v>272</v>
      </c>
      <c r="E28" s="99">
        <v>6999.3779999999997</v>
      </c>
      <c r="F28" s="99">
        <v>6194.4489999999996</v>
      </c>
      <c r="G28" s="99"/>
      <c r="H28" s="99">
        <f t="shared" si="0"/>
        <v>804.92900000000009</v>
      </c>
      <c r="I28" s="99">
        <f t="shared" si="1"/>
        <v>11.500007572101408</v>
      </c>
      <c r="J28" s="99">
        <v>9</v>
      </c>
    </row>
    <row r="29" spans="1:10" ht="45" x14ac:dyDescent="0.25">
      <c r="A29" s="99">
        <v>10</v>
      </c>
      <c r="B29" s="109" t="s">
        <v>230</v>
      </c>
      <c r="C29" s="97">
        <v>43577</v>
      </c>
      <c r="D29" s="98" t="s">
        <v>270</v>
      </c>
      <c r="E29" s="99">
        <v>28.62</v>
      </c>
      <c r="F29" s="99">
        <v>28.56</v>
      </c>
      <c r="G29" s="99"/>
      <c r="H29" s="99">
        <f t="shared" si="0"/>
        <v>6.0000000000002274E-2</v>
      </c>
      <c r="I29" s="99">
        <f t="shared" si="1"/>
        <v>0.20964360587002892</v>
      </c>
      <c r="J29" s="99">
        <v>2</v>
      </c>
    </row>
    <row r="30" spans="1:10" ht="90" x14ac:dyDescent="0.25">
      <c r="A30" s="99">
        <v>11</v>
      </c>
      <c r="B30" s="109" t="s">
        <v>261</v>
      </c>
      <c r="C30" s="97">
        <v>43620</v>
      </c>
      <c r="D30" s="98" t="s">
        <v>272</v>
      </c>
      <c r="E30" s="99">
        <v>2000</v>
      </c>
      <c r="F30" s="99">
        <v>1790</v>
      </c>
      <c r="G30" s="99"/>
      <c r="H30" s="99">
        <f t="shared" si="0"/>
        <v>210</v>
      </c>
      <c r="I30" s="99">
        <f t="shared" si="1"/>
        <v>10.5</v>
      </c>
      <c r="J30" s="99">
        <v>3</v>
      </c>
    </row>
    <row r="31" spans="1:10" ht="45" x14ac:dyDescent="0.25">
      <c r="A31" s="99">
        <v>12</v>
      </c>
      <c r="B31" s="109" t="s">
        <v>262</v>
      </c>
      <c r="C31" s="97">
        <v>43643</v>
      </c>
      <c r="D31" s="98" t="s">
        <v>272</v>
      </c>
      <c r="E31" s="99">
        <v>180</v>
      </c>
      <c r="F31" s="99">
        <v>180</v>
      </c>
      <c r="G31" s="99"/>
      <c r="H31" s="99">
        <f t="shared" si="0"/>
        <v>0</v>
      </c>
      <c r="I31" s="99">
        <f t="shared" si="1"/>
        <v>0</v>
      </c>
      <c r="J31" s="99">
        <v>1</v>
      </c>
    </row>
    <row r="32" spans="1:10" ht="120" x14ac:dyDescent="0.25">
      <c r="A32" s="99">
        <v>13</v>
      </c>
      <c r="B32" s="110" t="s">
        <v>263</v>
      </c>
      <c r="C32" s="97">
        <v>43706</v>
      </c>
      <c r="D32" s="98" t="s">
        <v>272</v>
      </c>
      <c r="E32" s="99">
        <v>1291.047</v>
      </c>
      <c r="F32" s="99">
        <v>1284.3889999999999</v>
      </c>
      <c r="G32" s="99"/>
      <c r="H32" s="99">
        <f t="shared" si="0"/>
        <v>6.6580000000001291</v>
      </c>
      <c r="I32" s="99">
        <f t="shared" si="1"/>
        <v>0.51570547005648359</v>
      </c>
      <c r="J32" s="99">
        <v>3</v>
      </c>
    </row>
    <row r="33" spans="1:10" ht="90" x14ac:dyDescent="0.25">
      <c r="A33" s="99">
        <v>14</v>
      </c>
      <c r="B33" s="111" t="s">
        <v>264</v>
      </c>
      <c r="C33" s="97">
        <v>43706</v>
      </c>
      <c r="D33" s="98" t="s">
        <v>272</v>
      </c>
      <c r="E33" s="99">
        <v>2310.078</v>
      </c>
      <c r="F33" s="99">
        <v>979.07899999999995</v>
      </c>
      <c r="G33" s="99"/>
      <c r="H33" s="99">
        <f t="shared" si="0"/>
        <v>1330.999</v>
      </c>
      <c r="I33" s="99">
        <f t="shared" si="1"/>
        <v>57.617058817927358</v>
      </c>
      <c r="J33" s="99">
        <v>3</v>
      </c>
    </row>
    <row r="34" spans="1:10" ht="210" x14ac:dyDescent="0.25">
      <c r="A34" s="99">
        <v>15</v>
      </c>
      <c r="B34" s="112" t="s">
        <v>265</v>
      </c>
      <c r="C34" s="97">
        <v>43719</v>
      </c>
      <c r="D34" s="98" t="s">
        <v>272</v>
      </c>
      <c r="E34" s="99">
        <v>1674.7550000000001</v>
      </c>
      <c r="F34" s="99">
        <v>1674.7550000000001</v>
      </c>
      <c r="G34" s="99"/>
      <c r="H34" s="99">
        <f t="shared" si="0"/>
        <v>0</v>
      </c>
      <c r="I34" s="99">
        <f t="shared" si="1"/>
        <v>0</v>
      </c>
      <c r="J34" s="99">
        <v>1</v>
      </c>
    </row>
    <row r="35" spans="1:10" ht="165" x14ac:dyDescent="0.25">
      <c r="A35" s="99">
        <v>16</v>
      </c>
      <c r="B35" s="141" t="s">
        <v>281</v>
      </c>
      <c r="C35" s="97">
        <v>43742</v>
      </c>
      <c r="D35" s="98" t="s">
        <v>272</v>
      </c>
      <c r="E35" s="99">
        <v>1330.998</v>
      </c>
      <c r="F35" s="99">
        <v>1330.998</v>
      </c>
      <c r="G35" s="99"/>
      <c r="H35" s="99">
        <f t="shared" si="0"/>
        <v>0</v>
      </c>
      <c r="I35" s="99">
        <f t="shared" si="1"/>
        <v>0</v>
      </c>
      <c r="J35" s="99">
        <v>1</v>
      </c>
    </row>
    <row r="36" spans="1:10" ht="120" x14ac:dyDescent="0.25">
      <c r="A36" s="99">
        <v>17</v>
      </c>
      <c r="B36" s="141" t="s">
        <v>282</v>
      </c>
      <c r="C36" s="97">
        <v>43746</v>
      </c>
      <c r="D36" s="98" t="s">
        <v>272</v>
      </c>
      <c r="E36" s="99">
        <v>120</v>
      </c>
      <c r="F36" s="99">
        <v>120</v>
      </c>
      <c r="G36" s="99"/>
      <c r="H36" s="99">
        <f t="shared" si="0"/>
        <v>0</v>
      </c>
      <c r="I36" s="99">
        <f t="shared" si="1"/>
        <v>0</v>
      </c>
      <c r="J36" s="99">
        <v>1</v>
      </c>
    </row>
    <row r="37" spans="1:10" ht="90" x14ac:dyDescent="0.25">
      <c r="A37" s="99">
        <v>18</v>
      </c>
      <c r="B37" s="141" t="s">
        <v>283</v>
      </c>
      <c r="C37" s="97">
        <v>43755</v>
      </c>
      <c r="D37" s="98" t="s">
        <v>284</v>
      </c>
      <c r="E37" s="99">
        <v>20.135000000000002</v>
      </c>
      <c r="F37" s="99">
        <v>19.45</v>
      </c>
      <c r="G37" s="99"/>
      <c r="H37" s="99">
        <f t="shared" si="0"/>
        <v>0.68500000000000227</v>
      </c>
      <c r="I37" s="99">
        <f t="shared" si="1"/>
        <v>3.4020362552768919</v>
      </c>
      <c r="J37" s="99">
        <v>3</v>
      </c>
    </row>
    <row r="38" spans="1:10" ht="195" x14ac:dyDescent="0.25">
      <c r="A38" s="99">
        <v>19</v>
      </c>
      <c r="B38" s="113" t="s">
        <v>285</v>
      </c>
      <c r="C38" s="97">
        <v>43762</v>
      </c>
      <c r="D38" s="98" t="s">
        <v>284</v>
      </c>
      <c r="E38" s="99">
        <v>119.42700000000001</v>
      </c>
      <c r="F38" s="99">
        <v>115</v>
      </c>
      <c r="G38" s="99"/>
      <c r="H38" s="99">
        <f t="shared" si="0"/>
        <v>4.4270000000000067</v>
      </c>
      <c r="I38" s="99">
        <f t="shared" si="1"/>
        <v>3.7068669563834025</v>
      </c>
      <c r="J38" s="99">
        <v>2</v>
      </c>
    </row>
    <row r="39" spans="1:10" ht="180" x14ac:dyDescent="0.25">
      <c r="A39" s="99">
        <v>20</v>
      </c>
      <c r="B39" s="114" t="s">
        <v>286</v>
      </c>
      <c r="C39" s="97">
        <v>43760</v>
      </c>
      <c r="D39" s="98" t="s">
        <v>287</v>
      </c>
      <c r="E39" s="99">
        <v>5387.4380000000001</v>
      </c>
      <c r="F39" s="99">
        <v>4740.9408100000001</v>
      </c>
      <c r="G39" s="99"/>
      <c r="H39" s="99">
        <f t="shared" si="0"/>
        <v>646.49719000000005</v>
      </c>
      <c r="I39" s="99">
        <f t="shared" si="1"/>
        <v>12.00008594066419</v>
      </c>
      <c r="J39" s="99">
        <v>2</v>
      </c>
    </row>
    <row r="40" spans="1:10" ht="180" x14ac:dyDescent="0.25">
      <c r="A40" s="99">
        <v>21</v>
      </c>
      <c r="B40" s="110" t="s">
        <v>288</v>
      </c>
      <c r="C40" s="97">
        <v>43760</v>
      </c>
      <c r="D40" s="98" t="s">
        <v>287</v>
      </c>
      <c r="E40" s="99">
        <v>6144.0680000000002</v>
      </c>
      <c r="F40" s="99">
        <v>6113.3476600000004</v>
      </c>
      <c r="G40" s="99"/>
      <c r="H40" s="99">
        <f t="shared" si="0"/>
        <v>30.720339999999851</v>
      </c>
      <c r="I40" s="99">
        <f t="shared" si="1"/>
        <v>0.49999999999999756</v>
      </c>
      <c r="J40" s="99">
        <v>1</v>
      </c>
    </row>
    <row r="41" spans="1:10" ht="180" x14ac:dyDescent="0.25">
      <c r="A41" s="99">
        <v>22</v>
      </c>
      <c r="B41" s="114" t="s">
        <v>289</v>
      </c>
      <c r="C41" s="97">
        <v>43760</v>
      </c>
      <c r="D41" s="98" t="s">
        <v>287</v>
      </c>
      <c r="E41" s="99">
        <v>3982.2460000000001</v>
      </c>
      <c r="F41" s="99">
        <v>3524.2809999999999</v>
      </c>
      <c r="G41" s="99"/>
      <c r="H41" s="99">
        <f t="shared" si="0"/>
        <v>457.96500000000015</v>
      </c>
      <c r="I41" s="99">
        <f t="shared" si="1"/>
        <v>11.500168497877834</v>
      </c>
      <c r="J41" s="99">
        <v>2</v>
      </c>
    </row>
    <row r="42" spans="1:10" ht="180" x14ac:dyDescent="0.25">
      <c r="A42" s="99">
        <v>23</v>
      </c>
      <c r="B42" s="114" t="s">
        <v>290</v>
      </c>
      <c r="C42" s="97">
        <v>43760</v>
      </c>
      <c r="D42" s="98" t="s">
        <v>287</v>
      </c>
      <c r="E42" s="99">
        <v>9225.1440000000002</v>
      </c>
      <c r="F42" s="99">
        <v>9179.018</v>
      </c>
      <c r="G42" s="99"/>
      <c r="H42" s="99">
        <f t="shared" si="0"/>
        <v>46.126000000000204</v>
      </c>
      <c r="I42" s="99">
        <f t="shared" si="1"/>
        <v>0.50000303518297606</v>
      </c>
      <c r="J42" s="99">
        <v>1</v>
      </c>
    </row>
    <row r="43" spans="1:10" ht="180" x14ac:dyDescent="0.25">
      <c r="A43" s="99">
        <v>24</v>
      </c>
      <c r="B43" s="114" t="s">
        <v>291</v>
      </c>
      <c r="C43" s="97">
        <v>43760</v>
      </c>
      <c r="D43" s="98" t="s">
        <v>287</v>
      </c>
      <c r="E43" s="99">
        <v>4882.6120000000001</v>
      </c>
      <c r="F43" s="99">
        <v>3796.44632</v>
      </c>
      <c r="G43" s="99"/>
      <c r="H43" s="99">
        <f t="shared" si="0"/>
        <v>1086.1656800000001</v>
      </c>
      <c r="I43" s="99">
        <f t="shared" si="1"/>
        <v>22.245586583574532</v>
      </c>
      <c r="J43" s="99">
        <v>3</v>
      </c>
    </row>
    <row r="44" spans="1:10" ht="105" x14ac:dyDescent="0.25">
      <c r="A44" s="99">
        <v>25</v>
      </c>
      <c r="B44" s="141" t="s">
        <v>292</v>
      </c>
      <c r="C44" s="97">
        <v>43761</v>
      </c>
      <c r="D44" s="98" t="s">
        <v>284</v>
      </c>
      <c r="E44" s="99">
        <v>28.221</v>
      </c>
      <c r="F44" s="99">
        <v>13.904</v>
      </c>
      <c r="G44" s="99"/>
      <c r="H44" s="99">
        <f t="shared" si="0"/>
        <v>14.317</v>
      </c>
      <c r="I44" s="99">
        <f t="shared" si="1"/>
        <v>50.731724602246551</v>
      </c>
      <c r="J44" s="99">
        <v>3</v>
      </c>
    </row>
    <row r="45" spans="1:10" ht="75" x14ac:dyDescent="0.25">
      <c r="A45" s="99">
        <v>26</v>
      </c>
      <c r="B45" s="141" t="s">
        <v>274</v>
      </c>
      <c r="C45" s="97">
        <v>43787</v>
      </c>
      <c r="D45" s="98" t="s">
        <v>271</v>
      </c>
      <c r="E45" s="99">
        <v>406.72</v>
      </c>
      <c r="F45" s="99">
        <v>406.72</v>
      </c>
      <c r="G45" s="99"/>
      <c r="H45" s="99">
        <f t="shared" si="0"/>
        <v>0</v>
      </c>
      <c r="I45" s="99">
        <f t="shared" si="1"/>
        <v>0</v>
      </c>
      <c r="J45" s="99">
        <v>1</v>
      </c>
    </row>
    <row r="46" spans="1:10" ht="105" x14ac:dyDescent="0.25">
      <c r="A46" s="99">
        <v>27</v>
      </c>
      <c r="B46" s="114" t="s">
        <v>293</v>
      </c>
      <c r="C46" s="97">
        <v>43801</v>
      </c>
      <c r="D46" s="98" t="s">
        <v>287</v>
      </c>
      <c r="E46" s="99">
        <v>321.59093000000001</v>
      </c>
      <c r="F46" s="99">
        <v>270.13652000000002</v>
      </c>
      <c r="G46" s="99"/>
      <c r="H46" s="99">
        <f t="shared" si="0"/>
        <v>51.454409999999996</v>
      </c>
      <c r="I46" s="99">
        <f t="shared" si="1"/>
        <v>15.999956839578777</v>
      </c>
      <c r="J46" s="99">
        <v>3</v>
      </c>
    </row>
    <row r="47" spans="1:10" ht="165.75" thickBot="1" x14ac:dyDescent="0.3">
      <c r="A47" s="115">
        <v>28</v>
      </c>
      <c r="B47" s="116" t="s">
        <v>231</v>
      </c>
      <c r="C47" s="117">
        <v>43500</v>
      </c>
      <c r="D47" s="91" t="s">
        <v>270</v>
      </c>
      <c r="E47" s="118">
        <v>255</v>
      </c>
      <c r="F47" s="118">
        <v>255</v>
      </c>
      <c r="G47" s="100"/>
      <c r="H47" s="100">
        <f t="shared" si="0"/>
        <v>0</v>
      </c>
      <c r="I47" s="100">
        <f t="shared" si="1"/>
        <v>0</v>
      </c>
      <c r="J47" s="119">
        <v>1</v>
      </c>
    </row>
    <row r="48" spans="1:10" ht="120.75" thickBot="1" x14ac:dyDescent="0.3">
      <c r="A48" s="115">
        <v>29</v>
      </c>
      <c r="B48" s="116" t="s">
        <v>232</v>
      </c>
      <c r="C48" s="117">
        <v>43503</v>
      </c>
      <c r="D48" s="91" t="s">
        <v>270</v>
      </c>
      <c r="E48" s="118">
        <v>380</v>
      </c>
      <c r="F48" s="118">
        <v>380</v>
      </c>
      <c r="G48" s="100"/>
      <c r="H48" s="100">
        <f t="shared" si="0"/>
        <v>0</v>
      </c>
      <c r="I48" s="100">
        <f t="shared" si="1"/>
        <v>0</v>
      </c>
      <c r="J48" s="119">
        <v>1</v>
      </c>
    </row>
    <row r="49" spans="1:10" ht="30.75" thickBot="1" x14ac:dyDescent="0.3">
      <c r="A49" s="115">
        <v>30</v>
      </c>
      <c r="B49" s="116" t="s">
        <v>233</v>
      </c>
      <c r="C49" s="117">
        <v>43563</v>
      </c>
      <c r="D49" s="91" t="s">
        <v>271</v>
      </c>
      <c r="E49" s="118">
        <v>1542.288</v>
      </c>
      <c r="F49" s="118">
        <v>1542.288</v>
      </c>
      <c r="G49" s="100"/>
      <c r="H49" s="100">
        <f t="shared" si="0"/>
        <v>0</v>
      </c>
      <c r="I49" s="100">
        <f t="shared" si="1"/>
        <v>0</v>
      </c>
      <c r="J49" s="111">
        <v>1</v>
      </c>
    </row>
    <row r="50" spans="1:10" ht="75.75" thickBot="1" x14ac:dyDescent="0.3">
      <c r="A50" s="115">
        <v>31</v>
      </c>
      <c r="B50" s="116" t="s">
        <v>234</v>
      </c>
      <c r="C50" s="117">
        <v>43592</v>
      </c>
      <c r="D50" s="91" t="s">
        <v>272</v>
      </c>
      <c r="E50" s="118">
        <v>987.6</v>
      </c>
      <c r="F50" s="118">
        <v>839.46</v>
      </c>
      <c r="G50" s="100"/>
      <c r="H50" s="100">
        <f t="shared" si="0"/>
        <v>148.13999999999999</v>
      </c>
      <c r="I50" s="100">
        <f t="shared" si="1"/>
        <v>15</v>
      </c>
      <c r="J50" s="111">
        <v>3</v>
      </c>
    </row>
    <row r="51" spans="1:10" ht="150.75" thickBot="1" x14ac:dyDescent="0.3">
      <c r="A51" s="115">
        <v>32</v>
      </c>
      <c r="B51" s="116" t="s">
        <v>235</v>
      </c>
      <c r="C51" s="117">
        <v>43599</v>
      </c>
      <c r="D51" s="91" t="s">
        <v>272</v>
      </c>
      <c r="E51" s="118">
        <v>440.2</v>
      </c>
      <c r="F51" s="118">
        <v>369.76799999999997</v>
      </c>
      <c r="G51" s="100"/>
      <c r="H51" s="100">
        <f t="shared" si="0"/>
        <v>70.432000000000016</v>
      </c>
      <c r="I51" s="100">
        <f t="shared" si="1"/>
        <v>16.000000000000004</v>
      </c>
      <c r="J51" s="111">
        <v>2</v>
      </c>
    </row>
    <row r="52" spans="1:10" ht="105.75" thickBot="1" x14ac:dyDescent="0.3">
      <c r="A52" s="115">
        <v>33</v>
      </c>
      <c r="B52" s="116" t="s">
        <v>236</v>
      </c>
      <c r="C52" s="97">
        <v>43600</v>
      </c>
      <c r="D52" s="91" t="s">
        <v>272</v>
      </c>
      <c r="E52" s="118">
        <v>120</v>
      </c>
      <c r="F52" s="118">
        <v>120</v>
      </c>
      <c r="G52" s="100"/>
      <c r="H52" s="100">
        <f t="shared" si="0"/>
        <v>0</v>
      </c>
      <c r="I52" s="100">
        <f t="shared" si="1"/>
        <v>0</v>
      </c>
      <c r="J52" s="111">
        <v>1</v>
      </c>
    </row>
    <row r="53" spans="1:10" ht="60.75" thickBot="1" x14ac:dyDescent="0.3">
      <c r="A53" s="115">
        <v>34</v>
      </c>
      <c r="B53" s="116" t="s">
        <v>237</v>
      </c>
      <c r="C53" s="97">
        <v>43601</v>
      </c>
      <c r="D53" s="91" t="s">
        <v>272</v>
      </c>
      <c r="E53" s="118">
        <v>971.7</v>
      </c>
      <c r="F53" s="118">
        <v>835.66200000000003</v>
      </c>
      <c r="G53" s="100"/>
      <c r="H53" s="100">
        <f t="shared" si="0"/>
        <v>136.03800000000001</v>
      </c>
      <c r="I53" s="100">
        <f t="shared" si="1"/>
        <v>14.000000000000002</v>
      </c>
      <c r="J53" s="111">
        <v>3</v>
      </c>
    </row>
    <row r="54" spans="1:10" ht="135.75" thickBot="1" x14ac:dyDescent="0.3">
      <c r="A54" s="115">
        <v>35</v>
      </c>
      <c r="B54" s="116" t="s">
        <v>238</v>
      </c>
      <c r="C54" s="97">
        <v>43600</v>
      </c>
      <c r="D54" s="91" t="s">
        <v>272</v>
      </c>
      <c r="E54" s="118">
        <v>873.8</v>
      </c>
      <c r="F54" s="118">
        <v>733.99199999999996</v>
      </c>
      <c r="G54" s="100"/>
      <c r="H54" s="100">
        <f t="shared" si="0"/>
        <v>139.80799999999999</v>
      </c>
      <c r="I54" s="100">
        <f t="shared" si="1"/>
        <v>16</v>
      </c>
      <c r="J54" s="111">
        <v>2</v>
      </c>
    </row>
    <row r="55" spans="1:10" ht="120.75" thickBot="1" x14ac:dyDescent="0.3">
      <c r="A55" s="115">
        <v>36</v>
      </c>
      <c r="B55" s="116" t="s">
        <v>239</v>
      </c>
      <c r="C55" s="97">
        <v>43601</v>
      </c>
      <c r="D55" s="91" t="s">
        <v>272</v>
      </c>
      <c r="E55" s="118">
        <v>304.89999999999998</v>
      </c>
      <c r="F55" s="118">
        <v>303.375</v>
      </c>
      <c r="G55" s="100"/>
      <c r="H55" s="100">
        <f t="shared" si="0"/>
        <v>1.5249999999999773</v>
      </c>
      <c r="I55" s="100">
        <f t="shared" si="1"/>
        <v>0.50016398819284269</v>
      </c>
      <c r="J55" s="111">
        <v>3</v>
      </c>
    </row>
    <row r="56" spans="1:10" ht="150.75" thickBot="1" x14ac:dyDescent="0.3">
      <c r="A56" s="115">
        <v>37</v>
      </c>
      <c r="B56" s="120" t="s">
        <v>240</v>
      </c>
      <c r="C56" s="97">
        <v>43600</v>
      </c>
      <c r="D56" s="91" t="s">
        <v>272</v>
      </c>
      <c r="E56" s="92">
        <v>251.6</v>
      </c>
      <c r="F56" s="92">
        <v>251.6</v>
      </c>
      <c r="G56" s="100"/>
      <c r="H56" s="100">
        <f t="shared" si="0"/>
        <v>0</v>
      </c>
      <c r="I56" s="100">
        <f t="shared" si="1"/>
        <v>0</v>
      </c>
      <c r="J56" s="121">
        <v>1</v>
      </c>
    </row>
    <row r="57" spans="1:10" ht="150.75" thickBot="1" x14ac:dyDescent="0.3">
      <c r="A57" s="115">
        <v>38</v>
      </c>
      <c r="B57" s="109" t="s">
        <v>241</v>
      </c>
      <c r="C57" s="97">
        <v>43600</v>
      </c>
      <c r="D57" s="91" t="s">
        <v>272</v>
      </c>
      <c r="E57" s="92">
        <v>1708</v>
      </c>
      <c r="F57" s="92">
        <v>1708</v>
      </c>
      <c r="G57" s="100"/>
      <c r="H57" s="100">
        <f t="shared" si="0"/>
        <v>0</v>
      </c>
      <c r="I57" s="100">
        <f t="shared" si="1"/>
        <v>0</v>
      </c>
      <c r="J57" s="121">
        <v>1</v>
      </c>
    </row>
    <row r="58" spans="1:10" ht="105.75" thickBot="1" x14ac:dyDescent="0.3">
      <c r="A58" s="115">
        <v>39</v>
      </c>
      <c r="B58" s="109" t="s">
        <v>242</v>
      </c>
      <c r="C58" s="97">
        <v>43601</v>
      </c>
      <c r="D58" s="91" t="s">
        <v>272</v>
      </c>
      <c r="E58" s="92">
        <v>1243.79</v>
      </c>
      <c r="F58" s="122">
        <v>1144.2860000000001</v>
      </c>
      <c r="G58" s="100"/>
      <c r="H58" s="102">
        <f t="shared" si="0"/>
        <v>99.503999999999905</v>
      </c>
      <c r="I58" s="100">
        <f t="shared" si="1"/>
        <v>8.0000643195394634</v>
      </c>
      <c r="J58" s="121">
        <v>3</v>
      </c>
    </row>
    <row r="59" spans="1:10" ht="120.75" thickBot="1" x14ac:dyDescent="0.3">
      <c r="A59" s="115">
        <v>40</v>
      </c>
      <c r="B59" s="109" t="s">
        <v>243</v>
      </c>
      <c r="C59" s="117">
        <v>43599</v>
      </c>
      <c r="D59" s="91" t="s">
        <v>272</v>
      </c>
      <c r="E59" s="92">
        <v>573.1</v>
      </c>
      <c r="F59" s="122">
        <v>434.2</v>
      </c>
      <c r="G59" s="100"/>
      <c r="H59" s="102">
        <f t="shared" si="0"/>
        <v>138.90000000000003</v>
      </c>
      <c r="I59" s="100">
        <f t="shared" si="1"/>
        <v>24.236607921828657</v>
      </c>
      <c r="J59" s="121">
        <v>11</v>
      </c>
    </row>
    <row r="60" spans="1:10" ht="150.75" thickBot="1" x14ac:dyDescent="0.3">
      <c r="A60" s="115">
        <v>41</v>
      </c>
      <c r="B60" s="109" t="s">
        <v>244</v>
      </c>
      <c r="C60" s="117">
        <v>43599</v>
      </c>
      <c r="D60" s="91" t="s">
        <v>272</v>
      </c>
      <c r="E60" s="92">
        <v>1209.3</v>
      </c>
      <c r="F60" s="93">
        <v>985.57899999999995</v>
      </c>
      <c r="G60" s="100"/>
      <c r="H60" s="100">
        <f t="shared" si="0"/>
        <v>223.721</v>
      </c>
      <c r="I60" s="100">
        <f t="shared" si="1"/>
        <v>18.50004134623336</v>
      </c>
      <c r="J60" s="121">
        <v>4</v>
      </c>
    </row>
    <row r="61" spans="1:10" ht="135.75" thickBot="1" x14ac:dyDescent="0.3">
      <c r="A61" s="115">
        <v>42</v>
      </c>
      <c r="B61" s="109" t="s">
        <v>245</v>
      </c>
      <c r="C61" s="117">
        <v>43602</v>
      </c>
      <c r="D61" s="91" t="s">
        <v>272</v>
      </c>
      <c r="E61" s="92">
        <v>334.8</v>
      </c>
      <c r="F61" s="92">
        <v>334.8</v>
      </c>
      <c r="G61" s="100"/>
      <c r="H61" s="100">
        <f t="shared" si="0"/>
        <v>0</v>
      </c>
      <c r="I61" s="100">
        <f t="shared" si="1"/>
        <v>0</v>
      </c>
      <c r="J61" s="121">
        <v>2</v>
      </c>
    </row>
    <row r="62" spans="1:10" ht="135.75" thickBot="1" x14ac:dyDescent="0.3">
      <c r="A62" s="115">
        <v>43</v>
      </c>
      <c r="B62" s="109" t="s">
        <v>246</v>
      </c>
      <c r="C62" s="117">
        <v>43601</v>
      </c>
      <c r="D62" s="91" t="s">
        <v>272</v>
      </c>
      <c r="E62" s="92">
        <v>795.5</v>
      </c>
      <c r="F62" s="93">
        <v>707.995</v>
      </c>
      <c r="G62" s="100"/>
      <c r="H62" s="100">
        <f t="shared" si="0"/>
        <v>87.504999999999995</v>
      </c>
      <c r="I62" s="100">
        <f t="shared" si="1"/>
        <v>11</v>
      </c>
      <c r="J62" s="121">
        <v>2</v>
      </c>
    </row>
    <row r="63" spans="1:10" ht="135.75" thickBot="1" x14ac:dyDescent="0.3">
      <c r="A63" s="115">
        <v>44</v>
      </c>
      <c r="B63" s="109" t="s">
        <v>247</v>
      </c>
      <c r="C63" s="117">
        <v>43609</v>
      </c>
      <c r="D63" s="91" t="s">
        <v>272</v>
      </c>
      <c r="E63" s="92">
        <v>150</v>
      </c>
      <c r="F63" s="92">
        <v>149.25</v>
      </c>
      <c r="G63" s="100"/>
      <c r="H63" s="100">
        <f t="shared" si="0"/>
        <v>0.75</v>
      </c>
      <c r="I63" s="100">
        <f t="shared" si="1"/>
        <v>0.5</v>
      </c>
      <c r="J63" s="121">
        <v>2</v>
      </c>
    </row>
    <row r="64" spans="1:10" ht="105.75" thickBot="1" x14ac:dyDescent="0.3">
      <c r="A64" s="115">
        <v>45</v>
      </c>
      <c r="B64" s="109" t="s">
        <v>248</v>
      </c>
      <c r="C64" s="117">
        <v>43573</v>
      </c>
      <c r="D64" s="91" t="s">
        <v>272</v>
      </c>
      <c r="E64" s="92">
        <v>738.21</v>
      </c>
      <c r="F64" s="92">
        <v>645.93299999999999</v>
      </c>
      <c r="G64" s="100"/>
      <c r="H64" s="100">
        <f t="shared" si="0"/>
        <v>92.277000000000044</v>
      </c>
      <c r="I64" s="100">
        <f t="shared" si="1"/>
        <v>12.50010159710652</v>
      </c>
      <c r="J64" s="121">
        <v>2</v>
      </c>
    </row>
    <row r="65" spans="1:10" ht="105.75" thickBot="1" x14ac:dyDescent="0.3">
      <c r="A65" s="115">
        <v>46</v>
      </c>
      <c r="B65" s="109" t="s">
        <v>249</v>
      </c>
      <c r="C65" s="117">
        <v>43573</v>
      </c>
      <c r="D65" s="91" t="s">
        <v>272</v>
      </c>
      <c r="E65" s="92">
        <v>596.4</v>
      </c>
      <c r="F65" s="92">
        <v>551.66999999999996</v>
      </c>
      <c r="G65" s="100"/>
      <c r="H65" s="100">
        <f t="shared" si="0"/>
        <v>44.730000000000018</v>
      </c>
      <c r="I65" s="100">
        <f t="shared" si="1"/>
        <v>7.5000000000000036</v>
      </c>
      <c r="J65" s="121">
        <v>2</v>
      </c>
    </row>
    <row r="66" spans="1:10" ht="90.75" thickBot="1" x14ac:dyDescent="0.3">
      <c r="A66" s="115">
        <v>47</v>
      </c>
      <c r="B66" s="109" t="s">
        <v>250</v>
      </c>
      <c r="C66" s="117">
        <v>43605</v>
      </c>
      <c r="D66" s="91" t="s">
        <v>272</v>
      </c>
      <c r="E66" s="92">
        <v>1401.8</v>
      </c>
      <c r="F66" s="93">
        <v>1331.71</v>
      </c>
      <c r="G66" s="100"/>
      <c r="H66" s="100">
        <f t="shared" si="0"/>
        <v>70.089999999999918</v>
      </c>
      <c r="I66" s="100">
        <f t="shared" si="1"/>
        <v>4.9999999999999938</v>
      </c>
      <c r="J66" s="121">
        <v>3</v>
      </c>
    </row>
    <row r="67" spans="1:10" ht="90.75" thickBot="1" x14ac:dyDescent="0.3">
      <c r="A67" s="115">
        <v>48</v>
      </c>
      <c r="B67" s="109" t="s">
        <v>251</v>
      </c>
      <c r="C67" s="117">
        <v>43605</v>
      </c>
      <c r="D67" s="91" t="s">
        <v>272</v>
      </c>
      <c r="E67" s="92">
        <v>1407.155</v>
      </c>
      <c r="F67" s="93">
        <v>1400.1189999999999</v>
      </c>
      <c r="G67" s="100"/>
      <c r="H67" s="100">
        <f t="shared" si="0"/>
        <v>7.0360000000000582</v>
      </c>
      <c r="I67" s="100">
        <f t="shared" si="1"/>
        <v>0.5000159897097376</v>
      </c>
      <c r="J67" s="121">
        <v>2</v>
      </c>
    </row>
    <row r="68" spans="1:10" ht="105.75" thickBot="1" x14ac:dyDescent="0.3">
      <c r="A68" s="115">
        <v>49</v>
      </c>
      <c r="B68" s="109" t="s">
        <v>252</v>
      </c>
      <c r="C68" s="117">
        <v>43605</v>
      </c>
      <c r="D68" s="91" t="s">
        <v>272</v>
      </c>
      <c r="E68" s="92">
        <v>1834.73</v>
      </c>
      <c r="F68" s="93">
        <v>1825.556</v>
      </c>
      <c r="G68" s="100"/>
      <c r="H68" s="100">
        <f t="shared" si="0"/>
        <v>9.1739999999999782</v>
      </c>
      <c r="I68" s="100">
        <f t="shared" si="1"/>
        <v>0.50001907637635934</v>
      </c>
      <c r="J68" s="121">
        <v>2</v>
      </c>
    </row>
    <row r="69" spans="1:10" ht="60.75" thickBot="1" x14ac:dyDescent="0.3">
      <c r="A69" s="115">
        <v>50</v>
      </c>
      <c r="B69" s="109" t="s">
        <v>253</v>
      </c>
      <c r="C69" s="97">
        <v>43614</v>
      </c>
      <c r="D69" s="91" t="s">
        <v>272</v>
      </c>
      <c r="E69" s="92">
        <v>480.4</v>
      </c>
      <c r="F69" s="123">
        <v>427.55599999999998</v>
      </c>
      <c r="G69" s="100"/>
      <c r="H69" s="124">
        <f t="shared" si="0"/>
        <v>52.843999999999994</v>
      </c>
      <c r="I69" s="100">
        <f t="shared" si="1"/>
        <v>10.999999999999998</v>
      </c>
      <c r="J69" s="121">
        <v>2</v>
      </c>
    </row>
    <row r="70" spans="1:10" ht="105.75" thickBot="1" x14ac:dyDescent="0.3">
      <c r="A70" s="115">
        <v>51</v>
      </c>
      <c r="B70" s="125" t="s">
        <v>254</v>
      </c>
      <c r="C70" s="97">
        <v>43614</v>
      </c>
      <c r="D70" s="91" t="s">
        <v>272</v>
      </c>
      <c r="E70" s="92">
        <v>1225.374</v>
      </c>
      <c r="F70" s="92">
        <v>1225.374</v>
      </c>
      <c r="G70" s="100"/>
      <c r="H70" s="100">
        <f t="shared" si="0"/>
        <v>0</v>
      </c>
      <c r="I70" s="100">
        <f t="shared" si="1"/>
        <v>0</v>
      </c>
      <c r="J70" s="121">
        <v>2</v>
      </c>
    </row>
    <row r="71" spans="1:10" ht="120.75" thickBot="1" x14ac:dyDescent="0.3">
      <c r="A71" s="115">
        <v>52</v>
      </c>
      <c r="B71" s="106" t="s">
        <v>255</v>
      </c>
      <c r="C71" s="117">
        <v>43599</v>
      </c>
      <c r="D71" s="91" t="s">
        <v>272</v>
      </c>
      <c r="E71" s="118">
        <v>2244.5700000000002</v>
      </c>
      <c r="F71" s="118">
        <v>2244.5700000000002</v>
      </c>
      <c r="G71" s="100"/>
      <c r="H71" s="100">
        <f t="shared" si="0"/>
        <v>0</v>
      </c>
      <c r="I71" s="100">
        <f t="shared" si="1"/>
        <v>0</v>
      </c>
      <c r="J71" s="121">
        <v>1</v>
      </c>
    </row>
    <row r="72" spans="1:10" ht="60.75" thickBot="1" x14ac:dyDescent="0.3">
      <c r="A72" s="115">
        <v>53</v>
      </c>
      <c r="B72" s="106" t="s">
        <v>256</v>
      </c>
      <c r="C72" s="117">
        <v>43612</v>
      </c>
      <c r="D72" s="91" t="s">
        <v>272</v>
      </c>
      <c r="E72" s="118">
        <v>570.9</v>
      </c>
      <c r="F72" s="118">
        <v>568.04499999999996</v>
      </c>
      <c r="G72" s="100"/>
      <c r="H72" s="100">
        <f t="shared" si="0"/>
        <v>2.8550000000000182</v>
      </c>
      <c r="I72" s="100">
        <f t="shared" si="1"/>
        <v>0.50008758101243977</v>
      </c>
      <c r="J72" s="121">
        <v>3</v>
      </c>
    </row>
    <row r="73" spans="1:10" ht="60.75" thickBot="1" x14ac:dyDescent="0.3">
      <c r="A73" s="115">
        <v>54</v>
      </c>
      <c r="B73" s="106" t="s">
        <v>298</v>
      </c>
      <c r="C73" s="97">
        <v>43630</v>
      </c>
      <c r="D73" s="91" t="s">
        <v>272</v>
      </c>
      <c r="E73" s="92">
        <v>682.2</v>
      </c>
      <c r="F73" s="93">
        <v>678.78899999999999</v>
      </c>
      <c r="G73" s="100"/>
      <c r="H73" s="100">
        <f t="shared" si="0"/>
        <v>3.4110000000000582</v>
      </c>
      <c r="I73" s="100">
        <f t="shared" si="1"/>
        <v>0.50000000000000855</v>
      </c>
      <c r="J73" s="121">
        <v>2</v>
      </c>
    </row>
    <row r="74" spans="1:10" ht="90.75" thickBot="1" x14ac:dyDescent="0.3">
      <c r="A74" s="115">
        <v>55</v>
      </c>
      <c r="B74" s="106" t="s">
        <v>257</v>
      </c>
      <c r="C74" s="97">
        <v>43613</v>
      </c>
      <c r="D74" s="91" t="s">
        <v>272</v>
      </c>
      <c r="E74" s="118">
        <v>2369.4340000000002</v>
      </c>
      <c r="F74" s="118">
        <v>2369.4340000000002</v>
      </c>
      <c r="G74" s="100"/>
      <c r="H74" s="100">
        <f t="shared" si="0"/>
        <v>0</v>
      </c>
      <c r="I74" s="100">
        <f t="shared" si="1"/>
        <v>0</v>
      </c>
      <c r="J74" s="121">
        <v>3</v>
      </c>
    </row>
    <row r="75" spans="1:10" ht="60.75" thickBot="1" x14ac:dyDescent="0.3">
      <c r="A75" s="115">
        <v>56</v>
      </c>
      <c r="B75" s="106" t="s">
        <v>258</v>
      </c>
      <c r="C75" s="97">
        <v>43616</v>
      </c>
      <c r="D75" s="91" t="s">
        <v>272</v>
      </c>
      <c r="E75" s="92">
        <v>148</v>
      </c>
      <c r="F75" s="93">
        <v>148</v>
      </c>
      <c r="G75" s="100"/>
      <c r="H75" s="100">
        <f t="shared" si="0"/>
        <v>0</v>
      </c>
      <c r="I75" s="100">
        <f t="shared" si="1"/>
        <v>0</v>
      </c>
      <c r="J75" s="121">
        <v>1</v>
      </c>
    </row>
    <row r="76" spans="1:10" ht="120.75" thickBot="1" x14ac:dyDescent="0.3">
      <c r="A76" s="115">
        <v>57</v>
      </c>
      <c r="B76" s="106" t="s">
        <v>259</v>
      </c>
      <c r="C76" s="97">
        <v>43616</v>
      </c>
      <c r="D76" s="91" t="s">
        <v>272</v>
      </c>
      <c r="E76" s="92">
        <v>1174.3030000000001</v>
      </c>
      <c r="F76" s="93">
        <v>1168.431</v>
      </c>
      <c r="G76" s="100"/>
      <c r="H76" s="100">
        <f t="shared" si="0"/>
        <v>5.8720000000000709</v>
      </c>
      <c r="I76" s="100">
        <f t="shared" si="1"/>
        <v>0.50004130109520883</v>
      </c>
      <c r="J76" s="121">
        <v>2</v>
      </c>
    </row>
    <row r="77" spans="1:10" ht="105.75" thickBot="1" x14ac:dyDescent="0.3">
      <c r="A77" s="115">
        <v>58</v>
      </c>
      <c r="B77" s="106" t="s">
        <v>266</v>
      </c>
      <c r="C77" s="97">
        <v>43627</v>
      </c>
      <c r="D77" s="91" t="s">
        <v>272</v>
      </c>
      <c r="E77" s="92">
        <v>2986.5</v>
      </c>
      <c r="F77" s="93">
        <v>2568.39</v>
      </c>
      <c r="G77" s="100"/>
      <c r="H77" s="100">
        <f t="shared" si="0"/>
        <v>418.11000000000013</v>
      </c>
      <c r="I77" s="100">
        <f t="shared" si="1"/>
        <v>14.000000000000004</v>
      </c>
      <c r="J77" s="121">
        <v>3</v>
      </c>
    </row>
    <row r="78" spans="1:10" ht="105.75" thickBot="1" x14ac:dyDescent="0.3">
      <c r="A78" s="115">
        <v>59</v>
      </c>
      <c r="B78" s="106" t="s">
        <v>267</v>
      </c>
      <c r="C78" s="97">
        <v>43637</v>
      </c>
      <c r="D78" s="91" t="s">
        <v>272</v>
      </c>
      <c r="E78" s="92">
        <v>2892.1680000000001</v>
      </c>
      <c r="F78" s="92">
        <v>2892.1680000000001</v>
      </c>
      <c r="G78" s="100"/>
      <c r="H78" s="100">
        <f t="shared" si="0"/>
        <v>0</v>
      </c>
      <c r="I78" s="100">
        <f t="shared" si="1"/>
        <v>0</v>
      </c>
      <c r="J78" s="121">
        <v>1</v>
      </c>
    </row>
    <row r="79" spans="1:10" ht="135.75" thickBot="1" x14ac:dyDescent="0.3">
      <c r="A79" s="115">
        <v>60</v>
      </c>
      <c r="B79" s="126" t="s">
        <v>268</v>
      </c>
      <c r="C79" s="97">
        <v>43697</v>
      </c>
      <c r="D79" s="91" t="s">
        <v>272</v>
      </c>
      <c r="E79" s="92">
        <v>383.1</v>
      </c>
      <c r="F79" s="127">
        <v>381.18400000000003</v>
      </c>
      <c r="G79" s="100"/>
      <c r="H79" s="100">
        <f t="shared" si="0"/>
        <v>1.9159999999999968</v>
      </c>
      <c r="I79" s="100">
        <f t="shared" si="1"/>
        <v>0.50013051422604982</v>
      </c>
      <c r="J79" s="121">
        <v>1</v>
      </c>
    </row>
    <row r="80" spans="1:10" ht="105.75" thickBot="1" x14ac:dyDescent="0.3">
      <c r="A80" s="115">
        <v>61</v>
      </c>
      <c r="B80" s="93" t="s">
        <v>269</v>
      </c>
      <c r="C80" s="97">
        <v>43705</v>
      </c>
      <c r="D80" s="91" t="s">
        <v>272</v>
      </c>
      <c r="E80" s="92">
        <v>962.69299999999998</v>
      </c>
      <c r="F80" s="128">
        <v>962.69299999999998</v>
      </c>
      <c r="G80" s="100"/>
      <c r="H80" s="100">
        <f t="shared" si="0"/>
        <v>0</v>
      </c>
      <c r="I80" s="100">
        <f t="shared" si="1"/>
        <v>0</v>
      </c>
      <c r="J80" s="121">
        <v>1</v>
      </c>
    </row>
    <row r="81" spans="1:10" ht="135.75" thickBot="1" x14ac:dyDescent="0.3">
      <c r="A81" s="115">
        <v>62</v>
      </c>
      <c r="B81" s="129" t="s">
        <v>294</v>
      </c>
      <c r="C81" s="97">
        <v>43787</v>
      </c>
      <c r="D81" s="91" t="s">
        <v>272</v>
      </c>
      <c r="E81" s="92">
        <v>338.93599999999998</v>
      </c>
      <c r="F81" s="93">
        <v>338.93599999999998</v>
      </c>
      <c r="G81" s="100"/>
      <c r="H81" s="100">
        <f t="shared" si="0"/>
        <v>0</v>
      </c>
      <c r="I81" s="100">
        <f t="shared" si="1"/>
        <v>0</v>
      </c>
      <c r="J81" s="100">
        <v>1</v>
      </c>
    </row>
    <row r="82" spans="1:10" ht="120.75" thickBot="1" x14ac:dyDescent="0.3">
      <c r="A82" s="115">
        <v>63</v>
      </c>
      <c r="B82" s="130" t="s">
        <v>295</v>
      </c>
      <c r="C82" s="97">
        <v>43798</v>
      </c>
      <c r="D82" s="91" t="s">
        <v>272</v>
      </c>
      <c r="E82" s="92">
        <v>509.358</v>
      </c>
      <c r="F82" s="101">
        <v>509.358</v>
      </c>
      <c r="G82" s="100"/>
      <c r="H82" s="102">
        <f t="shared" si="0"/>
        <v>0</v>
      </c>
      <c r="I82" s="100">
        <f t="shared" si="1"/>
        <v>0</v>
      </c>
      <c r="J82" s="100">
        <v>1</v>
      </c>
    </row>
    <row r="83" spans="1:10" ht="120.75" thickBot="1" x14ac:dyDescent="0.3">
      <c r="A83" s="115">
        <v>64</v>
      </c>
      <c r="B83" s="106" t="s">
        <v>296</v>
      </c>
      <c r="C83" s="97">
        <v>43819</v>
      </c>
      <c r="D83" s="91" t="s">
        <v>272</v>
      </c>
      <c r="E83" s="93">
        <v>340</v>
      </c>
      <c r="F83" s="93">
        <v>340</v>
      </c>
      <c r="G83" s="100"/>
      <c r="H83" s="100">
        <f t="shared" si="0"/>
        <v>0</v>
      </c>
      <c r="I83" s="100">
        <f t="shared" si="1"/>
        <v>0</v>
      </c>
      <c r="J83" s="100">
        <v>1</v>
      </c>
    </row>
    <row r="84" spans="1:10" ht="166.5" thickBot="1" x14ac:dyDescent="0.3">
      <c r="A84" s="115">
        <v>65</v>
      </c>
      <c r="B84" s="103" t="s">
        <v>299</v>
      </c>
      <c r="C84" s="104">
        <v>43571</v>
      </c>
      <c r="D84" s="103" t="s">
        <v>287</v>
      </c>
      <c r="E84" s="103">
        <v>741.2</v>
      </c>
      <c r="F84" s="131">
        <v>492.39362999999997</v>
      </c>
      <c r="G84" s="99"/>
      <c r="H84" s="105">
        <f t="shared" ref="H84:H90" si="2">E84-F84</f>
        <v>248.80637000000007</v>
      </c>
      <c r="I84" s="105">
        <f t="shared" si="1"/>
        <v>33.568047760388566</v>
      </c>
      <c r="J84" s="103">
        <v>18</v>
      </c>
    </row>
    <row r="85" spans="1:10" ht="102.75" thickBot="1" x14ac:dyDescent="0.3">
      <c r="A85" s="115">
        <v>66</v>
      </c>
      <c r="B85" s="132" t="s">
        <v>300</v>
      </c>
      <c r="C85" s="104">
        <v>43572</v>
      </c>
      <c r="D85" s="103" t="s">
        <v>287</v>
      </c>
      <c r="E85" s="103">
        <v>790.8</v>
      </c>
      <c r="F85" s="103">
        <v>539.51800000000003</v>
      </c>
      <c r="G85" s="99"/>
      <c r="H85" s="105">
        <f t="shared" si="2"/>
        <v>251.28199999999993</v>
      </c>
      <c r="I85" s="105">
        <f t="shared" ref="I85:I90" si="3">H85/E85*100</f>
        <v>31.77567020738492</v>
      </c>
      <c r="J85" s="103">
        <v>18</v>
      </c>
    </row>
    <row r="86" spans="1:10" ht="90" thickBot="1" x14ac:dyDescent="0.3">
      <c r="A86" s="115">
        <v>67</v>
      </c>
      <c r="B86" s="103" t="s">
        <v>301</v>
      </c>
      <c r="C86" s="104">
        <v>43572</v>
      </c>
      <c r="D86" s="103" t="s">
        <v>287</v>
      </c>
      <c r="E86" s="103">
        <v>1082.0999999999999</v>
      </c>
      <c r="F86" s="131">
        <v>735.82799999999997</v>
      </c>
      <c r="G86" s="99"/>
      <c r="H86" s="105">
        <f t="shared" si="2"/>
        <v>346.27199999999993</v>
      </c>
      <c r="I86" s="105">
        <f t="shared" si="3"/>
        <v>31.999999999999996</v>
      </c>
      <c r="J86" s="133">
        <v>11</v>
      </c>
    </row>
    <row r="87" spans="1:10" ht="115.5" thickBot="1" x14ac:dyDescent="0.3">
      <c r="A87" s="115">
        <v>68</v>
      </c>
      <c r="B87" s="103" t="s">
        <v>302</v>
      </c>
      <c r="C87" s="104">
        <v>43578</v>
      </c>
      <c r="D87" s="103" t="s">
        <v>287</v>
      </c>
      <c r="E87" s="103">
        <v>715.38099999999997</v>
      </c>
      <c r="F87" s="131">
        <v>511.49713000000003</v>
      </c>
      <c r="G87" s="99"/>
      <c r="H87" s="105">
        <f t="shared" si="2"/>
        <v>203.88386999999994</v>
      </c>
      <c r="I87" s="105">
        <f t="shared" si="3"/>
        <v>28.500039838911007</v>
      </c>
      <c r="J87" s="103">
        <v>12</v>
      </c>
    </row>
    <row r="88" spans="1:10" ht="26.25" thickBot="1" x14ac:dyDescent="0.3">
      <c r="A88" s="115">
        <v>69</v>
      </c>
      <c r="B88" s="103" t="s">
        <v>260</v>
      </c>
      <c r="C88" s="104">
        <v>43571</v>
      </c>
      <c r="D88" s="103" t="s">
        <v>287</v>
      </c>
      <c r="E88" s="103">
        <v>8655.9699999999993</v>
      </c>
      <c r="F88" s="131">
        <v>7097.8954000000003</v>
      </c>
      <c r="G88" s="99"/>
      <c r="H88" s="105">
        <f t="shared" si="2"/>
        <v>1558.074599999999</v>
      </c>
      <c r="I88" s="105">
        <f t="shared" si="3"/>
        <v>17.999999999999989</v>
      </c>
      <c r="J88" s="103">
        <v>6</v>
      </c>
    </row>
    <row r="89" spans="1:10" ht="77.25" thickBot="1" x14ac:dyDescent="0.3">
      <c r="A89" s="115">
        <v>70</v>
      </c>
      <c r="B89" s="135" t="s">
        <v>303</v>
      </c>
      <c r="C89" s="104">
        <v>43616</v>
      </c>
      <c r="D89" s="103" t="s">
        <v>287</v>
      </c>
      <c r="E89" s="103">
        <v>989.11400000000003</v>
      </c>
      <c r="F89" s="103">
        <v>914.9</v>
      </c>
      <c r="G89" s="99"/>
      <c r="H89" s="105">
        <f t="shared" si="2"/>
        <v>74.214000000000055</v>
      </c>
      <c r="I89" s="105">
        <f t="shared" si="3"/>
        <v>7.5030785126891386</v>
      </c>
      <c r="J89" s="103">
        <v>2</v>
      </c>
    </row>
    <row r="90" spans="1:10" ht="180.75" thickBot="1" x14ac:dyDescent="0.3">
      <c r="A90" s="146">
        <v>71</v>
      </c>
      <c r="B90" s="138" t="s">
        <v>304</v>
      </c>
      <c r="C90" s="107">
        <v>43787</v>
      </c>
      <c r="D90" s="142" t="s">
        <v>287</v>
      </c>
      <c r="E90" s="111">
        <v>500</v>
      </c>
      <c r="F90" s="103">
        <v>500</v>
      </c>
      <c r="G90" s="99"/>
      <c r="H90" s="105">
        <f t="shared" si="2"/>
        <v>0</v>
      </c>
      <c r="I90" s="105">
        <f t="shared" si="3"/>
        <v>0</v>
      </c>
      <c r="J90" s="150">
        <v>1</v>
      </c>
    </row>
    <row r="91" spans="1:10" ht="15.75" thickBot="1" x14ac:dyDescent="0.3">
      <c r="A91" s="87"/>
      <c r="B91" s="86" t="s">
        <v>121</v>
      </c>
      <c r="C91" s="85"/>
      <c r="D91" s="96"/>
      <c r="E91" s="86">
        <f>SUM(E20:E90)</f>
        <v>113110.00193</v>
      </c>
      <c r="F91" s="86">
        <f>SUM(F20:F90)</f>
        <v>101825.32846999998</v>
      </c>
      <c r="G91" s="86"/>
      <c r="H91" s="86">
        <f t="shared" ref="H91" si="4">E91-F91</f>
        <v>11284.67346000002</v>
      </c>
      <c r="I91" s="85">
        <f t="shared" ref="I91" si="5">H91/E91*100</f>
        <v>9.9767246639989686</v>
      </c>
      <c r="J91" s="96">
        <f>SUM(J20:J90)</f>
        <v>228</v>
      </c>
    </row>
    <row r="92" spans="1:10" x14ac:dyDescent="0.25">
      <c r="A92" s="182"/>
      <c r="B92" s="183"/>
      <c r="C92" s="183"/>
      <c r="D92" s="188"/>
      <c r="E92" s="183"/>
      <c r="F92" s="183"/>
      <c r="G92" s="183"/>
      <c r="H92" s="183"/>
      <c r="I92" s="183"/>
      <c r="J92" s="189"/>
    </row>
    <row r="93" spans="1:10" ht="20.25" customHeight="1" thickBot="1" x14ac:dyDescent="0.3">
      <c r="A93" s="185" t="s">
        <v>305</v>
      </c>
      <c r="B93" s="186"/>
      <c r="C93" s="186"/>
      <c r="D93" s="186"/>
      <c r="E93" s="186"/>
      <c r="F93" s="186"/>
      <c r="G93" s="186"/>
      <c r="H93" s="186"/>
      <c r="I93" s="186"/>
      <c r="J93" s="187"/>
    </row>
    <row r="94" spans="1:10" ht="39" thickBot="1" x14ac:dyDescent="0.3">
      <c r="A94" s="87">
        <v>72</v>
      </c>
      <c r="B94" s="103" t="s">
        <v>297</v>
      </c>
      <c r="C94" s="104">
        <v>43789</v>
      </c>
      <c r="D94" s="103" t="s">
        <v>287</v>
      </c>
      <c r="E94" s="103">
        <v>300</v>
      </c>
      <c r="F94" s="103">
        <v>135</v>
      </c>
      <c r="G94" s="99"/>
      <c r="H94" s="105">
        <f t="shared" ref="H94" si="6">E94-F94</f>
        <v>165</v>
      </c>
      <c r="I94" s="105">
        <f t="shared" ref="I94" si="7">H94/E94*100</f>
        <v>55.000000000000007</v>
      </c>
      <c r="J94" s="103">
        <v>7</v>
      </c>
    </row>
    <row r="95" spans="1:10" ht="15.75" thickBot="1" x14ac:dyDescent="0.3">
      <c r="A95" s="87"/>
      <c r="B95" s="94" t="s">
        <v>122</v>
      </c>
      <c r="C95" s="94"/>
      <c r="D95" s="94"/>
      <c r="E95" s="94">
        <f>E94</f>
        <v>300</v>
      </c>
      <c r="F95" s="94">
        <f>F94</f>
        <v>135</v>
      </c>
      <c r="G95" s="37"/>
      <c r="H95" s="37"/>
      <c r="I95" s="37"/>
      <c r="J95" s="37">
        <v>7</v>
      </c>
    </row>
    <row r="96" spans="1:10" x14ac:dyDescent="0.25">
      <c r="A96" s="182" t="s">
        <v>123</v>
      </c>
      <c r="B96" s="183"/>
      <c r="C96" s="183"/>
      <c r="D96" s="183"/>
      <c r="E96" s="183"/>
      <c r="F96" s="183"/>
      <c r="G96" s="183"/>
      <c r="H96" s="183"/>
      <c r="I96" s="183"/>
      <c r="J96" s="184"/>
    </row>
    <row r="97" spans="1:11" ht="15.75" thickBot="1" x14ac:dyDescent="0.3">
      <c r="A97" s="185" t="s">
        <v>124</v>
      </c>
      <c r="B97" s="186"/>
      <c r="C97" s="186"/>
      <c r="D97" s="186"/>
      <c r="E97" s="186"/>
      <c r="F97" s="186"/>
      <c r="G97" s="186"/>
      <c r="H97" s="186"/>
      <c r="I97" s="186"/>
      <c r="J97" s="187"/>
    </row>
    <row r="98" spans="1:11" ht="75" x14ac:dyDescent="0.25">
      <c r="A98" s="99">
        <v>1</v>
      </c>
      <c r="B98" s="109" t="s">
        <v>274</v>
      </c>
      <c r="C98" s="107">
        <v>43550</v>
      </c>
      <c r="D98" s="108" t="s">
        <v>271</v>
      </c>
      <c r="E98" s="111">
        <v>406.72</v>
      </c>
      <c r="F98" s="99"/>
      <c r="G98" s="99"/>
      <c r="H98" s="99"/>
      <c r="I98" s="99"/>
      <c r="J98" s="99">
        <v>0</v>
      </c>
    </row>
    <row r="99" spans="1:11" ht="75" x14ac:dyDescent="0.25">
      <c r="A99" s="99">
        <v>2</v>
      </c>
      <c r="B99" s="109" t="s">
        <v>274</v>
      </c>
      <c r="C99" s="107">
        <v>43643</v>
      </c>
      <c r="D99" s="108" t="s">
        <v>271</v>
      </c>
      <c r="E99" s="111">
        <v>406.72</v>
      </c>
      <c r="F99" s="99"/>
      <c r="G99" s="99"/>
      <c r="H99" s="99"/>
      <c r="I99" s="99"/>
      <c r="J99" s="99"/>
    </row>
    <row r="100" spans="1:11" ht="75.75" customHeight="1" x14ac:dyDescent="0.25">
      <c r="A100" s="99">
        <v>3</v>
      </c>
      <c r="B100" s="109" t="s">
        <v>275</v>
      </c>
      <c r="C100" s="107">
        <v>43644</v>
      </c>
      <c r="D100" s="142" t="s">
        <v>287</v>
      </c>
      <c r="E100" s="111">
        <v>1500</v>
      </c>
      <c r="F100" s="99"/>
      <c r="G100" s="99"/>
      <c r="H100" s="99"/>
      <c r="I100" s="99"/>
      <c r="J100" s="99"/>
    </row>
    <row r="101" spans="1:11" ht="75" x14ac:dyDescent="0.25">
      <c r="A101" s="99">
        <v>4</v>
      </c>
      <c r="B101" s="109" t="s">
        <v>274</v>
      </c>
      <c r="C101" s="107">
        <v>43705</v>
      </c>
      <c r="D101" s="108" t="s">
        <v>271</v>
      </c>
      <c r="E101" s="111">
        <v>406.72</v>
      </c>
      <c r="F101" s="99"/>
      <c r="G101" s="99"/>
      <c r="H101" s="99"/>
      <c r="I101" s="99"/>
      <c r="J101" s="99"/>
    </row>
    <row r="102" spans="1:11" ht="180" x14ac:dyDescent="0.25">
      <c r="A102" s="99">
        <v>5</v>
      </c>
      <c r="B102" s="137" t="s">
        <v>276</v>
      </c>
      <c r="C102" s="107">
        <v>43717</v>
      </c>
      <c r="D102" s="142" t="s">
        <v>287</v>
      </c>
      <c r="E102" s="111">
        <v>500</v>
      </c>
      <c r="F102" s="99"/>
      <c r="G102" s="99"/>
      <c r="H102" s="99"/>
      <c r="I102" s="99"/>
      <c r="J102" s="99"/>
    </row>
    <row r="103" spans="1:11" ht="75" x14ac:dyDescent="0.25">
      <c r="A103" s="99">
        <v>6</v>
      </c>
      <c r="B103" s="109" t="s">
        <v>274</v>
      </c>
      <c r="C103" s="107">
        <v>43725</v>
      </c>
      <c r="D103" s="108" t="s">
        <v>271</v>
      </c>
      <c r="E103" s="111">
        <v>406.72</v>
      </c>
      <c r="F103" s="99"/>
      <c r="G103" s="99"/>
      <c r="H103" s="99"/>
      <c r="I103" s="99"/>
      <c r="J103" s="99"/>
    </row>
    <row r="104" spans="1:11" ht="180" x14ac:dyDescent="0.25">
      <c r="A104" s="99">
        <v>7</v>
      </c>
      <c r="B104" s="137" t="s">
        <v>276</v>
      </c>
      <c r="C104" s="107">
        <v>43738</v>
      </c>
      <c r="D104" s="142" t="s">
        <v>287</v>
      </c>
      <c r="E104" s="111">
        <v>500</v>
      </c>
      <c r="F104" s="99"/>
      <c r="G104" s="99"/>
      <c r="H104" s="99"/>
      <c r="I104" s="99"/>
      <c r="J104" s="99"/>
    </row>
    <row r="105" spans="1:11" ht="180" x14ac:dyDescent="0.25">
      <c r="A105" s="99">
        <v>8</v>
      </c>
      <c r="B105" s="138" t="s">
        <v>304</v>
      </c>
      <c r="C105" s="107">
        <v>43755</v>
      </c>
      <c r="D105" s="142" t="s">
        <v>287</v>
      </c>
      <c r="E105" s="111">
        <v>500</v>
      </c>
      <c r="F105" s="99"/>
      <c r="G105" s="99"/>
      <c r="H105" s="99"/>
      <c r="I105" s="99"/>
      <c r="J105" s="99"/>
    </row>
    <row r="106" spans="1:11" ht="75" x14ac:dyDescent="0.25">
      <c r="A106" s="99">
        <v>9</v>
      </c>
      <c r="B106" s="139" t="s">
        <v>274</v>
      </c>
      <c r="C106" s="107">
        <v>43759</v>
      </c>
      <c r="D106" s="108" t="s">
        <v>271</v>
      </c>
      <c r="E106" s="111">
        <v>406.72</v>
      </c>
      <c r="F106" s="99"/>
      <c r="G106" s="99"/>
      <c r="H106" s="99"/>
      <c r="I106" s="99"/>
      <c r="J106" s="99"/>
    </row>
    <row r="107" spans="1:11" ht="60.75" thickBot="1" x14ac:dyDescent="0.3">
      <c r="A107" s="143">
        <v>10</v>
      </c>
      <c r="B107" s="138" t="s">
        <v>277</v>
      </c>
      <c r="C107" s="144">
        <v>43616</v>
      </c>
      <c r="D107" s="142" t="s">
        <v>287</v>
      </c>
      <c r="E107" s="142">
        <v>417.233</v>
      </c>
      <c r="F107" s="37"/>
      <c r="G107" s="37"/>
      <c r="H107" s="37"/>
      <c r="I107" s="37"/>
      <c r="J107" s="37"/>
    </row>
    <row r="108" spans="1:11" ht="120.75" thickBot="1" x14ac:dyDescent="0.3">
      <c r="A108" s="143">
        <v>11</v>
      </c>
      <c r="B108" s="138" t="s">
        <v>278</v>
      </c>
      <c r="C108" s="144">
        <v>43591</v>
      </c>
      <c r="D108" s="142" t="s">
        <v>287</v>
      </c>
      <c r="E108" s="142">
        <v>344.50200000000001</v>
      </c>
      <c r="F108" s="37"/>
      <c r="G108" s="37"/>
      <c r="H108" s="37"/>
      <c r="I108" s="37"/>
      <c r="J108" s="37"/>
    </row>
    <row r="109" spans="1:11" ht="52.5" thickBot="1" x14ac:dyDescent="0.3">
      <c r="A109" s="115">
        <v>12</v>
      </c>
      <c r="B109" s="145" t="s">
        <v>277</v>
      </c>
      <c r="C109" s="100" t="s">
        <v>28</v>
      </c>
      <c r="D109" s="103" t="s">
        <v>287</v>
      </c>
      <c r="E109" s="103">
        <v>417.233</v>
      </c>
      <c r="F109" s="37"/>
      <c r="G109" s="37"/>
      <c r="H109" s="37"/>
      <c r="I109" s="37"/>
      <c r="J109" s="37"/>
    </row>
    <row r="110" spans="1:11" ht="90.75" thickBot="1" x14ac:dyDescent="0.3">
      <c r="A110" s="115">
        <v>13</v>
      </c>
      <c r="B110" s="145" t="s">
        <v>278</v>
      </c>
      <c r="C110" s="100" t="s">
        <v>28</v>
      </c>
      <c r="D110" s="103" t="s">
        <v>287</v>
      </c>
      <c r="E110" s="103">
        <v>344.50200000000001</v>
      </c>
      <c r="F110" s="37"/>
      <c r="G110" s="37"/>
      <c r="H110" s="37"/>
      <c r="I110" s="37"/>
      <c r="J110" s="37"/>
      <c r="K110" t="s">
        <v>273</v>
      </c>
    </row>
    <row r="111" spans="1:11" ht="150.75" thickBot="1" x14ac:dyDescent="0.3">
      <c r="A111" s="115">
        <v>14</v>
      </c>
      <c r="B111" s="116" t="s">
        <v>306</v>
      </c>
      <c r="C111" s="100" t="s">
        <v>28</v>
      </c>
      <c r="D111" s="91" t="s">
        <v>270</v>
      </c>
      <c r="E111" s="118">
        <v>230</v>
      </c>
      <c r="F111" s="37"/>
      <c r="G111" s="37"/>
      <c r="H111" s="37"/>
      <c r="I111" s="37"/>
      <c r="J111" s="37"/>
    </row>
    <row r="112" spans="1:11" ht="120.75" thickBot="1" x14ac:dyDescent="0.3">
      <c r="A112" s="115">
        <v>15</v>
      </c>
      <c r="B112" s="116" t="s">
        <v>255</v>
      </c>
      <c r="C112" s="100" t="s">
        <v>28</v>
      </c>
      <c r="D112" s="91" t="s">
        <v>272</v>
      </c>
      <c r="E112" s="118">
        <v>2244.5700000000002</v>
      </c>
      <c r="F112" s="37"/>
      <c r="G112" s="37"/>
      <c r="H112" s="37"/>
      <c r="I112" s="37"/>
      <c r="J112" s="37"/>
    </row>
    <row r="113" spans="1:10" ht="105.75" thickBot="1" x14ac:dyDescent="0.3">
      <c r="A113" s="146">
        <v>16</v>
      </c>
      <c r="B113" s="138" t="s">
        <v>307</v>
      </c>
      <c r="C113" s="100" t="s">
        <v>28</v>
      </c>
      <c r="D113" s="91" t="s">
        <v>272</v>
      </c>
      <c r="E113" s="118">
        <v>126.1</v>
      </c>
      <c r="F113" s="37"/>
      <c r="G113" s="37"/>
      <c r="H113" s="37"/>
      <c r="I113" s="37"/>
      <c r="J113" s="37"/>
    </row>
    <row r="114" spans="1:10" ht="150.75" thickBot="1" x14ac:dyDescent="0.3">
      <c r="A114" s="115">
        <v>17</v>
      </c>
      <c r="B114" s="116" t="s">
        <v>308</v>
      </c>
      <c r="C114" s="100" t="s">
        <v>28</v>
      </c>
      <c r="D114" s="91" t="s">
        <v>272</v>
      </c>
      <c r="E114" s="118">
        <v>608.5</v>
      </c>
      <c r="F114" s="37"/>
      <c r="G114" s="37"/>
      <c r="H114" s="37"/>
      <c r="I114" s="37"/>
      <c r="J114" s="37"/>
    </row>
    <row r="115" spans="1:10" ht="135.75" thickBot="1" x14ac:dyDescent="0.3">
      <c r="A115" s="115">
        <v>18</v>
      </c>
      <c r="B115" s="116" t="s">
        <v>268</v>
      </c>
      <c r="C115" s="100" t="s">
        <v>28</v>
      </c>
      <c r="D115" s="91" t="s">
        <v>272</v>
      </c>
      <c r="E115" s="118">
        <v>383.1</v>
      </c>
      <c r="F115" s="37"/>
      <c r="G115" s="37"/>
      <c r="H115" s="37"/>
      <c r="I115" s="37"/>
      <c r="J115" s="37"/>
    </row>
    <row r="116" spans="1:10" ht="135.75" thickBot="1" x14ac:dyDescent="0.3">
      <c r="A116" s="115">
        <v>19</v>
      </c>
      <c r="B116" s="116" t="s">
        <v>268</v>
      </c>
      <c r="C116" s="100" t="s">
        <v>28</v>
      </c>
      <c r="D116" s="91" t="s">
        <v>272</v>
      </c>
      <c r="E116" s="118">
        <v>383.1</v>
      </c>
      <c r="F116" s="37"/>
      <c r="G116" s="37"/>
      <c r="H116" s="37"/>
      <c r="I116" s="37"/>
      <c r="J116" s="37"/>
    </row>
    <row r="117" spans="1:10" ht="105.75" thickBot="1" x14ac:dyDescent="0.3">
      <c r="A117" s="115">
        <v>20</v>
      </c>
      <c r="B117" s="106" t="s">
        <v>307</v>
      </c>
      <c r="C117" s="100" t="s">
        <v>28</v>
      </c>
      <c r="D117" s="91" t="s">
        <v>272</v>
      </c>
      <c r="E117" s="118">
        <v>126.1</v>
      </c>
      <c r="F117" s="37"/>
      <c r="G117" s="37"/>
      <c r="H117" s="37"/>
      <c r="I117" s="37"/>
      <c r="J117" s="37"/>
    </row>
    <row r="118" spans="1:10" ht="135.75" thickBot="1" x14ac:dyDescent="0.3">
      <c r="A118" s="115">
        <v>21</v>
      </c>
      <c r="B118" s="106" t="s">
        <v>268</v>
      </c>
      <c r="C118" s="100" t="s">
        <v>28</v>
      </c>
      <c r="D118" s="91" t="s">
        <v>272</v>
      </c>
      <c r="E118" s="118">
        <v>383.1</v>
      </c>
      <c r="F118" s="136"/>
      <c r="G118" s="136"/>
      <c r="H118" s="136"/>
      <c r="I118" s="136"/>
      <c r="J118" s="136"/>
    </row>
    <row r="119" spans="1:10" ht="150.75" thickBot="1" x14ac:dyDescent="0.3">
      <c r="A119" s="115">
        <v>22</v>
      </c>
      <c r="B119" s="106" t="s">
        <v>308</v>
      </c>
      <c r="C119" s="100" t="s">
        <v>28</v>
      </c>
      <c r="D119" s="91" t="s">
        <v>272</v>
      </c>
      <c r="E119" s="118">
        <v>608.5</v>
      </c>
      <c r="F119" s="136"/>
      <c r="G119" s="136"/>
      <c r="H119" s="136"/>
      <c r="I119" s="136"/>
      <c r="J119" s="136"/>
    </row>
    <row r="120" spans="1:10" ht="150.75" thickBot="1" x14ac:dyDescent="0.3">
      <c r="A120" s="115">
        <v>23</v>
      </c>
      <c r="B120" s="106" t="s">
        <v>308</v>
      </c>
      <c r="C120" s="100" t="s">
        <v>28</v>
      </c>
      <c r="D120" s="91" t="s">
        <v>272</v>
      </c>
      <c r="E120" s="118">
        <v>608.5</v>
      </c>
      <c r="F120" s="136"/>
      <c r="G120" s="136"/>
      <c r="H120" s="136"/>
      <c r="I120" s="136"/>
      <c r="J120" s="136"/>
    </row>
    <row r="121" spans="1:10" ht="150.75" thickBot="1" x14ac:dyDescent="0.3">
      <c r="A121" s="115">
        <v>24</v>
      </c>
      <c r="B121" s="93" t="s">
        <v>309</v>
      </c>
      <c r="C121" s="100" t="s">
        <v>28</v>
      </c>
      <c r="D121" s="91" t="s">
        <v>272</v>
      </c>
      <c r="E121" s="147">
        <v>608.5</v>
      </c>
      <c r="F121" s="136"/>
      <c r="G121" s="136"/>
      <c r="H121" s="136"/>
      <c r="I121" s="136"/>
      <c r="J121" s="136"/>
    </row>
    <row r="122" spans="1:10" ht="150.75" thickBot="1" x14ac:dyDescent="0.3">
      <c r="A122" s="146">
        <v>25</v>
      </c>
      <c r="B122" s="93" t="s">
        <v>309</v>
      </c>
      <c r="C122" s="100" t="s">
        <v>28</v>
      </c>
      <c r="D122" s="91" t="s">
        <v>272</v>
      </c>
      <c r="E122" s="92">
        <v>608.5</v>
      </c>
      <c r="F122" s="136"/>
      <c r="G122" s="136"/>
      <c r="H122" s="136"/>
      <c r="I122" s="136"/>
      <c r="J122" s="136"/>
    </row>
    <row r="123" spans="1:10" ht="120.75" thickBot="1" x14ac:dyDescent="0.3">
      <c r="A123" s="146">
        <v>26</v>
      </c>
      <c r="B123" s="130" t="s">
        <v>295</v>
      </c>
      <c r="C123" s="100" t="s">
        <v>28</v>
      </c>
      <c r="D123" s="91" t="s">
        <v>272</v>
      </c>
      <c r="E123" s="92">
        <v>509.358</v>
      </c>
      <c r="F123" s="136"/>
      <c r="G123" s="136"/>
      <c r="H123" s="136"/>
      <c r="I123" s="136"/>
      <c r="J123" s="136"/>
    </row>
    <row r="124" spans="1:10" ht="120.75" thickBot="1" x14ac:dyDescent="0.3">
      <c r="A124" s="146">
        <v>27</v>
      </c>
      <c r="B124" s="130" t="s">
        <v>310</v>
      </c>
      <c r="C124" s="100" t="s">
        <v>28</v>
      </c>
      <c r="D124" s="91" t="s">
        <v>272</v>
      </c>
      <c r="E124" s="148">
        <v>251.46700000000001</v>
      </c>
      <c r="F124" s="136"/>
      <c r="G124" s="136"/>
      <c r="H124" s="136"/>
      <c r="I124" s="136"/>
      <c r="J124" s="136"/>
    </row>
    <row r="125" spans="1:10" ht="120.75" thickBot="1" x14ac:dyDescent="0.3">
      <c r="A125" s="146">
        <v>28</v>
      </c>
      <c r="B125" s="129" t="s">
        <v>311</v>
      </c>
      <c r="C125" s="100" t="s">
        <v>28</v>
      </c>
      <c r="D125" s="91" t="s">
        <v>272</v>
      </c>
      <c r="E125" s="149">
        <v>392.46600000000001</v>
      </c>
      <c r="F125" s="136"/>
      <c r="G125" s="136"/>
      <c r="H125" s="136"/>
      <c r="I125" s="136"/>
      <c r="J125" s="136"/>
    </row>
    <row r="126" spans="1:10" ht="135.75" thickBot="1" x14ac:dyDescent="0.3">
      <c r="A126" s="146">
        <v>29</v>
      </c>
      <c r="B126" s="129" t="s">
        <v>312</v>
      </c>
      <c r="C126" s="100" t="s">
        <v>28</v>
      </c>
      <c r="D126" s="91" t="s">
        <v>272</v>
      </c>
      <c r="E126" s="92">
        <v>852.23400000000004</v>
      </c>
      <c r="F126" s="136"/>
      <c r="G126" s="136"/>
      <c r="H126" s="136"/>
      <c r="I126" s="136"/>
      <c r="J126" s="136"/>
    </row>
    <row r="127" spans="1:10" ht="120.75" thickBot="1" x14ac:dyDescent="0.3">
      <c r="A127" s="146">
        <v>30</v>
      </c>
      <c r="B127" s="130" t="s">
        <v>310</v>
      </c>
      <c r="C127" s="100" t="s">
        <v>28</v>
      </c>
      <c r="D127" s="91" t="s">
        <v>272</v>
      </c>
      <c r="E127" s="149">
        <v>251.46700000000001</v>
      </c>
      <c r="F127" s="136"/>
      <c r="G127" s="136"/>
      <c r="H127" s="136"/>
      <c r="I127" s="136"/>
      <c r="J127" s="136"/>
    </row>
    <row r="128" spans="1:10" ht="135.75" thickBot="1" x14ac:dyDescent="0.3">
      <c r="A128" s="146">
        <v>31</v>
      </c>
      <c r="B128" s="130" t="s">
        <v>313</v>
      </c>
      <c r="C128" s="100" t="s">
        <v>28</v>
      </c>
      <c r="D128" s="91" t="s">
        <v>272</v>
      </c>
      <c r="E128" s="122">
        <v>410</v>
      </c>
      <c r="F128" s="136"/>
      <c r="G128" s="136"/>
      <c r="H128" s="136"/>
      <c r="I128" s="136"/>
      <c r="J128" s="136"/>
    </row>
    <row r="129" spans="1:10" ht="120.75" thickBot="1" x14ac:dyDescent="0.3">
      <c r="A129" s="146">
        <v>32</v>
      </c>
      <c r="B129" s="129" t="s">
        <v>311</v>
      </c>
      <c r="C129" s="100" t="s">
        <v>28</v>
      </c>
      <c r="D129" s="91" t="s">
        <v>272</v>
      </c>
      <c r="E129" s="149">
        <v>392.46600000000001</v>
      </c>
      <c r="F129" s="136"/>
      <c r="G129" s="136"/>
      <c r="H129" s="136"/>
      <c r="I129" s="136"/>
      <c r="J129" s="136"/>
    </row>
    <row r="130" spans="1:10" ht="120.75" thickBot="1" x14ac:dyDescent="0.3">
      <c r="A130" s="146">
        <v>33</v>
      </c>
      <c r="B130" s="106" t="s">
        <v>314</v>
      </c>
      <c r="C130" s="100" t="s">
        <v>28</v>
      </c>
      <c r="D130" s="91" t="s">
        <v>272</v>
      </c>
      <c r="E130" s="147">
        <v>458</v>
      </c>
      <c r="F130" s="136"/>
      <c r="G130" s="136"/>
      <c r="H130" s="136"/>
      <c r="I130" s="136"/>
      <c r="J130" s="136"/>
    </row>
    <row r="131" spans="1:10" ht="135.75" thickBot="1" x14ac:dyDescent="0.3">
      <c r="A131" s="115">
        <v>34</v>
      </c>
      <c r="B131" s="129" t="s">
        <v>315</v>
      </c>
      <c r="C131" s="100" t="s">
        <v>28</v>
      </c>
      <c r="D131" s="91" t="s">
        <v>272</v>
      </c>
      <c r="E131" s="93">
        <v>737.55700000000002</v>
      </c>
      <c r="F131" s="136"/>
      <c r="G131" s="136"/>
      <c r="H131" s="136"/>
      <c r="I131" s="136"/>
      <c r="J131" s="136"/>
    </row>
    <row r="132" spans="1:10" ht="135.75" thickBot="1" x14ac:dyDescent="0.3">
      <c r="A132" s="115">
        <v>35</v>
      </c>
      <c r="B132" s="129" t="s">
        <v>316</v>
      </c>
      <c r="C132" s="100" t="s">
        <v>28</v>
      </c>
      <c r="D132" s="91" t="s">
        <v>272</v>
      </c>
      <c r="E132" s="93">
        <v>396.12400000000002</v>
      </c>
      <c r="F132" s="136"/>
      <c r="G132" s="136"/>
      <c r="H132" s="136"/>
      <c r="I132" s="136"/>
      <c r="J132" s="136"/>
    </row>
    <row r="133" spans="1:10" ht="15.75" thickBot="1" x14ac:dyDescent="0.3">
      <c r="A133" s="87"/>
      <c r="B133" s="37" t="s">
        <v>125</v>
      </c>
      <c r="C133" s="37" t="s">
        <v>28</v>
      </c>
      <c r="D133" s="37"/>
      <c r="E133" s="134">
        <f>SUBTOTAL(9,E98:E132)</f>
        <v>18126.779000000006</v>
      </c>
      <c r="F133" s="37" t="s">
        <v>28</v>
      </c>
      <c r="G133" s="37"/>
      <c r="H133" s="37"/>
      <c r="I133" s="37"/>
      <c r="J133" s="37"/>
    </row>
    <row r="134" spans="1:10" ht="15.75" thickBot="1" x14ac:dyDescent="0.3">
      <c r="A134" s="87"/>
      <c r="B134" s="37" t="s">
        <v>126</v>
      </c>
      <c r="C134" s="37"/>
      <c r="D134" s="37"/>
      <c r="E134" s="95">
        <f>E91+E95</f>
        <v>113410.00193</v>
      </c>
      <c r="F134" s="95">
        <f>F91+F95</f>
        <v>101960.32846999998</v>
      </c>
      <c r="G134" s="95"/>
      <c r="H134" s="95">
        <f>E134-F134</f>
        <v>11449.67346000002</v>
      </c>
      <c r="I134" s="95">
        <f>H134/E134*100</f>
        <v>10.095823353452632</v>
      </c>
      <c r="J134" s="95">
        <f>J91+J94</f>
        <v>235</v>
      </c>
    </row>
    <row r="135" spans="1:10" ht="15.75" x14ac:dyDescent="0.25">
      <c r="A135" s="17"/>
    </row>
    <row r="136" spans="1:10" ht="15.75" x14ac:dyDescent="0.25">
      <c r="A136" s="17"/>
    </row>
    <row r="137" spans="1:10" ht="16.5" thickBot="1" x14ac:dyDescent="0.3">
      <c r="A137" s="179" t="s">
        <v>99</v>
      </c>
      <c r="B137" s="4"/>
      <c r="C137" s="18"/>
      <c r="D137" s="4"/>
      <c r="E137" s="18"/>
    </row>
    <row r="138" spans="1:10" ht="48" thickBot="1" x14ac:dyDescent="0.3">
      <c r="A138" s="179"/>
      <c r="B138" s="4"/>
      <c r="C138" s="18" t="s">
        <v>217</v>
      </c>
      <c r="D138" s="4"/>
      <c r="E138" s="89" t="s">
        <v>218</v>
      </c>
      <c r="G138" s="153"/>
      <c r="H138" s="153"/>
    </row>
    <row r="139" spans="1:10" ht="15.75" x14ac:dyDescent="0.25">
      <c r="A139" s="4"/>
      <c r="B139" s="19"/>
      <c r="C139" s="19" t="s">
        <v>100</v>
      </c>
      <c r="D139" s="19"/>
      <c r="E139" s="19" t="s">
        <v>101</v>
      </c>
      <c r="G139" s="155" t="s">
        <v>102</v>
      </c>
      <c r="H139" s="155"/>
    </row>
    <row r="140" spans="1:10" ht="15.75" x14ac:dyDescent="0.25">
      <c r="A140" s="4"/>
      <c r="B140" s="19"/>
      <c r="C140" s="19"/>
      <c r="D140" s="19"/>
      <c r="E140" s="19"/>
    </row>
    <row r="141" spans="1:10" x14ac:dyDescent="0.25">
      <c r="A141" s="179" t="s">
        <v>279</v>
      </c>
      <c r="B141" s="157"/>
      <c r="C141" s="19"/>
      <c r="D141" s="19"/>
      <c r="E141" s="151"/>
    </row>
    <row r="142" spans="1:10" x14ac:dyDescent="0.25">
      <c r="A142" s="179" t="s">
        <v>220</v>
      </c>
      <c r="B142" s="157"/>
      <c r="C142" s="19"/>
      <c r="D142" s="19"/>
      <c r="E142" s="151"/>
    </row>
    <row r="143" spans="1:10" ht="15.75" x14ac:dyDescent="0.25">
      <c r="A143" s="180" t="s">
        <v>318</v>
      </c>
      <c r="B143" s="181"/>
      <c r="C143" s="181"/>
    </row>
    <row r="144" spans="1:10" ht="15.75" x14ac:dyDescent="0.25">
      <c r="A144" s="1"/>
    </row>
    <row r="145" spans="1:1" ht="15.75" x14ac:dyDescent="0.25">
      <c r="A145" s="1"/>
    </row>
    <row r="146" spans="1:1" ht="15.75" x14ac:dyDescent="0.25">
      <c r="A146" s="1"/>
    </row>
    <row r="147" spans="1:1" ht="25.15" customHeight="1" x14ac:dyDescent="0.25">
      <c r="A147" s="17"/>
    </row>
    <row r="148" spans="1:1" ht="51.75" customHeight="1" x14ac:dyDescent="0.25"/>
    <row r="149" spans="1:1" ht="15.75" x14ac:dyDescent="0.25">
      <c r="A149" s="17"/>
    </row>
  </sheetData>
  <autoFilter ref="A14:J91">
    <filterColumn colId="7" showButton="0"/>
  </autoFilter>
  <mergeCells count="30">
    <mergeCell ref="A97:J97"/>
    <mergeCell ref="A5:J5"/>
    <mergeCell ref="A6:J6"/>
    <mergeCell ref="A13:J13"/>
    <mergeCell ref="B8:I9"/>
    <mergeCell ref="A19:J19"/>
    <mergeCell ref="A92:J92"/>
    <mergeCell ref="A93:J93"/>
    <mergeCell ref="A96:J96"/>
    <mergeCell ref="A2:J2"/>
    <mergeCell ref="A3:J3"/>
    <mergeCell ref="A4:J4"/>
    <mergeCell ref="B11:I11"/>
    <mergeCell ref="A18:J18"/>
    <mergeCell ref="A14:A16"/>
    <mergeCell ref="B14:B16"/>
    <mergeCell ref="C14:C16"/>
    <mergeCell ref="D14:D16"/>
    <mergeCell ref="E14:E16"/>
    <mergeCell ref="F14:F16"/>
    <mergeCell ref="G14:G16"/>
    <mergeCell ref="H14:I14"/>
    <mergeCell ref="J14:J16"/>
    <mergeCell ref="H15:H16"/>
    <mergeCell ref="G138:H138"/>
    <mergeCell ref="G139:H139"/>
    <mergeCell ref="A141:B141"/>
    <mergeCell ref="A142:B142"/>
    <mergeCell ref="A143:C143"/>
    <mergeCell ref="A137:A138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topLeftCell="A13" zoomScale="70" zoomScaleNormal="100" zoomScaleSheetLayoutView="70" workbookViewId="0">
      <selection activeCell="A16" sqref="A16:A18"/>
    </sheetView>
  </sheetViews>
  <sheetFormatPr defaultRowHeight="15" x14ac:dyDescent="0.25"/>
  <cols>
    <col min="1" max="1" width="55.85546875" customWidth="1"/>
    <col min="2" max="2" width="13" customWidth="1"/>
    <col min="3" max="3" width="22.42578125" customWidth="1"/>
    <col min="4" max="4" width="13" customWidth="1"/>
    <col min="5" max="5" width="22.85546875" customWidth="1"/>
    <col min="6" max="8" width="13" customWidth="1"/>
    <col min="9" max="9" width="16.28515625" customWidth="1"/>
    <col min="10" max="11" width="13" customWidth="1"/>
  </cols>
  <sheetData>
    <row r="1" spans="1:11" ht="16.5" x14ac:dyDescent="0.25">
      <c r="A1" s="2"/>
    </row>
    <row r="2" spans="1:11" ht="15.75" x14ac:dyDescent="0.25">
      <c r="A2" s="194" t="s">
        <v>127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5.75" x14ac:dyDescent="0.25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 x14ac:dyDescent="0.25">
      <c r="A4" s="191" t="s">
        <v>128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x14ac:dyDescent="0.25">
      <c r="A5" s="3"/>
    </row>
    <row r="6" spans="1:11" ht="15.75" x14ac:dyDescent="0.25">
      <c r="A6" s="4" t="s">
        <v>107</v>
      </c>
      <c r="B6" s="195" t="s">
        <v>221</v>
      </c>
      <c r="C6" s="181"/>
      <c r="D6" s="181"/>
      <c r="E6" s="181"/>
      <c r="F6" s="181"/>
      <c r="G6" s="181"/>
      <c r="H6" s="181"/>
      <c r="I6" s="181"/>
      <c r="J6" s="181"/>
      <c r="K6" s="22"/>
    </row>
    <row r="7" spans="1:11" ht="47.25" x14ac:dyDescent="0.25">
      <c r="A7" s="4" t="s">
        <v>6</v>
      </c>
      <c r="B7" s="193"/>
      <c r="C7" s="153"/>
      <c r="D7" s="153"/>
      <c r="E7" s="153"/>
      <c r="F7" s="153"/>
      <c r="G7" s="153"/>
      <c r="H7" s="153"/>
      <c r="I7" s="153"/>
      <c r="J7" s="153"/>
      <c r="K7" s="22"/>
    </row>
    <row r="8" spans="1:11" ht="15.75" x14ac:dyDescent="0.25">
      <c r="A8" s="4"/>
      <c r="B8" s="5"/>
    </row>
    <row r="9" spans="1:11" ht="31.15" customHeight="1" x14ac:dyDescent="0.25">
      <c r="A9" s="4" t="s">
        <v>7</v>
      </c>
      <c r="B9" s="193" t="str">
        <f>'№ 1-закупки'!B11:K11</f>
        <v>за  2019 года</v>
      </c>
      <c r="C9" s="193"/>
      <c r="D9" s="193"/>
      <c r="E9" s="193"/>
      <c r="F9" s="193"/>
      <c r="G9" s="193"/>
      <c r="H9" s="193"/>
      <c r="I9" s="193"/>
      <c r="J9" s="193"/>
      <c r="K9" s="22"/>
    </row>
    <row r="10" spans="1:11" ht="15.75" x14ac:dyDescent="0.25">
      <c r="A10" s="4"/>
      <c r="B10" s="5"/>
    </row>
    <row r="11" spans="1:11" ht="47.25" x14ac:dyDescent="0.25">
      <c r="A11" s="23" t="s">
        <v>129</v>
      </c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11" ht="15.75" x14ac:dyDescent="0.25">
      <c r="A12" s="4"/>
      <c r="B12" s="5"/>
    </row>
    <row r="13" spans="1:11" ht="47.25" x14ac:dyDescent="0.25">
      <c r="A13" s="23" t="s">
        <v>130</v>
      </c>
      <c r="B13" s="21"/>
      <c r="C13" s="20"/>
      <c r="D13" s="20"/>
      <c r="E13" s="20"/>
      <c r="F13" s="20"/>
      <c r="G13" s="20"/>
      <c r="H13" s="20"/>
      <c r="I13" s="20"/>
      <c r="J13" s="20"/>
      <c r="K13" s="22"/>
    </row>
    <row r="14" spans="1:11" ht="15.75" x14ac:dyDescent="0.25">
      <c r="A14" s="6"/>
    </row>
    <row r="15" spans="1:11" ht="16.5" thickBot="1" x14ac:dyDescent="0.3">
      <c r="A15" s="204" t="s">
        <v>8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</row>
    <row r="16" spans="1:11" ht="15.75" thickBot="1" x14ac:dyDescent="0.3">
      <c r="A16" s="198" t="s">
        <v>9</v>
      </c>
      <c r="B16" s="198" t="s">
        <v>10</v>
      </c>
      <c r="C16" s="7" t="s">
        <v>131</v>
      </c>
      <c r="D16" s="201" t="s">
        <v>13</v>
      </c>
      <c r="E16" s="202"/>
      <c r="F16" s="202"/>
      <c r="G16" s="202"/>
      <c r="H16" s="202"/>
      <c r="I16" s="202"/>
      <c r="J16" s="202"/>
      <c r="K16" s="203"/>
    </row>
    <row r="17" spans="1:11" ht="15.75" thickBot="1" x14ac:dyDescent="0.3">
      <c r="A17" s="199"/>
      <c r="B17" s="199"/>
      <c r="C17" s="8" t="s">
        <v>12</v>
      </c>
      <c r="D17" s="201" t="s">
        <v>132</v>
      </c>
      <c r="E17" s="203"/>
      <c r="F17" s="201" t="s">
        <v>133</v>
      </c>
      <c r="G17" s="203"/>
      <c r="H17" s="198" t="s">
        <v>134</v>
      </c>
      <c r="I17" s="198" t="s">
        <v>135</v>
      </c>
      <c r="J17" s="201" t="s">
        <v>136</v>
      </c>
      <c r="K17" s="203"/>
    </row>
    <row r="18" spans="1:11" ht="51" customHeight="1" thickBot="1" x14ac:dyDescent="0.3">
      <c r="A18" s="200"/>
      <c r="B18" s="200"/>
      <c r="C18" s="9"/>
      <c r="D18" s="10" t="s">
        <v>137</v>
      </c>
      <c r="E18" s="10" t="s">
        <v>138</v>
      </c>
      <c r="F18" s="10" t="s">
        <v>137</v>
      </c>
      <c r="G18" s="10" t="s">
        <v>138</v>
      </c>
      <c r="H18" s="200"/>
      <c r="I18" s="200"/>
      <c r="J18" s="10" t="s">
        <v>19</v>
      </c>
      <c r="K18" s="10" t="s">
        <v>138</v>
      </c>
    </row>
    <row r="19" spans="1:11" ht="15.75" thickBot="1" x14ac:dyDescent="0.3">
      <c r="A19" s="11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</row>
    <row r="20" spans="1:11" ht="15.75" thickBot="1" x14ac:dyDescent="0.3">
      <c r="A20" s="205" t="s">
        <v>139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7"/>
    </row>
    <row r="21" spans="1:11" ht="39" thickBot="1" x14ac:dyDescent="0.3">
      <c r="A21" s="12" t="s">
        <v>140</v>
      </c>
      <c r="B21" s="10">
        <v>101</v>
      </c>
      <c r="C21" s="13">
        <f>SUM(D21:K21)</f>
        <v>77</v>
      </c>
      <c r="D21" s="13"/>
      <c r="E21" s="13"/>
      <c r="F21" s="13"/>
      <c r="G21" s="13"/>
      <c r="H21" s="13"/>
      <c r="I21" s="13">
        <v>77</v>
      </c>
      <c r="J21" s="13"/>
      <c r="K21" s="13"/>
    </row>
    <row r="22" spans="1:11" ht="39" thickBot="1" x14ac:dyDescent="0.3">
      <c r="A22" s="12" t="s">
        <v>141</v>
      </c>
      <c r="B22" s="10">
        <v>102</v>
      </c>
      <c r="C22" s="13"/>
      <c r="D22" s="13"/>
      <c r="E22" s="13"/>
      <c r="F22" s="13"/>
      <c r="G22" s="13"/>
      <c r="H22" s="13"/>
      <c r="I22" s="13" t="s">
        <v>28</v>
      </c>
      <c r="J22" s="13"/>
      <c r="K22" s="13"/>
    </row>
    <row r="23" spans="1:11" ht="51.75" thickBot="1" x14ac:dyDescent="0.3">
      <c r="A23" s="12" t="s">
        <v>142</v>
      </c>
      <c r="B23" s="10">
        <v>103</v>
      </c>
      <c r="C23" s="13"/>
      <c r="D23" s="13"/>
      <c r="E23" s="13"/>
      <c r="F23" s="13"/>
      <c r="G23" s="13"/>
      <c r="H23" s="13"/>
      <c r="I23" s="13" t="s">
        <v>28</v>
      </c>
      <c r="J23" s="13"/>
      <c r="K23" s="13"/>
    </row>
    <row r="24" spans="1:11" ht="39" thickBot="1" x14ac:dyDescent="0.3">
      <c r="A24" s="12" t="s">
        <v>143</v>
      </c>
      <c r="B24" s="10">
        <v>104</v>
      </c>
      <c r="C24" s="13"/>
      <c r="D24" s="13"/>
      <c r="E24" s="13"/>
      <c r="F24" s="13"/>
      <c r="G24" s="13"/>
      <c r="H24" s="13"/>
      <c r="I24" s="13" t="s">
        <v>28</v>
      </c>
      <c r="J24" s="13"/>
      <c r="K24" s="13"/>
    </row>
    <row r="25" spans="1:11" ht="15.75" thickBot="1" x14ac:dyDescent="0.3">
      <c r="A25" s="12" t="s">
        <v>144</v>
      </c>
      <c r="B25" s="10">
        <v>110</v>
      </c>
      <c r="C25" s="13">
        <f>SUM(D25:K25)</f>
        <v>77</v>
      </c>
      <c r="D25" s="13"/>
      <c r="E25" s="13"/>
      <c r="F25" s="13"/>
      <c r="G25" s="13"/>
      <c r="H25" s="13"/>
      <c r="I25" s="13">
        <v>77</v>
      </c>
      <c r="J25" s="13"/>
      <c r="K25" s="13"/>
    </row>
    <row r="26" spans="1:11" ht="26.25" thickBot="1" x14ac:dyDescent="0.3">
      <c r="A26" s="12" t="s">
        <v>145</v>
      </c>
      <c r="B26" s="10">
        <v>111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5.75" thickBot="1" x14ac:dyDescent="0.3">
      <c r="A27" s="12" t="s">
        <v>146</v>
      </c>
      <c r="B27" s="10">
        <v>112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.75" thickBot="1" x14ac:dyDescent="0.3">
      <c r="A28" s="12" t="s">
        <v>147</v>
      </c>
      <c r="B28" s="10">
        <v>113</v>
      </c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14" t="s">
        <v>43</v>
      </c>
      <c r="B29" s="198">
        <v>114</v>
      </c>
      <c r="C29" s="196"/>
      <c r="D29" s="196"/>
      <c r="E29" s="196"/>
      <c r="F29" s="196"/>
      <c r="G29" s="196"/>
      <c r="H29" s="196"/>
      <c r="I29" s="196"/>
      <c r="J29" s="196"/>
      <c r="K29" s="196"/>
    </row>
    <row r="30" spans="1:11" ht="15.75" thickBot="1" x14ac:dyDescent="0.3">
      <c r="A30" s="15" t="s">
        <v>44</v>
      </c>
      <c r="B30" s="200"/>
      <c r="C30" s="197"/>
      <c r="D30" s="197"/>
      <c r="E30" s="197"/>
      <c r="F30" s="197"/>
      <c r="G30" s="197"/>
      <c r="H30" s="197"/>
      <c r="I30" s="197"/>
      <c r="J30" s="197"/>
      <c r="K30" s="197"/>
    </row>
    <row r="31" spans="1:11" ht="26.25" thickBot="1" x14ac:dyDescent="0.3">
      <c r="A31" s="15" t="s">
        <v>148</v>
      </c>
      <c r="B31" s="10">
        <v>115</v>
      </c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26.25" thickBot="1" x14ac:dyDescent="0.3">
      <c r="A32" s="15" t="s">
        <v>149</v>
      </c>
      <c r="B32" s="10">
        <v>116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.75" thickBot="1" x14ac:dyDescent="0.3">
      <c r="A33" s="12" t="s">
        <v>47</v>
      </c>
      <c r="B33" s="10">
        <v>117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5.75" thickBot="1" x14ac:dyDescent="0.3">
      <c r="A34" s="205" t="s">
        <v>150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7"/>
    </row>
    <row r="35" spans="1:11" ht="15.75" thickBot="1" x14ac:dyDescent="0.3">
      <c r="A35" s="12" t="s">
        <v>50</v>
      </c>
      <c r="B35" s="10">
        <v>201</v>
      </c>
      <c r="C35" s="13"/>
      <c r="D35" s="13"/>
      <c r="E35" s="13"/>
      <c r="F35" s="13"/>
      <c r="G35" s="13"/>
      <c r="H35" s="13"/>
      <c r="I35" s="13" t="s">
        <v>28</v>
      </c>
      <c r="J35" s="13"/>
      <c r="K35" s="13"/>
    </row>
    <row r="36" spans="1:11" ht="26.25" thickBot="1" x14ac:dyDescent="0.3">
      <c r="A36" s="12" t="s">
        <v>151</v>
      </c>
      <c r="B36" s="10">
        <v>202</v>
      </c>
      <c r="C36" s="13"/>
      <c r="D36" s="13"/>
      <c r="E36" s="13"/>
      <c r="F36" s="13"/>
      <c r="G36" s="13"/>
      <c r="H36" s="13"/>
      <c r="I36" s="13" t="s">
        <v>28</v>
      </c>
      <c r="J36" s="13"/>
      <c r="K36" s="13"/>
    </row>
    <row r="37" spans="1:11" ht="15.75" thickBot="1" x14ac:dyDescent="0.3">
      <c r="A37" s="12" t="s">
        <v>152</v>
      </c>
      <c r="B37" s="10">
        <v>203</v>
      </c>
      <c r="C37" s="16"/>
      <c r="D37" s="13"/>
      <c r="E37" s="13"/>
      <c r="F37" s="13"/>
      <c r="G37" s="13"/>
      <c r="H37" s="13"/>
      <c r="I37" s="13" t="s">
        <v>28</v>
      </c>
      <c r="J37" s="13"/>
      <c r="K37" s="13"/>
    </row>
    <row r="38" spans="1:11" ht="15.75" thickBot="1" x14ac:dyDescent="0.3">
      <c r="A38" s="205" t="s">
        <v>153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7"/>
    </row>
    <row r="39" spans="1:11" ht="51.75" thickBot="1" x14ac:dyDescent="0.3">
      <c r="A39" s="12" t="s">
        <v>154</v>
      </c>
      <c r="B39" s="10">
        <v>301</v>
      </c>
      <c r="C39" s="13">
        <f>SUM(D39:K39)</f>
        <v>8863</v>
      </c>
      <c r="D39" s="13"/>
      <c r="E39" s="13"/>
      <c r="F39" s="13"/>
      <c r="G39" s="13"/>
      <c r="H39" s="13"/>
      <c r="I39" s="13">
        <v>8863</v>
      </c>
      <c r="J39" s="13"/>
      <c r="K39" s="13"/>
    </row>
    <row r="40" spans="1:11" ht="39" thickBot="1" x14ac:dyDescent="0.3">
      <c r="A40" s="12" t="s">
        <v>155</v>
      </c>
      <c r="B40" s="10">
        <v>302</v>
      </c>
      <c r="C40" s="13"/>
      <c r="D40" s="13"/>
      <c r="E40" s="13"/>
      <c r="F40" s="13"/>
      <c r="G40" s="13"/>
      <c r="H40" s="13"/>
      <c r="I40" s="13" t="s">
        <v>28</v>
      </c>
      <c r="J40" s="13"/>
      <c r="K40" s="13"/>
    </row>
    <row r="41" spans="1:11" ht="51.75" thickBot="1" x14ac:dyDescent="0.3">
      <c r="A41" s="12" t="s">
        <v>156</v>
      </c>
      <c r="B41" s="10">
        <v>303</v>
      </c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51.75" thickBot="1" x14ac:dyDescent="0.3">
      <c r="A42" s="12" t="s">
        <v>157</v>
      </c>
      <c r="B42" s="10">
        <v>304</v>
      </c>
      <c r="C42" s="13"/>
      <c r="D42" s="13"/>
      <c r="E42" s="13"/>
      <c r="F42" s="13"/>
      <c r="G42" s="13"/>
      <c r="H42" s="13"/>
      <c r="I42" s="13" t="s">
        <v>28</v>
      </c>
      <c r="J42" s="13"/>
      <c r="K42" s="13"/>
    </row>
    <row r="43" spans="1:11" ht="15.75" thickBot="1" x14ac:dyDescent="0.3">
      <c r="A43" s="12" t="s">
        <v>158</v>
      </c>
      <c r="B43" s="10">
        <v>305</v>
      </c>
      <c r="C43" s="13">
        <f>SUM(D43:K43)</f>
        <v>8863</v>
      </c>
      <c r="D43" s="13"/>
      <c r="E43" s="13"/>
      <c r="F43" s="13"/>
      <c r="G43" s="13"/>
      <c r="H43" s="13"/>
      <c r="I43" s="13">
        <v>8863</v>
      </c>
      <c r="J43" s="13"/>
      <c r="K43" s="13"/>
    </row>
    <row r="44" spans="1:11" ht="26.25" thickBot="1" x14ac:dyDescent="0.3">
      <c r="A44" s="12" t="s">
        <v>159</v>
      </c>
      <c r="B44" s="10">
        <v>306</v>
      </c>
      <c r="C44" s="13">
        <f>SUM(D44:K44)</f>
        <v>8863</v>
      </c>
      <c r="D44" s="13"/>
      <c r="E44" s="13"/>
      <c r="F44" s="13"/>
      <c r="G44" s="13"/>
      <c r="H44" s="13"/>
      <c r="I44" s="13">
        <v>8863</v>
      </c>
      <c r="J44" s="13"/>
      <c r="K44" s="13"/>
    </row>
    <row r="45" spans="1:11" ht="15.75" thickBot="1" x14ac:dyDescent="0.3">
      <c r="A45" s="12" t="s">
        <v>160</v>
      </c>
      <c r="B45" s="10">
        <v>310</v>
      </c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5.75" thickBot="1" x14ac:dyDescent="0.3">
      <c r="A46" s="12" t="s">
        <v>161</v>
      </c>
      <c r="B46" s="10">
        <v>311</v>
      </c>
      <c r="C46" s="13"/>
      <c r="D46" s="13"/>
      <c r="E46" s="13"/>
      <c r="F46" s="13"/>
      <c r="G46" s="13"/>
      <c r="H46" s="13"/>
      <c r="I46" s="13"/>
      <c r="J46" s="13"/>
      <c r="K46" s="13"/>
    </row>
    <row r="47" spans="1:11" x14ac:dyDescent="0.25">
      <c r="A47" s="14" t="s">
        <v>43</v>
      </c>
      <c r="B47" s="198">
        <v>312</v>
      </c>
      <c r="C47" s="196"/>
      <c r="D47" s="196"/>
      <c r="E47" s="196"/>
      <c r="F47" s="196"/>
      <c r="G47" s="196"/>
      <c r="H47" s="196"/>
      <c r="I47" s="196"/>
      <c r="J47" s="196"/>
      <c r="K47" s="196"/>
    </row>
    <row r="48" spans="1:11" ht="15.75" thickBot="1" x14ac:dyDescent="0.3">
      <c r="A48" s="15" t="s">
        <v>44</v>
      </c>
      <c r="B48" s="200"/>
      <c r="C48" s="197"/>
      <c r="D48" s="197"/>
      <c r="E48" s="197"/>
      <c r="F48" s="197"/>
      <c r="G48" s="197"/>
      <c r="H48" s="197"/>
      <c r="I48" s="197"/>
      <c r="J48" s="197"/>
      <c r="K48" s="197"/>
    </row>
    <row r="49" spans="1:11" ht="26.25" thickBot="1" x14ac:dyDescent="0.3">
      <c r="A49" s="15" t="s">
        <v>148</v>
      </c>
      <c r="B49" s="10">
        <v>313</v>
      </c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26.25" thickBot="1" x14ac:dyDescent="0.3">
      <c r="A50" s="15" t="s">
        <v>149</v>
      </c>
      <c r="B50" s="10">
        <v>314</v>
      </c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5.75" thickBot="1" x14ac:dyDescent="0.3">
      <c r="A51" s="12" t="s">
        <v>47</v>
      </c>
      <c r="B51" s="10">
        <v>315</v>
      </c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5.75" x14ac:dyDescent="0.25">
      <c r="A52" s="17"/>
    </row>
    <row r="53" spans="1:11" ht="16.5" thickBot="1" x14ac:dyDescent="0.3">
      <c r="A53" s="179" t="s">
        <v>99</v>
      </c>
      <c r="B53" s="4"/>
      <c r="C53" s="18"/>
      <c r="D53" s="4"/>
      <c r="E53" s="18"/>
    </row>
    <row r="54" spans="1:11" ht="63.75" thickBot="1" x14ac:dyDescent="0.3">
      <c r="A54" s="179"/>
      <c r="B54" s="4"/>
      <c r="C54" s="18" t="s">
        <v>217</v>
      </c>
      <c r="D54" s="4"/>
      <c r="E54" s="89" t="s">
        <v>218</v>
      </c>
      <c r="G54" s="153"/>
      <c r="H54" s="153"/>
    </row>
    <row r="55" spans="1:11" ht="15.75" x14ac:dyDescent="0.25">
      <c r="A55" s="4"/>
      <c r="B55" s="19"/>
      <c r="C55" s="19" t="s">
        <v>100</v>
      </c>
      <c r="D55" s="19"/>
      <c r="E55" s="19" t="s">
        <v>101</v>
      </c>
      <c r="G55" s="155" t="s">
        <v>102</v>
      </c>
      <c r="H55" s="155"/>
    </row>
    <row r="56" spans="1:11" ht="15.75" x14ac:dyDescent="0.25">
      <c r="A56" s="4"/>
      <c r="B56" s="19"/>
      <c r="C56" s="19"/>
      <c r="D56" s="19"/>
      <c r="E56" s="19"/>
    </row>
    <row r="57" spans="1:11" ht="15.75" x14ac:dyDescent="0.25">
      <c r="A57" s="1" t="s">
        <v>219</v>
      </c>
      <c r="B57" s="19"/>
      <c r="C57" s="19"/>
      <c r="D57" s="19"/>
      <c r="E57" s="151"/>
    </row>
    <row r="58" spans="1:11" ht="15.75" x14ac:dyDescent="0.25">
      <c r="A58" s="1" t="s">
        <v>220</v>
      </c>
      <c r="B58" s="19"/>
      <c r="C58" s="19"/>
      <c r="D58" s="19"/>
      <c r="E58" s="151"/>
    </row>
    <row r="59" spans="1:11" ht="15.75" x14ac:dyDescent="0.25">
      <c r="A59" s="1" t="s">
        <v>319</v>
      </c>
    </row>
    <row r="60" spans="1:11" ht="15.75" x14ac:dyDescent="0.25">
      <c r="A60" s="1"/>
    </row>
    <row r="61" spans="1:11" ht="15.75" x14ac:dyDescent="0.25">
      <c r="A61" s="1"/>
    </row>
    <row r="62" spans="1:11" ht="15.75" x14ac:dyDescent="0.25">
      <c r="A62" s="1"/>
    </row>
  </sheetData>
  <mergeCells count="40">
    <mergeCell ref="A53:A54"/>
    <mergeCell ref="A2:K2"/>
    <mergeCell ref="A3:K3"/>
    <mergeCell ref="A4:K4"/>
    <mergeCell ref="K29:K30"/>
    <mergeCell ref="A34:K34"/>
    <mergeCell ref="A38:K38"/>
    <mergeCell ref="B47:B48"/>
    <mergeCell ref="C47:C48"/>
    <mergeCell ref="D47:D48"/>
    <mergeCell ref="E47:E48"/>
    <mergeCell ref="F47:F48"/>
    <mergeCell ref="G47:G48"/>
    <mergeCell ref="B9:J9"/>
    <mergeCell ref="H47:H48"/>
    <mergeCell ref="A20:K20"/>
    <mergeCell ref="J29:J30"/>
    <mergeCell ref="I47:I48"/>
    <mergeCell ref="J47:J48"/>
    <mergeCell ref="B29:B30"/>
    <mergeCell ref="C29:C30"/>
    <mergeCell ref="D29:D30"/>
    <mergeCell ref="E29:E30"/>
    <mergeCell ref="F29:F30"/>
    <mergeCell ref="G54:H54"/>
    <mergeCell ref="G55:H55"/>
    <mergeCell ref="B6:J7"/>
    <mergeCell ref="K47:K48"/>
    <mergeCell ref="A16:A18"/>
    <mergeCell ref="B16:B18"/>
    <mergeCell ref="D16:K16"/>
    <mergeCell ref="D17:E17"/>
    <mergeCell ref="F17:G17"/>
    <mergeCell ref="H17:H18"/>
    <mergeCell ref="I17:I18"/>
    <mergeCell ref="J17:K17"/>
    <mergeCell ref="A15:K15"/>
    <mergeCell ref="G29:G30"/>
    <mergeCell ref="H29:H30"/>
    <mergeCell ref="I29:I30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№ 1-закупки</vt:lpstr>
      <vt:lpstr>№ 2-закупки</vt:lpstr>
      <vt:lpstr>№ 1а-закупки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2020-01-20T07:00:44Z</dcterms:modified>
</cp:coreProperties>
</file>