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735" activeTab="0"/>
  </bookViews>
  <sheets>
    <sheet name="Лист1" sheetId="1" r:id="rId1"/>
  </sheets>
  <definedNames>
    <definedName name="_xlnm.Print_Area" localSheetId="0">'Лист1'!$A$1:$E$276</definedName>
  </definedNames>
  <calcPr fullCalcOnLoad="1"/>
</workbook>
</file>

<file path=xl/sharedStrings.xml><?xml version="1.0" encoding="utf-8"?>
<sst xmlns="http://schemas.openxmlformats.org/spreadsheetml/2006/main" count="251" uniqueCount="74">
  <si>
    <t>Всего</t>
  </si>
  <si>
    <t>1.  Алманчинское сельское поселение</t>
  </si>
  <si>
    <t>2.  Б.Шатьминское сельское поселение</t>
  </si>
  <si>
    <t>3.  Исаковское сельское поселение</t>
  </si>
  <si>
    <t>4.  Караевское сельское поселение</t>
  </si>
  <si>
    <t>5.  Красноармейское сельское поселение</t>
  </si>
  <si>
    <t>6.  Пикшикское сельское поселение</t>
  </si>
  <si>
    <t>7.  Убеевское сельское поселение</t>
  </si>
  <si>
    <t>8.  Чадукасинское сельское поселение</t>
  </si>
  <si>
    <t>(в рублях)</t>
  </si>
  <si>
    <t>9.  Яншихово-Челлинское сельское поселение</t>
  </si>
  <si>
    <t>Таблица 2</t>
  </si>
  <si>
    <t>Таблица 1</t>
  </si>
  <si>
    <t>В том числе за счет</t>
  </si>
  <si>
    <t>средств бюджета района</t>
  </si>
  <si>
    <t xml:space="preserve">Сумма </t>
  </si>
  <si>
    <t xml:space="preserve">Наименование </t>
  </si>
  <si>
    <t>дополнительных отчислений от налога на доходы физических лиц</t>
  </si>
  <si>
    <t>Сумма</t>
  </si>
  <si>
    <t>1.  Красноармейское сельское поселение</t>
  </si>
  <si>
    <t>Таблица 6</t>
  </si>
  <si>
    <t>Таблица 7</t>
  </si>
  <si>
    <t>В том числе за счет средств:</t>
  </si>
  <si>
    <t xml:space="preserve">федерального бюджета </t>
  </si>
  <si>
    <t>республиканского бюджета Чувашской Республики</t>
  </si>
  <si>
    <t>Таблица 8</t>
  </si>
  <si>
    <t>Таблица 9</t>
  </si>
  <si>
    <t>Таблица 10</t>
  </si>
  <si>
    <t>к решению Собрания депутатов Красноармейского района "О бюджете Красноармейского района Чувашской Республики на 2020 год и плановый период 2021 и 2022 годов"</t>
  </si>
  <si>
    <t>Распределение дотаций   на выравнивание бюджетной обеспеченности поселений на 2020 год</t>
  </si>
  <si>
    <t>Распределение субвенций   для осуществления государственных полномочий Чувашской Республики по расчету и предоставлению субвенций бюджетам поселениий, органы местного самоуправления которых осуществляют полномочия по первичному воинскому учету граждан на 2020 год</t>
  </si>
  <si>
    <t xml:space="preserve">на реализацию программ формирования современной городской среды
</t>
  </si>
  <si>
    <t>Распределение субсидий бюджетам поселений на реализацию программ формирования современной городской среды, на 2020 год</t>
  </si>
  <si>
    <t>Распределение дотации на поддержку мер по обеспечению сбалансированности бюджетов поселений, на 2020 год</t>
  </si>
  <si>
    <t xml:space="preserve">Субвенции бюджетам муниципальных районов и бюджетам городских округов на осуществление государственных полномочий Чувашской Республики по организации  на территории поселений и городских 
округов мероприятий при осуществлении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 
</t>
  </si>
  <si>
    <t>Распределение субвенций, представляемых бюджетам сельских поселений на осуществление государственных полномочий Чувашской Республики по организации  на территории поселений и городских округов мероприятий при осуществлении деятельности по обращению с животными без владельцев, на 2020 год</t>
  </si>
  <si>
    <t>Распределение иных  межбюджетных трансфертов на обеспечение деятельности учреждений в сфере культурно-досугового обслуживания населения на 2020 год</t>
  </si>
  <si>
    <t xml:space="preserve"> Распределение субсидий бюджетам поселений на подготовку и проведение празднования на федеральном уровне памятных дат субъектов Российской Федерации на 2020 год</t>
  </si>
  <si>
    <t xml:space="preserve">Субсидии бюджетам муниципальных районов на подготовку и проведение празднования на федеральном уровне памятных дат субъектов Российской Федерации </t>
  </si>
  <si>
    <t>местного бюджета</t>
  </si>
  <si>
    <t>Приложение 12</t>
  </si>
  <si>
    <r>
      <rPr>
        <b/>
        <sz val="9"/>
        <color indexed="9"/>
        <rFont val="Times New Roman"/>
        <family val="1"/>
      </rPr>
      <t>субвенций</t>
    </r>
    <r>
      <rPr>
        <sz val="9"/>
        <color indexed="9"/>
        <rFont val="Times New Roman"/>
        <family val="1"/>
      </rPr>
      <t xml:space="preserve"> бюджетам муниципальных районов для осуществления государственных полномочий Чувашской Республики по расчету и предоставлению субвенций бюджетам поселений, органы местного самоуправления которых осуществляют  полномочия по первичному </t>
    </r>
    <r>
      <rPr>
        <b/>
        <sz val="9"/>
        <color indexed="9"/>
        <rFont val="Times New Roman"/>
        <family val="1"/>
      </rPr>
      <t>воинскому учету</t>
    </r>
    <r>
      <rPr>
        <sz val="9"/>
        <color indexed="9"/>
        <rFont val="Times New Roman"/>
        <family val="1"/>
      </rPr>
      <t xml:space="preserve"> граждан
</t>
    </r>
  </si>
  <si>
    <t>Таблица 11</t>
  </si>
  <si>
    <t xml:space="preserve"> Распределение субсидий бюджетам поселений на реализацию комплекса мероприятий по благоустройству дворовых территорий и тротуаров на 2020 год</t>
  </si>
  <si>
    <t xml:space="preserve"> Распределение иных межбюджетных трансфертов бюджетам поселений на реализацию комплекса мероприятий по благоустройству дворовых территорий и тротуаров на 2020 год</t>
  </si>
  <si>
    <t>Таблица 12</t>
  </si>
  <si>
    <t>Таблица 13</t>
  </si>
  <si>
    <t xml:space="preserve"> Распределение иных межбюджетных трансфертов бюджетам поселений на 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 на 2020 год</t>
  </si>
  <si>
    <t xml:space="preserve"> Распределение иных межбюджетных трансфертов бюджетам поселений на газификацию населенных пунктов (проектирование, строительство (реконструкция) газопроводных сетей) на 2020 год</t>
  </si>
  <si>
    <t>1.  Исаковское сельское поселение</t>
  </si>
  <si>
    <t>2.  Убеевское сельское поселение</t>
  </si>
  <si>
    <t>Таблица 14</t>
  </si>
  <si>
    <t>Таблица 15</t>
  </si>
  <si>
    <t xml:space="preserve"> Распределение иных межбюджетных трансфертов бюджетам поселений на реализацию мероприятий по благоустройству территории на 2020 год</t>
  </si>
  <si>
    <t>в том числе по подразделу</t>
  </si>
  <si>
    <t>"Прочие межбюджетные трансферты общего характера"</t>
  </si>
  <si>
    <t>"Дорожное хозяйство (дорожные фонды)</t>
  </si>
  <si>
    <t>2. Большешатьминское сельское поселение</t>
  </si>
  <si>
    <t>3. Исаковское сельское поселение</t>
  </si>
  <si>
    <t>6. Убеевское сельское поселение</t>
  </si>
  <si>
    <t>7. Чадукасинкое сельское поселение</t>
  </si>
  <si>
    <t>Таблица 16</t>
  </si>
  <si>
    <t>Распределение субсидий бюджетам поселений на реализацию проектов развития общественной инфраструктуры, основанных на местных инициативах, на 2020 год</t>
  </si>
  <si>
    <t>Таблица 17</t>
  </si>
  <si>
    <t>Распределение 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человек, на 2020 год</t>
  </si>
  <si>
    <t>2.  Яншихово-Челлинское сельское поселение</t>
  </si>
  <si>
    <t>Таблица 18</t>
  </si>
  <si>
    <t xml:space="preserve"> Распределение иных межбюджетных трансфертов бюджетам поселений на модернизацию уличного освещения на 2020 год</t>
  </si>
  <si>
    <t>Таблица 19</t>
  </si>
  <si>
    <t xml:space="preserve"> Распределение иных межбюджетных трансфертов бюджетам поселений на благоустройство территории модульных фельдшерско-акушерских пунктов на 2020 год</t>
  </si>
  <si>
    <t>Таблица 20</t>
  </si>
  <si>
    <t>Распределение иных межбюджетных трансфертов бюджетам поселений на реализацию проектов развития общественной инфраструктуры, основанных на местных инициативах, на 2020 год</t>
  </si>
  <si>
    <t>Приложение 10</t>
  </si>
  <si>
    <t>к решению Собрания депутатов Красноармейского района Чувашской Республики "О внесении изменений в решение Собрания депутатов Красноармейского района "О бюджете Красноармейского района Чувашской Республики на 2020 год и плановый период 2021 и 2022 годов"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</si>
</sst>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#\ ###\ ##0.00"/>
  </numFmts>
  <fonts count="71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Arial Cyr"/>
      <family val="0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Arial Cyr"/>
      <family val="0"/>
    </font>
    <font>
      <sz val="8"/>
      <color indexed="9"/>
      <name val="Arial"/>
      <family val="2"/>
    </font>
    <font>
      <b/>
      <sz val="12"/>
      <color indexed="8"/>
      <name val="Times New Roman"/>
      <family val="1"/>
    </font>
    <font>
      <sz val="8"/>
      <color indexed="9"/>
      <name val="Times New Roman"/>
      <family val="1"/>
    </font>
    <font>
      <sz val="8"/>
      <color indexed="10"/>
      <name val="Arial Cyr"/>
      <family val="2"/>
    </font>
    <font>
      <sz val="9"/>
      <color indexed="9"/>
      <name val="Arial Cyr"/>
      <family val="0"/>
    </font>
    <font>
      <sz val="12"/>
      <color indexed="10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0"/>
      <name val="Arial Cyr"/>
      <family val="0"/>
    </font>
    <font>
      <sz val="8"/>
      <color theme="0"/>
      <name val="Arial"/>
      <family val="2"/>
    </font>
    <font>
      <sz val="12"/>
      <color rgb="FFFF0000"/>
      <name val="Times New Roman"/>
      <family val="1"/>
    </font>
    <font>
      <sz val="10"/>
      <color theme="0"/>
      <name val="Times New Roman"/>
      <family val="1"/>
    </font>
    <font>
      <sz val="10"/>
      <color theme="1"/>
      <name val="Arial Cyr"/>
      <family val="0"/>
    </font>
    <font>
      <b/>
      <sz val="12"/>
      <color theme="1"/>
      <name val="Times New Roman"/>
      <family val="1"/>
    </font>
    <font>
      <sz val="8"/>
      <color rgb="FFFF0000"/>
      <name val="Arial Cyr"/>
      <family val="2"/>
    </font>
    <font>
      <sz val="8"/>
      <color theme="0"/>
      <name val="Times New Roman"/>
      <family val="1"/>
    </font>
    <font>
      <sz val="9"/>
      <color theme="0"/>
      <name val="Arial Cyr"/>
      <family val="0"/>
    </font>
    <font>
      <b/>
      <sz val="9"/>
      <color theme="0"/>
      <name val="Times New Roman"/>
      <family val="1"/>
    </font>
    <font>
      <sz val="9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center"/>
    </xf>
    <xf numFmtId="0" fontId="58" fillId="0" borderId="10" xfId="0" applyNumberFormat="1" applyFont="1" applyFill="1" applyBorder="1" applyAlignment="1">
      <alignment horizontal="right"/>
    </xf>
    <xf numFmtId="0" fontId="59" fillId="0" borderId="10" xfId="0" applyNumberFormat="1" applyFont="1" applyFill="1" applyBorder="1" applyAlignment="1">
      <alignment horizontal="right" vertical="center" wrapText="1"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0" fillId="0" borderId="0" xfId="0" applyFont="1" applyFill="1" applyBorder="1" applyAlignment="1">
      <alignment wrapText="1"/>
    </xf>
    <xf numFmtId="2" fontId="60" fillId="0" borderId="0" xfId="0" applyNumberFormat="1" applyFont="1" applyFill="1" applyBorder="1" applyAlignment="1">
      <alignment/>
    </xf>
    <xf numFmtId="0" fontId="58" fillId="0" borderId="11" xfId="0" applyNumberFormat="1" applyFont="1" applyFill="1" applyBorder="1" applyAlignment="1">
      <alignment horizontal="center"/>
    </xf>
    <xf numFmtId="0" fontId="58" fillId="0" borderId="12" xfId="0" applyNumberFormat="1" applyFont="1" applyFill="1" applyBorder="1" applyAlignment="1">
      <alignment horizontal="center"/>
    </xf>
    <xf numFmtId="0" fontId="58" fillId="0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58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58" fillId="0" borderId="11" xfId="0" applyNumberFormat="1" applyFont="1" applyFill="1" applyBorder="1" applyAlignment="1">
      <alignment horizontal="center"/>
    </xf>
    <xf numFmtId="0" fontId="58" fillId="0" borderId="12" xfId="0" applyNumberFormat="1" applyFont="1" applyFill="1" applyBorder="1" applyAlignment="1">
      <alignment horizontal="center"/>
    </xf>
    <xf numFmtId="0" fontId="58" fillId="0" borderId="13" xfId="0" applyNumberFormat="1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1" fontId="59" fillId="0" borderId="11" xfId="0" applyNumberFormat="1" applyFont="1" applyFill="1" applyBorder="1" applyAlignment="1">
      <alignment horizontal="center" vertical="top" wrapText="1"/>
    </xf>
    <xf numFmtId="1" fontId="59" fillId="0" borderId="12" xfId="0" applyNumberFormat="1" applyFont="1" applyFill="1" applyBorder="1" applyAlignment="1">
      <alignment horizontal="center" vertical="top" wrapText="1"/>
    </xf>
    <xf numFmtId="1" fontId="59" fillId="0" borderId="13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/>
    </xf>
    <xf numFmtId="2" fontId="0" fillId="0" borderId="0" xfId="0" applyNumberFormat="1" applyFill="1" applyAlignment="1">
      <alignment/>
    </xf>
    <xf numFmtId="2" fontId="58" fillId="0" borderId="12" xfId="0" applyNumberFormat="1" applyFont="1" applyFill="1" applyBorder="1" applyAlignment="1">
      <alignment horizontal="center"/>
    </xf>
    <xf numFmtId="2" fontId="59" fillId="0" borderId="0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2" fontId="1" fillId="0" borderId="10" xfId="0" applyNumberFormat="1" applyFont="1" applyFill="1" applyBorder="1" applyAlignment="1">
      <alignment horizontal="center" vertical="top" wrapText="1"/>
    </xf>
    <xf numFmtId="0" fontId="63" fillId="0" borderId="0" xfId="0" applyFont="1" applyFill="1" applyAlignment="1">
      <alignment horizontal="center" wrapText="1"/>
    </xf>
    <xf numFmtId="0" fontId="64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2" fontId="59" fillId="0" borderId="11" xfId="0" applyNumberFormat="1" applyFont="1" applyFill="1" applyBorder="1" applyAlignment="1">
      <alignment horizontal="center" vertical="top" wrapText="1"/>
    </xf>
    <xf numFmtId="2" fontId="59" fillId="0" borderId="12" xfId="0" applyNumberFormat="1" applyFont="1" applyFill="1" applyBorder="1" applyAlignment="1">
      <alignment horizontal="center" vertical="top" wrapText="1"/>
    </xf>
    <xf numFmtId="2" fontId="59" fillId="0" borderId="13" xfId="0" applyNumberFormat="1" applyFont="1" applyFill="1" applyBorder="1" applyAlignment="1">
      <alignment horizontal="center" vertical="top" wrapText="1"/>
    </xf>
    <xf numFmtId="2" fontId="58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2" fillId="0" borderId="14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63" fillId="0" borderId="0" xfId="0" applyFont="1" applyFill="1" applyAlignment="1">
      <alignment horizontal="center"/>
    </xf>
    <xf numFmtId="0" fontId="65" fillId="0" borderId="0" xfId="0" applyFont="1" applyFill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/>
    </xf>
    <xf numFmtId="0" fontId="2" fillId="0" borderId="22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8" fillId="0" borderId="11" xfId="0" applyNumberFormat="1" applyFont="1" applyFill="1" applyBorder="1" applyAlignment="1">
      <alignment horizontal="center"/>
    </xf>
    <xf numFmtId="0" fontId="58" fillId="0" borderId="12" xfId="0" applyNumberFormat="1" applyFont="1" applyFill="1" applyBorder="1" applyAlignment="1">
      <alignment horizontal="center"/>
    </xf>
    <xf numFmtId="0" fontId="58" fillId="0" borderId="13" xfId="0" applyNumberFormat="1" applyFont="1" applyFill="1" applyBorder="1" applyAlignment="1">
      <alignment horizontal="center"/>
    </xf>
    <xf numFmtId="0" fontId="66" fillId="0" borderId="11" xfId="0" applyNumberFormat="1" applyFont="1" applyFill="1" applyBorder="1" applyAlignment="1">
      <alignment horizontal="center"/>
    </xf>
    <xf numFmtId="0" fontId="66" fillId="0" borderId="12" xfId="0" applyNumberFormat="1" applyFont="1" applyFill="1" applyBorder="1" applyAlignment="1">
      <alignment horizontal="center"/>
    </xf>
    <xf numFmtId="0" fontId="66" fillId="0" borderId="13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67" fillId="0" borderId="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 wrapText="1"/>
    </xf>
    <xf numFmtId="0" fontId="70" fillId="0" borderId="0" xfId="0" applyFont="1" applyFill="1" applyBorder="1" applyAlignment="1">
      <alignment horizontal="center" wrapText="1"/>
    </xf>
    <xf numFmtId="0" fontId="58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justify" wrapText="1"/>
    </xf>
    <xf numFmtId="0" fontId="6" fillId="33" borderId="0" xfId="0" applyFont="1" applyFill="1" applyAlignment="1">
      <alignment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6"/>
  <sheetViews>
    <sheetView tabSelected="1" workbookViewId="0" topLeftCell="A1">
      <selection activeCell="G24" sqref="G24"/>
    </sheetView>
  </sheetViews>
  <sheetFormatPr defaultColWidth="9.00390625" defaultRowHeight="12.75"/>
  <cols>
    <col min="1" max="1" width="38.75390625" style="38" customWidth="1"/>
    <col min="2" max="4" width="15.625" style="39" customWidth="1"/>
    <col min="5" max="5" width="16.25390625" style="36" customWidth="1"/>
    <col min="6" max="6" width="25.125" style="10" customWidth="1"/>
    <col min="7" max="7" width="25.125" style="36" customWidth="1"/>
    <col min="8" max="16384" width="9.125" style="36" customWidth="1"/>
  </cols>
  <sheetData>
    <row r="1" spans="1:4" s="127" customFormat="1" ht="17.25" customHeight="1">
      <c r="A1" s="125"/>
      <c r="B1" s="126" t="s">
        <v>72</v>
      </c>
      <c r="C1" s="126"/>
      <c r="D1" s="126"/>
    </row>
    <row r="2" spans="1:7" s="127" customFormat="1" ht="57" customHeight="1">
      <c r="A2" s="125"/>
      <c r="B2" s="128" t="s">
        <v>73</v>
      </c>
      <c r="C2" s="128"/>
      <c r="D2" s="128"/>
      <c r="E2" s="129"/>
      <c r="F2" s="129"/>
      <c r="G2" s="129"/>
    </row>
    <row r="3" spans="1:6" s="20" customFormat="1" ht="21" customHeight="1">
      <c r="A3" s="18"/>
      <c r="B3" s="19"/>
      <c r="C3" s="110" t="s">
        <v>40</v>
      </c>
      <c r="D3" s="110"/>
      <c r="F3" s="10"/>
    </row>
    <row r="4" spans="1:7" s="20" customFormat="1" ht="42.75" customHeight="1">
      <c r="A4" s="18"/>
      <c r="B4" s="130" t="s">
        <v>28</v>
      </c>
      <c r="C4" s="130"/>
      <c r="D4" s="130"/>
      <c r="E4" s="21"/>
      <c r="F4" s="11"/>
      <c r="G4" s="21"/>
    </row>
    <row r="5" spans="1:6" s="20" customFormat="1" ht="23.25" customHeight="1">
      <c r="A5" s="18"/>
      <c r="B5" s="17"/>
      <c r="C5" s="19"/>
      <c r="D5" s="19"/>
      <c r="F5" s="10"/>
    </row>
    <row r="6" spans="1:6" s="20" customFormat="1" ht="17.25" customHeight="1" hidden="1">
      <c r="A6" s="18"/>
      <c r="B6" s="17"/>
      <c r="C6" s="19"/>
      <c r="D6" s="95" t="s">
        <v>12</v>
      </c>
      <c r="E6" s="95"/>
      <c r="F6" s="10"/>
    </row>
    <row r="7" spans="1:6" s="20" customFormat="1" ht="33.75" customHeight="1" hidden="1">
      <c r="A7" s="76" t="s">
        <v>29</v>
      </c>
      <c r="B7" s="76"/>
      <c r="C7" s="76"/>
      <c r="D7" s="76"/>
      <c r="E7" s="76"/>
      <c r="F7" s="10"/>
    </row>
    <row r="8" spans="1:6" s="20" customFormat="1" ht="15.75" customHeight="1" hidden="1">
      <c r="A8" s="22"/>
      <c r="B8" s="19"/>
      <c r="C8" s="19"/>
      <c r="D8" s="19" t="s">
        <v>9</v>
      </c>
      <c r="F8" s="10"/>
    </row>
    <row r="9" spans="1:6" s="20" customFormat="1" ht="14.25" customHeight="1" hidden="1">
      <c r="A9" s="111" t="s">
        <v>16</v>
      </c>
      <c r="B9" s="111" t="s">
        <v>15</v>
      </c>
      <c r="C9" s="108" t="s">
        <v>13</v>
      </c>
      <c r="D9" s="109"/>
      <c r="F9" s="10"/>
    </row>
    <row r="10" spans="1:6" s="20" customFormat="1" ht="56.25" customHeight="1" hidden="1">
      <c r="A10" s="112"/>
      <c r="B10" s="112"/>
      <c r="C10" s="23" t="s">
        <v>14</v>
      </c>
      <c r="D10" s="23" t="s">
        <v>17</v>
      </c>
      <c r="F10" s="10"/>
    </row>
    <row r="11" spans="1:6" s="20" customFormat="1" ht="16.5" customHeight="1" hidden="1">
      <c r="A11" s="23">
        <v>1</v>
      </c>
      <c r="B11" s="23">
        <v>2</v>
      </c>
      <c r="C11" s="23">
        <v>3</v>
      </c>
      <c r="D11" s="23">
        <v>4</v>
      </c>
      <c r="F11" s="10"/>
    </row>
    <row r="12" spans="1:6" s="20" customFormat="1" ht="16.5" customHeight="1" hidden="1">
      <c r="A12" s="24" t="s">
        <v>1</v>
      </c>
      <c r="B12" s="25">
        <f>C12+D12</f>
        <v>1191580</v>
      </c>
      <c r="C12" s="6">
        <v>1174420</v>
      </c>
      <c r="D12" s="8">
        <v>17160</v>
      </c>
      <c r="F12" s="10"/>
    </row>
    <row r="13" spans="1:6" s="20" customFormat="1" ht="16.5" customHeight="1" hidden="1">
      <c r="A13" s="24" t="s">
        <v>2</v>
      </c>
      <c r="B13" s="25">
        <f aca="true" t="shared" si="0" ref="B13:B20">C13+D13</f>
        <v>848410</v>
      </c>
      <c r="C13" s="6">
        <v>830210</v>
      </c>
      <c r="D13" s="8">
        <v>18200</v>
      </c>
      <c r="F13" s="10"/>
    </row>
    <row r="14" spans="1:6" s="20" customFormat="1" ht="16.5" customHeight="1" hidden="1">
      <c r="A14" s="24" t="s">
        <v>3</v>
      </c>
      <c r="B14" s="25">
        <f t="shared" si="0"/>
        <v>1083980</v>
      </c>
      <c r="C14" s="6">
        <v>1046170</v>
      </c>
      <c r="D14" s="8">
        <v>37810</v>
      </c>
      <c r="F14" s="10"/>
    </row>
    <row r="15" spans="1:6" s="20" customFormat="1" ht="16.5" customHeight="1" hidden="1">
      <c r="A15" s="24" t="s">
        <v>4</v>
      </c>
      <c r="B15" s="25">
        <f t="shared" si="0"/>
        <v>378600</v>
      </c>
      <c r="C15" s="6">
        <v>347550</v>
      </c>
      <c r="D15" s="8">
        <v>31050</v>
      </c>
      <c r="F15" s="10"/>
    </row>
    <row r="16" spans="1:6" s="20" customFormat="1" ht="16.5" customHeight="1" hidden="1">
      <c r="A16" s="24" t="s">
        <v>5</v>
      </c>
      <c r="B16" s="25">
        <f t="shared" si="0"/>
        <v>6187220</v>
      </c>
      <c r="C16" s="6">
        <v>5132930</v>
      </c>
      <c r="D16" s="8">
        <v>1054290</v>
      </c>
      <c r="F16" s="10"/>
    </row>
    <row r="17" spans="1:6" s="20" customFormat="1" ht="16.5" customHeight="1" hidden="1">
      <c r="A17" s="24" t="s">
        <v>6</v>
      </c>
      <c r="B17" s="25">
        <f t="shared" si="0"/>
        <v>727380</v>
      </c>
      <c r="C17" s="6">
        <v>716770</v>
      </c>
      <c r="D17" s="8">
        <v>10610</v>
      </c>
      <c r="F17" s="10"/>
    </row>
    <row r="18" spans="1:6" s="20" customFormat="1" ht="16.5" customHeight="1" hidden="1">
      <c r="A18" s="24" t="s">
        <v>7</v>
      </c>
      <c r="B18" s="25">
        <f t="shared" si="0"/>
        <v>1832360</v>
      </c>
      <c r="C18" s="6">
        <v>1808990</v>
      </c>
      <c r="D18" s="8">
        <v>23370</v>
      </c>
      <c r="F18" s="10"/>
    </row>
    <row r="19" spans="1:6" s="20" customFormat="1" ht="16.5" customHeight="1" hidden="1">
      <c r="A19" s="24" t="s">
        <v>8</v>
      </c>
      <c r="B19" s="25">
        <f t="shared" si="0"/>
        <v>649440</v>
      </c>
      <c r="C19" s="6">
        <v>641210</v>
      </c>
      <c r="D19" s="8">
        <v>8230</v>
      </c>
      <c r="F19" s="10"/>
    </row>
    <row r="20" spans="1:6" s="20" customFormat="1" ht="16.5" customHeight="1" hidden="1">
      <c r="A20" s="24" t="s">
        <v>10</v>
      </c>
      <c r="B20" s="25">
        <f t="shared" si="0"/>
        <v>585950</v>
      </c>
      <c r="C20" s="6">
        <v>568250</v>
      </c>
      <c r="D20" s="8">
        <v>17700</v>
      </c>
      <c r="F20" s="10"/>
    </row>
    <row r="21" spans="1:6" s="20" customFormat="1" ht="16.5" customHeight="1" hidden="1">
      <c r="A21" s="1" t="s">
        <v>0</v>
      </c>
      <c r="B21" s="9">
        <f>C21+D21</f>
        <v>13484920</v>
      </c>
      <c r="C21" s="9">
        <f>SUM(C12:C20)</f>
        <v>12266500</v>
      </c>
      <c r="D21" s="9">
        <f>SUM(D12:D20)</f>
        <v>1218420</v>
      </c>
      <c r="F21" s="10"/>
    </row>
    <row r="22" spans="1:6" s="20" customFormat="1" ht="15" customHeight="1">
      <c r="A22" s="2"/>
      <c r="B22" s="26"/>
      <c r="C22" s="26"/>
      <c r="D22" s="26"/>
      <c r="F22" s="10"/>
    </row>
    <row r="23" spans="1:6" s="20" customFormat="1" ht="20.25" customHeight="1">
      <c r="A23" s="18"/>
      <c r="B23" s="19"/>
      <c r="C23" s="27"/>
      <c r="D23" s="95" t="s">
        <v>11</v>
      </c>
      <c r="E23" s="95"/>
      <c r="F23" s="122" t="s">
        <v>41</v>
      </c>
    </row>
    <row r="24" spans="1:7" s="20" customFormat="1" ht="66" customHeight="1">
      <c r="A24" s="76" t="s">
        <v>30</v>
      </c>
      <c r="B24" s="76"/>
      <c r="C24" s="76"/>
      <c r="D24" s="76"/>
      <c r="E24" s="76"/>
      <c r="F24" s="122"/>
      <c r="G24" s="28"/>
    </row>
    <row r="25" spans="1:6" s="20" customFormat="1" ht="13.5" customHeight="1">
      <c r="A25" s="22"/>
      <c r="B25" s="19"/>
      <c r="C25" s="29"/>
      <c r="D25" s="30" t="s">
        <v>9</v>
      </c>
      <c r="F25" s="10"/>
    </row>
    <row r="26" spans="1:6" s="20" customFormat="1" ht="9.75" customHeight="1">
      <c r="A26" s="77" t="s">
        <v>16</v>
      </c>
      <c r="B26" s="79" t="s">
        <v>15</v>
      </c>
      <c r="C26" s="80"/>
      <c r="D26" s="81"/>
      <c r="F26" s="85"/>
    </row>
    <row r="27" spans="1:6" s="20" customFormat="1" ht="9.75" customHeight="1">
      <c r="A27" s="78"/>
      <c r="B27" s="82"/>
      <c r="C27" s="83"/>
      <c r="D27" s="84"/>
      <c r="F27" s="85"/>
    </row>
    <row r="28" spans="1:6" s="20" customFormat="1" ht="16.5" customHeight="1">
      <c r="A28" s="23">
        <v>1</v>
      </c>
      <c r="B28" s="86">
        <v>2</v>
      </c>
      <c r="C28" s="87"/>
      <c r="D28" s="88"/>
      <c r="F28" s="85"/>
    </row>
    <row r="29" spans="1:6" s="20" customFormat="1" ht="16.5" customHeight="1">
      <c r="A29" s="24" t="s">
        <v>1</v>
      </c>
      <c r="B29" s="32"/>
      <c r="C29" s="33">
        <v>90350</v>
      </c>
      <c r="D29" s="34"/>
      <c r="F29" s="85"/>
    </row>
    <row r="30" spans="1:6" s="20" customFormat="1" ht="16.5" customHeight="1">
      <c r="A30" s="24" t="s">
        <v>2</v>
      </c>
      <c r="B30" s="32"/>
      <c r="C30" s="33">
        <v>90350</v>
      </c>
      <c r="D30" s="34"/>
      <c r="F30" s="85"/>
    </row>
    <row r="31" spans="1:6" s="20" customFormat="1" ht="16.5" customHeight="1">
      <c r="A31" s="24" t="s">
        <v>3</v>
      </c>
      <c r="B31" s="32"/>
      <c r="C31" s="33">
        <v>90350</v>
      </c>
      <c r="D31" s="34"/>
      <c r="F31" s="85"/>
    </row>
    <row r="32" spans="1:6" s="20" customFormat="1" ht="16.5" customHeight="1">
      <c r="A32" s="24" t="s">
        <v>4</v>
      </c>
      <c r="B32" s="32"/>
      <c r="C32" s="33">
        <v>90350</v>
      </c>
      <c r="D32" s="34"/>
      <c r="F32" s="10"/>
    </row>
    <row r="33" spans="1:6" s="20" customFormat="1" ht="16.5" customHeight="1">
      <c r="A33" s="24" t="s">
        <v>5</v>
      </c>
      <c r="B33" s="32"/>
      <c r="C33" s="33">
        <v>180600</v>
      </c>
      <c r="D33" s="34"/>
      <c r="F33" s="10"/>
    </row>
    <row r="34" spans="1:6" s="20" customFormat="1" ht="16.5" customHeight="1">
      <c r="A34" s="24" t="s">
        <v>6</v>
      </c>
      <c r="B34" s="32"/>
      <c r="C34" s="33">
        <v>90350</v>
      </c>
      <c r="D34" s="34"/>
      <c r="F34" s="10"/>
    </row>
    <row r="35" spans="1:6" s="20" customFormat="1" ht="16.5" customHeight="1">
      <c r="A35" s="24" t="s">
        <v>7</v>
      </c>
      <c r="B35" s="32"/>
      <c r="C35" s="33">
        <v>90350</v>
      </c>
      <c r="D35" s="34"/>
      <c r="F35" s="10"/>
    </row>
    <row r="36" spans="1:6" s="20" customFormat="1" ht="16.5" customHeight="1">
      <c r="A36" s="24" t="s">
        <v>8</v>
      </c>
      <c r="B36" s="32"/>
      <c r="C36" s="33">
        <v>90350</v>
      </c>
      <c r="D36" s="34"/>
      <c r="F36" s="10"/>
    </row>
    <row r="37" spans="1:6" s="20" customFormat="1" ht="16.5" customHeight="1">
      <c r="A37" s="24" t="s">
        <v>10</v>
      </c>
      <c r="B37" s="32"/>
      <c r="C37" s="33">
        <v>90350</v>
      </c>
      <c r="D37" s="34"/>
      <c r="F37" s="10"/>
    </row>
    <row r="38" spans="1:6" s="20" customFormat="1" ht="16.5" customHeight="1">
      <c r="A38" s="1" t="s">
        <v>0</v>
      </c>
      <c r="B38" s="72">
        <f>SUM(C29:C37)</f>
        <v>903400</v>
      </c>
      <c r="C38" s="73"/>
      <c r="D38" s="74"/>
      <c r="E38" s="35">
        <v>7300</v>
      </c>
      <c r="F38" s="10"/>
    </row>
    <row r="39" spans="1:4" ht="24.75" customHeight="1">
      <c r="A39" s="3"/>
      <c r="B39" s="4"/>
      <c r="C39" s="4"/>
      <c r="D39" s="4"/>
    </row>
    <row r="40" spans="1:6" s="40" customFormat="1" ht="12.75">
      <c r="A40" s="38"/>
      <c r="B40" s="39"/>
      <c r="C40" s="39"/>
      <c r="D40" s="123" t="s">
        <v>20</v>
      </c>
      <c r="E40" s="123"/>
      <c r="F40" s="10"/>
    </row>
    <row r="41" spans="1:6" ht="50.25" customHeight="1">
      <c r="A41" s="124" t="s">
        <v>32</v>
      </c>
      <c r="B41" s="124"/>
      <c r="C41" s="124"/>
      <c r="D41" s="124"/>
      <c r="E41" s="124"/>
      <c r="F41" s="121" t="s">
        <v>31</v>
      </c>
    </row>
    <row r="42" spans="1:6" s="20" customFormat="1" ht="15" customHeight="1">
      <c r="A42" s="22"/>
      <c r="B42" s="19"/>
      <c r="C42" s="19"/>
      <c r="D42" s="19" t="s">
        <v>9</v>
      </c>
      <c r="F42" s="122"/>
    </row>
    <row r="43" spans="1:6" s="20" customFormat="1" ht="14.25" customHeight="1">
      <c r="A43" s="111" t="s">
        <v>16</v>
      </c>
      <c r="B43" s="111" t="s">
        <v>15</v>
      </c>
      <c r="C43" s="94" t="s">
        <v>22</v>
      </c>
      <c r="D43" s="94"/>
      <c r="E43" s="46"/>
      <c r="F43" s="122"/>
    </row>
    <row r="44" spans="1:7" s="20" customFormat="1" ht="56.25" customHeight="1">
      <c r="A44" s="112"/>
      <c r="B44" s="112"/>
      <c r="C44" s="23" t="s">
        <v>23</v>
      </c>
      <c r="D44" s="23" t="s">
        <v>24</v>
      </c>
      <c r="E44" s="37" t="s">
        <v>39</v>
      </c>
      <c r="F44" s="122"/>
      <c r="G44" s="41"/>
    </row>
    <row r="45" spans="1:6" s="20" customFormat="1" ht="16.5" customHeight="1">
      <c r="A45" s="23">
        <v>1</v>
      </c>
      <c r="B45" s="23">
        <v>2</v>
      </c>
      <c r="C45" s="23">
        <v>3</v>
      </c>
      <c r="D45" s="23">
        <v>4</v>
      </c>
      <c r="E45" s="47">
        <v>5</v>
      </c>
      <c r="F45" s="117"/>
    </row>
    <row r="46" spans="1:6" s="20" customFormat="1" ht="16.5" customHeight="1">
      <c r="A46" s="48" t="s">
        <v>19</v>
      </c>
      <c r="B46" s="49">
        <f>C46+D46+E46</f>
        <v>4164683.2</v>
      </c>
      <c r="C46" s="50">
        <v>4129584.12</v>
      </c>
      <c r="D46" s="50">
        <v>29199.08</v>
      </c>
      <c r="E46" s="51">
        <v>5900</v>
      </c>
      <c r="F46" s="117"/>
    </row>
    <row r="47" spans="1:6" s="20" customFormat="1" ht="16.5" customHeight="1">
      <c r="A47" s="42" t="s">
        <v>0</v>
      </c>
      <c r="B47" s="52">
        <f>B46</f>
        <v>4164683.2</v>
      </c>
      <c r="C47" s="52">
        <f>C46</f>
        <v>4129584.12</v>
      </c>
      <c r="D47" s="52">
        <f>D46</f>
        <v>29199.08</v>
      </c>
      <c r="E47" s="53">
        <f>E46</f>
        <v>5900</v>
      </c>
      <c r="F47" s="117"/>
    </row>
    <row r="48" spans="1:6" s="20" customFormat="1" ht="16.5" customHeight="1">
      <c r="A48" s="43"/>
      <c r="B48" s="44"/>
      <c r="C48" s="5"/>
      <c r="D48" s="45"/>
      <c r="F48" s="117"/>
    </row>
    <row r="49" spans="1:6" s="20" customFormat="1" ht="16.5" customHeight="1" hidden="1">
      <c r="A49" s="43"/>
      <c r="B49" s="44"/>
      <c r="C49" s="5"/>
      <c r="D49" s="45"/>
      <c r="F49" s="10"/>
    </row>
    <row r="50" spans="1:6" s="40" customFormat="1" ht="12.75" hidden="1">
      <c r="A50" s="38"/>
      <c r="B50" s="39"/>
      <c r="C50" s="39"/>
      <c r="D50" s="95" t="s">
        <v>21</v>
      </c>
      <c r="E50" s="95"/>
      <c r="F50" s="10"/>
    </row>
    <row r="51" spans="1:6" s="40" customFormat="1" ht="36.75" customHeight="1" hidden="1">
      <c r="A51" s="90" t="s">
        <v>33</v>
      </c>
      <c r="B51" s="90"/>
      <c r="C51" s="90"/>
      <c r="D51" s="90"/>
      <c r="E51" s="90"/>
      <c r="F51" s="10"/>
    </row>
    <row r="52" spans="1:6" s="40" customFormat="1" ht="12.75" hidden="1">
      <c r="A52" s="22"/>
      <c r="B52" s="19"/>
      <c r="C52" s="19"/>
      <c r="D52" s="19" t="s">
        <v>9</v>
      </c>
      <c r="F52" s="10"/>
    </row>
    <row r="53" spans="1:4" ht="15.75" customHeight="1" hidden="1">
      <c r="A53" s="54" t="s">
        <v>16</v>
      </c>
      <c r="B53" s="114" t="s">
        <v>18</v>
      </c>
      <c r="C53" s="115"/>
      <c r="D53" s="116"/>
    </row>
    <row r="54" spans="1:4" ht="15" customHeight="1" hidden="1">
      <c r="A54" s="24" t="s">
        <v>1</v>
      </c>
      <c r="B54" s="14"/>
      <c r="C54" s="15">
        <v>584200</v>
      </c>
      <c r="D54" s="15"/>
    </row>
    <row r="55" spans="1:4" ht="15" customHeight="1" hidden="1">
      <c r="A55" s="24" t="s">
        <v>2</v>
      </c>
      <c r="B55" s="14"/>
      <c r="C55" s="15">
        <v>218500</v>
      </c>
      <c r="D55" s="16"/>
    </row>
    <row r="56" spans="1:4" ht="15" customHeight="1" hidden="1">
      <c r="A56" s="24" t="s">
        <v>3</v>
      </c>
      <c r="B56" s="14"/>
      <c r="C56" s="15">
        <v>722600</v>
      </c>
      <c r="D56" s="16"/>
    </row>
    <row r="57" spans="1:4" ht="15" customHeight="1" hidden="1">
      <c r="A57" s="24" t="s">
        <v>4</v>
      </c>
      <c r="B57" s="14"/>
      <c r="C57" s="15">
        <v>559500</v>
      </c>
      <c r="D57" s="16"/>
    </row>
    <row r="58" spans="1:4" ht="15" customHeight="1" hidden="1">
      <c r="A58" s="24" t="s">
        <v>5</v>
      </c>
      <c r="B58" s="14"/>
      <c r="C58" s="15">
        <v>0</v>
      </c>
      <c r="D58" s="16"/>
    </row>
    <row r="59" spans="1:4" ht="15" customHeight="1" hidden="1">
      <c r="A59" s="24" t="s">
        <v>6</v>
      </c>
      <c r="B59" s="14"/>
      <c r="C59" s="15">
        <v>701300</v>
      </c>
      <c r="D59" s="16"/>
    </row>
    <row r="60" spans="1:4" ht="15" customHeight="1" hidden="1">
      <c r="A60" s="24" t="s">
        <v>7</v>
      </c>
      <c r="B60" s="14"/>
      <c r="C60" s="15">
        <v>60900</v>
      </c>
      <c r="D60" s="16"/>
    </row>
    <row r="61" spans="1:4" ht="15" customHeight="1" hidden="1">
      <c r="A61" s="24" t="s">
        <v>8</v>
      </c>
      <c r="B61" s="14"/>
      <c r="C61" s="15">
        <v>605600</v>
      </c>
      <c r="D61" s="16"/>
    </row>
    <row r="62" spans="1:4" ht="15" customHeight="1" hidden="1">
      <c r="A62" s="24" t="s">
        <v>10</v>
      </c>
      <c r="B62" s="14"/>
      <c r="C62" s="15">
        <v>645900</v>
      </c>
      <c r="D62" s="16"/>
    </row>
    <row r="63" spans="1:4" ht="15" customHeight="1" hidden="1">
      <c r="A63" s="1" t="s">
        <v>0</v>
      </c>
      <c r="B63" s="118">
        <f>SUM(B54:D62)</f>
        <v>4098500</v>
      </c>
      <c r="C63" s="119"/>
      <c r="D63" s="120"/>
    </row>
    <row r="65" ht="18" customHeight="1" hidden="1"/>
    <row r="66" spans="1:6" s="40" customFormat="1" ht="12.75" customHeight="1" hidden="1">
      <c r="A66" s="38"/>
      <c r="B66" s="39"/>
      <c r="C66" s="39"/>
      <c r="D66" s="95" t="s">
        <v>25</v>
      </c>
      <c r="E66" s="95"/>
      <c r="F66" s="113" t="s">
        <v>34</v>
      </c>
    </row>
    <row r="67" spans="1:6" s="40" customFormat="1" ht="84.75" customHeight="1" hidden="1">
      <c r="A67" s="90" t="s">
        <v>35</v>
      </c>
      <c r="B67" s="90"/>
      <c r="C67" s="90"/>
      <c r="D67" s="90"/>
      <c r="E67" s="90"/>
      <c r="F67" s="113"/>
    </row>
    <row r="68" spans="1:6" s="40" customFormat="1" ht="12.75" hidden="1">
      <c r="A68" s="22"/>
      <c r="B68" s="19"/>
      <c r="C68" s="19"/>
      <c r="D68" s="19" t="s">
        <v>9</v>
      </c>
      <c r="F68" s="10"/>
    </row>
    <row r="69" spans="1:6" ht="15.75" customHeight="1" hidden="1">
      <c r="A69" s="54" t="s">
        <v>16</v>
      </c>
      <c r="B69" s="114" t="s">
        <v>18</v>
      </c>
      <c r="C69" s="115"/>
      <c r="D69" s="116"/>
      <c r="F69" s="117"/>
    </row>
    <row r="70" spans="1:6" ht="15" customHeight="1" hidden="1">
      <c r="A70" s="24" t="s">
        <v>1</v>
      </c>
      <c r="B70" s="105"/>
      <c r="C70" s="106"/>
      <c r="D70" s="107"/>
      <c r="F70" s="117"/>
    </row>
    <row r="71" spans="1:6" ht="15" customHeight="1" hidden="1">
      <c r="A71" s="24" t="s">
        <v>2</v>
      </c>
      <c r="B71" s="105"/>
      <c r="C71" s="106"/>
      <c r="D71" s="107"/>
      <c r="F71" s="117"/>
    </row>
    <row r="72" spans="1:6" ht="15" customHeight="1" hidden="1">
      <c r="A72" s="24" t="s">
        <v>3</v>
      </c>
      <c r="B72" s="105"/>
      <c r="C72" s="106"/>
      <c r="D72" s="107"/>
      <c r="F72" s="117"/>
    </row>
    <row r="73" spans="1:6" ht="15" customHeight="1" hidden="1">
      <c r="A73" s="24" t="s">
        <v>4</v>
      </c>
      <c r="B73" s="105"/>
      <c r="C73" s="106"/>
      <c r="D73" s="107"/>
      <c r="F73" s="117"/>
    </row>
    <row r="74" spans="1:6" ht="15" customHeight="1" hidden="1">
      <c r="A74" s="24" t="s">
        <v>19</v>
      </c>
      <c r="B74" s="102">
        <v>62400</v>
      </c>
      <c r="C74" s="103"/>
      <c r="D74" s="104"/>
      <c r="F74" s="117"/>
    </row>
    <row r="75" spans="1:6" ht="15" customHeight="1" hidden="1">
      <c r="A75" s="24" t="s">
        <v>6</v>
      </c>
      <c r="B75" s="105"/>
      <c r="C75" s="106"/>
      <c r="D75" s="107"/>
      <c r="F75" s="117"/>
    </row>
    <row r="76" spans="1:6" ht="15" customHeight="1" hidden="1">
      <c r="A76" s="24" t="s">
        <v>7</v>
      </c>
      <c r="B76" s="105"/>
      <c r="C76" s="106"/>
      <c r="D76" s="107"/>
      <c r="F76" s="117"/>
    </row>
    <row r="77" spans="1:6" ht="15" customHeight="1" hidden="1">
      <c r="A77" s="24" t="s">
        <v>8</v>
      </c>
      <c r="B77" s="105"/>
      <c r="C77" s="106"/>
      <c r="D77" s="107"/>
      <c r="F77" s="117"/>
    </row>
    <row r="78" spans="1:6" ht="15" customHeight="1" hidden="1">
      <c r="A78" s="24" t="s">
        <v>10</v>
      </c>
      <c r="B78" s="105"/>
      <c r="C78" s="106"/>
      <c r="D78" s="107"/>
      <c r="F78" s="117"/>
    </row>
    <row r="79" spans="1:6" ht="15" customHeight="1" hidden="1">
      <c r="A79" s="1" t="s">
        <v>0</v>
      </c>
      <c r="B79" s="118">
        <f>SUM(B70:D78)</f>
        <v>62400</v>
      </c>
      <c r="C79" s="119"/>
      <c r="D79" s="120"/>
      <c r="F79" s="117"/>
    </row>
    <row r="80" spans="1:6" ht="15" customHeight="1" hidden="1">
      <c r="A80" s="2"/>
      <c r="B80" s="7"/>
      <c r="C80" s="7"/>
      <c r="D80" s="7"/>
      <c r="F80" s="117"/>
    </row>
    <row r="81" spans="1:6" s="20" customFormat="1" ht="20.25" customHeight="1" hidden="1">
      <c r="A81" s="18"/>
      <c r="B81" s="19"/>
      <c r="C81" s="27"/>
      <c r="D81" s="95" t="s">
        <v>26</v>
      </c>
      <c r="E81" s="95"/>
      <c r="F81" s="10"/>
    </row>
    <row r="82" spans="1:6" s="20" customFormat="1" ht="66" customHeight="1" hidden="1">
      <c r="A82" s="76" t="s">
        <v>36</v>
      </c>
      <c r="B82" s="76"/>
      <c r="C82" s="76"/>
      <c r="D82" s="76"/>
      <c r="E82" s="76"/>
      <c r="F82" s="10"/>
    </row>
    <row r="83" spans="1:6" s="20" customFormat="1" ht="13.5" customHeight="1" hidden="1">
      <c r="A83" s="22"/>
      <c r="B83" s="19"/>
      <c r="C83" s="29"/>
      <c r="D83" s="30" t="s">
        <v>9</v>
      </c>
      <c r="F83" s="10"/>
    </row>
    <row r="84" spans="1:6" s="20" customFormat="1" ht="9.75" customHeight="1" hidden="1">
      <c r="A84" s="77" t="s">
        <v>16</v>
      </c>
      <c r="B84" s="79" t="s">
        <v>15</v>
      </c>
      <c r="C84" s="80"/>
      <c r="D84" s="81"/>
      <c r="F84" s="10"/>
    </row>
    <row r="85" spans="1:6" s="20" customFormat="1" ht="9.75" customHeight="1" hidden="1">
      <c r="A85" s="78"/>
      <c r="B85" s="82"/>
      <c r="C85" s="83"/>
      <c r="D85" s="84"/>
      <c r="F85" s="10"/>
    </row>
    <row r="86" spans="1:6" s="20" customFormat="1" ht="16.5" customHeight="1" hidden="1">
      <c r="A86" s="23">
        <v>1</v>
      </c>
      <c r="B86" s="86">
        <v>2</v>
      </c>
      <c r="C86" s="87"/>
      <c r="D86" s="88"/>
      <c r="F86" s="10"/>
    </row>
    <row r="87" spans="1:6" s="20" customFormat="1" ht="16.5" customHeight="1" hidden="1">
      <c r="A87" s="24" t="s">
        <v>1</v>
      </c>
      <c r="B87" s="32"/>
      <c r="C87" s="33">
        <v>46700</v>
      </c>
      <c r="D87" s="34"/>
      <c r="F87" s="10"/>
    </row>
    <row r="88" spans="1:6" s="20" customFormat="1" ht="16.5" customHeight="1" hidden="1">
      <c r="A88" s="24" t="s">
        <v>2</v>
      </c>
      <c r="B88" s="32"/>
      <c r="C88" s="33">
        <v>52500</v>
      </c>
      <c r="D88" s="34"/>
      <c r="F88" s="10"/>
    </row>
    <row r="89" spans="1:6" s="20" customFormat="1" ht="16.5" customHeight="1" hidden="1">
      <c r="A89" s="24" t="s">
        <v>3</v>
      </c>
      <c r="B89" s="32"/>
      <c r="C89" s="33">
        <v>46700</v>
      </c>
      <c r="D89" s="34"/>
      <c r="F89" s="10"/>
    </row>
    <row r="90" spans="1:6" s="20" customFormat="1" ht="16.5" customHeight="1" hidden="1">
      <c r="A90" s="24" t="s">
        <v>4</v>
      </c>
      <c r="B90" s="32"/>
      <c r="C90" s="33">
        <v>29200</v>
      </c>
      <c r="D90" s="34"/>
      <c r="F90" s="10"/>
    </row>
    <row r="91" spans="1:6" s="20" customFormat="1" ht="16.5" customHeight="1" hidden="1">
      <c r="A91" s="24" t="s">
        <v>5</v>
      </c>
      <c r="B91" s="32"/>
      <c r="C91" s="33">
        <v>379200</v>
      </c>
      <c r="D91" s="34"/>
      <c r="F91" s="10"/>
    </row>
    <row r="92" spans="1:6" s="20" customFormat="1" ht="16.5" customHeight="1" hidden="1">
      <c r="A92" s="24" t="s">
        <v>6</v>
      </c>
      <c r="B92" s="32"/>
      <c r="C92" s="33">
        <v>29200</v>
      </c>
      <c r="D92" s="34"/>
      <c r="F92" s="10"/>
    </row>
    <row r="93" spans="1:6" s="20" customFormat="1" ht="16.5" customHeight="1" hidden="1">
      <c r="A93" s="24" t="s">
        <v>7</v>
      </c>
      <c r="B93" s="32"/>
      <c r="C93" s="33">
        <v>52500</v>
      </c>
      <c r="D93" s="34"/>
      <c r="F93" s="10"/>
    </row>
    <row r="94" spans="1:6" s="20" customFormat="1" ht="16.5" customHeight="1" hidden="1">
      <c r="A94" s="24" t="s">
        <v>8</v>
      </c>
      <c r="B94" s="32"/>
      <c r="C94" s="33">
        <v>29200</v>
      </c>
      <c r="D94" s="34"/>
      <c r="F94" s="10"/>
    </row>
    <row r="95" spans="1:6" s="20" customFormat="1" ht="16.5" customHeight="1" hidden="1">
      <c r="A95" s="24" t="s">
        <v>10</v>
      </c>
      <c r="B95" s="32"/>
      <c r="C95" s="33">
        <v>35000</v>
      </c>
      <c r="D95" s="34"/>
      <c r="F95" s="10"/>
    </row>
    <row r="96" spans="1:6" s="20" customFormat="1" ht="16.5" customHeight="1" hidden="1">
      <c r="A96" s="1" t="s">
        <v>0</v>
      </c>
      <c r="B96" s="55"/>
      <c r="C96" s="56">
        <f>SUM(C87:C95)</f>
        <v>700200</v>
      </c>
      <c r="D96" s="57"/>
      <c r="F96" s="10"/>
    </row>
    <row r="97" ht="12.75" hidden="1"/>
    <row r="98" ht="12.75" hidden="1"/>
    <row r="99" spans="4:5" ht="12.75" hidden="1">
      <c r="D99" s="75" t="s">
        <v>27</v>
      </c>
      <c r="E99" s="75"/>
    </row>
    <row r="100" spans="1:5" ht="51.75" customHeight="1" hidden="1">
      <c r="A100" s="76" t="s">
        <v>37</v>
      </c>
      <c r="B100" s="76"/>
      <c r="C100" s="76"/>
      <c r="D100" s="76"/>
      <c r="E100" s="76"/>
    </row>
    <row r="101" spans="1:4" ht="12.75" hidden="1">
      <c r="A101" s="22"/>
      <c r="B101" s="19"/>
      <c r="C101" s="19"/>
      <c r="D101" s="19" t="s">
        <v>9</v>
      </c>
    </row>
    <row r="102" spans="1:5" ht="12.75" customHeight="1" hidden="1">
      <c r="A102" s="111" t="s">
        <v>16</v>
      </c>
      <c r="B102" s="111" t="s">
        <v>15</v>
      </c>
      <c r="C102" s="86" t="s">
        <v>22</v>
      </c>
      <c r="D102" s="87"/>
      <c r="E102" s="88"/>
    </row>
    <row r="103" spans="1:6" ht="89.25" hidden="1">
      <c r="A103" s="112"/>
      <c r="B103" s="112"/>
      <c r="C103" s="23" t="s">
        <v>23</v>
      </c>
      <c r="D103" s="23" t="s">
        <v>24</v>
      </c>
      <c r="E103" s="58" t="s">
        <v>39</v>
      </c>
      <c r="F103" s="12" t="s">
        <v>38</v>
      </c>
    </row>
    <row r="104" spans="1:5" ht="12.75" hidden="1">
      <c r="A104" s="23">
        <v>1</v>
      </c>
      <c r="B104" s="23">
        <v>2</v>
      </c>
      <c r="C104" s="23">
        <v>3</v>
      </c>
      <c r="D104" s="23">
        <v>4</v>
      </c>
      <c r="E104" s="31">
        <v>5</v>
      </c>
    </row>
    <row r="105" spans="1:5" ht="12.75" hidden="1">
      <c r="A105" s="24" t="s">
        <v>19</v>
      </c>
      <c r="B105" s="59">
        <f>C105+D105+E105</f>
        <v>3789500</v>
      </c>
      <c r="C105" s="50">
        <v>2604100</v>
      </c>
      <c r="D105" s="50">
        <v>995900</v>
      </c>
      <c r="E105" s="60">
        <v>189500</v>
      </c>
    </row>
    <row r="106" spans="1:5" ht="12.75" hidden="1">
      <c r="A106" s="61" t="s">
        <v>0</v>
      </c>
      <c r="B106" s="52">
        <f>B105</f>
        <v>3789500</v>
      </c>
      <c r="C106" s="52">
        <f>C105</f>
        <v>2604100</v>
      </c>
      <c r="D106" s="52">
        <f>D105</f>
        <v>995900</v>
      </c>
      <c r="E106" s="53">
        <f>E105</f>
        <v>189500</v>
      </c>
    </row>
    <row r="107" spans="4:5" ht="12.75">
      <c r="D107" s="75" t="s">
        <v>42</v>
      </c>
      <c r="E107" s="75"/>
    </row>
    <row r="108" spans="1:5" ht="51.75" customHeight="1">
      <c r="A108" s="76" t="s">
        <v>43</v>
      </c>
      <c r="B108" s="76"/>
      <c r="C108" s="76"/>
      <c r="D108" s="76"/>
      <c r="E108" s="76"/>
    </row>
    <row r="109" spans="5:6" ht="12.75" hidden="1">
      <c r="E109" s="62"/>
      <c r="F109" s="13" t="e">
        <f>B106+C96+B79+B63+B47+#REF!+#REF!+#REF!+B38+C21</f>
        <v>#REF!</v>
      </c>
    </row>
    <row r="111" spans="1:6" s="20" customFormat="1" ht="9.75" customHeight="1">
      <c r="A111" s="77" t="s">
        <v>16</v>
      </c>
      <c r="B111" s="79" t="s">
        <v>15</v>
      </c>
      <c r="C111" s="80"/>
      <c r="D111" s="81"/>
      <c r="F111" s="85"/>
    </row>
    <row r="112" spans="1:6" s="20" customFormat="1" ht="9.75" customHeight="1">
      <c r="A112" s="78"/>
      <c r="B112" s="82"/>
      <c r="C112" s="83"/>
      <c r="D112" s="84"/>
      <c r="F112" s="85"/>
    </row>
    <row r="113" spans="1:6" s="20" customFormat="1" ht="16.5" customHeight="1">
      <c r="A113" s="23">
        <v>1</v>
      </c>
      <c r="B113" s="86">
        <v>2</v>
      </c>
      <c r="C113" s="87"/>
      <c r="D113" s="88"/>
      <c r="F113" s="85"/>
    </row>
    <row r="114" spans="1:6" s="20" customFormat="1" ht="16.5" customHeight="1">
      <c r="A114" s="24" t="s">
        <v>1</v>
      </c>
      <c r="B114" s="32"/>
      <c r="C114" s="63">
        <v>930000</v>
      </c>
      <c r="D114" s="34"/>
      <c r="F114" s="85"/>
    </row>
    <row r="115" spans="1:6" s="20" customFormat="1" ht="16.5" customHeight="1">
      <c r="A115" s="24" t="s">
        <v>2</v>
      </c>
      <c r="B115" s="32"/>
      <c r="C115" s="63">
        <v>930000</v>
      </c>
      <c r="D115" s="34"/>
      <c r="F115" s="85"/>
    </row>
    <row r="116" spans="1:6" s="20" customFormat="1" ht="16.5" customHeight="1">
      <c r="A116" s="24" t="s">
        <v>3</v>
      </c>
      <c r="B116" s="32"/>
      <c r="C116" s="63">
        <v>930000</v>
      </c>
      <c r="D116" s="34"/>
      <c r="F116" s="85"/>
    </row>
    <row r="117" spans="1:6" s="20" customFormat="1" ht="16.5" customHeight="1">
      <c r="A117" s="24" t="s">
        <v>4</v>
      </c>
      <c r="B117" s="32"/>
      <c r="C117" s="63">
        <v>930000</v>
      </c>
      <c r="D117" s="34"/>
      <c r="F117" s="10"/>
    </row>
    <row r="118" spans="1:6" s="20" customFormat="1" ht="16.5" customHeight="1">
      <c r="A118" s="24" t="s">
        <v>5</v>
      </c>
      <c r="B118" s="32"/>
      <c r="C118" s="63">
        <f>16528600-34.19</f>
        <v>16528565.81</v>
      </c>
      <c r="D118" s="34"/>
      <c r="F118" s="10"/>
    </row>
    <row r="119" spans="1:6" s="20" customFormat="1" ht="16.5" customHeight="1">
      <c r="A119" s="24" t="s">
        <v>6</v>
      </c>
      <c r="B119" s="32"/>
      <c r="C119" s="63">
        <v>930000</v>
      </c>
      <c r="D119" s="34"/>
      <c r="F119" s="10"/>
    </row>
    <row r="120" spans="1:6" s="20" customFormat="1" ht="16.5" customHeight="1">
      <c r="A120" s="24" t="s">
        <v>7</v>
      </c>
      <c r="B120" s="32"/>
      <c r="C120" s="63">
        <v>930000</v>
      </c>
      <c r="D120" s="34"/>
      <c r="F120" s="10"/>
    </row>
    <row r="121" spans="1:6" s="20" customFormat="1" ht="16.5" customHeight="1">
      <c r="A121" s="24" t="s">
        <v>8</v>
      </c>
      <c r="B121" s="32"/>
      <c r="C121" s="63">
        <v>930000</v>
      </c>
      <c r="D121" s="34"/>
      <c r="F121" s="10"/>
    </row>
    <row r="122" spans="1:6" s="20" customFormat="1" ht="16.5" customHeight="1">
      <c r="A122" s="24" t="s">
        <v>10</v>
      </c>
      <c r="B122" s="32"/>
      <c r="C122" s="63">
        <v>930000</v>
      </c>
      <c r="D122" s="34"/>
      <c r="F122" s="10"/>
    </row>
    <row r="123" spans="1:6" s="20" customFormat="1" ht="16.5" customHeight="1">
      <c r="A123" s="1" t="s">
        <v>0</v>
      </c>
      <c r="B123" s="72">
        <f>SUM(C114:C122)</f>
        <v>23968565.810000002</v>
      </c>
      <c r="C123" s="73"/>
      <c r="D123" s="74"/>
      <c r="F123" s="10"/>
    </row>
    <row r="124" spans="1:6" s="20" customFormat="1" ht="16.5" customHeight="1">
      <c r="A124" s="2"/>
      <c r="B124" s="64"/>
      <c r="C124" s="64"/>
      <c r="D124" s="64"/>
      <c r="F124" s="10"/>
    </row>
    <row r="125" spans="1:6" s="20" customFormat="1" ht="16.5" customHeight="1">
      <c r="A125" s="2"/>
      <c r="B125" s="64"/>
      <c r="C125" s="64"/>
      <c r="D125" s="64"/>
      <c r="F125" s="10"/>
    </row>
    <row r="126" spans="4:5" ht="12.75">
      <c r="D126" s="75" t="s">
        <v>45</v>
      </c>
      <c r="E126" s="75"/>
    </row>
    <row r="127" spans="1:5" ht="51.75" customHeight="1">
      <c r="A127" s="76" t="s">
        <v>44</v>
      </c>
      <c r="B127" s="76"/>
      <c r="C127" s="76"/>
      <c r="D127" s="76"/>
      <c r="E127" s="76"/>
    </row>
    <row r="128" spans="5:6" ht="12.75" hidden="1">
      <c r="E128" s="62"/>
      <c r="F128" s="13" t="e">
        <f>B123+C113+B96+B80+B64+C54+C45+#REF!+#REF!+C38</f>
        <v>#REF!</v>
      </c>
    </row>
    <row r="130" spans="1:6" s="20" customFormat="1" ht="9.75" customHeight="1">
      <c r="A130" s="77" t="s">
        <v>16</v>
      </c>
      <c r="B130" s="79" t="s">
        <v>15</v>
      </c>
      <c r="C130" s="80"/>
      <c r="D130" s="81"/>
      <c r="F130" s="85"/>
    </row>
    <row r="131" spans="1:6" s="20" customFormat="1" ht="9.75" customHeight="1">
      <c r="A131" s="78"/>
      <c r="B131" s="82"/>
      <c r="C131" s="83"/>
      <c r="D131" s="84"/>
      <c r="F131" s="85"/>
    </row>
    <row r="132" spans="1:6" s="20" customFormat="1" ht="16.5" customHeight="1">
      <c r="A132" s="23">
        <v>1</v>
      </c>
      <c r="B132" s="86">
        <v>2</v>
      </c>
      <c r="C132" s="87"/>
      <c r="D132" s="88"/>
      <c r="F132" s="85"/>
    </row>
    <row r="133" spans="1:6" s="20" customFormat="1" ht="16.5" customHeight="1">
      <c r="A133" s="24" t="s">
        <v>1</v>
      </c>
      <c r="B133" s="32"/>
      <c r="C133" s="63">
        <v>60000</v>
      </c>
      <c r="D133" s="34"/>
      <c r="F133" s="85"/>
    </row>
    <row r="134" spans="1:6" s="20" customFormat="1" ht="16.5" customHeight="1">
      <c r="A134" s="24" t="s">
        <v>2</v>
      </c>
      <c r="B134" s="32"/>
      <c r="C134" s="63">
        <v>60000</v>
      </c>
      <c r="D134" s="34"/>
      <c r="F134" s="85"/>
    </row>
    <row r="135" spans="1:6" s="20" customFormat="1" ht="16.5" customHeight="1">
      <c r="A135" s="24" t="s">
        <v>3</v>
      </c>
      <c r="B135" s="32"/>
      <c r="C135" s="63">
        <v>60000</v>
      </c>
      <c r="D135" s="34"/>
      <c r="F135" s="85"/>
    </row>
    <row r="136" spans="1:6" s="20" customFormat="1" ht="16.5" customHeight="1">
      <c r="A136" s="24" t="s">
        <v>4</v>
      </c>
      <c r="B136" s="32"/>
      <c r="C136" s="63">
        <v>60000</v>
      </c>
      <c r="D136" s="34"/>
      <c r="F136" s="10"/>
    </row>
    <row r="137" spans="1:6" s="20" customFormat="1" ht="16.5" customHeight="1">
      <c r="A137" s="24" t="s">
        <v>5</v>
      </c>
      <c r="B137" s="32"/>
      <c r="C137" s="63">
        <v>1066400</v>
      </c>
      <c r="D137" s="34"/>
      <c r="F137" s="10"/>
    </row>
    <row r="138" spans="1:6" s="20" customFormat="1" ht="16.5" customHeight="1">
      <c r="A138" s="24" t="s">
        <v>6</v>
      </c>
      <c r="B138" s="32"/>
      <c r="C138" s="63">
        <v>60000</v>
      </c>
      <c r="D138" s="34"/>
      <c r="F138" s="10"/>
    </row>
    <row r="139" spans="1:6" s="20" customFormat="1" ht="16.5" customHeight="1">
      <c r="A139" s="24" t="s">
        <v>7</v>
      </c>
      <c r="B139" s="32"/>
      <c r="C139" s="63">
        <v>60000</v>
      </c>
      <c r="D139" s="34"/>
      <c r="F139" s="10"/>
    </row>
    <row r="140" spans="1:6" s="20" customFormat="1" ht="16.5" customHeight="1">
      <c r="A140" s="24" t="s">
        <v>8</v>
      </c>
      <c r="B140" s="32"/>
      <c r="C140" s="63">
        <v>60000</v>
      </c>
      <c r="D140" s="34"/>
      <c r="F140" s="10"/>
    </row>
    <row r="141" spans="1:6" s="20" customFormat="1" ht="16.5" customHeight="1">
      <c r="A141" s="24" t="s">
        <v>10</v>
      </c>
      <c r="B141" s="32"/>
      <c r="C141" s="63">
        <v>60000</v>
      </c>
      <c r="D141" s="34"/>
      <c r="F141" s="10"/>
    </row>
    <row r="142" spans="1:6" s="20" customFormat="1" ht="16.5" customHeight="1">
      <c r="A142" s="1" t="s">
        <v>0</v>
      </c>
      <c r="B142" s="72">
        <f>SUM(C133:C141)</f>
        <v>1546400</v>
      </c>
      <c r="C142" s="73"/>
      <c r="D142" s="74"/>
      <c r="F142" s="10"/>
    </row>
    <row r="145" spans="4:5" ht="12.75">
      <c r="D145" s="75" t="s">
        <v>46</v>
      </c>
      <c r="E145" s="75"/>
    </row>
    <row r="146" spans="1:5" ht="51.75" customHeight="1">
      <c r="A146" s="76" t="s">
        <v>53</v>
      </c>
      <c r="B146" s="76"/>
      <c r="C146" s="76"/>
      <c r="D146" s="76"/>
      <c r="E146" s="76"/>
    </row>
    <row r="147" spans="5:6" ht="12.75" hidden="1">
      <c r="E147" s="62"/>
      <c r="F147" s="13" t="e">
        <f>B142+C132+B115+B99+B83+C73+C64+C48+#REF!+#REF!</f>
        <v>#REF!</v>
      </c>
    </row>
    <row r="149" spans="1:6" s="20" customFormat="1" ht="9.75" customHeight="1">
      <c r="A149" s="77" t="s">
        <v>16</v>
      </c>
      <c r="B149" s="79" t="s">
        <v>15</v>
      </c>
      <c r="C149" s="80"/>
      <c r="D149" s="81"/>
      <c r="F149" s="85"/>
    </row>
    <row r="150" spans="1:6" s="20" customFormat="1" ht="9.75" customHeight="1">
      <c r="A150" s="78"/>
      <c r="B150" s="82"/>
      <c r="C150" s="83"/>
      <c r="D150" s="84"/>
      <c r="F150" s="85"/>
    </row>
    <row r="151" spans="1:6" s="20" customFormat="1" ht="16.5" customHeight="1">
      <c r="A151" s="23">
        <v>1</v>
      </c>
      <c r="B151" s="86">
        <v>2</v>
      </c>
      <c r="C151" s="87"/>
      <c r="D151" s="88"/>
      <c r="F151" s="85"/>
    </row>
    <row r="152" spans="1:6" s="20" customFormat="1" ht="16.5" customHeight="1">
      <c r="A152" s="24" t="s">
        <v>1</v>
      </c>
      <c r="B152" s="32"/>
      <c r="C152" s="63">
        <v>102000</v>
      </c>
      <c r="D152" s="34"/>
      <c r="F152" s="85"/>
    </row>
    <row r="153" spans="1:6" s="20" customFormat="1" ht="16.5" customHeight="1">
      <c r="A153" s="24" t="s">
        <v>2</v>
      </c>
      <c r="B153" s="32"/>
      <c r="C153" s="63">
        <v>102000</v>
      </c>
      <c r="D153" s="34"/>
      <c r="F153" s="85"/>
    </row>
    <row r="154" spans="1:6" s="20" customFormat="1" ht="16.5" customHeight="1">
      <c r="A154" s="24" t="s">
        <v>3</v>
      </c>
      <c r="B154" s="32"/>
      <c r="C154" s="63">
        <v>102000</v>
      </c>
      <c r="D154" s="34"/>
      <c r="F154" s="85"/>
    </row>
    <row r="155" spans="1:6" s="20" customFormat="1" ht="16.5" customHeight="1">
      <c r="A155" s="24" t="s">
        <v>4</v>
      </c>
      <c r="B155" s="32"/>
      <c r="C155" s="63">
        <v>102000</v>
      </c>
      <c r="D155" s="34"/>
      <c r="F155" s="10"/>
    </row>
    <row r="156" spans="1:6" s="20" customFormat="1" ht="16.5" customHeight="1">
      <c r="A156" s="24" t="s">
        <v>5</v>
      </c>
      <c r="B156" s="32"/>
      <c r="C156" s="63">
        <v>688380</v>
      </c>
      <c r="D156" s="34"/>
      <c r="F156" s="10"/>
    </row>
    <row r="157" spans="1:6" s="20" customFormat="1" ht="16.5" customHeight="1">
      <c r="A157" s="24" t="s">
        <v>6</v>
      </c>
      <c r="B157" s="32"/>
      <c r="C157" s="63">
        <v>102000</v>
      </c>
      <c r="D157" s="34"/>
      <c r="F157" s="10"/>
    </row>
    <row r="158" spans="1:6" s="20" customFormat="1" ht="16.5" customHeight="1">
      <c r="A158" s="24" t="s">
        <v>7</v>
      </c>
      <c r="B158" s="32"/>
      <c r="C158" s="63">
        <v>102000</v>
      </c>
      <c r="D158" s="34"/>
      <c r="F158" s="10"/>
    </row>
    <row r="159" spans="1:6" s="20" customFormat="1" ht="16.5" customHeight="1">
      <c r="A159" s="24" t="s">
        <v>8</v>
      </c>
      <c r="B159" s="32"/>
      <c r="C159" s="63">
        <v>102000</v>
      </c>
      <c r="D159" s="34"/>
      <c r="F159" s="10"/>
    </row>
    <row r="160" spans="1:6" s="20" customFormat="1" ht="16.5" customHeight="1">
      <c r="A160" s="24" t="s">
        <v>10</v>
      </c>
      <c r="B160" s="32"/>
      <c r="C160" s="63">
        <v>102000</v>
      </c>
      <c r="D160" s="34"/>
      <c r="F160" s="10"/>
    </row>
    <row r="161" spans="1:6" s="20" customFormat="1" ht="16.5" customHeight="1">
      <c r="A161" s="1" t="s">
        <v>0</v>
      </c>
      <c r="B161" s="72">
        <f>SUM(C152:C160)</f>
        <v>1504380</v>
      </c>
      <c r="C161" s="73"/>
      <c r="D161" s="74"/>
      <c r="F161" s="10"/>
    </row>
    <row r="162" spans="4:5" ht="12.75">
      <c r="D162" s="75" t="s">
        <v>51</v>
      </c>
      <c r="E162" s="75"/>
    </row>
    <row r="163" spans="1:5" ht="74.25" customHeight="1">
      <c r="A163" s="76" t="s">
        <v>47</v>
      </c>
      <c r="B163" s="76"/>
      <c r="C163" s="76"/>
      <c r="D163" s="76"/>
      <c r="E163" s="76"/>
    </row>
    <row r="164" spans="5:6" ht="12.75" hidden="1">
      <c r="E164" s="62"/>
      <c r="F164" s="13" t="e">
        <f>B142+C132+B115+B99+B83+C73+C64+C48+#REF!+#REF!</f>
        <v>#REF!</v>
      </c>
    </row>
    <row r="166" spans="1:6" s="20" customFormat="1" ht="9.75" customHeight="1">
      <c r="A166" s="77" t="s">
        <v>16</v>
      </c>
      <c r="B166" s="79" t="s">
        <v>15</v>
      </c>
      <c r="C166" s="80"/>
      <c r="D166" s="81"/>
      <c r="F166" s="85"/>
    </row>
    <row r="167" spans="1:6" s="20" customFormat="1" ht="9.75" customHeight="1">
      <c r="A167" s="78"/>
      <c r="B167" s="82"/>
      <c r="C167" s="83"/>
      <c r="D167" s="84"/>
      <c r="F167" s="85"/>
    </row>
    <row r="168" spans="1:6" s="20" customFormat="1" ht="16.5" customHeight="1">
      <c r="A168" s="23">
        <v>1</v>
      </c>
      <c r="B168" s="86">
        <v>2</v>
      </c>
      <c r="C168" s="87"/>
      <c r="D168" s="88"/>
      <c r="F168" s="85"/>
    </row>
    <row r="169" spans="1:6" s="20" customFormat="1" ht="16.5" customHeight="1">
      <c r="A169" s="24" t="s">
        <v>1</v>
      </c>
      <c r="B169" s="32"/>
      <c r="C169" s="63">
        <v>155500</v>
      </c>
      <c r="D169" s="34"/>
      <c r="F169" s="85"/>
    </row>
    <row r="170" spans="1:6" s="20" customFormat="1" ht="16.5" customHeight="1" hidden="1">
      <c r="A170" s="24" t="s">
        <v>2</v>
      </c>
      <c r="B170" s="32"/>
      <c r="C170" s="63">
        <v>0</v>
      </c>
      <c r="D170" s="34"/>
      <c r="F170" s="85"/>
    </row>
    <row r="171" spans="1:6" s="20" customFormat="1" ht="16.5" customHeight="1" hidden="1">
      <c r="A171" s="24" t="s">
        <v>3</v>
      </c>
      <c r="B171" s="32"/>
      <c r="C171" s="63">
        <v>0</v>
      </c>
      <c r="D171" s="34"/>
      <c r="F171" s="85"/>
    </row>
    <row r="172" spans="1:6" s="20" customFormat="1" ht="16.5" customHeight="1" hidden="1">
      <c r="A172" s="24" t="s">
        <v>4</v>
      </c>
      <c r="B172" s="32"/>
      <c r="C172" s="63">
        <v>0</v>
      </c>
      <c r="D172" s="34"/>
      <c r="F172" s="10"/>
    </row>
    <row r="173" spans="1:6" s="20" customFormat="1" ht="16.5" customHeight="1" hidden="1">
      <c r="A173" s="24" t="s">
        <v>5</v>
      </c>
      <c r="B173" s="32"/>
      <c r="C173" s="63">
        <v>0</v>
      </c>
      <c r="D173" s="34"/>
      <c r="F173" s="10"/>
    </row>
    <row r="174" spans="1:6" s="20" customFormat="1" ht="16.5" customHeight="1" hidden="1">
      <c r="A174" s="24" t="s">
        <v>6</v>
      </c>
      <c r="B174" s="32"/>
      <c r="C174" s="63">
        <v>0</v>
      </c>
      <c r="D174" s="34"/>
      <c r="F174" s="10"/>
    </row>
    <row r="175" spans="1:6" s="20" customFormat="1" ht="16.5" customHeight="1" hidden="1">
      <c r="A175" s="24" t="s">
        <v>7</v>
      </c>
      <c r="B175" s="32"/>
      <c r="C175" s="63">
        <v>0</v>
      </c>
      <c r="D175" s="34"/>
      <c r="F175" s="10"/>
    </row>
    <row r="176" spans="1:6" s="20" customFormat="1" ht="16.5" customHeight="1" hidden="1">
      <c r="A176" s="24" t="s">
        <v>8</v>
      </c>
      <c r="B176" s="32"/>
      <c r="C176" s="63">
        <v>0</v>
      </c>
      <c r="D176" s="34"/>
      <c r="F176" s="10"/>
    </row>
    <row r="177" spans="1:6" s="20" customFormat="1" ht="16.5" customHeight="1">
      <c r="A177" s="24" t="s">
        <v>65</v>
      </c>
      <c r="B177" s="32"/>
      <c r="C177" s="63">
        <v>155800</v>
      </c>
      <c r="D177" s="34"/>
      <c r="F177" s="10"/>
    </row>
    <row r="178" spans="1:6" s="20" customFormat="1" ht="16.5" customHeight="1">
      <c r="A178" s="1" t="s">
        <v>0</v>
      </c>
      <c r="B178" s="72">
        <f>SUM(C169:C177)</f>
        <v>311300</v>
      </c>
      <c r="C178" s="73"/>
      <c r="D178" s="74"/>
      <c r="F178" s="10"/>
    </row>
    <row r="181" spans="4:5" ht="12.75">
      <c r="D181" s="75" t="s">
        <v>52</v>
      </c>
      <c r="E181" s="75"/>
    </row>
    <row r="182" spans="1:5" ht="74.25" customHeight="1">
      <c r="A182" s="76" t="s">
        <v>48</v>
      </c>
      <c r="B182" s="76"/>
      <c r="C182" s="76"/>
      <c r="D182" s="76"/>
      <c r="E182" s="76"/>
    </row>
    <row r="183" spans="5:6" ht="12.75" hidden="1">
      <c r="E183" s="62"/>
      <c r="F183" s="13" t="e">
        <f>B178+C168+B134+B118+B102+C92+C83+C67+B49+#REF!</f>
        <v>#VALUE!</v>
      </c>
    </row>
    <row r="185" spans="1:6" s="20" customFormat="1" ht="9.75" customHeight="1">
      <c r="A185" s="77" t="s">
        <v>16</v>
      </c>
      <c r="B185" s="79" t="s">
        <v>15</v>
      </c>
      <c r="C185" s="80"/>
      <c r="D185" s="81"/>
      <c r="F185" s="85"/>
    </row>
    <row r="186" spans="1:6" s="20" customFormat="1" ht="9.75" customHeight="1">
      <c r="A186" s="78"/>
      <c r="B186" s="82"/>
      <c r="C186" s="83"/>
      <c r="D186" s="84"/>
      <c r="F186" s="85"/>
    </row>
    <row r="187" spans="1:6" s="20" customFormat="1" ht="16.5" customHeight="1">
      <c r="A187" s="23">
        <v>1</v>
      </c>
      <c r="B187" s="86">
        <v>2</v>
      </c>
      <c r="C187" s="87"/>
      <c r="D187" s="88"/>
      <c r="F187" s="85"/>
    </row>
    <row r="188" spans="1:6" s="20" customFormat="1" ht="16.5" customHeight="1" hidden="1">
      <c r="A188" s="24" t="s">
        <v>1</v>
      </c>
      <c r="B188" s="32"/>
      <c r="C188" s="63">
        <v>0</v>
      </c>
      <c r="D188" s="34"/>
      <c r="F188" s="85"/>
    </row>
    <row r="189" spans="1:6" s="20" customFormat="1" ht="16.5" customHeight="1" hidden="1">
      <c r="A189" s="24" t="s">
        <v>2</v>
      </c>
      <c r="B189" s="32"/>
      <c r="C189" s="63">
        <v>0</v>
      </c>
      <c r="D189" s="34"/>
      <c r="F189" s="85"/>
    </row>
    <row r="190" spans="1:6" s="20" customFormat="1" ht="16.5" customHeight="1">
      <c r="A190" s="24" t="s">
        <v>49</v>
      </c>
      <c r="B190" s="32"/>
      <c r="C190" s="63">
        <v>209631</v>
      </c>
      <c r="D190" s="34"/>
      <c r="F190" s="85"/>
    </row>
    <row r="191" spans="1:6" s="20" customFormat="1" ht="16.5" customHeight="1" hidden="1">
      <c r="A191" s="24" t="s">
        <v>4</v>
      </c>
      <c r="B191" s="32"/>
      <c r="C191" s="63">
        <v>0</v>
      </c>
      <c r="D191" s="34"/>
      <c r="F191" s="10"/>
    </row>
    <row r="192" spans="1:6" s="20" customFormat="1" ht="16.5" customHeight="1" hidden="1">
      <c r="A192" s="24" t="s">
        <v>5</v>
      </c>
      <c r="B192" s="32"/>
      <c r="C192" s="63">
        <v>0</v>
      </c>
      <c r="D192" s="34"/>
      <c r="F192" s="10"/>
    </row>
    <row r="193" spans="1:6" s="20" customFormat="1" ht="16.5" customHeight="1" hidden="1">
      <c r="A193" s="24" t="s">
        <v>6</v>
      </c>
      <c r="B193" s="32"/>
      <c r="C193" s="63">
        <v>0</v>
      </c>
      <c r="D193" s="34"/>
      <c r="F193" s="10"/>
    </row>
    <row r="194" spans="1:6" s="20" customFormat="1" ht="16.5" customHeight="1">
      <c r="A194" s="24" t="s">
        <v>50</v>
      </c>
      <c r="B194" s="32"/>
      <c r="C194" s="63">
        <v>207304</v>
      </c>
      <c r="D194" s="34"/>
      <c r="F194" s="10"/>
    </row>
    <row r="195" spans="1:6" s="20" customFormat="1" ht="16.5" customHeight="1" hidden="1">
      <c r="A195" s="24" t="s">
        <v>8</v>
      </c>
      <c r="B195" s="32"/>
      <c r="C195" s="63">
        <v>0</v>
      </c>
      <c r="D195" s="34"/>
      <c r="F195" s="10"/>
    </row>
    <row r="196" spans="1:6" s="20" customFormat="1" ht="16.5" customHeight="1" hidden="1">
      <c r="A196" s="24" t="s">
        <v>10</v>
      </c>
      <c r="B196" s="32"/>
      <c r="C196" s="63">
        <v>0</v>
      </c>
      <c r="D196" s="34"/>
      <c r="F196" s="10"/>
    </row>
    <row r="197" spans="1:6" s="20" customFormat="1" ht="16.5" customHeight="1">
      <c r="A197" s="1" t="s">
        <v>0</v>
      </c>
      <c r="B197" s="72">
        <f>SUM(C188:C196)</f>
        <v>416935</v>
      </c>
      <c r="C197" s="73"/>
      <c r="D197" s="74"/>
      <c r="F197" s="10"/>
    </row>
    <row r="200" spans="4:6" ht="12.75">
      <c r="D200" s="95" t="s">
        <v>61</v>
      </c>
      <c r="E200" s="95"/>
      <c r="F200" s="36"/>
    </row>
    <row r="201" spans="1:4" s="20" customFormat="1" ht="39" customHeight="1">
      <c r="A201" s="76" t="s">
        <v>62</v>
      </c>
      <c r="B201" s="76"/>
      <c r="C201" s="76"/>
      <c r="D201" s="96"/>
    </row>
    <row r="202" spans="1:4" s="20" customFormat="1" ht="13.5" customHeight="1">
      <c r="A202" s="22"/>
      <c r="B202" s="19"/>
      <c r="C202" s="22"/>
      <c r="D202" s="19" t="s">
        <v>9</v>
      </c>
    </row>
    <row r="203" spans="1:4" s="20" customFormat="1" ht="17.25" customHeight="1">
      <c r="A203" s="77" t="s">
        <v>16</v>
      </c>
      <c r="B203" s="79" t="s">
        <v>18</v>
      </c>
      <c r="C203" s="80"/>
      <c r="D203" s="81"/>
    </row>
    <row r="204" spans="1:4" s="20" customFormat="1" ht="17.25" customHeight="1">
      <c r="A204" s="97"/>
      <c r="B204" s="99" t="s">
        <v>0</v>
      </c>
      <c r="C204" s="101" t="s">
        <v>54</v>
      </c>
      <c r="D204" s="101"/>
    </row>
    <row r="205" spans="1:4" s="20" customFormat="1" ht="65.25" customHeight="1">
      <c r="A205" s="98"/>
      <c r="B205" s="100"/>
      <c r="C205" s="65" t="s">
        <v>55</v>
      </c>
      <c r="D205" s="65" t="s">
        <v>56</v>
      </c>
    </row>
    <row r="206" spans="1:4" s="20" customFormat="1" ht="16.5" customHeight="1">
      <c r="A206" s="23">
        <v>1</v>
      </c>
      <c r="B206" s="23">
        <v>2</v>
      </c>
      <c r="C206" s="23">
        <v>3</v>
      </c>
      <c r="D206" s="23">
        <v>4</v>
      </c>
    </row>
    <row r="207" spans="1:12" s="20" customFormat="1" ht="15.75" customHeight="1">
      <c r="A207" s="24" t="s">
        <v>1</v>
      </c>
      <c r="B207" s="66">
        <f aca="true" t="shared" si="1" ref="B207:B213">C207+D207</f>
        <v>1587399</v>
      </c>
      <c r="C207" s="66">
        <v>0</v>
      </c>
      <c r="D207" s="66">
        <v>1587399</v>
      </c>
      <c r="J207" s="67"/>
      <c r="K207" s="67"/>
      <c r="L207" s="67"/>
    </row>
    <row r="208" spans="1:12" s="20" customFormat="1" ht="15.75" customHeight="1">
      <c r="A208" s="24" t="s">
        <v>57</v>
      </c>
      <c r="B208" s="66">
        <f t="shared" si="1"/>
        <v>202320</v>
      </c>
      <c r="C208" s="66">
        <v>202320</v>
      </c>
      <c r="D208" s="66">
        <v>0</v>
      </c>
      <c r="J208" s="67"/>
      <c r="K208" s="67"/>
      <c r="L208" s="67"/>
    </row>
    <row r="209" spans="1:12" s="20" customFormat="1" ht="15.75" customHeight="1">
      <c r="A209" s="24" t="s">
        <v>58</v>
      </c>
      <c r="B209" s="66">
        <f t="shared" si="1"/>
        <v>631742</v>
      </c>
      <c r="C209" s="66">
        <v>631742</v>
      </c>
      <c r="D209" s="66">
        <v>0</v>
      </c>
      <c r="J209" s="67"/>
      <c r="K209" s="67"/>
      <c r="L209" s="67"/>
    </row>
    <row r="210" spans="1:12" s="20" customFormat="1" ht="15.75" customHeight="1">
      <c r="A210" s="24" t="s">
        <v>4</v>
      </c>
      <c r="B210" s="66">
        <f t="shared" si="1"/>
        <v>100911.74</v>
      </c>
      <c r="C210" s="66">
        <v>100911.74</v>
      </c>
      <c r="D210" s="66">
        <v>0</v>
      </c>
      <c r="J210" s="67"/>
      <c r="K210" s="67"/>
      <c r="L210" s="67"/>
    </row>
    <row r="211" spans="1:12" s="20" customFormat="1" ht="15.75" customHeight="1">
      <c r="A211" s="24" t="s">
        <v>5</v>
      </c>
      <c r="B211" s="66">
        <f t="shared" si="1"/>
        <v>2162005</v>
      </c>
      <c r="C211" s="66">
        <v>1929953</v>
      </c>
      <c r="D211" s="66">
        <v>232052</v>
      </c>
      <c r="J211" s="67"/>
      <c r="K211" s="67"/>
      <c r="L211" s="67"/>
    </row>
    <row r="212" spans="1:12" s="20" customFormat="1" ht="15.75" customHeight="1">
      <c r="A212" s="24" t="s">
        <v>59</v>
      </c>
      <c r="B212" s="66">
        <f t="shared" si="1"/>
        <v>1366858</v>
      </c>
      <c r="C212" s="66">
        <v>1366858</v>
      </c>
      <c r="D212" s="66">
        <v>0</v>
      </c>
      <c r="J212" s="67"/>
      <c r="K212" s="67"/>
      <c r="L212" s="67"/>
    </row>
    <row r="213" spans="1:12" s="20" customFormat="1" ht="15.75" customHeight="1">
      <c r="A213" s="24" t="s">
        <v>60</v>
      </c>
      <c r="B213" s="66">
        <f t="shared" si="1"/>
        <v>449264.26</v>
      </c>
      <c r="C213" s="66">
        <v>216915.26</v>
      </c>
      <c r="D213" s="66">
        <v>232349</v>
      </c>
      <c r="J213" s="67"/>
      <c r="K213" s="67"/>
      <c r="L213" s="67"/>
    </row>
    <row r="214" spans="1:12" s="20" customFormat="1" ht="16.5" customHeight="1">
      <c r="A214" s="1" t="s">
        <v>0</v>
      </c>
      <c r="B214" s="68">
        <f>SUM(B207:B213)</f>
        <v>6500500</v>
      </c>
      <c r="C214" s="68">
        <f>SUM(C207:C213)</f>
        <v>4448700</v>
      </c>
      <c r="D214" s="68">
        <f>SUM(D207:D213)</f>
        <v>2051800</v>
      </c>
      <c r="J214" s="67"/>
      <c r="K214" s="67"/>
      <c r="L214" s="67"/>
    </row>
    <row r="216" spans="1:15" s="40" customFormat="1" ht="12.75" customHeight="1">
      <c r="A216" s="38"/>
      <c r="B216" s="39"/>
      <c r="C216" s="39"/>
      <c r="D216" s="95" t="s">
        <v>63</v>
      </c>
      <c r="E216" s="95"/>
      <c r="F216" s="89">
        <v>1330000</v>
      </c>
      <c r="G216" s="89"/>
      <c r="H216" s="89"/>
      <c r="I216" s="89"/>
      <c r="J216" s="69"/>
      <c r="K216" s="35"/>
      <c r="L216" s="35"/>
      <c r="M216" s="35"/>
      <c r="N216" s="35"/>
      <c r="O216" s="70"/>
    </row>
    <row r="217" spans="1:15" s="40" customFormat="1" ht="51.75" customHeight="1">
      <c r="A217" s="90" t="s">
        <v>64</v>
      </c>
      <c r="B217" s="90"/>
      <c r="C217" s="90"/>
      <c r="D217" s="90"/>
      <c r="E217" s="90"/>
      <c r="F217" s="89">
        <v>330000</v>
      </c>
      <c r="G217" s="89"/>
      <c r="H217" s="89"/>
      <c r="I217" s="89"/>
      <c r="J217" s="69"/>
      <c r="K217" s="35"/>
      <c r="L217" s="35"/>
      <c r="M217" s="35"/>
      <c r="N217" s="35"/>
      <c r="O217" s="70"/>
    </row>
    <row r="218" spans="1:15" s="40" customFormat="1" ht="12.75" customHeight="1">
      <c r="A218" s="22"/>
      <c r="B218" s="19"/>
      <c r="C218" s="19"/>
      <c r="D218" s="19" t="s">
        <v>9</v>
      </c>
      <c r="F218" s="89">
        <v>180000</v>
      </c>
      <c r="G218" s="89"/>
      <c r="H218" s="89"/>
      <c r="I218" s="89"/>
      <c r="J218" s="69"/>
      <c r="K218" s="35"/>
      <c r="L218" s="35"/>
      <c r="M218" s="35"/>
      <c r="N218" s="35"/>
      <c r="O218" s="70"/>
    </row>
    <row r="219" spans="1:15" ht="15.75" customHeight="1">
      <c r="A219" s="91" t="s">
        <v>16</v>
      </c>
      <c r="B219" s="93" t="s">
        <v>18</v>
      </c>
      <c r="C219" s="94" t="s">
        <v>22</v>
      </c>
      <c r="D219" s="94"/>
      <c r="E219" s="94"/>
      <c r="F219" s="89">
        <v>300000</v>
      </c>
      <c r="G219" s="89"/>
      <c r="H219" s="89"/>
      <c r="I219" s="89"/>
      <c r="J219" s="69"/>
      <c r="K219" s="35"/>
      <c r="L219" s="35"/>
      <c r="M219" s="35"/>
      <c r="N219" s="35"/>
      <c r="O219" s="70"/>
    </row>
    <row r="220" spans="1:15" ht="55.5" customHeight="1">
      <c r="A220" s="92"/>
      <c r="B220" s="93"/>
      <c r="C220" s="23" t="s">
        <v>23</v>
      </c>
      <c r="D220" s="23" t="s">
        <v>24</v>
      </c>
      <c r="E220" s="23" t="s">
        <v>39</v>
      </c>
      <c r="F220" s="89">
        <v>255000</v>
      </c>
      <c r="G220" s="89"/>
      <c r="H220" s="89"/>
      <c r="I220" s="89"/>
      <c r="J220" s="69"/>
      <c r="K220" s="35"/>
      <c r="L220" s="35"/>
      <c r="M220" s="35"/>
      <c r="N220" s="35"/>
      <c r="O220" s="70"/>
    </row>
    <row r="221" spans="1:11" ht="15" customHeight="1">
      <c r="A221" s="24" t="s">
        <v>49</v>
      </c>
      <c r="B221" s="24">
        <f>C221+D221+E221</f>
        <v>197020.28999999998</v>
      </c>
      <c r="C221" s="24">
        <f>195029.71+20.29-0.01</f>
        <v>195049.99</v>
      </c>
      <c r="D221" s="24">
        <v>1970.3</v>
      </c>
      <c r="E221" s="24">
        <v>0</v>
      </c>
      <c r="F221" s="71"/>
      <c r="G221" s="71"/>
      <c r="J221" s="35"/>
      <c r="K221" s="70"/>
    </row>
    <row r="222" spans="1:11" ht="15" customHeight="1" hidden="1">
      <c r="A222" s="24"/>
      <c r="B222" s="24"/>
      <c r="C222" s="24"/>
      <c r="D222" s="24"/>
      <c r="E222" s="24"/>
      <c r="F222" s="71"/>
      <c r="G222" s="71"/>
      <c r="J222" s="35"/>
      <c r="K222" s="70"/>
    </row>
    <row r="223" spans="1:11" ht="15" customHeight="1">
      <c r="A223" s="1" t="s">
        <v>0</v>
      </c>
      <c r="B223" s="61">
        <f>B221+B222</f>
        <v>197020.28999999998</v>
      </c>
      <c r="C223" s="1">
        <f>C221+C222</f>
        <v>195049.99</v>
      </c>
      <c r="D223" s="1">
        <f>D221+D222</f>
        <v>1970.3</v>
      </c>
      <c r="E223" s="1">
        <f>E221+E222</f>
        <v>0</v>
      </c>
      <c r="F223" s="71"/>
      <c r="G223" s="71"/>
      <c r="J223" s="35"/>
      <c r="K223" s="70"/>
    </row>
    <row r="224" spans="1:11" ht="15" customHeight="1">
      <c r="A224" s="2"/>
      <c r="B224" s="2"/>
      <c r="C224" s="2"/>
      <c r="D224" s="2"/>
      <c r="E224" s="2"/>
      <c r="F224" s="71"/>
      <c r="G224" s="71"/>
      <c r="J224" s="35"/>
      <c r="K224" s="70"/>
    </row>
    <row r="225" spans="1:11" ht="15" customHeight="1">
      <c r="A225" s="2"/>
      <c r="B225" s="2"/>
      <c r="C225" s="2"/>
      <c r="D225" s="2"/>
      <c r="E225" s="2"/>
      <c r="F225" s="71"/>
      <c r="G225" s="71"/>
      <c r="J225" s="35"/>
      <c r="K225" s="70"/>
    </row>
    <row r="226" spans="4:5" ht="12.75">
      <c r="D226" s="75" t="s">
        <v>66</v>
      </c>
      <c r="E226" s="75"/>
    </row>
    <row r="227" spans="1:5" ht="74.25" customHeight="1">
      <c r="A227" s="76" t="s">
        <v>67</v>
      </c>
      <c r="B227" s="76"/>
      <c r="C227" s="76"/>
      <c r="D227" s="76"/>
      <c r="E227" s="76"/>
    </row>
    <row r="228" spans="5:6" ht="12.75" hidden="1">
      <c r="E228" s="62"/>
      <c r="F228" s="13">
        <f>B221+C211+B177+B161+B145+C135+C126+C110+B92+C75</f>
        <v>3691353.29</v>
      </c>
    </row>
    <row r="230" spans="1:6" s="20" customFormat="1" ht="9.75" customHeight="1">
      <c r="A230" s="77" t="s">
        <v>16</v>
      </c>
      <c r="B230" s="79" t="s">
        <v>15</v>
      </c>
      <c r="C230" s="80"/>
      <c r="D230" s="81"/>
      <c r="F230" s="85"/>
    </row>
    <row r="231" spans="1:6" s="20" customFormat="1" ht="9.75" customHeight="1">
      <c r="A231" s="78"/>
      <c r="B231" s="82"/>
      <c r="C231" s="83"/>
      <c r="D231" s="84"/>
      <c r="F231" s="85"/>
    </row>
    <row r="232" spans="1:6" s="20" customFormat="1" ht="16.5" customHeight="1">
      <c r="A232" s="23">
        <v>1</v>
      </c>
      <c r="B232" s="86">
        <v>2</v>
      </c>
      <c r="C232" s="87"/>
      <c r="D232" s="88"/>
      <c r="F232" s="85"/>
    </row>
    <row r="233" spans="1:6" s="20" customFormat="1" ht="16.5" customHeight="1" hidden="1">
      <c r="A233" s="24" t="s">
        <v>1</v>
      </c>
      <c r="B233" s="32"/>
      <c r="C233" s="63">
        <v>0</v>
      </c>
      <c r="D233" s="34"/>
      <c r="F233" s="85"/>
    </row>
    <row r="234" spans="1:6" s="20" customFormat="1" ht="16.5" customHeight="1" hidden="1">
      <c r="A234" s="24" t="s">
        <v>2</v>
      </c>
      <c r="B234" s="32"/>
      <c r="C234" s="63">
        <v>0</v>
      </c>
      <c r="D234" s="34"/>
      <c r="F234" s="85"/>
    </row>
    <row r="235" spans="1:6" s="20" customFormat="1" ht="16.5" customHeight="1" hidden="1">
      <c r="A235" s="24" t="s">
        <v>49</v>
      </c>
      <c r="B235" s="32"/>
      <c r="C235" s="63">
        <v>209631</v>
      </c>
      <c r="D235" s="34"/>
      <c r="F235" s="85"/>
    </row>
    <row r="236" spans="1:6" s="20" customFormat="1" ht="16.5" customHeight="1" hidden="1">
      <c r="A236" s="24" t="s">
        <v>4</v>
      </c>
      <c r="B236" s="32"/>
      <c r="C236" s="63">
        <v>0</v>
      </c>
      <c r="D236" s="34"/>
      <c r="F236" s="10"/>
    </row>
    <row r="237" spans="1:6" s="20" customFormat="1" ht="16.5" customHeight="1">
      <c r="A237" s="24" t="s">
        <v>19</v>
      </c>
      <c r="B237" s="32"/>
      <c r="C237" s="63">
        <v>500000</v>
      </c>
      <c r="D237" s="34"/>
      <c r="F237" s="10"/>
    </row>
    <row r="238" spans="1:6" s="20" customFormat="1" ht="16.5" customHeight="1" hidden="1">
      <c r="A238" s="24" t="s">
        <v>6</v>
      </c>
      <c r="B238" s="32"/>
      <c r="C238" s="63">
        <v>0</v>
      </c>
      <c r="D238" s="34"/>
      <c r="F238" s="10"/>
    </row>
    <row r="239" spans="1:6" s="20" customFormat="1" ht="16.5" customHeight="1" hidden="1">
      <c r="A239" s="24" t="s">
        <v>50</v>
      </c>
      <c r="B239" s="32"/>
      <c r="C239" s="63">
        <v>207304</v>
      </c>
      <c r="D239" s="34"/>
      <c r="F239" s="10"/>
    </row>
    <row r="240" spans="1:6" s="20" customFormat="1" ht="16.5" customHeight="1" hidden="1">
      <c r="A240" s="24" t="s">
        <v>8</v>
      </c>
      <c r="B240" s="32"/>
      <c r="C240" s="63">
        <v>0</v>
      </c>
      <c r="D240" s="34"/>
      <c r="F240" s="10"/>
    </row>
    <row r="241" spans="1:6" s="20" customFormat="1" ht="16.5" customHeight="1" hidden="1">
      <c r="A241" s="24" t="s">
        <v>10</v>
      </c>
      <c r="B241" s="32"/>
      <c r="C241" s="63">
        <v>0</v>
      </c>
      <c r="D241" s="34"/>
      <c r="F241" s="10"/>
    </row>
    <row r="242" spans="1:6" s="20" customFormat="1" ht="16.5" customHeight="1">
      <c r="A242" s="1" t="s">
        <v>0</v>
      </c>
      <c r="B242" s="72">
        <f>C237</f>
        <v>500000</v>
      </c>
      <c r="C242" s="73"/>
      <c r="D242" s="74"/>
      <c r="F242" s="10"/>
    </row>
    <row r="244" spans="4:6" ht="12.75">
      <c r="D244" s="95" t="s">
        <v>68</v>
      </c>
      <c r="E244" s="95"/>
      <c r="F244" s="36"/>
    </row>
    <row r="245" spans="1:4" s="20" customFormat="1" ht="73.5" customHeight="1">
      <c r="A245" s="76" t="s">
        <v>71</v>
      </c>
      <c r="B245" s="76"/>
      <c r="C245" s="76"/>
      <c r="D245" s="96"/>
    </row>
    <row r="246" spans="1:4" s="20" customFormat="1" ht="13.5" customHeight="1">
      <c r="A246" s="22"/>
      <c r="B246" s="19"/>
      <c r="C246" s="22"/>
      <c r="D246" s="19" t="s">
        <v>9</v>
      </c>
    </row>
    <row r="247" spans="1:4" s="20" customFormat="1" ht="17.25" customHeight="1">
      <c r="A247" s="77" t="s">
        <v>16</v>
      </c>
      <c r="B247" s="79" t="s">
        <v>18</v>
      </c>
      <c r="C247" s="80"/>
      <c r="D247" s="81"/>
    </row>
    <row r="248" spans="1:4" s="20" customFormat="1" ht="17.25" customHeight="1">
      <c r="A248" s="97"/>
      <c r="B248" s="99" t="s">
        <v>0</v>
      </c>
      <c r="C248" s="101" t="s">
        <v>54</v>
      </c>
      <c r="D248" s="101"/>
    </row>
    <row r="249" spans="1:4" s="20" customFormat="1" ht="65.25" customHeight="1">
      <c r="A249" s="98"/>
      <c r="B249" s="100"/>
      <c r="C249" s="65" t="s">
        <v>55</v>
      </c>
      <c r="D249" s="65" t="s">
        <v>56</v>
      </c>
    </row>
    <row r="250" spans="1:4" s="20" customFormat="1" ht="16.5" customHeight="1">
      <c r="A250" s="23">
        <v>1</v>
      </c>
      <c r="B250" s="23">
        <v>2</v>
      </c>
      <c r="C250" s="23">
        <v>3</v>
      </c>
      <c r="D250" s="23">
        <v>4</v>
      </c>
    </row>
    <row r="251" spans="1:12" s="20" customFormat="1" ht="15.75" customHeight="1">
      <c r="A251" s="24" t="s">
        <v>1</v>
      </c>
      <c r="B251" s="66">
        <f aca="true" t="shared" si="2" ref="B251:B257">C251+D251</f>
        <v>170950</v>
      </c>
      <c r="C251" s="66">
        <v>0</v>
      </c>
      <c r="D251" s="66">
        <v>170950</v>
      </c>
      <c r="F251" s="35"/>
      <c r="J251" s="67"/>
      <c r="K251" s="67"/>
      <c r="L251" s="67"/>
    </row>
    <row r="252" spans="1:12" s="20" customFormat="1" ht="15.75" customHeight="1" hidden="1">
      <c r="A252" s="24" t="s">
        <v>57</v>
      </c>
      <c r="B252" s="66">
        <f t="shared" si="2"/>
        <v>0</v>
      </c>
      <c r="C252" s="66"/>
      <c r="D252" s="66"/>
      <c r="F252" s="35"/>
      <c r="J252" s="67"/>
      <c r="K252" s="67"/>
      <c r="L252" s="67"/>
    </row>
    <row r="253" spans="1:12" s="20" customFormat="1" ht="15.75" customHeight="1" hidden="1">
      <c r="A253" s="24" t="s">
        <v>58</v>
      </c>
      <c r="B253" s="66">
        <f t="shared" si="2"/>
        <v>0</v>
      </c>
      <c r="C253" s="66"/>
      <c r="D253" s="66"/>
      <c r="F253" s="35"/>
      <c r="J253" s="67"/>
      <c r="K253" s="67"/>
      <c r="L253" s="67"/>
    </row>
    <row r="254" spans="1:12" s="20" customFormat="1" ht="15.75" customHeight="1" hidden="1">
      <c r="A254" s="24" t="s">
        <v>4</v>
      </c>
      <c r="B254" s="66">
        <f t="shared" si="2"/>
        <v>0</v>
      </c>
      <c r="C254" s="66"/>
      <c r="D254" s="66"/>
      <c r="F254" s="35"/>
      <c r="J254" s="67"/>
      <c r="K254" s="67"/>
      <c r="L254" s="67"/>
    </row>
    <row r="255" spans="1:12" s="20" customFormat="1" ht="15.75" customHeight="1" hidden="1">
      <c r="A255" s="24" t="s">
        <v>5</v>
      </c>
      <c r="B255" s="66">
        <f t="shared" si="2"/>
        <v>0</v>
      </c>
      <c r="C255" s="66"/>
      <c r="D255" s="66"/>
      <c r="F255" s="35"/>
      <c r="J255" s="67"/>
      <c r="K255" s="67"/>
      <c r="L255" s="67"/>
    </row>
    <row r="256" spans="1:12" s="20" customFormat="1" ht="15.75" customHeight="1" hidden="1">
      <c r="A256" s="24" t="s">
        <v>59</v>
      </c>
      <c r="B256" s="66">
        <f t="shared" si="2"/>
        <v>0</v>
      </c>
      <c r="C256" s="66"/>
      <c r="D256" s="66"/>
      <c r="F256" s="35"/>
      <c r="J256" s="67"/>
      <c r="K256" s="67"/>
      <c r="L256" s="67"/>
    </row>
    <row r="257" spans="1:12" s="20" customFormat="1" ht="15.75" customHeight="1" hidden="1">
      <c r="A257" s="24" t="s">
        <v>60</v>
      </c>
      <c r="B257" s="66">
        <f t="shared" si="2"/>
        <v>0</v>
      </c>
      <c r="C257" s="66"/>
      <c r="D257" s="66"/>
      <c r="F257" s="35"/>
      <c r="J257" s="67"/>
      <c r="K257" s="67"/>
      <c r="L257" s="67"/>
    </row>
    <row r="258" spans="1:12" s="20" customFormat="1" ht="16.5" customHeight="1">
      <c r="A258" s="1" t="s">
        <v>0</v>
      </c>
      <c r="B258" s="68">
        <f>SUM(B251:B257)</f>
        <v>170950</v>
      </c>
      <c r="C258" s="68">
        <f>SUM(C251:C257)</f>
        <v>0</v>
      </c>
      <c r="D258" s="68">
        <f>SUM(D251:D257)</f>
        <v>170950</v>
      </c>
      <c r="F258" s="35"/>
      <c r="J258" s="67"/>
      <c r="K258" s="67"/>
      <c r="L258" s="67"/>
    </row>
    <row r="259" ht="12.75">
      <c r="F259" s="13">
        <f>B223+B214+B197+B178+B161+B142+B123+E38+G47+B242+B258+B276</f>
        <v>35323351.1</v>
      </c>
    </row>
    <row r="260" spans="4:5" ht="12.75">
      <c r="D260" s="75" t="s">
        <v>70</v>
      </c>
      <c r="E260" s="75"/>
    </row>
    <row r="261" spans="1:5" ht="53.25" customHeight="1">
      <c r="A261" s="76" t="s">
        <v>69</v>
      </c>
      <c r="B261" s="76"/>
      <c r="C261" s="76"/>
      <c r="D261" s="76"/>
      <c r="E261" s="76"/>
    </row>
    <row r="262" spans="5:6" ht="12.75" hidden="1">
      <c r="E262" s="62"/>
      <c r="F262" s="13">
        <f>B255+C245+B211+B195+B179+C169+C160+C144+B126+C109</f>
        <v>2419505</v>
      </c>
    </row>
    <row r="264" spans="1:6" s="20" customFormat="1" ht="9.75" customHeight="1">
      <c r="A264" s="77" t="s">
        <v>16</v>
      </c>
      <c r="B264" s="79" t="s">
        <v>15</v>
      </c>
      <c r="C264" s="80"/>
      <c r="D264" s="81"/>
      <c r="F264" s="85"/>
    </row>
    <row r="265" spans="1:6" s="20" customFormat="1" ht="9.75" customHeight="1">
      <c r="A265" s="78"/>
      <c r="B265" s="82"/>
      <c r="C265" s="83"/>
      <c r="D265" s="84"/>
      <c r="F265" s="85"/>
    </row>
    <row r="266" spans="1:6" s="20" customFormat="1" ht="16.5" customHeight="1">
      <c r="A266" s="23">
        <v>1</v>
      </c>
      <c r="B266" s="86">
        <v>2</v>
      </c>
      <c r="C266" s="87"/>
      <c r="D266" s="88"/>
      <c r="F266" s="85"/>
    </row>
    <row r="267" spans="1:6" s="20" customFormat="1" ht="16.5" customHeight="1" hidden="1">
      <c r="A267" s="24" t="s">
        <v>1</v>
      </c>
      <c r="B267" s="32"/>
      <c r="C267" s="63">
        <v>0</v>
      </c>
      <c r="D267" s="34"/>
      <c r="F267" s="85"/>
    </row>
    <row r="268" spans="1:6" s="20" customFormat="1" ht="16.5" customHeight="1" hidden="1">
      <c r="A268" s="24" t="s">
        <v>2</v>
      </c>
      <c r="B268" s="32"/>
      <c r="C268" s="63">
        <v>0</v>
      </c>
      <c r="D268" s="34"/>
      <c r="F268" s="85"/>
    </row>
    <row r="269" spans="1:6" s="20" customFormat="1" ht="16.5" customHeight="1" hidden="1">
      <c r="A269" s="24" t="s">
        <v>49</v>
      </c>
      <c r="B269" s="32"/>
      <c r="C269" s="63">
        <v>209631</v>
      </c>
      <c r="D269" s="34"/>
      <c r="F269" s="85"/>
    </row>
    <row r="270" spans="1:6" s="20" customFormat="1" ht="16.5" customHeight="1" hidden="1">
      <c r="A270" s="24" t="s">
        <v>4</v>
      </c>
      <c r="B270" s="32"/>
      <c r="C270" s="63">
        <v>0</v>
      </c>
      <c r="D270" s="34"/>
      <c r="F270" s="10"/>
    </row>
    <row r="271" spans="1:6" s="20" customFormat="1" ht="16.5" customHeight="1">
      <c r="A271" s="24" t="s">
        <v>1</v>
      </c>
      <c r="B271" s="32"/>
      <c r="C271" s="63">
        <v>200000</v>
      </c>
      <c r="D271" s="34"/>
      <c r="F271" s="10"/>
    </row>
    <row r="272" spans="1:6" s="20" customFormat="1" ht="16.5" customHeight="1" hidden="1">
      <c r="A272" s="24" t="s">
        <v>6</v>
      </c>
      <c r="B272" s="32"/>
      <c r="C272" s="63">
        <v>0</v>
      </c>
      <c r="D272" s="34"/>
      <c r="F272" s="10"/>
    </row>
    <row r="273" spans="1:6" s="20" customFormat="1" ht="16.5" customHeight="1" hidden="1">
      <c r="A273" s="24" t="s">
        <v>50</v>
      </c>
      <c r="B273" s="32"/>
      <c r="C273" s="63"/>
      <c r="D273" s="34"/>
      <c r="F273" s="10"/>
    </row>
    <row r="274" spans="1:6" s="20" customFormat="1" ht="16.5" customHeight="1" hidden="1">
      <c r="A274" s="24" t="s">
        <v>8</v>
      </c>
      <c r="B274" s="32"/>
      <c r="C274" s="63">
        <v>0</v>
      </c>
      <c r="D274" s="34"/>
      <c r="F274" s="10"/>
    </row>
    <row r="275" spans="1:6" s="20" customFormat="1" ht="16.5" customHeight="1" hidden="1">
      <c r="A275" s="24" t="s">
        <v>10</v>
      </c>
      <c r="B275" s="32"/>
      <c r="C275" s="63">
        <v>0</v>
      </c>
      <c r="D275" s="34"/>
      <c r="F275" s="10"/>
    </row>
    <row r="276" spans="1:6" s="20" customFormat="1" ht="16.5" customHeight="1">
      <c r="A276" s="1" t="s">
        <v>0</v>
      </c>
      <c r="B276" s="72">
        <f>C271</f>
        <v>200000</v>
      </c>
      <c r="C276" s="73"/>
      <c r="D276" s="74"/>
      <c r="F276" s="10"/>
    </row>
  </sheetData>
  <sheetProtection/>
  <mergeCells count="124">
    <mergeCell ref="B1:D1"/>
    <mergeCell ref="B2:D2"/>
    <mergeCell ref="B4:D4"/>
    <mergeCell ref="D244:E244"/>
    <mergeCell ref="A245:D245"/>
    <mergeCell ref="A247:A249"/>
    <mergeCell ref="B247:D247"/>
    <mergeCell ref="B248:B249"/>
    <mergeCell ref="C248:D248"/>
    <mergeCell ref="A43:A44"/>
    <mergeCell ref="A102:A103"/>
    <mergeCell ref="B102:B103"/>
    <mergeCell ref="C102:E102"/>
    <mergeCell ref="A100:E100"/>
    <mergeCell ref="D99:E99"/>
    <mergeCell ref="D81:E81"/>
    <mergeCell ref="A82:E82"/>
    <mergeCell ref="A84:A85"/>
    <mergeCell ref="B84:D85"/>
    <mergeCell ref="D66:E66"/>
    <mergeCell ref="A67:E67"/>
    <mergeCell ref="D50:E50"/>
    <mergeCell ref="A51:E51"/>
    <mergeCell ref="D40:E40"/>
    <mergeCell ref="A41:E41"/>
    <mergeCell ref="F41:F44"/>
    <mergeCell ref="F23:F24"/>
    <mergeCell ref="F26:F31"/>
    <mergeCell ref="B71:D71"/>
    <mergeCell ref="B72:D72"/>
    <mergeCell ref="B79:D79"/>
    <mergeCell ref="B73:D73"/>
    <mergeCell ref="B78:D78"/>
    <mergeCell ref="B43:B44"/>
    <mergeCell ref="C43:D43"/>
    <mergeCell ref="B63:D63"/>
    <mergeCell ref="F66:F67"/>
    <mergeCell ref="B69:D69"/>
    <mergeCell ref="B70:D70"/>
    <mergeCell ref="F69:F80"/>
    <mergeCell ref="B53:D53"/>
    <mergeCell ref="F45:F48"/>
    <mergeCell ref="A24:E24"/>
    <mergeCell ref="B28:D28"/>
    <mergeCell ref="B38:D38"/>
    <mergeCell ref="D6:E6"/>
    <mergeCell ref="A7:E7"/>
    <mergeCell ref="C3:D3"/>
    <mergeCell ref="B9:B10"/>
    <mergeCell ref="C9:D9"/>
    <mergeCell ref="A26:A27"/>
    <mergeCell ref="B26:D27"/>
    <mergeCell ref="A9:A10"/>
    <mergeCell ref="D23:E23"/>
    <mergeCell ref="B74:D74"/>
    <mergeCell ref="B75:D75"/>
    <mergeCell ref="B76:D76"/>
    <mergeCell ref="B77:D77"/>
    <mergeCell ref="B86:D86"/>
    <mergeCell ref="D181:E181"/>
    <mergeCell ref="A182:E182"/>
    <mergeCell ref="A185:A186"/>
    <mergeCell ref="B185:D186"/>
    <mergeCell ref="F185:F190"/>
    <mergeCell ref="B187:D187"/>
    <mergeCell ref="A163:E163"/>
    <mergeCell ref="A166:A167"/>
    <mergeCell ref="B166:D167"/>
    <mergeCell ref="F166:F171"/>
    <mergeCell ref="B168:D168"/>
    <mergeCell ref="F111:F116"/>
    <mergeCell ref="F130:F135"/>
    <mergeCell ref="B142:D142"/>
    <mergeCell ref="B132:D132"/>
    <mergeCell ref="D107:E107"/>
    <mergeCell ref="A108:E108"/>
    <mergeCell ref="D126:E126"/>
    <mergeCell ref="A127:E127"/>
    <mergeCell ref="A130:A131"/>
    <mergeCell ref="B130:D131"/>
    <mergeCell ref="A111:A112"/>
    <mergeCell ref="B111:D112"/>
    <mergeCell ref="B113:D113"/>
    <mergeCell ref="B123:D123"/>
    <mergeCell ref="B197:D197"/>
    <mergeCell ref="D145:E145"/>
    <mergeCell ref="A146:E146"/>
    <mergeCell ref="A149:A150"/>
    <mergeCell ref="B149:D150"/>
    <mergeCell ref="F149:F154"/>
    <mergeCell ref="B151:D151"/>
    <mergeCell ref="B161:D161"/>
    <mergeCell ref="B178:D178"/>
    <mergeCell ref="D162:E162"/>
    <mergeCell ref="A201:D201"/>
    <mergeCell ref="A203:A205"/>
    <mergeCell ref="B203:D203"/>
    <mergeCell ref="B204:B205"/>
    <mergeCell ref="C204:D204"/>
    <mergeCell ref="D200:E200"/>
    <mergeCell ref="F216:I216"/>
    <mergeCell ref="A217:E217"/>
    <mergeCell ref="F217:I217"/>
    <mergeCell ref="F218:I218"/>
    <mergeCell ref="A219:A220"/>
    <mergeCell ref="B219:B220"/>
    <mergeCell ref="C219:E219"/>
    <mergeCell ref="F219:I219"/>
    <mergeCell ref="F220:I220"/>
    <mergeCell ref="D216:E216"/>
    <mergeCell ref="B242:D242"/>
    <mergeCell ref="D226:E226"/>
    <mergeCell ref="A227:E227"/>
    <mergeCell ref="A230:A231"/>
    <mergeCell ref="B230:D231"/>
    <mergeCell ref="F230:F235"/>
    <mergeCell ref="B232:D232"/>
    <mergeCell ref="B276:D276"/>
    <mergeCell ref="D260:E260"/>
    <mergeCell ref="A261:E261"/>
    <mergeCell ref="A264:A265"/>
    <mergeCell ref="B264:D265"/>
    <mergeCell ref="F264:F269"/>
    <mergeCell ref="B266:D266"/>
  </mergeCells>
  <printOptions/>
  <pageMargins left="1.1811023622047245" right="0.1968503937007874" top="0.3937007874015748" bottom="0.5905511811023623" header="0.5118110236220472" footer="0.5118110236220472"/>
  <pageSetup fitToHeight="0" fitToWidth="2" horizontalDpi="600" verticalDpi="600" orientation="portrait" paperSize="9" scale="77" r:id="rId1"/>
  <rowBreaks count="2" manualBreakCount="2">
    <brk id="123" max="4" man="1"/>
    <brk id="25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K8</dc:creator>
  <cp:keywords/>
  <dc:description/>
  <cp:lastModifiedBy>User</cp:lastModifiedBy>
  <cp:lastPrinted>2019-11-11T12:11:02Z</cp:lastPrinted>
  <dcterms:created xsi:type="dcterms:W3CDTF">2005-12-08T13:44:29Z</dcterms:created>
  <dcterms:modified xsi:type="dcterms:W3CDTF">2020-03-18T12:40:11Z</dcterms:modified>
  <cp:category/>
  <cp:version/>
  <cp:contentType/>
  <cp:contentStatus/>
</cp:coreProperties>
</file>