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7400" windowHeight="11460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<sst xmlns="http://schemas.openxmlformats.org/spreadsheetml/2006/main" count="106" uniqueCount="43">
  <si>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</si>
  <si>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</si>
  <si>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</si>
  <si>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</si>
  <si>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</si>
  <si>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</si>
  <si>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</si>
  <si>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</si>
  <si>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</si>
  <si>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</si>
  <si>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</si>
  <si>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</si>
  <si>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</si>
  <si>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</si>
  <si>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</si>
  <si>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</si>
  <si>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</si>
  <si>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</si>
  <si>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</si>
  <si>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</si>
  <si>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</si>
  <si>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</si>
  <si>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</si>
  <si>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</si>
  <si>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</si>
  <si>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</si>
  <si>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</si>
  <si>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</si>
  <si>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</si>
  <si>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</si>
  <si>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Аксаринское сельское поселение</t>
  </si>
  <si>
    <t>Бичуринское сельское поселение</t>
  </si>
  <si>
    <t>Большешигаевское сельское поселение</t>
  </si>
  <si>
    <t>Карабашское сельское поселение</t>
  </si>
  <si>
    <t>Кугеевское сельское поселение</t>
  </si>
  <si>
    <t>Мариинско-Посадское городское поселение</t>
  </si>
  <si>
    <t>Первочурашевское сельское поселение</t>
  </si>
  <si>
    <t>Приволжское сельское поселение</t>
  </si>
  <si>
    <t>Сутчевское сельское поселение</t>
  </si>
  <si>
    <t>Шоршелское сельское поселение</t>
  </si>
  <si>
    <t>Эльбарусовское сельское поселение</t>
  </si>
  <si>
    <t>Октябрьское сельское поселение</t>
  </si>
  <si>
    <r>
      <t xml:space="preserve">Справка об исполнении бюджетов поселений Мариинско-Посадского района на 01 </t>
    </r>
    <r>
      <rPr>
        <b/>
        <u val="single"/>
        <sz val="12"/>
        <rFont val="TimesET"/>
        <family val="0"/>
      </rPr>
      <t xml:space="preserve"> декабря  </t>
    </r>
    <r>
      <rPr>
        <b/>
        <sz val="12"/>
        <rFont val="TimesET"/>
        <family val="0"/>
      </rPr>
      <t xml:space="preserve"> 2019 года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</si>
</sst>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b/>
      <u val="single"/>
      <sz val="12"/>
      <name val="TimesE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left"/>
      <protection/>
    </xf>
    <xf numFmtId="172" fontId="56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172" fontId="9" fillId="0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2" fillId="0" borderId="10" xfId="53" applyNumberFormat="1" applyFont="1" applyFill="1" applyBorder="1" applyProtection="1">
      <alignment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5" fillId="33" borderId="10" xfId="54" applyFont="1" applyFill="1" applyBorder="1" applyAlignment="1">
      <alignment horizontal="left" vertical="center" wrapText="1"/>
      <protection/>
    </xf>
    <xf numFmtId="0" fontId="13" fillId="33" borderId="10" xfId="53" applyFont="1" applyFill="1" applyBorder="1" applyAlignment="1">
      <alignment horizontal="left"/>
      <protection/>
    </xf>
    <xf numFmtId="172" fontId="6" fillId="34" borderId="10" xfId="53" applyNumberFormat="1" applyFont="1" applyFill="1" applyBorder="1" applyAlignment="1" applyProtection="1">
      <alignment vertical="center" wrapText="1"/>
      <protection locked="0"/>
    </xf>
    <xf numFmtId="172" fontId="4" fillId="34" borderId="10" xfId="53" applyNumberFormat="1" applyFont="1" applyFill="1" applyBorder="1" applyAlignment="1" applyProtection="1">
      <alignment vertical="center" wrapText="1"/>
      <protection locked="0"/>
    </xf>
    <xf numFmtId="172" fontId="57" fillId="0" borderId="10" xfId="53" applyNumberFormat="1" applyFont="1" applyFill="1" applyBorder="1" applyAlignment="1" applyProtection="1">
      <alignment vertical="center" wrapText="1"/>
      <protection locked="0"/>
    </xf>
    <xf numFmtId="172" fontId="8" fillId="34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left" vertical="center" wrapText="1"/>
      <protection/>
    </xf>
    <xf numFmtId="0" fontId="13" fillId="0" borderId="20" xfId="53" applyFont="1" applyFill="1" applyBorder="1" applyAlignment="1">
      <alignment horizontal="left" vertical="center" wrapText="1"/>
      <protection/>
    </xf>
    <xf numFmtId="0" fontId="13" fillId="0" borderId="21" xfId="53" applyFont="1" applyFill="1" applyBorder="1" applyAlignment="1">
      <alignment horizontal="left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49" fontId="13" fillId="0" borderId="11" xfId="53" applyNumberFormat="1" applyFont="1" applyFill="1" applyBorder="1" applyAlignment="1">
      <alignment horizontal="center" vertical="center" wrapText="1"/>
      <protection/>
    </xf>
    <xf numFmtId="49" fontId="13" fillId="0" borderId="12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5" fillId="34" borderId="19" xfId="54" applyFont="1" applyFill="1" applyBorder="1" applyAlignment="1">
      <alignment horizontal="center" vertical="center" wrapText="1"/>
      <protection/>
    </xf>
    <xf numFmtId="0" fontId="15" fillId="34" borderId="21" xfId="54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9"/>
  <sheetViews>
    <sheetView tabSelected="1" view="pageBreakPreview" zoomScaleSheetLayoutView="100" zoomScalePageLayoutView="0" workbookViewId="0" topLeftCell="A7">
      <pane xSplit="2" topLeftCell="C1" activePane="topRight" state="frozen"/>
      <selection pane="topLeft" activeCell="A1" sqref="A1"/>
      <selection pane="topRight" activeCell="AO21" sqref="AO21"/>
    </sheetView>
  </sheetViews>
  <sheetFormatPr defaultColWidth="9.140625" defaultRowHeight="15"/>
  <cols>
    <col min="1" max="1" width="4.00390625" style="12" customWidth="1"/>
    <col min="2" max="2" width="36.421875" style="12" customWidth="1"/>
    <col min="3" max="3" width="10.00390625" style="12" customWidth="1"/>
    <col min="4" max="4" width="9.421875" style="12" customWidth="1"/>
    <col min="5" max="5" width="9.140625" style="12" customWidth="1"/>
    <col min="6" max="6" width="8.57421875" style="12" customWidth="1"/>
    <col min="7" max="7" width="8.140625" style="12" customWidth="1"/>
    <col min="8" max="8" width="8.8515625" style="12" customWidth="1"/>
    <col min="9" max="9" width="8.140625" style="12" customWidth="1"/>
    <col min="10" max="10" width="8.00390625" style="12" customWidth="1"/>
    <col min="11" max="11" width="9.140625" style="12" customWidth="1"/>
    <col min="12" max="12" width="8.140625" style="12" customWidth="1"/>
    <col min="13" max="13" width="8.00390625" style="12" customWidth="1"/>
    <col min="14" max="14" width="9.00390625" style="12" customWidth="1"/>
    <col min="15" max="15" width="8.140625" style="12" customWidth="1"/>
    <col min="16" max="16" width="7.421875" style="12" customWidth="1"/>
    <col min="17" max="17" width="8.7109375" style="12" customWidth="1"/>
    <col min="18" max="18" width="8.28125" style="12" customWidth="1"/>
    <col min="19" max="19" width="6.8515625" style="12" customWidth="1"/>
    <col min="20" max="20" width="8.8515625" style="12" customWidth="1"/>
    <col min="21" max="21" width="8.421875" style="12" customWidth="1"/>
    <col min="22" max="22" width="7.57421875" style="12" customWidth="1"/>
    <col min="23" max="23" width="9.00390625" style="12" customWidth="1"/>
    <col min="24" max="24" width="10.57421875" style="12" customWidth="1"/>
    <col min="25" max="25" width="10.140625" style="12" customWidth="1"/>
    <col min="26" max="26" width="10.00390625" style="12" customWidth="1"/>
    <col min="27" max="27" width="10.57421875" style="12" customWidth="1"/>
    <col min="28" max="28" width="10.00390625" style="12" customWidth="1"/>
    <col min="29" max="29" width="10.421875" style="12" customWidth="1"/>
    <col min="30" max="30" width="8.00390625" style="12" customWidth="1"/>
    <col min="31" max="31" width="6.7109375" style="12" customWidth="1"/>
    <col min="32" max="32" width="9.140625" style="12" customWidth="1"/>
    <col min="33" max="34" width="9.57421875" style="12" customWidth="1"/>
    <col min="35" max="35" width="10.421875" style="12" customWidth="1"/>
    <col min="36" max="36" width="8.8515625" style="12" customWidth="1"/>
    <col min="37" max="37" width="8.140625" style="12" customWidth="1"/>
    <col min="38" max="38" width="9.140625" style="12" customWidth="1"/>
    <col min="39" max="39" width="8.28125" style="12" customWidth="1"/>
    <col min="40" max="40" width="8.421875" style="12" customWidth="1"/>
    <col min="41" max="41" width="8.8515625" style="12" customWidth="1"/>
    <col min="42" max="42" width="9.421875" style="12" customWidth="1"/>
    <col min="43" max="43" width="8.140625" style="12" customWidth="1"/>
    <col min="44" max="44" width="8.7109375" style="12" customWidth="1"/>
    <col min="45" max="45" width="10.57421875" style="12" customWidth="1"/>
    <col min="46" max="46" width="9.00390625" style="12" customWidth="1"/>
    <col min="47" max="47" width="8.28125" style="12" customWidth="1"/>
    <col min="48" max="48" width="8.00390625" style="12" customWidth="1"/>
    <col min="49" max="49" width="7.57421875" style="12" customWidth="1"/>
    <col min="50" max="50" width="8.421875" style="12" customWidth="1"/>
    <col min="51" max="51" width="8.140625" style="12" customWidth="1"/>
    <col min="52" max="52" width="7.57421875" style="12" customWidth="1"/>
    <col min="53" max="53" width="8.7109375" style="12" customWidth="1"/>
    <col min="54" max="54" width="8.140625" style="12" customWidth="1"/>
    <col min="55" max="55" width="7.7109375" style="12" customWidth="1"/>
    <col min="56" max="56" width="8.57421875" style="12" customWidth="1"/>
    <col min="57" max="57" width="9.140625" style="12" customWidth="1"/>
    <col min="58" max="58" width="9.28125" style="12" customWidth="1"/>
    <col min="59" max="59" width="7.7109375" style="12" customWidth="1"/>
    <col min="60" max="60" width="8.28125" style="12" customWidth="1"/>
    <col min="61" max="61" width="7.28125" style="12" customWidth="1"/>
    <col min="62" max="62" width="7.00390625" style="12" customWidth="1"/>
    <col min="63" max="63" width="7.28125" style="12" customWidth="1"/>
    <col min="64" max="64" width="8.8515625" style="12" customWidth="1"/>
    <col min="65" max="65" width="8.7109375" style="12" customWidth="1"/>
    <col min="66" max="66" width="9.140625" style="12" customWidth="1"/>
    <col min="67" max="67" width="10.7109375" style="12" bestFit="1" customWidth="1"/>
    <col min="68" max="16384" width="9.140625" style="12" customWidth="1"/>
  </cols>
  <sheetData>
    <row r="1" spans="1:67" ht="15" customHeight="1">
      <c r="A1" s="1"/>
      <c r="B1" s="18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6"/>
      <c r="P1" s="16"/>
      <c r="Q1" s="16"/>
      <c r="R1" s="31" t="s">
        <v>0</v>
      </c>
      <c r="S1" s="31"/>
      <c r="T1" s="3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9"/>
      <c r="BL1" s="19"/>
      <c r="BM1" s="19"/>
      <c r="BN1" s="19"/>
      <c r="BO1" s="19"/>
    </row>
    <row r="2" spans="1:67" ht="15.75">
      <c r="A2" s="1"/>
      <c r="B2" s="1"/>
      <c r="C2" s="32" t="s">
        <v>42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9"/>
      <c r="BL2" s="19"/>
      <c r="BM2" s="19"/>
      <c r="BN2" s="19"/>
      <c r="BO2" s="19"/>
    </row>
    <row r="3" spans="1:67" ht="15.75">
      <c r="A3" s="1"/>
      <c r="B3" s="1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9"/>
      <c r="BL3" s="19"/>
      <c r="BM3" s="19"/>
      <c r="BN3" s="19"/>
      <c r="BO3" s="19"/>
    </row>
    <row r="4" spans="1:67" ht="9.75" customHeight="1">
      <c r="A4" s="35" t="s">
        <v>21</v>
      </c>
      <c r="B4" s="72" t="s">
        <v>1</v>
      </c>
      <c r="C4" s="33" t="s">
        <v>2</v>
      </c>
      <c r="D4" s="34"/>
      <c r="E4" s="35"/>
      <c r="F4" s="42" t="s">
        <v>3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9" t="s">
        <v>4</v>
      </c>
      <c r="AT4" s="50"/>
      <c r="AU4" s="51"/>
      <c r="AV4" s="42" t="s">
        <v>7</v>
      </c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33" t="s">
        <v>5</v>
      </c>
      <c r="BL4" s="34"/>
      <c r="BM4" s="35"/>
      <c r="BN4" s="19"/>
      <c r="BO4" s="19"/>
    </row>
    <row r="5" spans="1:67" ht="12.75" customHeight="1">
      <c r="A5" s="38"/>
      <c r="B5" s="73"/>
      <c r="C5" s="36"/>
      <c r="D5" s="37"/>
      <c r="E5" s="38"/>
      <c r="F5" s="44" t="s">
        <v>6</v>
      </c>
      <c r="G5" s="44"/>
      <c r="H5" s="44"/>
      <c r="I5" s="45" t="s">
        <v>7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7"/>
      <c r="AJ5" s="44" t="s">
        <v>8</v>
      </c>
      <c r="AK5" s="44"/>
      <c r="AL5" s="44"/>
      <c r="AM5" s="42" t="s">
        <v>7</v>
      </c>
      <c r="AN5" s="43"/>
      <c r="AO5" s="43"/>
      <c r="AP5" s="43"/>
      <c r="AQ5" s="43"/>
      <c r="AR5" s="43"/>
      <c r="AS5" s="52"/>
      <c r="AT5" s="53"/>
      <c r="AU5" s="54"/>
      <c r="AV5" s="64" t="s">
        <v>12</v>
      </c>
      <c r="AW5" s="65"/>
      <c r="AX5" s="65"/>
      <c r="AY5" s="48" t="s">
        <v>7</v>
      </c>
      <c r="AZ5" s="48"/>
      <c r="BA5" s="48"/>
      <c r="BB5" s="48" t="s">
        <v>13</v>
      </c>
      <c r="BC5" s="48"/>
      <c r="BD5" s="48"/>
      <c r="BE5" s="48" t="s">
        <v>14</v>
      </c>
      <c r="BF5" s="48"/>
      <c r="BG5" s="48"/>
      <c r="BH5" s="44" t="s">
        <v>15</v>
      </c>
      <c r="BI5" s="44"/>
      <c r="BJ5" s="44"/>
      <c r="BK5" s="36"/>
      <c r="BL5" s="37"/>
      <c r="BM5" s="38"/>
      <c r="BN5" s="19"/>
      <c r="BO5" s="19"/>
    </row>
    <row r="6" spans="1:67" ht="9.75" customHeight="1">
      <c r="A6" s="38"/>
      <c r="B6" s="73"/>
      <c r="C6" s="36"/>
      <c r="D6" s="37"/>
      <c r="E6" s="38"/>
      <c r="F6" s="44"/>
      <c r="G6" s="44"/>
      <c r="H6" s="44"/>
      <c r="I6" s="33" t="s">
        <v>9</v>
      </c>
      <c r="J6" s="34"/>
      <c r="K6" s="35"/>
      <c r="L6" s="33" t="s">
        <v>10</v>
      </c>
      <c r="M6" s="34"/>
      <c r="N6" s="35"/>
      <c r="O6" s="33" t="s">
        <v>23</v>
      </c>
      <c r="P6" s="34"/>
      <c r="Q6" s="35"/>
      <c r="R6" s="33" t="s">
        <v>11</v>
      </c>
      <c r="S6" s="34"/>
      <c r="T6" s="35"/>
      <c r="U6" s="33" t="s">
        <v>22</v>
      </c>
      <c r="V6" s="34"/>
      <c r="W6" s="35"/>
      <c r="X6" s="33" t="s">
        <v>24</v>
      </c>
      <c r="Y6" s="34"/>
      <c r="Z6" s="35"/>
      <c r="AA6" s="33" t="s">
        <v>28</v>
      </c>
      <c r="AB6" s="34"/>
      <c r="AC6" s="35"/>
      <c r="AD6" s="58" t="s">
        <v>29</v>
      </c>
      <c r="AE6" s="59"/>
      <c r="AF6" s="60"/>
      <c r="AG6" s="33" t="s">
        <v>27</v>
      </c>
      <c r="AH6" s="34"/>
      <c r="AI6" s="35"/>
      <c r="AJ6" s="44"/>
      <c r="AK6" s="44"/>
      <c r="AL6" s="44"/>
      <c r="AM6" s="33" t="s">
        <v>25</v>
      </c>
      <c r="AN6" s="34"/>
      <c r="AO6" s="35"/>
      <c r="AP6" s="33" t="s">
        <v>26</v>
      </c>
      <c r="AQ6" s="34"/>
      <c r="AR6" s="35"/>
      <c r="AS6" s="52"/>
      <c r="AT6" s="53"/>
      <c r="AU6" s="54"/>
      <c r="AV6" s="66"/>
      <c r="AW6" s="67"/>
      <c r="AX6" s="67"/>
      <c r="AY6" s="48" t="s">
        <v>16</v>
      </c>
      <c r="AZ6" s="48"/>
      <c r="BA6" s="48"/>
      <c r="BB6" s="48"/>
      <c r="BC6" s="48"/>
      <c r="BD6" s="48"/>
      <c r="BE6" s="48"/>
      <c r="BF6" s="48"/>
      <c r="BG6" s="48"/>
      <c r="BH6" s="44"/>
      <c r="BI6" s="44"/>
      <c r="BJ6" s="44"/>
      <c r="BK6" s="36"/>
      <c r="BL6" s="37"/>
      <c r="BM6" s="38"/>
      <c r="BN6" s="19"/>
      <c r="BO6" s="19"/>
    </row>
    <row r="7" spans="1:67" ht="120.75" customHeight="1">
      <c r="A7" s="38"/>
      <c r="B7" s="73"/>
      <c r="C7" s="39"/>
      <c r="D7" s="40"/>
      <c r="E7" s="41"/>
      <c r="F7" s="44"/>
      <c r="G7" s="44"/>
      <c r="H7" s="44"/>
      <c r="I7" s="39"/>
      <c r="J7" s="40"/>
      <c r="K7" s="41"/>
      <c r="L7" s="39"/>
      <c r="M7" s="40"/>
      <c r="N7" s="41"/>
      <c r="O7" s="39"/>
      <c r="P7" s="40"/>
      <c r="Q7" s="41"/>
      <c r="R7" s="39"/>
      <c r="S7" s="40"/>
      <c r="T7" s="41"/>
      <c r="U7" s="39"/>
      <c r="V7" s="40"/>
      <c r="W7" s="41"/>
      <c r="X7" s="39"/>
      <c r="Y7" s="40"/>
      <c r="Z7" s="41"/>
      <c r="AA7" s="39"/>
      <c r="AB7" s="40"/>
      <c r="AC7" s="41"/>
      <c r="AD7" s="61"/>
      <c r="AE7" s="62"/>
      <c r="AF7" s="63"/>
      <c r="AG7" s="39"/>
      <c r="AH7" s="40"/>
      <c r="AI7" s="41"/>
      <c r="AJ7" s="44"/>
      <c r="AK7" s="44"/>
      <c r="AL7" s="44"/>
      <c r="AM7" s="39"/>
      <c r="AN7" s="40"/>
      <c r="AO7" s="41"/>
      <c r="AP7" s="39"/>
      <c r="AQ7" s="40"/>
      <c r="AR7" s="41"/>
      <c r="AS7" s="55"/>
      <c r="AT7" s="56"/>
      <c r="AU7" s="57"/>
      <c r="AV7" s="68"/>
      <c r="AW7" s="69"/>
      <c r="AX7" s="69"/>
      <c r="AY7" s="48"/>
      <c r="AZ7" s="48"/>
      <c r="BA7" s="48"/>
      <c r="BB7" s="48"/>
      <c r="BC7" s="48"/>
      <c r="BD7" s="48"/>
      <c r="BE7" s="48"/>
      <c r="BF7" s="48"/>
      <c r="BG7" s="48"/>
      <c r="BH7" s="44"/>
      <c r="BI7" s="44"/>
      <c r="BJ7" s="44"/>
      <c r="BK7" s="39"/>
      <c r="BL7" s="40"/>
      <c r="BM7" s="41"/>
      <c r="BN7" s="19"/>
      <c r="BO7" s="19"/>
    </row>
    <row r="8" spans="1:67" ht="35.25" customHeight="1">
      <c r="A8" s="41"/>
      <c r="B8" s="74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23" t="s">
        <v>17</v>
      </c>
      <c r="AE8" s="23" t="s">
        <v>18</v>
      </c>
      <c r="AF8" s="23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9"/>
      <c r="BO8" s="19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9"/>
      <c r="BO9" s="19"/>
    </row>
    <row r="10" spans="1:67" ht="15">
      <c r="A10" s="9">
        <v>1</v>
      </c>
      <c r="B10" s="6" t="s">
        <v>30</v>
      </c>
      <c r="C10" s="7">
        <v>4114</v>
      </c>
      <c r="D10" s="8">
        <v>3595.2</v>
      </c>
      <c r="E10" s="2">
        <f>D10/C10*100</f>
        <v>87.38940204180845</v>
      </c>
      <c r="F10" s="2">
        <v>1050.4</v>
      </c>
      <c r="G10" s="2">
        <v>760.5</v>
      </c>
      <c r="H10" s="2">
        <f>G10/F10*100</f>
        <v>72.4009900990099</v>
      </c>
      <c r="I10" s="2">
        <v>13.7</v>
      </c>
      <c r="J10" s="2">
        <v>20.2</v>
      </c>
      <c r="K10" s="2">
        <f aca="true" t="shared" si="0" ref="K10:K22">J10/I10*100</f>
        <v>147.44525547445255</v>
      </c>
      <c r="L10" s="2">
        <v>1.9</v>
      </c>
      <c r="M10" s="2">
        <v>9.2</v>
      </c>
      <c r="N10" s="2">
        <f>M10/L10*100</f>
        <v>484.2105263157895</v>
      </c>
      <c r="O10" s="2">
        <v>60</v>
      </c>
      <c r="P10" s="2">
        <v>42.8</v>
      </c>
      <c r="Q10" s="2">
        <f>P10/O10*100</f>
        <v>71.33333333333333</v>
      </c>
      <c r="R10" s="2">
        <v>239.1</v>
      </c>
      <c r="S10" s="2">
        <v>195.1</v>
      </c>
      <c r="T10" s="2">
        <f>S10/R10*100</f>
        <v>81.59765788373066</v>
      </c>
      <c r="U10" s="2">
        <v>0</v>
      </c>
      <c r="V10" s="2">
        <v>0</v>
      </c>
      <c r="W10" s="2">
        <v>0</v>
      </c>
      <c r="X10" s="2">
        <v>200</v>
      </c>
      <c r="Y10" s="2">
        <v>67.2</v>
      </c>
      <c r="Z10" s="2">
        <f>Y10/X10*100</f>
        <v>33.6</v>
      </c>
      <c r="AA10" s="2">
        <v>35</v>
      </c>
      <c r="AB10" s="2">
        <v>40</v>
      </c>
      <c r="AC10" s="2">
        <f>AB10/AA10*100</f>
        <v>114.28571428571428</v>
      </c>
      <c r="AD10" s="2">
        <v>0</v>
      </c>
      <c r="AE10" s="2">
        <v>0</v>
      </c>
      <c r="AF10" s="2">
        <v>0</v>
      </c>
      <c r="AG10" s="2">
        <v>85.6</v>
      </c>
      <c r="AH10" s="2">
        <v>16.4</v>
      </c>
      <c r="AI10" s="2">
        <f>AH10/AG10*100</f>
        <v>19.158878504672895</v>
      </c>
      <c r="AJ10" s="2">
        <v>3063.6</v>
      </c>
      <c r="AK10" s="2">
        <v>2834.7</v>
      </c>
      <c r="AL10" s="2">
        <f>AK10/AJ10*100</f>
        <v>92.52839796318057</v>
      </c>
      <c r="AM10" s="2">
        <v>1153.9</v>
      </c>
      <c r="AN10" s="2">
        <v>1057.7</v>
      </c>
      <c r="AO10" s="2">
        <f>AN10/AM10*100</f>
        <v>91.66305572406621</v>
      </c>
      <c r="AP10" s="2">
        <v>0</v>
      </c>
      <c r="AQ10" s="2">
        <v>0</v>
      </c>
      <c r="AR10" s="2">
        <v>0</v>
      </c>
      <c r="AS10" s="20">
        <v>4329.9</v>
      </c>
      <c r="AT10" s="2">
        <v>3639</v>
      </c>
      <c r="AU10" s="2">
        <f>AT10/AS10*100</f>
        <v>84.04351139749187</v>
      </c>
      <c r="AV10" s="21">
        <v>1143.1</v>
      </c>
      <c r="AW10" s="2">
        <v>841.2</v>
      </c>
      <c r="AX10" s="2">
        <f>AW10/AV10*100</f>
        <v>73.58936226051965</v>
      </c>
      <c r="AY10" s="21">
        <v>1135.7</v>
      </c>
      <c r="AZ10" s="2">
        <v>839</v>
      </c>
      <c r="BA10" s="2">
        <f aca="true" t="shared" si="1" ref="BA10:BA22">AZ10/AY10*100</f>
        <v>73.8751430835608</v>
      </c>
      <c r="BB10" s="2">
        <v>1363.6</v>
      </c>
      <c r="BC10" s="2">
        <v>1159.1</v>
      </c>
      <c r="BD10" s="2">
        <f>BC10/BB10*100</f>
        <v>85.00293341155763</v>
      </c>
      <c r="BE10" s="21">
        <v>1200.4</v>
      </c>
      <c r="BF10" s="2">
        <v>1087.5</v>
      </c>
      <c r="BG10" s="2">
        <f>BF10/BE10*100</f>
        <v>90.59480173275574</v>
      </c>
      <c r="BH10" s="21">
        <v>488</v>
      </c>
      <c r="BI10" s="2">
        <v>433.2</v>
      </c>
      <c r="BJ10" s="2">
        <f>BI10/BH10*100</f>
        <v>88.77049180327869</v>
      </c>
      <c r="BK10" s="20">
        <f aca="true" t="shared" si="2" ref="BK10:BK21">C10-AS10</f>
        <v>-215.89999999999964</v>
      </c>
      <c r="BL10" s="20">
        <f aca="true" t="shared" si="3" ref="BL10:BL21">D10-AT10</f>
        <v>-43.80000000000018</v>
      </c>
      <c r="BM10" s="2">
        <v>0</v>
      </c>
      <c r="BN10" s="10"/>
      <c r="BO10" s="11"/>
    </row>
    <row r="11" spans="1:67" ht="15">
      <c r="A11" s="9">
        <v>2</v>
      </c>
      <c r="B11" s="6" t="s">
        <v>31</v>
      </c>
      <c r="C11" s="7">
        <v>4078.2</v>
      </c>
      <c r="D11" s="8">
        <v>3046.9</v>
      </c>
      <c r="E11" s="2">
        <f aca="true" t="shared" si="4" ref="E11:E21">D11/C11*100</f>
        <v>74.71188269334512</v>
      </c>
      <c r="F11" s="2">
        <v>1002</v>
      </c>
      <c r="G11" s="2">
        <v>977.6</v>
      </c>
      <c r="H11" s="2">
        <f aca="true" t="shared" si="5" ref="H11:H21">G11/F11*100</f>
        <v>97.56487025948104</v>
      </c>
      <c r="I11" s="2">
        <v>24.7</v>
      </c>
      <c r="J11" s="2">
        <v>21.4</v>
      </c>
      <c r="K11" s="2">
        <f t="shared" si="0"/>
        <v>86.63967611336032</v>
      </c>
      <c r="L11" s="2">
        <v>35.5</v>
      </c>
      <c r="M11" s="2">
        <v>35.5</v>
      </c>
      <c r="N11" s="2">
        <f aca="true" t="shared" si="6" ref="N11:N21">M11/L11*100</f>
        <v>100</v>
      </c>
      <c r="O11" s="2">
        <v>47</v>
      </c>
      <c r="P11" s="2">
        <v>35.2</v>
      </c>
      <c r="Q11" s="2">
        <f aca="true" t="shared" si="7" ref="Q11:Q21">P11/O11*100</f>
        <v>74.8936170212766</v>
      </c>
      <c r="R11" s="2">
        <v>234.5</v>
      </c>
      <c r="S11" s="2">
        <v>152.5</v>
      </c>
      <c r="T11" s="2">
        <f>S11/R11*100</f>
        <v>65.0319829424307</v>
      </c>
      <c r="U11" s="2">
        <v>0</v>
      </c>
      <c r="V11" s="2">
        <v>0</v>
      </c>
      <c r="W11" s="2">
        <v>0</v>
      </c>
      <c r="X11" s="2">
        <v>125</v>
      </c>
      <c r="Y11" s="2">
        <v>170</v>
      </c>
      <c r="Z11" s="2">
        <f aca="true" t="shared" si="8" ref="Z11:Z21">Y11/X11*100</f>
        <v>136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65.8</v>
      </c>
      <c r="AH11" s="2">
        <v>36.1</v>
      </c>
      <c r="AI11" s="2">
        <f aca="true" t="shared" si="9" ref="AI11:AI22">AH11/AG11*100</f>
        <v>54.86322188449848</v>
      </c>
      <c r="AJ11" s="2">
        <v>3076.3</v>
      </c>
      <c r="AK11" s="2">
        <v>2069.3</v>
      </c>
      <c r="AL11" s="2">
        <f aca="true" t="shared" si="10" ref="AL11:AL21">AK11/AJ11*100</f>
        <v>67.26587133894614</v>
      </c>
      <c r="AM11" s="2">
        <v>1240.8</v>
      </c>
      <c r="AN11" s="2">
        <v>1137.4</v>
      </c>
      <c r="AO11" s="2">
        <f aca="true" t="shared" si="11" ref="AO11:AO21">AN11/AM11*100</f>
        <v>91.66666666666667</v>
      </c>
      <c r="AP11" s="2">
        <v>0</v>
      </c>
      <c r="AQ11" s="2">
        <v>0</v>
      </c>
      <c r="AR11" s="2">
        <v>0</v>
      </c>
      <c r="AS11" s="20">
        <v>4371.6</v>
      </c>
      <c r="AT11" s="2">
        <v>2896.1</v>
      </c>
      <c r="AU11" s="2">
        <f aca="true" t="shared" si="12" ref="AU11:AU21">AT11/AS11*100</f>
        <v>66.24805563180529</v>
      </c>
      <c r="AV11" s="22">
        <v>1196.9</v>
      </c>
      <c r="AW11" s="2">
        <v>916.5</v>
      </c>
      <c r="AX11" s="2">
        <f aca="true" t="shared" si="13" ref="AX11:AX21">AW11/AV11*100</f>
        <v>76.57281310050963</v>
      </c>
      <c r="AY11" s="21">
        <v>1180.4</v>
      </c>
      <c r="AZ11" s="2">
        <v>905.2</v>
      </c>
      <c r="BA11" s="2">
        <f t="shared" si="1"/>
        <v>76.68586919688241</v>
      </c>
      <c r="BB11" s="2">
        <v>1936.3</v>
      </c>
      <c r="BC11" s="2">
        <v>909.2</v>
      </c>
      <c r="BD11" s="2">
        <f aca="true" t="shared" si="14" ref="BD11:BD21">BC11/BB11*100</f>
        <v>46.95553374993545</v>
      </c>
      <c r="BE11" s="21">
        <v>564.8</v>
      </c>
      <c r="BF11" s="2">
        <v>471.1</v>
      </c>
      <c r="BG11" s="2">
        <f aca="true" t="shared" si="15" ref="BG11:BG21">BF11/BE11*100</f>
        <v>83.4100566572238</v>
      </c>
      <c r="BH11" s="21">
        <v>540.7</v>
      </c>
      <c r="BI11" s="2">
        <v>482.1</v>
      </c>
      <c r="BJ11" s="2">
        <f aca="true" t="shared" si="16" ref="BJ11:BJ21">BI11/BH11*100</f>
        <v>89.1621971518402</v>
      </c>
      <c r="BK11" s="20">
        <f t="shared" si="2"/>
        <v>-293.40000000000055</v>
      </c>
      <c r="BL11" s="20">
        <f t="shared" si="3"/>
        <v>150.80000000000018</v>
      </c>
      <c r="BM11" s="2">
        <v>0</v>
      </c>
      <c r="BN11" s="10"/>
      <c r="BO11" s="11"/>
    </row>
    <row r="12" spans="1:67" ht="15">
      <c r="A12" s="9">
        <v>3</v>
      </c>
      <c r="B12" s="6" t="s">
        <v>32</v>
      </c>
      <c r="C12" s="7">
        <v>5108.9</v>
      </c>
      <c r="D12" s="8">
        <v>4822.2</v>
      </c>
      <c r="E12" s="2">
        <f t="shared" si="4"/>
        <v>94.38822447102116</v>
      </c>
      <c r="F12" s="2">
        <v>1429.1</v>
      </c>
      <c r="G12" s="2">
        <v>1402.7</v>
      </c>
      <c r="H12" s="2">
        <f t="shared" si="5"/>
        <v>98.15268350710238</v>
      </c>
      <c r="I12" s="2">
        <v>71.6</v>
      </c>
      <c r="J12" s="2">
        <v>63.1</v>
      </c>
      <c r="K12" s="2">
        <f t="shared" si="0"/>
        <v>88.12849162011173</v>
      </c>
      <c r="L12" s="2">
        <v>10</v>
      </c>
      <c r="M12" s="2">
        <v>10.1</v>
      </c>
      <c r="N12" s="2">
        <f t="shared" si="6"/>
        <v>101</v>
      </c>
      <c r="O12" s="2">
        <v>72.2</v>
      </c>
      <c r="P12" s="2">
        <v>48.6</v>
      </c>
      <c r="Q12" s="2">
        <f t="shared" si="7"/>
        <v>67.31301939058172</v>
      </c>
      <c r="R12" s="17">
        <v>525</v>
      </c>
      <c r="S12" s="2">
        <v>473.8</v>
      </c>
      <c r="T12" s="2">
        <f aca="true" t="shared" si="17" ref="T12:T21">S12/R12*100</f>
        <v>90.24761904761905</v>
      </c>
      <c r="U12" s="2">
        <v>0</v>
      </c>
      <c r="V12" s="2">
        <v>0</v>
      </c>
      <c r="W12" s="2">
        <v>0</v>
      </c>
      <c r="X12" s="2">
        <v>279.3</v>
      </c>
      <c r="Y12" s="2">
        <v>290.2</v>
      </c>
      <c r="Z12" s="2">
        <f t="shared" si="8"/>
        <v>103.90261367704976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7</v>
      </c>
      <c r="AH12" s="2">
        <v>0.5</v>
      </c>
      <c r="AI12" s="2">
        <f t="shared" si="9"/>
        <v>7.142857142857142</v>
      </c>
      <c r="AJ12" s="2">
        <v>3679.8</v>
      </c>
      <c r="AK12" s="2">
        <v>3419.5</v>
      </c>
      <c r="AL12" s="2">
        <f t="shared" si="10"/>
        <v>92.92624599162997</v>
      </c>
      <c r="AM12" s="2">
        <v>1809.8</v>
      </c>
      <c r="AN12" s="2">
        <v>1658.9</v>
      </c>
      <c r="AO12" s="2">
        <f t="shared" si="11"/>
        <v>91.66206210631009</v>
      </c>
      <c r="AP12" s="2">
        <v>0</v>
      </c>
      <c r="AQ12" s="2">
        <v>0</v>
      </c>
      <c r="AR12" s="2">
        <v>0</v>
      </c>
      <c r="AS12" s="2">
        <v>5514.4</v>
      </c>
      <c r="AT12" s="2">
        <v>4476.4</v>
      </c>
      <c r="AU12" s="2">
        <f t="shared" si="12"/>
        <v>81.17655592630204</v>
      </c>
      <c r="AV12" s="22">
        <v>1205.7</v>
      </c>
      <c r="AW12" s="2">
        <v>886.3</v>
      </c>
      <c r="AX12" s="2">
        <f t="shared" si="13"/>
        <v>73.5091648005308</v>
      </c>
      <c r="AY12" s="21">
        <v>1182.7</v>
      </c>
      <c r="AZ12" s="2">
        <v>883.3</v>
      </c>
      <c r="BA12" s="2">
        <f t="shared" si="1"/>
        <v>74.68504269890927</v>
      </c>
      <c r="BB12" s="2">
        <v>2083.2</v>
      </c>
      <c r="BC12" s="2">
        <v>1836.3</v>
      </c>
      <c r="BD12" s="2">
        <f t="shared" si="14"/>
        <v>88.14804147465438</v>
      </c>
      <c r="BE12" s="21">
        <v>685.3</v>
      </c>
      <c r="BF12" s="2">
        <v>542.3</v>
      </c>
      <c r="BG12" s="2">
        <f t="shared" si="15"/>
        <v>79.13322632423755</v>
      </c>
      <c r="BH12" s="21">
        <v>1122.7</v>
      </c>
      <c r="BI12" s="2">
        <v>870.4</v>
      </c>
      <c r="BJ12" s="2">
        <f t="shared" si="16"/>
        <v>77.52738932929545</v>
      </c>
      <c r="BK12" s="20">
        <f t="shared" si="2"/>
        <v>-405.5</v>
      </c>
      <c r="BL12" s="20">
        <f t="shared" si="3"/>
        <v>345.8000000000002</v>
      </c>
      <c r="BM12" s="2">
        <v>0</v>
      </c>
      <c r="BN12" s="10"/>
      <c r="BO12" s="11"/>
    </row>
    <row r="13" spans="1:67" ht="15" customHeight="1">
      <c r="A13" s="9">
        <v>4</v>
      </c>
      <c r="B13" s="6" t="s">
        <v>33</v>
      </c>
      <c r="C13" s="7">
        <v>4258.2</v>
      </c>
      <c r="D13" s="8">
        <v>4182.6</v>
      </c>
      <c r="E13" s="2">
        <f t="shared" si="4"/>
        <v>98.22460194448361</v>
      </c>
      <c r="F13" s="2">
        <v>893.5</v>
      </c>
      <c r="G13" s="2">
        <v>864.8</v>
      </c>
      <c r="H13" s="2">
        <f t="shared" si="5"/>
        <v>96.78791270285394</v>
      </c>
      <c r="I13" s="2">
        <v>12.7</v>
      </c>
      <c r="J13" s="2">
        <v>11.2</v>
      </c>
      <c r="K13" s="2">
        <f t="shared" si="0"/>
        <v>88.18897637795276</v>
      </c>
      <c r="L13" s="2">
        <v>1.2</v>
      </c>
      <c r="M13" s="2">
        <v>0</v>
      </c>
      <c r="N13" s="2">
        <v>0</v>
      </c>
      <c r="O13" s="2">
        <v>53</v>
      </c>
      <c r="P13" s="2">
        <v>34.3</v>
      </c>
      <c r="Q13" s="2">
        <f t="shared" si="7"/>
        <v>64.71698113207547</v>
      </c>
      <c r="R13" s="2">
        <v>300.7</v>
      </c>
      <c r="S13" s="2">
        <v>251.9</v>
      </c>
      <c r="T13" s="2">
        <f t="shared" si="17"/>
        <v>83.7712005320918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 t="e">
        <f t="shared" si="8"/>
        <v>#DIV/0!</v>
      </c>
      <c r="AA13" s="2">
        <v>45</v>
      </c>
      <c r="AB13" s="2">
        <v>42.4</v>
      </c>
      <c r="AC13" s="2">
        <f aca="true" t="shared" si="18" ref="AC13:AC21">AB13/AA13*100</f>
        <v>94.22222222222221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3364.7</v>
      </c>
      <c r="AK13" s="2">
        <v>3317.7</v>
      </c>
      <c r="AL13" s="2">
        <f t="shared" si="10"/>
        <v>98.60314441109162</v>
      </c>
      <c r="AM13" s="2">
        <v>1188.8</v>
      </c>
      <c r="AN13" s="2">
        <v>1089.7</v>
      </c>
      <c r="AO13" s="2">
        <f t="shared" si="11"/>
        <v>91.66386271870795</v>
      </c>
      <c r="AP13" s="2">
        <v>0</v>
      </c>
      <c r="AQ13" s="2">
        <v>0</v>
      </c>
      <c r="AR13" s="2">
        <v>0</v>
      </c>
      <c r="AS13" s="2">
        <v>4278.4</v>
      </c>
      <c r="AT13" s="2">
        <v>3811</v>
      </c>
      <c r="AU13" s="2">
        <f t="shared" si="12"/>
        <v>89.07535527299926</v>
      </c>
      <c r="AV13" s="22">
        <v>1166.2</v>
      </c>
      <c r="AW13" s="2">
        <v>869.6</v>
      </c>
      <c r="AX13" s="2">
        <f t="shared" si="13"/>
        <v>74.56696964500085</v>
      </c>
      <c r="AY13" s="21">
        <v>1163.8</v>
      </c>
      <c r="AZ13" s="2">
        <v>867.5</v>
      </c>
      <c r="BA13" s="2">
        <f t="shared" si="1"/>
        <v>74.54029902045025</v>
      </c>
      <c r="BB13" s="2">
        <v>2161.3</v>
      </c>
      <c r="BC13" s="2">
        <v>2067.3</v>
      </c>
      <c r="BD13" s="2">
        <f t="shared" si="14"/>
        <v>95.65076574283997</v>
      </c>
      <c r="BE13" s="21">
        <v>381.1</v>
      </c>
      <c r="BF13" s="2">
        <v>371.3</v>
      </c>
      <c r="BG13" s="2">
        <f t="shared" si="15"/>
        <v>97.42849645762267</v>
      </c>
      <c r="BH13" s="21">
        <v>418.7</v>
      </c>
      <c r="BI13" s="2">
        <v>367.1</v>
      </c>
      <c r="BJ13" s="2">
        <f t="shared" si="16"/>
        <v>87.67614043467877</v>
      </c>
      <c r="BK13" s="20">
        <f t="shared" si="2"/>
        <v>-20.199999999999818</v>
      </c>
      <c r="BL13" s="20">
        <f t="shared" si="3"/>
        <v>371.60000000000036</v>
      </c>
      <c r="BM13" s="2">
        <v>0</v>
      </c>
      <c r="BN13" s="10"/>
      <c r="BO13" s="11"/>
    </row>
    <row r="14" spans="1:67" ht="15">
      <c r="A14" s="9">
        <v>5</v>
      </c>
      <c r="B14" s="6" t="s">
        <v>34</v>
      </c>
      <c r="C14" s="7">
        <v>3225</v>
      </c>
      <c r="D14" s="8">
        <v>2431.1</v>
      </c>
      <c r="E14" s="2">
        <f t="shared" si="4"/>
        <v>75.38294573643411</v>
      </c>
      <c r="F14" s="2">
        <v>1404.3</v>
      </c>
      <c r="G14" s="2">
        <v>915.7</v>
      </c>
      <c r="H14" s="2">
        <f t="shared" si="5"/>
        <v>65.20686463006481</v>
      </c>
      <c r="I14" s="2">
        <v>27.6</v>
      </c>
      <c r="J14" s="2">
        <v>21.3</v>
      </c>
      <c r="K14" s="2">
        <f t="shared" si="0"/>
        <v>77.17391304347827</v>
      </c>
      <c r="L14" s="2">
        <v>9.4</v>
      </c>
      <c r="M14" s="2">
        <v>2.1</v>
      </c>
      <c r="N14" s="2">
        <f t="shared" si="6"/>
        <v>22.340425531914892</v>
      </c>
      <c r="O14" s="2">
        <v>48</v>
      </c>
      <c r="P14" s="2">
        <v>28.9</v>
      </c>
      <c r="Q14" s="2">
        <f t="shared" si="7"/>
        <v>60.20833333333333</v>
      </c>
      <c r="R14" s="2">
        <v>289.2</v>
      </c>
      <c r="S14" s="2">
        <v>226.6</v>
      </c>
      <c r="T14" s="2">
        <f t="shared" si="17"/>
        <v>78.35408022130014</v>
      </c>
      <c r="U14" s="2">
        <v>0</v>
      </c>
      <c r="V14" s="2">
        <v>0</v>
      </c>
      <c r="W14" s="2">
        <v>0</v>
      </c>
      <c r="X14" s="2">
        <v>570</v>
      </c>
      <c r="Y14" s="2">
        <v>242.4</v>
      </c>
      <c r="Z14" s="2">
        <f t="shared" si="8"/>
        <v>42.526315789473685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1820.7</v>
      </c>
      <c r="AK14" s="2">
        <v>1515.4</v>
      </c>
      <c r="AL14" s="2">
        <f t="shared" si="10"/>
        <v>83.2317240621739</v>
      </c>
      <c r="AM14" s="2">
        <v>244.1</v>
      </c>
      <c r="AN14" s="2">
        <v>223.7</v>
      </c>
      <c r="AO14" s="2">
        <f t="shared" si="11"/>
        <v>91.64276935682098</v>
      </c>
      <c r="AP14" s="2">
        <v>500</v>
      </c>
      <c r="AQ14" s="2">
        <v>500</v>
      </c>
      <c r="AR14" s="2">
        <f>AQ14/AP14*100</f>
        <v>100</v>
      </c>
      <c r="AS14" s="2">
        <v>3369.4</v>
      </c>
      <c r="AT14" s="2">
        <v>2363.6</v>
      </c>
      <c r="AU14" s="2">
        <f t="shared" si="12"/>
        <v>70.14898795037692</v>
      </c>
      <c r="AV14" s="22">
        <v>1056.5</v>
      </c>
      <c r="AW14" s="2">
        <v>716.1</v>
      </c>
      <c r="AX14" s="2">
        <f t="shared" si="13"/>
        <v>67.78040700425935</v>
      </c>
      <c r="AY14" s="21">
        <v>1049.5</v>
      </c>
      <c r="AZ14" s="2">
        <v>714.1</v>
      </c>
      <c r="BA14" s="2">
        <f t="shared" si="1"/>
        <v>68.04192472606003</v>
      </c>
      <c r="BB14" s="2">
        <v>1173.4</v>
      </c>
      <c r="BC14" s="2">
        <v>657.7</v>
      </c>
      <c r="BD14" s="2">
        <f t="shared" si="14"/>
        <v>56.05079256860406</v>
      </c>
      <c r="BE14" s="21">
        <v>475.9</v>
      </c>
      <c r="BF14" s="2">
        <v>364.4</v>
      </c>
      <c r="BG14" s="2">
        <f t="shared" si="15"/>
        <v>76.5707081319605</v>
      </c>
      <c r="BH14" s="21">
        <v>559.8</v>
      </c>
      <c r="BI14" s="2">
        <v>559.8</v>
      </c>
      <c r="BJ14" s="2">
        <f t="shared" si="16"/>
        <v>100</v>
      </c>
      <c r="BK14" s="20">
        <f t="shared" si="2"/>
        <v>-144.4000000000001</v>
      </c>
      <c r="BL14" s="20">
        <f t="shared" si="3"/>
        <v>67.5</v>
      </c>
      <c r="BM14" s="2">
        <v>0</v>
      </c>
      <c r="BN14" s="10"/>
      <c r="BO14" s="11"/>
    </row>
    <row r="15" spans="1:67" ht="15">
      <c r="A15" s="9">
        <v>6</v>
      </c>
      <c r="B15" s="6" t="s">
        <v>35</v>
      </c>
      <c r="C15" s="7">
        <v>72062.3</v>
      </c>
      <c r="D15" s="8">
        <v>44426.4</v>
      </c>
      <c r="E15" s="2">
        <f t="shared" si="4"/>
        <v>61.649988967879175</v>
      </c>
      <c r="F15" s="2">
        <v>19793.5</v>
      </c>
      <c r="G15" s="2">
        <v>13874.4</v>
      </c>
      <c r="H15" s="2">
        <f t="shared" si="5"/>
        <v>70.09573850001263</v>
      </c>
      <c r="I15" s="2">
        <v>6713.2</v>
      </c>
      <c r="J15" s="2">
        <v>5565.7</v>
      </c>
      <c r="K15" s="2">
        <f t="shared" si="0"/>
        <v>82.90681046296848</v>
      </c>
      <c r="L15" s="2">
        <v>18.1</v>
      </c>
      <c r="M15" s="2">
        <v>4.7</v>
      </c>
      <c r="N15" s="2">
        <f t="shared" si="6"/>
        <v>25.96685082872928</v>
      </c>
      <c r="O15" s="2">
        <v>1306</v>
      </c>
      <c r="P15" s="2">
        <v>882.2</v>
      </c>
      <c r="Q15" s="2">
        <f t="shared" si="7"/>
        <v>67.54977029096479</v>
      </c>
      <c r="R15" s="2">
        <v>5553.2</v>
      </c>
      <c r="S15" s="2">
        <v>4802.3</v>
      </c>
      <c r="T15" s="2">
        <f t="shared" si="17"/>
        <v>86.47806670028092</v>
      </c>
      <c r="U15" s="2">
        <v>269.3</v>
      </c>
      <c r="V15" s="2">
        <v>100</v>
      </c>
      <c r="W15" s="2">
        <f>V15/U15*100</f>
        <v>37.133308577794274</v>
      </c>
      <c r="X15" s="2">
        <v>0</v>
      </c>
      <c r="Y15" s="2">
        <v>0</v>
      </c>
      <c r="Z15" s="2">
        <v>0</v>
      </c>
      <c r="AA15" s="2">
        <v>130.7</v>
      </c>
      <c r="AB15" s="2">
        <v>179.2</v>
      </c>
      <c r="AC15" s="2">
        <v>107.4</v>
      </c>
      <c r="AD15" s="2">
        <v>0</v>
      </c>
      <c r="AE15" s="2">
        <v>0</v>
      </c>
      <c r="AF15" s="2">
        <v>0</v>
      </c>
      <c r="AG15" s="2">
        <v>725.4</v>
      </c>
      <c r="AH15" s="2">
        <v>685.9</v>
      </c>
      <c r="AI15" s="2">
        <f t="shared" si="9"/>
        <v>94.55472842569617</v>
      </c>
      <c r="AJ15" s="2">
        <v>52268.7</v>
      </c>
      <c r="AK15" s="2">
        <v>30552</v>
      </c>
      <c r="AL15" s="2">
        <f t="shared" si="10"/>
        <v>58.45180767840027</v>
      </c>
      <c r="AM15" s="2">
        <v>4328.5</v>
      </c>
      <c r="AN15" s="2">
        <v>3967.6</v>
      </c>
      <c r="AO15" s="2">
        <f t="shared" si="11"/>
        <v>91.66223865080282</v>
      </c>
      <c r="AP15" s="2">
        <v>6870</v>
      </c>
      <c r="AQ15" s="2">
        <v>5871</v>
      </c>
      <c r="AR15" s="2">
        <f>AQ15/AP15*100</f>
        <v>85.4585152838428</v>
      </c>
      <c r="AS15" s="2">
        <v>72093.5</v>
      </c>
      <c r="AT15" s="2">
        <v>34240.4</v>
      </c>
      <c r="AU15" s="2">
        <f t="shared" si="12"/>
        <v>47.49443431099891</v>
      </c>
      <c r="AV15" s="22">
        <v>4106.5</v>
      </c>
      <c r="AW15" s="2">
        <v>3090.9</v>
      </c>
      <c r="AX15" s="2">
        <f t="shared" si="13"/>
        <v>75.26847680506515</v>
      </c>
      <c r="AY15" s="21">
        <v>3888.4</v>
      </c>
      <c r="AZ15" s="2">
        <v>3072.9</v>
      </c>
      <c r="BA15" s="2">
        <f t="shared" si="1"/>
        <v>79.0273634399753</v>
      </c>
      <c r="BB15" s="2">
        <v>9073.1</v>
      </c>
      <c r="BC15" s="2">
        <v>6406.7</v>
      </c>
      <c r="BD15" s="2">
        <f t="shared" si="14"/>
        <v>70.61202896474192</v>
      </c>
      <c r="BE15" s="21">
        <v>56058.8</v>
      </c>
      <c r="BF15" s="2">
        <v>22532</v>
      </c>
      <c r="BG15" s="2">
        <f t="shared" si="15"/>
        <v>40.19351109906027</v>
      </c>
      <c r="BH15" s="21">
        <v>2129.8</v>
      </c>
      <c r="BI15" s="2">
        <v>1776.9</v>
      </c>
      <c r="BJ15" s="2">
        <f t="shared" si="16"/>
        <v>83.43036904873696</v>
      </c>
      <c r="BK15" s="20">
        <f t="shared" si="2"/>
        <v>-31.19999999999709</v>
      </c>
      <c r="BL15" s="20">
        <f t="shared" si="3"/>
        <v>10186</v>
      </c>
      <c r="BM15" s="2">
        <v>0</v>
      </c>
      <c r="BN15" s="10"/>
      <c r="BO15" s="11"/>
    </row>
    <row r="16" spans="1:67" ht="15">
      <c r="A16" s="9">
        <v>7</v>
      </c>
      <c r="B16" s="6" t="s">
        <v>41</v>
      </c>
      <c r="C16" s="7">
        <v>15683.2</v>
      </c>
      <c r="D16" s="8">
        <v>11926</v>
      </c>
      <c r="E16" s="2">
        <f t="shared" si="4"/>
        <v>76.04315445827382</v>
      </c>
      <c r="F16" s="2">
        <v>2445.8</v>
      </c>
      <c r="G16" s="2">
        <v>1975.7</v>
      </c>
      <c r="H16" s="2">
        <f t="shared" si="5"/>
        <v>80.77929511816174</v>
      </c>
      <c r="I16" s="2">
        <v>162.2</v>
      </c>
      <c r="J16" s="2">
        <v>144.6</v>
      </c>
      <c r="K16" s="2">
        <f t="shared" si="0"/>
        <v>89.14919852034525</v>
      </c>
      <c r="L16" s="2">
        <v>12.7</v>
      </c>
      <c r="M16" s="2">
        <v>45.1</v>
      </c>
      <c r="N16" s="2">
        <f t="shared" si="6"/>
        <v>355.1181102362205</v>
      </c>
      <c r="O16" s="2">
        <v>234</v>
      </c>
      <c r="P16" s="2">
        <v>91.7</v>
      </c>
      <c r="Q16" s="2">
        <f t="shared" si="7"/>
        <v>39.18803418803419</v>
      </c>
      <c r="R16" s="2">
        <v>512.8</v>
      </c>
      <c r="S16" s="2">
        <v>390.7</v>
      </c>
      <c r="T16" s="2">
        <f t="shared" si="17"/>
        <v>76.18954758190328</v>
      </c>
      <c r="U16" s="2">
        <v>0</v>
      </c>
      <c r="V16" s="2">
        <v>0</v>
      </c>
      <c r="W16" s="2">
        <v>0</v>
      </c>
      <c r="X16" s="2">
        <v>400</v>
      </c>
      <c r="Y16" s="2">
        <v>253.5</v>
      </c>
      <c r="Z16" s="2">
        <f t="shared" si="8"/>
        <v>63.375</v>
      </c>
      <c r="AA16" s="2">
        <v>20</v>
      </c>
      <c r="AB16" s="2">
        <v>12.8</v>
      </c>
      <c r="AC16" s="2">
        <f t="shared" si="18"/>
        <v>64</v>
      </c>
      <c r="AD16" s="2">
        <v>0</v>
      </c>
      <c r="AE16" s="2">
        <v>0</v>
      </c>
      <c r="AF16" s="2">
        <v>0</v>
      </c>
      <c r="AG16" s="2">
        <v>13.7</v>
      </c>
      <c r="AH16" s="2">
        <v>10.4</v>
      </c>
      <c r="AI16" s="2">
        <f t="shared" si="9"/>
        <v>75.91240875912409</v>
      </c>
      <c r="AJ16" s="2">
        <v>13237.4</v>
      </c>
      <c r="AK16" s="2">
        <v>9950.4</v>
      </c>
      <c r="AL16" s="2">
        <f t="shared" si="10"/>
        <v>75.1688398023781</v>
      </c>
      <c r="AM16" s="2">
        <v>1676</v>
      </c>
      <c r="AN16" s="2">
        <v>1536.3</v>
      </c>
      <c r="AO16" s="2">
        <f t="shared" si="11"/>
        <v>91.66467780429593</v>
      </c>
      <c r="AP16" s="2">
        <v>0</v>
      </c>
      <c r="AQ16" s="2">
        <v>0</v>
      </c>
      <c r="AR16" s="2">
        <v>0</v>
      </c>
      <c r="AS16" s="2">
        <v>15844.3</v>
      </c>
      <c r="AT16" s="2">
        <v>11430.8</v>
      </c>
      <c r="AU16" s="2">
        <f t="shared" si="12"/>
        <v>72.14455671755773</v>
      </c>
      <c r="AV16" s="22">
        <v>1291.9</v>
      </c>
      <c r="AW16" s="2">
        <v>967</v>
      </c>
      <c r="AX16" s="2">
        <f t="shared" si="13"/>
        <v>74.85099465902934</v>
      </c>
      <c r="AY16" s="21">
        <v>1253.5</v>
      </c>
      <c r="AZ16" s="2">
        <v>953.7</v>
      </c>
      <c r="BA16" s="2">
        <f t="shared" si="1"/>
        <v>76.0829676904667</v>
      </c>
      <c r="BB16" s="2">
        <v>3879.4</v>
      </c>
      <c r="BC16" s="2">
        <v>3005.4</v>
      </c>
      <c r="BD16" s="2">
        <f t="shared" si="14"/>
        <v>77.47074289838635</v>
      </c>
      <c r="BE16" s="21">
        <v>8983.9</v>
      </c>
      <c r="BF16" s="2">
        <v>6662.3</v>
      </c>
      <c r="BG16" s="2">
        <f t="shared" si="15"/>
        <v>74.15821636483042</v>
      </c>
      <c r="BH16" s="21">
        <v>1106.5</v>
      </c>
      <c r="BI16" s="2">
        <v>393.3</v>
      </c>
      <c r="BJ16" s="2">
        <f t="shared" si="16"/>
        <v>35.544509715318576</v>
      </c>
      <c r="BK16" s="20">
        <f t="shared" si="2"/>
        <v>-161.09999999999854</v>
      </c>
      <c r="BL16" s="20">
        <f t="shared" si="3"/>
        <v>495.2000000000007</v>
      </c>
      <c r="BM16" s="2">
        <v>0</v>
      </c>
      <c r="BN16" s="10"/>
      <c r="BO16" s="11"/>
    </row>
    <row r="17" spans="1:67" ht="15" customHeight="1">
      <c r="A17" s="9">
        <v>8</v>
      </c>
      <c r="B17" s="6" t="s">
        <v>36</v>
      </c>
      <c r="C17" s="7">
        <v>9662.9</v>
      </c>
      <c r="D17" s="8">
        <v>7079.3</v>
      </c>
      <c r="E17" s="2">
        <f t="shared" si="4"/>
        <v>73.26268511523456</v>
      </c>
      <c r="F17" s="2">
        <v>1700.9</v>
      </c>
      <c r="G17" s="2">
        <v>1833.5</v>
      </c>
      <c r="H17" s="2">
        <f t="shared" si="5"/>
        <v>107.7958727732377</v>
      </c>
      <c r="I17" s="2">
        <v>42</v>
      </c>
      <c r="J17" s="2">
        <v>39.2</v>
      </c>
      <c r="K17" s="2">
        <f t="shared" si="0"/>
        <v>93.33333333333333</v>
      </c>
      <c r="L17" s="2">
        <v>3.6</v>
      </c>
      <c r="M17" s="2">
        <v>4.1</v>
      </c>
      <c r="N17" s="2">
        <f t="shared" si="6"/>
        <v>113.88888888888889</v>
      </c>
      <c r="O17" s="2">
        <v>147.1</v>
      </c>
      <c r="P17" s="2">
        <v>117.6</v>
      </c>
      <c r="Q17" s="2">
        <f t="shared" si="7"/>
        <v>79.94561522773623</v>
      </c>
      <c r="R17" s="2">
        <v>521</v>
      </c>
      <c r="S17" s="2">
        <v>598.6</v>
      </c>
      <c r="T17" s="2">
        <f t="shared" si="17"/>
        <v>114.89443378119002</v>
      </c>
      <c r="U17" s="2">
        <v>0</v>
      </c>
      <c r="V17" s="2">
        <v>0</v>
      </c>
      <c r="W17" s="2">
        <v>0</v>
      </c>
      <c r="X17" s="2">
        <v>40.8</v>
      </c>
      <c r="Y17" s="2">
        <v>35.8</v>
      </c>
      <c r="Z17" s="2">
        <f t="shared" si="8"/>
        <v>87.74509803921569</v>
      </c>
      <c r="AA17" s="2">
        <v>8.1</v>
      </c>
      <c r="AB17" s="2">
        <v>8.1</v>
      </c>
      <c r="AC17" s="2">
        <f t="shared" si="18"/>
        <v>100</v>
      </c>
      <c r="AD17" s="2">
        <v>0</v>
      </c>
      <c r="AE17" s="2">
        <v>0</v>
      </c>
      <c r="AF17" s="2">
        <v>0</v>
      </c>
      <c r="AG17" s="2">
        <v>11.5</v>
      </c>
      <c r="AH17" s="2">
        <v>11.4</v>
      </c>
      <c r="AI17" s="2">
        <f t="shared" si="9"/>
        <v>99.1304347826087</v>
      </c>
      <c r="AJ17" s="2">
        <v>7962</v>
      </c>
      <c r="AK17" s="2">
        <v>5245.8</v>
      </c>
      <c r="AL17" s="2">
        <f t="shared" si="10"/>
        <v>65.8854559155991</v>
      </c>
      <c r="AM17" s="2">
        <v>2196.5</v>
      </c>
      <c r="AN17" s="2">
        <v>2013.4</v>
      </c>
      <c r="AO17" s="2">
        <f t="shared" si="11"/>
        <v>91.66401092647394</v>
      </c>
      <c r="AP17" s="2">
        <v>0</v>
      </c>
      <c r="AQ17" s="2">
        <v>0</v>
      </c>
      <c r="AR17" s="2">
        <v>0</v>
      </c>
      <c r="AS17" s="2">
        <v>10125.5</v>
      </c>
      <c r="AT17" s="2">
        <v>6543.2</v>
      </c>
      <c r="AU17" s="2">
        <f t="shared" si="12"/>
        <v>64.6210063700558</v>
      </c>
      <c r="AV17" s="22">
        <v>1193.7</v>
      </c>
      <c r="AW17" s="2">
        <v>873.7</v>
      </c>
      <c r="AX17" s="2">
        <f t="shared" si="13"/>
        <v>73.19259445421797</v>
      </c>
      <c r="AY17" s="21">
        <v>1155.1</v>
      </c>
      <c r="AZ17" s="2">
        <v>870.1</v>
      </c>
      <c r="BA17" s="2">
        <f t="shared" si="1"/>
        <v>75.32681153146913</v>
      </c>
      <c r="BB17" s="2">
        <v>3950.9</v>
      </c>
      <c r="BC17" s="2">
        <v>3504.8</v>
      </c>
      <c r="BD17" s="2">
        <f t="shared" si="14"/>
        <v>88.70890176921714</v>
      </c>
      <c r="BE17" s="21">
        <v>3535.7</v>
      </c>
      <c r="BF17" s="2">
        <v>910.1</v>
      </c>
      <c r="BG17" s="2">
        <f t="shared" si="15"/>
        <v>25.740306021438474</v>
      </c>
      <c r="BH17" s="21">
        <v>1224</v>
      </c>
      <c r="BI17" s="2">
        <v>1070.4</v>
      </c>
      <c r="BJ17" s="2">
        <f t="shared" si="16"/>
        <v>87.45098039215688</v>
      </c>
      <c r="BK17" s="20">
        <f t="shared" si="2"/>
        <v>-462.60000000000036</v>
      </c>
      <c r="BL17" s="20">
        <f t="shared" si="3"/>
        <v>536.1000000000004</v>
      </c>
      <c r="BM17" s="2">
        <v>0</v>
      </c>
      <c r="BN17" s="10"/>
      <c r="BO17" s="11"/>
    </row>
    <row r="18" spans="1:67" ht="15">
      <c r="A18" s="9">
        <v>9</v>
      </c>
      <c r="B18" s="26" t="s">
        <v>37</v>
      </c>
      <c r="C18" s="7">
        <v>7898.6</v>
      </c>
      <c r="D18" s="8">
        <v>7420.4</v>
      </c>
      <c r="E18" s="2">
        <f t="shared" si="4"/>
        <v>93.94576254019698</v>
      </c>
      <c r="F18" s="2">
        <v>2094.3</v>
      </c>
      <c r="G18" s="2">
        <v>1878.3</v>
      </c>
      <c r="H18" s="2">
        <f t="shared" si="5"/>
        <v>89.68629136226902</v>
      </c>
      <c r="I18" s="2">
        <v>14.5</v>
      </c>
      <c r="J18" s="2">
        <v>16.2</v>
      </c>
      <c r="K18" s="2">
        <f t="shared" si="0"/>
        <v>111.72413793103448</v>
      </c>
      <c r="L18" s="2">
        <v>0.2</v>
      </c>
      <c r="M18" s="2">
        <v>0.5</v>
      </c>
      <c r="N18" s="2">
        <f t="shared" si="6"/>
        <v>250</v>
      </c>
      <c r="O18" s="2">
        <v>110</v>
      </c>
      <c r="P18" s="2">
        <v>35.8</v>
      </c>
      <c r="Q18" s="2">
        <f t="shared" si="7"/>
        <v>32.54545454545455</v>
      </c>
      <c r="R18" s="2">
        <v>983</v>
      </c>
      <c r="S18" s="2">
        <v>740.6</v>
      </c>
      <c r="T18" s="2">
        <f t="shared" si="17"/>
        <v>75.34079348931841</v>
      </c>
      <c r="U18" s="2">
        <v>0</v>
      </c>
      <c r="V18" s="2">
        <v>0</v>
      </c>
      <c r="W18" s="2">
        <v>0</v>
      </c>
      <c r="X18" s="29">
        <v>148.4</v>
      </c>
      <c r="Y18" s="2">
        <v>185.3</v>
      </c>
      <c r="Z18" s="2">
        <f t="shared" si="8"/>
        <v>124.86522911051212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5804.3</v>
      </c>
      <c r="AK18" s="2">
        <v>5542.2</v>
      </c>
      <c r="AL18" s="2">
        <f t="shared" si="10"/>
        <v>95.48438226831831</v>
      </c>
      <c r="AM18" s="2">
        <v>542.1</v>
      </c>
      <c r="AN18" s="2">
        <v>496.9</v>
      </c>
      <c r="AO18" s="2">
        <f t="shared" si="11"/>
        <v>91.66205497140749</v>
      </c>
      <c r="AP18" s="2">
        <v>368</v>
      </c>
      <c r="AQ18" s="2">
        <v>380</v>
      </c>
      <c r="AR18" s="2">
        <f>AQ18/AP18*100</f>
        <v>103.26086956521738</v>
      </c>
      <c r="AS18" s="2">
        <v>7923.9</v>
      </c>
      <c r="AT18" s="2">
        <v>6814.9</v>
      </c>
      <c r="AU18" s="2">
        <f t="shared" si="12"/>
        <v>86.00436653668017</v>
      </c>
      <c r="AV18" s="22">
        <v>1224.3</v>
      </c>
      <c r="AW18" s="2">
        <v>896</v>
      </c>
      <c r="AX18" s="2">
        <f t="shared" si="13"/>
        <v>73.18467695826186</v>
      </c>
      <c r="AY18" s="21">
        <v>1216.6</v>
      </c>
      <c r="AZ18" s="2">
        <v>893.4</v>
      </c>
      <c r="BA18" s="2">
        <f t="shared" si="1"/>
        <v>73.43416077593294</v>
      </c>
      <c r="BB18" s="2">
        <v>2343.2</v>
      </c>
      <c r="BC18" s="2">
        <v>2252</v>
      </c>
      <c r="BD18" s="2">
        <f t="shared" si="14"/>
        <v>96.10788665073405</v>
      </c>
      <c r="BE18" s="21">
        <v>3502.9</v>
      </c>
      <c r="BF18" s="2">
        <v>3375.3</v>
      </c>
      <c r="BG18" s="2">
        <f t="shared" si="15"/>
        <v>96.35730394815725</v>
      </c>
      <c r="BH18" s="21">
        <v>748.2</v>
      </c>
      <c r="BI18" s="2">
        <v>211.8</v>
      </c>
      <c r="BJ18" s="2">
        <f t="shared" si="16"/>
        <v>28.307939053728948</v>
      </c>
      <c r="BK18" s="20">
        <f t="shared" si="2"/>
        <v>-25.299999999999272</v>
      </c>
      <c r="BL18" s="20">
        <f t="shared" si="3"/>
        <v>605.5</v>
      </c>
      <c r="BM18" s="2">
        <v>0</v>
      </c>
      <c r="BN18" s="10"/>
      <c r="BO18" s="11"/>
    </row>
    <row r="19" spans="1:67" ht="15">
      <c r="A19" s="9">
        <v>10</v>
      </c>
      <c r="B19" s="6" t="s">
        <v>38</v>
      </c>
      <c r="C19" s="7">
        <v>4815.8</v>
      </c>
      <c r="D19" s="8">
        <v>4095.5</v>
      </c>
      <c r="E19" s="2">
        <f t="shared" si="4"/>
        <v>85.04298351260434</v>
      </c>
      <c r="F19" s="2">
        <v>1466.7</v>
      </c>
      <c r="G19" s="2">
        <v>977.6</v>
      </c>
      <c r="H19" s="2">
        <f t="shared" si="5"/>
        <v>66.65303061294061</v>
      </c>
      <c r="I19" s="2">
        <v>33.3</v>
      </c>
      <c r="J19" s="2">
        <v>22.9</v>
      </c>
      <c r="K19" s="2">
        <f t="shared" si="0"/>
        <v>68.76876876876878</v>
      </c>
      <c r="L19" s="2">
        <v>0</v>
      </c>
      <c r="M19" s="2">
        <v>0</v>
      </c>
      <c r="N19" s="2">
        <v>0</v>
      </c>
      <c r="O19" s="2">
        <v>132</v>
      </c>
      <c r="P19" s="2">
        <v>42.3</v>
      </c>
      <c r="Q19" s="2">
        <f t="shared" si="7"/>
        <v>32.04545454545455</v>
      </c>
      <c r="R19" s="2">
        <v>760.5</v>
      </c>
      <c r="S19" s="2">
        <v>517.3</v>
      </c>
      <c r="T19" s="2">
        <f t="shared" si="17"/>
        <v>68.02103879026956</v>
      </c>
      <c r="U19" s="2">
        <v>0</v>
      </c>
      <c r="V19" s="2">
        <v>0</v>
      </c>
      <c r="W19" s="2">
        <v>0</v>
      </c>
      <c r="X19" s="2">
        <v>38</v>
      </c>
      <c r="Y19" s="2">
        <v>37</v>
      </c>
      <c r="Z19" s="2">
        <f t="shared" si="8"/>
        <v>97.36842105263158</v>
      </c>
      <c r="AA19" s="2">
        <v>20</v>
      </c>
      <c r="AB19" s="2">
        <v>11</v>
      </c>
      <c r="AC19" s="2">
        <f t="shared" si="18"/>
        <v>55.00000000000001</v>
      </c>
      <c r="AD19" s="2">
        <v>0</v>
      </c>
      <c r="AE19" s="2">
        <v>0</v>
      </c>
      <c r="AF19" s="2">
        <v>0</v>
      </c>
      <c r="AG19" s="2">
        <v>20.8</v>
      </c>
      <c r="AH19" s="2">
        <v>17</v>
      </c>
      <c r="AI19" s="2">
        <f t="shared" si="9"/>
        <v>81.73076923076923</v>
      </c>
      <c r="AJ19" s="2">
        <v>3349.1</v>
      </c>
      <c r="AK19" s="2">
        <v>3117.9</v>
      </c>
      <c r="AL19" s="2">
        <f t="shared" si="10"/>
        <v>93.09665283210416</v>
      </c>
      <c r="AM19" s="2">
        <v>1079.3</v>
      </c>
      <c r="AN19" s="2">
        <v>989.3</v>
      </c>
      <c r="AO19" s="2">
        <f t="shared" si="11"/>
        <v>91.66126192902807</v>
      </c>
      <c r="AP19" s="2">
        <v>200</v>
      </c>
      <c r="AQ19" s="2">
        <v>200</v>
      </c>
      <c r="AR19" s="2">
        <f>AQ19/AP19*100</f>
        <v>100</v>
      </c>
      <c r="AS19" s="2">
        <v>4951.3</v>
      </c>
      <c r="AT19" s="2">
        <v>4027.7</v>
      </c>
      <c r="AU19" s="2">
        <f t="shared" si="12"/>
        <v>81.34631308949164</v>
      </c>
      <c r="AV19" s="22">
        <v>1151</v>
      </c>
      <c r="AW19" s="2">
        <v>881.6</v>
      </c>
      <c r="AX19" s="2">
        <f t="shared" si="13"/>
        <v>76.59426585577759</v>
      </c>
      <c r="AY19" s="21">
        <v>1148.4</v>
      </c>
      <c r="AZ19" s="2">
        <v>879.1</v>
      </c>
      <c r="BA19" s="2">
        <f t="shared" si="1"/>
        <v>76.54998258446534</v>
      </c>
      <c r="BB19" s="2">
        <v>2260.2</v>
      </c>
      <c r="BC19" s="2">
        <v>2092.5</v>
      </c>
      <c r="BD19" s="2">
        <f t="shared" si="14"/>
        <v>92.58030262808602</v>
      </c>
      <c r="BE19" s="21">
        <v>554.8</v>
      </c>
      <c r="BF19" s="2">
        <v>504.9</v>
      </c>
      <c r="BG19" s="2">
        <f t="shared" si="15"/>
        <v>91.0057678442682</v>
      </c>
      <c r="BH19" s="21">
        <v>750</v>
      </c>
      <c r="BI19" s="2">
        <v>327.3</v>
      </c>
      <c r="BJ19" s="2">
        <f t="shared" si="16"/>
        <v>43.64</v>
      </c>
      <c r="BK19" s="20">
        <f t="shared" si="2"/>
        <v>-135.5</v>
      </c>
      <c r="BL19" s="20">
        <f t="shared" si="3"/>
        <v>67.80000000000018</v>
      </c>
      <c r="BM19" s="2">
        <v>0</v>
      </c>
      <c r="BN19" s="10"/>
      <c r="BO19" s="11"/>
    </row>
    <row r="20" spans="1:67" ht="15">
      <c r="A20" s="25">
        <v>11</v>
      </c>
      <c r="B20" s="6" t="s">
        <v>39</v>
      </c>
      <c r="C20" s="8">
        <v>8440.5</v>
      </c>
      <c r="D20" s="8">
        <v>7029.9</v>
      </c>
      <c r="E20" s="2">
        <f t="shared" si="4"/>
        <v>83.28771992180558</v>
      </c>
      <c r="F20" s="2">
        <v>2166.4</v>
      </c>
      <c r="G20" s="2">
        <v>1689.3</v>
      </c>
      <c r="H20" s="2">
        <f t="shared" si="5"/>
        <v>77.97728951255539</v>
      </c>
      <c r="I20" s="2">
        <v>261.6</v>
      </c>
      <c r="J20" s="2">
        <v>204.2</v>
      </c>
      <c r="K20" s="2">
        <f t="shared" si="0"/>
        <v>78.05810397553515</v>
      </c>
      <c r="L20" s="2">
        <v>13.4</v>
      </c>
      <c r="M20" s="2">
        <v>13.9</v>
      </c>
      <c r="N20" s="2">
        <f t="shared" si="6"/>
        <v>103.73134328358209</v>
      </c>
      <c r="O20" s="2">
        <v>278</v>
      </c>
      <c r="P20" s="2">
        <v>277.2</v>
      </c>
      <c r="Q20" s="2">
        <f t="shared" si="7"/>
        <v>99.71223021582733</v>
      </c>
      <c r="R20" s="2">
        <v>707.4</v>
      </c>
      <c r="S20" s="2">
        <v>586.4</v>
      </c>
      <c r="T20" s="2">
        <f t="shared" si="17"/>
        <v>82.89510884930732</v>
      </c>
      <c r="U20" s="2">
        <v>0</v>
      </c>
      <c r="V20" s="2">
        <v>0</v>
      </c>
      <c r="W20" s="2">
        <v>0</v>
      </c>
      <c r="X20" s="2">
        <v>50</v>
      </c>
      <c r="Y20" s="2">
        <v>0</v>
      </c>
      <c r="Z20" s="2">
        <f t="shared" si="8"/>
        <v>0</v>
      </c>
      <c r="AA20" s="2">
        <v>110</v>
      </c>
      <c r="AB20" s="2">
        <v>82.4</v>
      </c>
      <c r="AC20" s="2">
        <f t="shared" si="18"/>
        <v>74.90909090909092</v>
      </c>
      <c r="AD20" s="2">
        <v>0</v>
      </c>
      <c r="AE20" s="2">
        <v>0</v>
      </c>
      <c r="AF20" s="2">
        <v>0</v>
      </c>
      <c r="AG20" s="2">
        <v>150.4</v>
      </c>
      <c r="AH20" s="2">
        <v>104.1</v>
      </c>
      <c r="AI20" s="2">
        <f t="shared" si="9"/>
        <v>69.21542553191489</v>
      </c>
      <c r="AJ20" s="2">
        <v>6274.1</v>
      </c>
      <c r="AK20" s="2">
        <v>5340.6</v>
      </c>
      <c r="AL20" s="2">
        <f t="shared" si="10"/>
        <v>85.12137198960808</v>
      </c>
      <c r="AM20" s="2">
        <v>1761.1</v>
      </c>
      <c r="AN20" s="2">
        <v>1614.3</v>
      </c>
      <c r="AO20" s="2">
        <f t="shared" si="11"/>
        <v>91.66430072114021</v>
      </c>
      <c r="AP20" s="2">
        <v>2680</v>
      </c>
      <c r="AQ20" s="2">
        <v>2680</v>
      </c>
      <c r="AR20" s="2">
        <f>AQ20/AP20*100</f>
        <v>100</v>
      </c>
      <c r="AS20" s="2">
        <v>8515.7</v>
      </c>
      <c r="AT20" s="2">
        <v>5977.3</v>
      </c>
      <c r="AU20" s="2">
        <f t="shared" si="12"/>
        <v>70.19152858837207</v>
      </c>
      <c r="AV20" s="22">
        <v>1221.7</v>
      </c>
      <c r="AW20" s="2">
        <v>895.7</v>
      </c>
      <c r="AX20" s="2">
        <f t="shared" si="13"/>
        <v>73.31587132683966</v>
      </c>
      <c r="AY20" s="21">
        <v>1188.3</v>
      </c>
      <c r="AZ20" s="2">
        <v>893.3</v>
      </c>
      <c r="BA20" s="2">
        <f t="shared" si="1"/>
        <v>75.17461920390474</v>
      </c>
      <c r="BB20" s="2">
        <v>1996</v>
      </c>
      <c r="BC20" s="2">
        <v>857.8</v>
      </c>
      <c r="BD20" s="2">
        <f t="shared" si="14"/>
        <v>42.97595190380761</v>
      </c>
      <c r="BE20" s="21">
        <v>3729.1</v>
      </c>
      <c r="BF20" s="2">
        <v>2913.1</v>
      </c>
      <c r="BG20" s="2">
        <f t="shared" si="15"/>
        <v>78.11804456839452</v>
      </c>
      <c r="BH20" s="21">
        <v>1283</v>
      </c>
      <c r="BI20" s="2">
        <v>1097.5</v>
      </c>
      <c r="BJ20" s="2">
        <f t="shared" si="16"/>
        <v>85.54169914263446</v>
      </c>
      <c r="BK20" s="20">
        <f t="shared" si="2"/>
        <v>-75.20000000000073</v>
      </c>
      <c r="BL20" s="20">
        <f t="shared" si="3"/>
        <v>1052.5999999999995</v>
      </c>
      <c r="BM20" s="2">
        <v>0</v>
      </c>
      <c r="BN20" s="10"/>
      <c r="BO20" s="11"/>
    </row>
    <row r="21" spans="1:67" ht="15" customHeight="1">
      <c r="A21" s="25">
        <v>12</v>
      </c>
      <c r="B21" s="6" t="s">
        <v>40</v>
      </c>
      <c r="C21" s="7">
        <v>5664.6</v>
      </c>
      <c r="D21" s="8">
        <v>5039.3</v>
      </c>
      <c r="E21" s="2">
        <f t="shared" si="4"/>
        <v>88.9612682272358</v>
      </c>
      <c r="F21" s="2">
        <v>1458.1</v>
      </c>
      <c r="G21" s="2">
        <v>1270.9</v>
      </c>
      <c r="H21" s="2">
        <f t="shared" si="5"/>
        <v>87.1613743913312</v>
      </c>
      <c r="I21" s="2">
        <v>51.4</v>
      </c>
      <c r="J21" s="2">
        <v>48.2</v>
      </c>
      <c r="K21" s="2">
        <f t="shared" si="0"/>
        <v>93.77431906614787</v>
      </c>
      <c r="L21" s="2">
        <v>18.2</v>
      </c>
      <c r="M21" s="2">
        <v>10.2</v>
      </c>
      <c r="N21" s="2">
        <f t="shared" si="6"/>
        <v>56.043956043956044</v>
      </c>
      <c r="O21" s="2">
        <v>138</v>
      </c>
      <c r="P21" s="2">
        <v>40</v>
      </c>
      <c r="Q21" s="2">
        <f t="shared" si="7"/>
        <v>28.985507246376812</v>
      </c>
      <c r="R21" s="2">
        <v>439.7</v>
      </c>
      <c r="S21" s="2">
        <v>368.5</v>
      </c>
      <c r="T21" s="2">
        <f t="shared" si="17"/>
        <v>83.80714123265864</v>
      </c>
      <c r="U21" s="2">
        <v>0</v>
      </c>
      <c r="V21" s="2">
        <v>0</v>
      </c>
      <c r="W21" s="2">
        <v>0</v>
      </c>
      <c r="X21" s="2">
        <v>120</v>
      </c>
      <c r="Y21" s="2">
        <v>164.2</v>
      </c>
      <c r="Z21" s="2">
        <f t="shared" si="8"/>
        <v>136.83333333333331</v>
      </c>
      <c r="AA21" s="2">
        <v>2</v>
      </c>
      <c r="AB21" s="2">
        <v>0.2</v>
      </c>
      <c r="AC21" s="2">
        <f t="shared" si="18"/>
        <v>10</v>
      </c>
      <c r="AD21" s="2">
        <v>0</v>
      </c>
      <c r="AE21" s="2">
        <v>0</v>
      </c>
      <c r="AF21" s="2">
        <v>0</v>
      </c>
      <c r="AG21" s="2">
        <v>20.3</v>
      </c>
      <c r="AH21" s="2">
        <v>15.6</v>
      </c>
      <c r="AI21" s="2">
        <f t="shared" si="9"/>
        <v>76.84729064039408</v>
      </c>
      <c r="AJ21" s="2">
        <v>4206.5</v>
      </c>
      <c r="AK21" s="2">
        <v>3768.3</v>
      </c>
      <c r="AL21" s="2">
        <f t="shared" si="10"/>
        <v>89.58278854154285</v>
      </c>
      <c r="AM21" s="2">
        <v>2271.2</v>
      </c>
      <c r="AN21" s="2">
        <v>2081.9</v>
      </c>
      <c r="AO21" s="2">
        <f t="shared" si="11"/>
        <v>91.66519901373724</v>
      </c>
      <c r="AP21" s="2">
        <v>0</v>
      </c>
      <c r="AQ21" s="2">
        <v>0</v>
      </c>
      <c r="AR21" s="2">
        <v>0</v>
      </c>
      <c r="AS21" s="2">
        <v>5759.4</v>
      </c>
      <c r="AT21" s="2">
        <v>4737.4</v>
      </c>
      <c r="AU21" s="2">
        <f t="shared" si="12"/>
        <v>82.25509601694621</v>
      </c>
      <c r="AV21" s="22">
        <v>1176.9</v>
      </c>
      <c r="AW21" s="2">
        <v>855.6</v>
      </c>
      <c r="AX21" s="2">
        <f t="shared" si="13"/>
        <v>72.69946469538618</v>
      </c>
      <c r="AY21" s="21">
        <v>1138.9</v>
      </c>
      <c r="AZ21" s="2">
        <v>839.7</v>
      </c>
      <c r="BA21" s="2">
        <f t="shared" si="1"/>
        <v>73.72903678988497</v>
      </c>
      <c r="BB21" s="2">
        <v>1984.1</v>
      </c>
      <c r="BC21" s="2">
        <v>1708.2</v>
      </c>
      <c r="BD21" s="2">
        <f t="shared" si="14"/>
        <v>86.09445088453204</v>
      </c>
      <c r="BE21" s="21">
        <v>988.7</v>
      </c>
      <c r="BF21" s="2">
        <v>859.3</v>
      </c>
      <c r="BG21" s="2">
        <f t="shared" si="15"/>
        <v>86.91210680691816</v>
      </c>
      <c r="BH21" s="21">
        <v>1150</v>
      </c>
      <c r="BI21" s="2">
        <v>921.8</v>
      </c>
      <c r="BJ21" s="2">
        <f t="shared" si="16"/>
        <v>80.15652173913043</v>
      </c>
      <c r="BK21" s="20">
        <f t="shared" si="2"/>
        <v>-94.79999999999927</v>
      </c>
      <c r="BL21" s="20">
        <f t="shared" si="3"/>
        <v>301.90000000000055</v>
      </c>
      <c r="BM21" s="2">
        <v>0</v>
      </c>
      <c r="BN21" s="10"/>
      <c r="BO21" s="11"/>
    </row>
    <row r="22" spans="1:67" ht="14.25" customHeight="1">
      <c r="A22" s="70" t="s">
        <v>20</v>
      </c>
      <c r="B22" s="71"/>
      <c r="C22" s="30">
        <f>SUM(C10:C21)</f>
        <v>145012.2</v>
      </c>
      <c r="D22" s="30">
        <f>SUM(D10:D21)</f>
        <v>105094.79999999999</v>
      </c>
      <c r="E22" s="27">
        <f>D22/C22*100</f>
        <v>72.47307467923387</v>
      </c>
      <c r="F22" s="27">
        <f>SUM(F10:F21)</f>
        <v>36905</v>
      </c>
      <c r="G22" s="27">
        <f>SUM(G10:G21)</f>
        <v>28421</v>
      </c>
      <c r="H22" s="27">
        <f>G22/F22*100</f>
        <v>77.01124508874136</v>
      </c>
      <c r="I22" s="27">
        <f>SUM(I10:I21)</f>
        <v>7428.5</v>
      </c>
      <c r="J22" s="27">
        <f>SUM(J10:J21)</f>
        <v>6178.199999999999</v>
      </c>
      <c r="K22" s="27">
        <f t="shared" si="0"/>
        <v>83.16887662381369</v>
      </c>
      <c r="L22" s="27">
        <f>SUM(L10:L21)</f>
        <v>124.2</v>
      </c>
      <c r="M22" s="27">
        <f>SUM(M10:M21)</f>
        <v>135.4</v>
      </c>
      <c r="N22" s="27">
        <f>M22/L22*100</f>
        <v>109.01771336553945</v>
      </c>
      <c r="O22" s="27">
        <f>SUM(O10:O21)</f>
        <v>2625.3</v>
      </c>
      <c r="P22" s="27">
        <f>SUM(P10:P21)</f>
        <v>1676.6</v>
      </c>
      <c r="Q22" s="27">
        <f>P22/O22*100</f>
        <v>63.86317754161428</v>
      </c>
      <c r="R22" s="27">
        <f>SUM(R10:R21)</f>
        <v>11066.1</v>
      </c>
      <c r="S22" s="27">
        <f>SUM(S10:S21)</f>
        <v>9304.300000000001</v>
      </c>
      <c r="T22" s="27">
        <f>S22/R22*100</f>
        <v>84.07930526563108</v>
      </c>
      <c r="U22" s="27">
        <f>SUM(U10:U21)</f>
        <v>269.3</v>
      </c>
      <c r="V22" s="27">
        <f>SUM(V10:V21)</f>
        <v>100</v>
      </c>
      <c r="W22" s="27">
        <f>V22/U22*100</f>
        <v>37.133308577794274</v>
      </c>
      <c r="X22" s="27">
        <f>SUM(X10:X21)</f>
        <v>1971.5</v>
      </c>
      <c r="Y22" s="27">
        <f>SUM(Y10:Y21)</f>
        <v>1445.6</v>
      </c>
      <c r="Z22" s="27">
        <f>Y22/X22*100</f>
        <v>73.32487953335024</v>
      </c>
      <c r="AA22" s="27">
        <f>SUM(AA10:AA21)</f>
        <v>370.79999999999995</v>
      </c>
      <c r="AB22" s="27">
        <f>SUM(AB10:AB21)</f>
        <v>376.1000000000001</v>
      </c>
      <c r="AC22" s="27">
        <f>AB22/AA22*100</f>
        <v>101.42934196332259</v>
      </c>
      <c r="AD22" s="27">
        <f>SUM(AD10:AD21)</f>
        <v>0</v>
      </c>
      <c r="AE22" s="27">
        <f>SUM(AE10:AE21)</f>
        <v>0</v>
      </c>
      <c r="AF22" s="28">
        <v>0</v>
      </c>
      <c r="AG22" s="27">
        <f>SUM(AG10:AG21)</f>
        <v>1100.5</v>
      </c>
      <c r="AH22" s="27">
        <f>SUM(AH10:AH21)</f>
        <v>897.4</v>
      </c>
      <c r="AI22" s="28">
        <f t="shared" si="9"/>
        <v>81.54475238527942</v>
      </c>
      <c r="AJ22" s="27">
        <f>SUM(AJ10:AJ21)</f>
        <v>108107.20000000001</v>
      </c>
      <c r="AK22" s="27">
        <f>SUM(AK10:AK21)</f>
        <v>76673.8</v>
      </c>
      <c r="AL22" s="27">
        <f>AK22/AJ22*100</f>
        <v>70.92386076043039</v>
      </c>
      <c r="AM22" s="27">
        <f>SUM(AM10:AM21)</f>
        <v>19492.100000000002</v>
      </c>
      <c r="AN22" s="27">
        <f>SUM(AN10:AN21)</f>
        <v>17867.1</v>
      </c>
      <c r="AO22" s="27">
        <f>AN22/AM22*100</f>
        <v>91.66328922999573</v>
      </c>
      <c r="AP22" s="27">
        <f>SUM(AP10:AP21)</f>
        <v>10618</v>
      </c>
      <c r="AQ22" s="27">
        <f>SUM(AQ10:AQ21)</f>
        <v>9631</v>
      </c>
      <c r="AR22" s="27">
        <f>AQ22/AP22*100</f>
        <v>90.70446411753625</v>
      </c>
      <c r="AS22" s="27">
        <f>SUM(AS10:AS21)</f>
        <v>147077.3</v>
      </c>
      <c r="AT22" s="27">
        <f>SUM(AT10:AT21)</f>
        <v>90957.79999999999</v>
      </c>
      <c r="AU22" s="27">
        <f>(AT22/AS22)*100</f>
        <v>61.84353397839095</v>
      </c>
      <c r="AV22" s="27">
        <f>SUM(AV10:AV21)</f>
        <v>17134.4</v>
      </c>
      <c r="AW22" s="27">
        <f>SUM(AW10:AW21)</f>
        <v>12690.200000000003</v>
      </c>
      <c r="AX22" s="27">
        <f>AW22/AV22*100</f>
        <v>74.06270426743862</v>
      </c>
      <c r="AY22" s="27">
        <f>SUM(AY10:AY21)</f>
        <v>16701.3</v>
      </c>
      <c r="AZ22" s="27">
        <f>SUM(AZ10:AZ21)</f>
        <v>12611.300000000001</v>
      </c>
      <c r="BA22" s="27">
        <f t="shared" si="1"/>
        <v>75.51088837395893</v>
      </c>
      <c r="BB22" s="27">
        <f>SUM(BB10:BB21)</f>
        <v>34204.700000000004</v>
      </c>
      <c r="BC22" s="27">
        <f>SUM(BC10:BC21)</f>
        <v>26457</v>
      </c>
      <c r="BD22" s="27">
        <f>BC22/BB22*100</f>
        <v>77.34901928682315</v>
      </c>
      <c r="BE22" s="27">
        <f>SUM(BE10:BE21)</f>
        <v>80661.4</v>
      </c>
      <c r="BF22" s="27">
        <f>SUM(BF10:BF21)</f>
        <v>40593.600000000006</v>
      </c>
      <c r="BG22" s="27">
        <f>BF22/BE22*100</f>
        <v>50.32593037066058</v>
      </c>
      <c r="BH22" s="27">
        <f>SUM(BH10:BH21)</f>
        <v>11521.4</v>
      </c>
      <c r="BI22" s="27">
        <f>SUM(BI10:BI21)</f>
        <v>8511.6</v>
      </c>
      <c r="BJ22" s="27">
        <f>BI22/BH22*100</f>
        <v>73.87643862725017</v>
      </c>
      <c r="BK22" s="27">
        <f>SUM(BK10:BK21)</f>
        <v>-2065.0999999999954</v>
      </c>
      <c r="BL22" s="27">
        <f>SUM(BL10:BL21)</f>
        <v>14137.000000000004</v>
      </c>
      <c r="BM22" s="27">
        <f>BL22/BK22*100</f>
        <v>-684.5673333010526</v>
      </c>
      <c r="BN22" s="10"/>
      <c r="BO22" s="11"/>
    </row>
    <row r="23" spans="3:65" ht="15" hidden="1">
      <c r="C23" s="15">
        <f aca="true" t="shared" si="19" ref="C23:AC23">C22-C20</f>
        <v>136571.7</v>
      </c>
      <c r="D23" s="15">
        <f t="shared" si="19"/>
        <v>98064.9</v>
      </c>
      <c r="E23" s="15">
        <f t="shared" si="19"/>
        <v>-10.8146452425717</v>
      </c>
      <c r="F23" s="15">
        <f t="shared" si="19"/>
        <v>34738.6</v>
      </c>
      <c r="G23" s="15">
        <f t="shared" si="19"/>
        <v>26731.7</v>
      </c>
      <c r="H23" s="15">
        <f t="shared" si="19"/>
        <v>-0.9660444238140258</v>
      </c>
      <c r="I23" s="15">
        <f t="shared" si="19"/>
        <v>7166.9</v>
      </c>
      <c r="J23" s="15">
        <f t="shared" si="19"/>
        <v>5973.999999999999</v>
      </c>
      <c r="K23" s="15">
        <f t="shared" si="19"/>
        <v>5.110772648278541</v>
      </c>
      <c r="L23" s="15">
        <f t="shared" si="19"/>
        <v>110.8</v>
      </c>
      <c r="M23" s="15">
        <f t="shared" si="19"/>
        <v>121.5</v>
      </c>
      <c r="N23" s="15">
        <f t="shared" si="19"/>
        <v>5.286370081957358</v>
      </c>
      <c r="O23" s="15">
        <f t="shared" si="19"/>
        <v>2347.3</v>
      </c>
      <c r="P23" s="15">
        <f t="shared" si="19"/>
        <v>1399.3999999999999</v>
      </c>
      <c r="Q23" s="15">
        <f t="shared" si="19"/>
        <v>-35.849052674213056</v>
      </c>
      <c r="R23" s="15">
        <f t="shared" si="19"/>
        <v>10358.7</v>
      </c>
      <c r="S23" s="15">
        <f t="shared" si="19"/>
        <v>8717.900000000001</v>
      </c>
      <c r="T23" s="15">
        <f t="shared" si="19"/>
        <v>1.1841964163237577</v>
      </c>
      <c r="U23" s="15">
        <f t="shared" si="19"/>
        <v>269.3</v>
      </c>
      <c r="V23" s="15">
        <f t="shared" si="19"/>
        <v>100</v>
      </c>
      <c r="W23" s="15">
        <f t="shared" si="19"/>
        <v>37.133308577794274</v>
      </c>
      <c r="X23" s="15">
        <f t="shared" si="19"/>
        <v>1921.5</v>
      </c>
      <c r="Y23" s="15">
        <f t="shared" si="19"/>
        <v>1445.6</v>
      </c>
      <c r="Z23" s="15">
        <f t="shared" si="19"/>
        <v>73.32487953335024</v>
      </c>
      <c r="AA23" s="15">
        <f t="shared" si="19"/>
        <v>260.79999999999995</v>
      </c>
      <c r="AB23" s="15">
        <f t="shared" si="19"/>
        <v>293.70000000000005</v>
      </c>
      <c r="AC23" s="15">
        <f t="shared" si="19"/>
        <v>26.520251054231665</v>
      </c>
      <c r="AD23" s="15"/>
      <c r="AE23" s="15"/>
      <c r="AF23" s="2" t="e">
        <f>AE23/AD23*100</f>
        <v>#DIV/0!</v>
      </c>
      <c r="AG23" s="15">
        <f aca="true" t="shared" si="20" ref="AG23:BM23">AG22-AG20</f>
        <v>950.1</v>
      </c>
      <c r="AH23" s="15">
        <f t="shared" si="20"/>
        <v>793.3</v>
      </c>
      <c r="AI23" s="15">
        <f t="shared" si="20"/>
        <v>12.329326853364535</v>
      </c>
      <c r="AJ23" s="15">
        <f t="shared" si="20"/>
        <v>101833.1</v>
      </c>
      <c r="AK23" s="15">
        <f t="shared" si="20"/>
        <v>71333.2</v>
      </c>
      <c r="AL23" s="15">
        <f t="shared" si="20"/>
        <v>-14.197511229177692</v>
      </c>
      <c r="AM23" s="15">
        <f t="shared" si="20"/>
        <v>17731.000000000004</v>
      </c>
      <c r="AN23" s="15">
        <f t="shared" si="20"/>
        <v>16252.8</v>
      </c>
      <c r="AO23" s="15">
        <f t="shared" si="20"/>
        <v>-0.0010114911444816244</v>
      </c>
      <c r="AP23" s="15">
        <f t="shared" si="20"/>
        <v>7938</v>
      </c>
      <c r="AQ23" s="15">
        <f t="shared" si="20"/>
        <v>6951</v>
      </c>
      <c r="AR23" s="15">
        <f t="shared" si="20"/>
        <v>-9.295535882463753</v>
      </c>
      <c r="AS23" s="15">
        <f t="shared" si="20"/>
        <v>138561.59999999998</v>
      </c>
      <c r="AT23" s="15">
        <f t="shared" si="20"/>
        <v>84980.49999999999</v>
      </c>
      <c r="AU23" s="15">
        <f t="shared" si="20"/>
        <v>-8.347994609981114</v>
      </c>
      <c r="AV23" s="15">
        <f t="shared" si="20"/>
        <v>15912.7</v>
      </c>
      <c r="AW23" s="15">
        <f t="shared" si="20"/>
        <v>11794.500000000002</v>
      </c>
      <c r="AX23" s="15">
        <f t="shared" si="20"/>
        <v>0.7468329405989635</v>
      </c>
      <c r="AY23" s="15">
        <f t="shared" si="20"/>
        <v>15513</v>
      </c>
      <c r="AZ23" s="15">
        <f t="shared" si="20"/>
        <v>11718.000000000002</v>
      </c>
      <c r="BA23" s="15">
        <f t="shared" si="20"/>
        <v>0.33626917005419443</v>
      </c>
      <c r="BB23" s="15">
        <f t="shared" si="20"/>
        <v>32208.700000000004</v>
      </c>
      <c r="BC23" s="15">
        <f t="shared" si="20"/>
        <v>25599.2</v>
      </c>
      <c r="BD23" s="15">
        <f t="shared" si="20"/>
        <v>34.37306738301554</v>
      </c>
      <c r="BE23" s="15">
        <f t="shared" si="20"/>
        <v>76932.29999999999</v>
      </c>
      <c r="BF23" s="15">
        <f t="shared" si="20"/>
        <v>37680.50000000001</v>
      </c>
      <c r="BG23" s="15">
        <f t="shared" si="20"/>
        <v>-27.792114197733945</v>
      </c>
      <c r="BH23" s="15">
        <f t="shared" si="20"/>
        <v>10238.4</v>
      </c>
      <c r="BI23" s="15">
        <f t="shared" si="20"/>
        <v>7414.1</v>
      </c>
      <c r="BJ23" s="15">
        <f t="shared" si="20"/>
        <v>-11.66526051538429</v>
      </c>
      <c r="BK23" s="15">
        <f t="shared" si="20"/>
        <v>-1989.8999999999946</v>
      </c>
      <c r="BL23" s="15">
        <f t="shared" si="20"/>
        <v>13084.400000000005</v>
      </c>
      <c r="BM23" s="15">
        <f t="shared" si="20"/>
        <v>-684.5673333010526</v>
      </c>
    </row>
    <row r="24" spans="3:66" ht="15"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3:65" ht="15" customHeight="1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</row>
    <row r="29" ht="15">
      <c r="AH29" s="24"/>
    </row>
  </sheetData>
  <sheetProtection/>
  <mergeCells count="31">
    <mergeCell ref="A22:B22"/>
    <mergeCell ref="AG6:AI7"/>
    <mergeCell ref="AM6:AO7"/>
    <mergeCell ref="B4:B8"/>
    <mergeCell ref="A4:A8"/>
    <mergeCell ref="O6:Q7"/>
    <mergeCell ref="R6:T7"/>
    <mergeCell ref="U6:W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Y5:BA5"/>
    <mergeCell ref="AS4:AU7"/>
    <mergeCell ref="AM5:AR5"/>
    <mergeCell ref="AY6:BA7"/>
    <mergeCell ref="I6:K7"/>
    <mergeCell ref="AP6:AR7"/>
    <mergeCell ref="L6:N7"/>
    <mergeCell ref="R1:T1"/>
    <mergeCell ref="C2:T2"/>
    <mergeCell ref="C4:E7"/>
    <mergeCell ref="F4:AR4"/>
    <mergeCell ref="F5:H7"/>
    <mergeCell ref="I5:AI5"/>
  </mergeCells>
  <printOptions/>
  <pageMargins left="0.31496062992125984" right="0.31496062992125984" top="0.35433070866141736" bottom="0.3937007874015748" header="0.31496062992125984" footer="0.31496062992125984"/>
  <pageSetup fitToWidth="3" horizontalDpi="600" verticalDpi="600" orientation="landscape" paperSize="9" scale="70" r:id="rId1"/>
  <colBreaks count="1" manualBreakCount="1"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marpos_fin5</cp:lastModifiedBy>
  <cp:lastPrinted>2019-12-05T13:12:08Z</cp:lastPrinted>
  <dcterms:created xsi:type="dcterms:W3CDTF">2013-04-03T10:22:22Z</dcterms:created>
  <dcterms:modified xsi:type="dcterms:W3CDTF">2019-12-05T13:14:42Z</dcterms:modified>
  <cp:category/>
  <cp:version/>
  <cp:contentType/>
  <cp:contentStatus/>
</cp:coreProperties>
</file>