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7400" windowHeight="11460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<sst xmlns="http://schemas.openxmlformats.org/spreadsheetml/2006/main" count="106" uniqueCount="43">
  <si>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</si>
  <si>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</si>
  <si>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</si>
  <si>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</si>
  <si>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</si>
  <si>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</si>
  <si>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</si>
  <si>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</si>
  <si>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</si>
  <si>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</si>
  <si>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</si>
  <si>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</si>
  <si>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</si>
  <si>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</si>
  <si>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</si>
  <si>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</si>
  <si>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</si>
  <si>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</si>
  <si>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</si>
  <si>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</si>
  <si>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</si>
  <si>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</si>
  <si>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</si>
  <si>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</si>
  <si>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</si>
  <si>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</si>
  <si>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</si>
  <si>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</si>
  <si>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</si>
  <si>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</si>
  <si>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Аксаринское сельское поселение</t>
  </si>
  <si>
    <t>Бичуринское сельское поселение</t>
  </si>
  <si>
    <t>Большешигаевское сельское поселение</t>
  </si>
  <si>
    <t>Карабашское сельское поселение</t>
  </si>
  <si>
    <t>Кугеевское сельское поселение</t>
  </si>
  <si>
    <t>Мариинско-Посадское городское поселение</t>
  </si>
  <si>
    <t>Первочурашевское сельское поселение</t>
  </si>
  <si>
    <t>Приволжское сельское поселение</t>
  </si>
  <si>
    <t>Сутчевское сельское поселение</t>
  </si>
  <si>
    <t>Шоршелское сельское поселение</t>
  </si>
  <si>
    <t>Эльбарусовское сельское поселение</t>
  </si>
  <si>
    <t>Октябрьское сельское поселение</t>
  </si>
  <si>
    <r>
      <t xml:space="preserve">Справка об исполнении бюджетов поселений Мариинско-Посадского района на 01 </t>
    </r>
    <r>
      <rPr>
        <b/>
        <u val="single"/>
        <sz val="12"/>
        <rFont val="TimesET"/>
        <family val="0"/>
      </rPr>
      <t xml:space="preserve"> ноября  </t>
    </r>
    <r>
      <rPr>
        <b/>
        <sz val="12"/>
        <rFont val="TimesET"/>
        <family val="0"/>
      </rPr>
      <t xml:space="preserve"> 2019 года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</si>
</sst>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b/>
      <u val="single"/>
      <sz val="12"/>
      <name val="TimesE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9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left"/>
      <protection/>
    </xf>
    <xf numFmtId="172" fontId="56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172" fontId="9" fillId="0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2" fillId="0" borderId="10" xfId="53" applyNumberFormat="1" applyFont="1" applyFill="1" applyBorder="1" applyProtection="1">
      <alignment/>
      <protection locked="0"/>
    </xf>
    <xf numFmtId="0" fontId="14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5" fillId="33" borderId="10" xfId="54" applyFont="1" applyFill="1" applyBorder="1" applyAlignment="1">
      <alignment horizontal="left" vertical="center" wrapText="1"/>
      <protection/>
    </xf>
    <xf numFmtId="0" fontId="13" fillId="33" borderId="10" xfId="53" applyFont="1" applyFill="1" applyBorder="1" applyAlignment="1">
      <alignment horizontal="left"/>
      <protection/>
    </xf>
    <xf numFmtId="172" fontId="6" fillId="34" borderId="10" xfId="53" applyNumberFormat="1" applyFont="1" applyFill="1" applyBorder="1" applyAlignment="1" applyProtection="1">
      <alignment vertical="center" wrapText="1"/>
      <protection locked="0"/>
    </xf>
    <xf numFmtId="172" fontId="4" fillId="34" borderId="10" xfId="53" applyNumberFormat="1" applyFont="1" applyFill="1" applyBorder="1" applyAlignment="1" applyProtection="1">
      <alignment vertical="center" wrapText="1"/>
      <protection locked="0"/>
    </xf>
    <xf numFmtId="172" fontId="57" fillId="0" borderId="10" xfId="53" applyNumberFormat="1" applyFont="1" applyFill="1" applyBorder="1" applyAlignment="1" applyProtection="1">
      <alignment vertical="center" wrapText="1"/>
      <protection locked="0"/>
    </xf>
    <xf numFmtId="172" fontId="8" fillId="34" borderId="10" xfId="53" applyNumberFormat="1" applyFont="1" applyFill="1" applyBorder="1" applyAlignment="1" applyProtection="1">
      <alignment vertical="center" wrapText="1"/>
      <protection locked="0"/>
    </xf>
    <xf numFmtId="0" fontId="15" fillId="34" borderId="11" xfId="54" applyFont="1" applyFill="1" applyBorder="1" applyAlignment="1">
      <alignment horizontal="center" vertical="center" wrapText="1"/>
      <protection/>
    </xf>
    <xf numFmtId="0" fontId="15" fillId="34" borderId="12" xfId="54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21" xfId="53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3" fillId="0" borderId="10" xfId="53" applyFont="1" applyFill="1" applyBorder="1" applyAlignment="1">
      <alignment horizontal="center" vertical="center" wrapText="1"/>
      <protection/>
    </xf>
    <xf numFmtId="49" fontId="13" fillId="0" borderId="13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23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23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22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3" fillId="0" borderId="11" xfId="53" applyFont="1" applyFill="1" applyBorder="1" applyAlignment="1">
      <alignment horizontal="left" vertical="center" wrapText="1"/>
      <protection/>
    </xf>
    <xf numFmtId="0" fontId="13" fillId="0" borderId="24" xfId="53" applyFont="1" applyFill="1" applyBorder="1" applyAlignment="1">
      <alignment horizontal="left" vertical="center" wrapText="1"/>
      <protection/>
    </xf>
    <xf numFmtId="0" fontId="13" fillId="0" borderId="12" xfId="53" applyFont="1" applyFill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9"/>
  <sheetViews>
    <sheetView tabSelected="1" view="pageBreakPreview" zoomScaleSheetLayoutView="100" zoomScalePageLayoutView="0" workbookViewId="0" topLeftCell="A1">
      <pane xSplit="2" topLeftCell="Z1" activePane="topRight" state="frozen"/>
      <selection pane="topLeft" activeCell="A1" sqref="A1"/>
      <selection pane="topRight" activeCell="AM6" sqref="AM6:AO7"/>
    </sheetView>
  </sheetViews>
  <sheetFormatPr defaultColWidth="9.140625" defaultRowHeight="15"/>
  <cols>
    <col min="1" max="1" width="4.00390625" style="12" customWidth="1"/>
    <col min="2" max="2" width="36.421875" style="12" customWidth="1"/>
    <col min="3" max="3" width="10.00390625" style="12" customWidth="1"/>
    <col min="4" max="4" width="9.421875" style="12" customWidth="1"/>
    <col min="5" max="5" width="9.140625" style="12" customWidth="1"/>
    <col min="6" max="6" width="8.57421875" style="12" customWidth="1"/>
    <col min="7" max="7" width="8.140625" style="12" customWidth="1"/>
    <col min="8" max="8" width="8.8515625" style="12" customWidth="1"/>
    <col min="9" max="9" width="8.140625" style="12" customWidth="1"/>
    <col min="10" max="10" width="8.00390625" style="12" customWidth="1"/>
    <col min="11" max="11" width="9.140625" style="12" customWidth="1"/>
    <col min="12" max="12" width="8.140625" style="12" customWidth="1"/>
    <col min="13" max="13" width="8.00390625" style="12" customWidth="1"/>
    <col min="14" max="14" width="9.00390625" style="12" customWidth="1"/>
    <col min="15" max="15" width="8.140625" style="12" customWidth="1"/>
    <col min="16" max="16" width="7.421875" style="12" customWidth="1"/>
    <col min="17" max="17" width="8.7109375" style="12" customWidth="1"/>
    <col min="18" max="18" width="8.28125" style="12" customWidth="1"/>
    <col min="19" max="19" width="6.8515625" style="12" customWidth="1"/>
    <col min="20" max="20" width="8.8515625" style="12" customWidth="1"/>
    <col min="21" max="21" width="8.421875" style="12" customWidth="1"/>
    <col min="22" max="22" width="7.57421875" style="12" customWidth="1"/>
    <col min="23" max="23" width="9.00390625" style="12" customWidth="1"/>
    <col min="24" max="24" width="10.57421875" style="12" customWidth="1"/>
    <col min="25" max="25" width="10.140625" style="12" customWidth="1"/>
    <col min="26" max="26" width="10.00390625" style="12" customWidth="1"/>
    <col min="27" max="27" width="10.57421875" style="12" customWidth="1"/>
    <col min="28" max="28" width="10.00390625" style="12" customWidth="1"/>
    <col min="29" max="29" width="10.421875" style="12" customWidth="1"/>
    <col min="30" max="30" width="8.00390625" style="12" customWidth="1"/>
    <col min="31" max="31" width="6.7109375" style="12" customWidth="1"/>
    <col min="32" max="32" width="9.140625" style="12" customWidth="1"/>
    <col min="33" max="34" width="9.57421875" style="12" customWidth="1"/>
    <col min="35" max="35" width="10.421875" style="12" customWidth="1"/>
    <col min="36" max="36" width="8.8515625" style="12" customWidth="1"/>
    <col min="37" max="37" width="8.140625" style="12" customWidth="1"/>
    <col min="38" max="38" width="9.140625" style="12" customWidth="1"/>
    <col min="39" max="39" width="8.28125" style="12" customWidth="1"/>
    <col min="40" max="40" width="8.421875" style="12" customWidth="1"/>
    <col min="41" max="41" width="8.8515625" style="12" customWidth="1"/>
    <col min="42" max="42" width="9.421875" style="12" customWidth="1"/>
    <col min="43" max="43" width="8.140625" style="12" customWidth="1"/>
    <col min="44" max="44" width="8.7109375" style="12" customWidth="1"/>
    <col min="45" max="45" width="10.57421875" style="12" customWidth="1"/>
    <col min="46" max="46" width="9.00390625" style="12" customWidth="1"/>
    <col min="47" max="47" width="8.28125" style="12" customWidth="1"/>
    <col min="48" max="48" width="8.00390625" style="12" customWidth="1"/>
    <col min="49" max="49" width="7.57421875" style="12" customWidth="1"/>
    <col min="50" max="50" width="8.421875" style="12" customWidth="1"/>
    <col min="51" max="51" width="8.140625" style="12" customWidth="1"/>
    <col min="52" max="52" width="7.57421875" style="12" customWidth="1"/>
    <col min="53" max="53" width="8.7109375" style="12" customWidth="1"/>
    <col min="54" max="54" width="8.140625" style="12" customWidth="1"/>
    <col min="55" max="55" width="7.7109375" style="12" customWidth="1"/>
    <col min="56" max="56" width="8.57421875" style="12" customWidth="1"/>
    <col min="57" max="57" width="9.140625" style="12" customWidth="1"/>
    <col min="58" max="58" width="9.28125" style="12" customWidth="1"/>
    <col min="59" max="59" width="7.7109375" style="12" customWidth="1"/>
    <col min="60" max="60" width="8.28125" style="12" customWidth="1"/>
    <col min="61" max="61" width="7.28125" style="12" customWidth="1"/>
    <col min="62" max="62" width="7.00390625" style="12" customWidth="1"/>
    <col min="63" max="63" width="7.28125" style="12" customWidth="1"/>
    <col min="64" max="64" width="8.8515625" style="12" customWidth="1"/>
    <col min="65" max="65" width="8.7109375" style="12" customWidth="1"/>
    <col min="66" max="66" width="9.140625" style="12" customWidth="1"/>
    <col min="67" max="67" width="10.7109375" style="12" bestFit="1" customWidth="1"/>
    <col min="68" max="16384" width="9.140625" style="12" customWidth="1"/>
  </cols>
  <sheetData>
    <row r="1" spans="1:67" ht="15" customHeight="1">
      <c r="A1" s="1"/>
      <c r="B1" s="18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6"/>
      <c r="P1" s="16"/>
      <c r="Q1" s="16"/>
      <c r="R1" s="70" t="s">
        <v>0</v>
      </c>
      <c r="S1" s="70"/>
      <c r="T1" s="70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9"/>
      <c r="BL1" s="19"/>
      <c r="BM1" s="19"/>
      <c r="BN1" s="19"/>
      <c r="BO1" s="19"/>
    </row>
    <row r="2" spans="1:67" ht="15.75">
      <c r="A2" s="1"/>
      <c r="B2" s="1"/>
      <c r="C2" s="71" t="s">
        <v>42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9"/>
      <c r="BL2" s="19"/>
      <c r="BM2" s="19"/>
      <c r="BN2" s="19"/>
      <c r="BO2" s="19"/>
    </row>
    <row r="3" spans="1:67" ht="15.75">
      <c r="A3" s="1"/>
      <c r="B3" s="1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9"/>
      <c r="BL3" s="19"/>
      <c r="BM3" s="19"/>
      <c r="BN3" s="19"/>
      <c r="BO3" s="19"/>
    </row>
    <row r="4" spans="1:67" ht="9.75" customHeight="1">
      <c r="A4" s="35" t="s">
        <v>21</v>
      </c>
      <c r="B4" s="39" t="s">
        <v>1</v>
      </c>
      <c r="C4" s="33" t="s">
        <v>2</v>
      </c>
      <c r="D4" s="34"/>
      <c r="E4" s="35"/>
      <c r="F4" s="59" t="s">
        <v>3</v>
      </c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1" t="s">
        <v>4</v>
      </c>
      <c r="AT4" s="62"/>
      <c r="AU4" s="63"/>
      <c r="AV4" s="59" t="s">
        <v>7</v>
      </c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33" t="s">
        <v>5</v>
      </c>
      <c r="BL4" s="34"/>
      <c r="BM4" s="35"/>
      <c r="BN4" s="19"/>
      <c r="BO4" s="19"/>
    </row>
    <row r="5" spans="1:67" ht="12.75" customHeight="1">
      <c r="A5" s="42"/>
      <c r="B5" s="40"/>
      <c r="C5" s="43"/>
      <c r="D5" s="44"/>
      <c r="E5" s="42"/>
      <c r="F5" s="52" t="s">
        <v>6</v>
      </c>
      <c r="G5" s="52"/>
      <c r="H5" s="52"/>
      <c r="I5" s="72" t="s">
        <v>7</v>
      </c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4"/>
      <c r="AJ5" s="52" t="s">
        <v>8</v>
      </c>
      <c r="AK5" s="52"/>
      <c r="AL5" s="52"/>
      <c r="AM5" s="59" t="s">
        <v>7</v>
      </c>
      <c r="AN5" s="60"/>
      <c r="AO5" s="60"/>
      <c r="AP5" s="60"/>
      <c r="AQ5" s="60"/>
      <c r="AR5" s="60"/>
      <c r="AS5" s="64"/>
      <c r="AT5" s="65"/>
      <c r="AU5" s="66"/>
      <c r="AV5" s="53" t="s">
        <v>12</v>
      </c>
      <c r="AW5" s="54"/>
      <c r="AX5" s="54"/>
      <c r="AY5" s="45" t="s">
        <v>7</v>
      </c>
      <c r="AZ5" s="45"/>
      <c r="BA5" s="45"/>
      <c r="BB5" s="45" t="s">
        <v>13</v>
      </c>
      <c r="BC5" s="45"/>
      <c r="BD5" s="45"/>
      <c r="BE5" s="45" t="s">
        <v>14</v>
      </c>
      <c r="BF5" s="45"/>
      <c r="BG5" s="45"/>
      <c r="BH5" s="52" t="s">
        <v>15</v>
      </c>
      <c r="BI5" s="52"/>
      <c r="BJ5" s="52"/>
      <c r="BK5" s="43"/>
      <c r="BL5" s="44"/>
      <c r="BM5" s="42"/>
      <c r="BN5" s="19"/>
      <c r="BO5" s="19"/>
    </row>
    <row r="6" spans="1:67" ht="9.75" customHeight="1">
      <c r="A6" s="42"/>
      <c r="B6" s="40"/>
      <c r="C6" s="43"/>
      <c r="D6" s="44"/>
      <c r="E6" s="42"/>
      <c r="F6" s="52"/>
      <c r="G6" s="52"/>
      <c r="H6" s="52"/>
      <c r="I6" s="33" t="s">
        <v>9</v>
      </c>
      <c r="J6" s="34"/>
      <c r="K6" s="35"/>
      <c r="L6" s="33" t="s">
        <v>10</v>
      </c>
      <c r="M6" s="34"/>
      <c r="N6" s="35"/>
      <c r="O6" s="33" t="s">
        <v>23</v>
      </c>
      <c r="P6" s="34"/>
      <c r="Q6" s="35"/>
      <c r="R6" s="33" t="s">
        <v>11</v>
      </c>
      <c r="S6" s="34"/>
      <c r="T6" s="35"/>
      <c r="U6" s="33" t="s">
        <v>22</v>
      </c>
      <c r="V6" s="34"/>
      <c r="W6" s="35"/>
      <c r="X6" s="33" t="s">
        <v>24</v>
      </c>
      <c r="Y6" s="34"/>
      <c r="Z6" s="35"/>
      <c r="AA6" s="33" t="s">
        <v>28</v>
      </c>
      <c r="AB6" s="34"/>
      <c r="AC6" s="35"/>
      <c r="AD6" s="46" t="s">
        <v>29</v>
      </c>
      <c r="AE6" s="47"/>
      <c r="AF6" s="48"/>
      <c r="AG6" s="33" t="s">
        <v>27</v>
      </c>
      <c r="AH6" s="34"/>
      <c r="AI6" s="35"/>
      <c r="AJ6" s="52"/>
      <c r="AK6" s="52"/>
      <c r="AL6" s="52"/>
      <c r="AM6" s="33" t="s">
        <v>25</v>
      </c>
      <c r="AN6" s="34"/>
      <c r="AO6" s="35"/>
      <c r="AP6" s="33" t="s">
        <v>26</v>
      </c>
      <c r="AQ6" s="34"/>
      <c r="AR6" s="35"/>
      <c r="AS6" s="64"/>
      <c r="AT6" s="65"/>
      <c r="AU6" s="66"/>
      <c r="AV6" s="55"/>
      <c r="AW6" s="56"/>
      <c r="AX6" s="56"/>
      <c r="AY6" s="45" t="s">
        <v>16</v>
      </c>
      <c r="AZ6" s="45"/>
      <c r="BA6" s="45"/>
      <c r="BB6" s="45"/>
      <c r="BC6" s="45"/>
      <c r="BD6" s="45"/>
      <c r="BE6" s="45"/>
      <c r="BF6" s="45"/>
      <c r="BG6" s="45"/>
      <c r="BH6" s="52"/>
      <c r="BI6" s="52"/>
      <c r="BJ6" s="52"/>
      <c r="BK6" s="43"/>
      <c r="BL6" s="44"/>
      <c r="BM6" s="42"/>
      <c r="BN6" s="19"/>
      <c r="BO6" s="19"/>
    </row>
    <row r="7" spans="1:67" ht="120.75" customHeight="1">
      <c r="A7" s="42"/>
      <c r="B7" s="40"/>
      <c r="C7" s="36"/>
      <c r="D7" s="37"/>
      <c r="E7" s="38"/>
      <c r="F7" s="52"/>
      <c r="G7" s="52"/>
      <c r="H7" s="52"/>
      <c r="I7" s="36"/>
      <c r="J7" s="37"/>
      <c r="K7" s="38"/>
      <c r="L7" s="36"/>
      <c r="M7" s="37"/>
      <c r="N7" s="38"/>
      <c r="O7" s="36"/>
      <c r="P7" s="37"/>
      <c r="Q7" s="38"/>
      <c r="R7" s="36"/>
      <c r="S7" s="37"/>
      <c r="T7" s="38"/>
      <c r="U7" s="36"/>
      <c r="V7" s="37"/>
      <c r="W7" s="38"/>
      <c r="X7" s="36"/>
      <c r="Y7" s="37"/>
      <c r="Z7" s="38"/>
      <c r="AA7" s="36"/>
      <c r="AB7" s="37"/>
      <c r="AC7" s="38"/>
      <c r="AD7" s="49"/>
      <c r="AE7" s="50"/>
      <c r="AF7" s="51"/>
      <c r="AG7" s="36"/>
      <c r="AH7" s="37"/>
      <c r="AI7" s="38"/>
      <c r="AJ7" s="52"/>
      <c r="AK7" s="52"/>
      <c r="AL7" s="52"/>
      <c r="AM7" s="36"/>
      <c r="AN7" s="37"/>
      <c r="AO7" s="38"/>
      <c r="AP7" s="36"/>
      <c r="AQ7" s="37"/>
      <c r="AR7" s="38"/>
      <c r="AS7" s="67"/>
      <c r="AT7" s="68"/>
      <c r="AU7" s="69"/>
      <c r="AV7" s="57"/>
      <c r="AW7" s="58"/>
      <c r="AX7" s="58"/>
      <c r="AY7" s="45"/>
      <c r="AZ7" s="45"/>
      <c r="BA7" s="45"/>
      <c r="BB7" s="45"/>
      <c r="BC7" s="45"/>
      <c r="BD7" s="45"/>
      <c r="BE7" s="45"/>
      <c r="BF7" s="45"/>
      <c r="BG7" s="45"/>
      <c r="BH7" s="52"/>
      <c r="BI7" s="52"/>
      <c r="BJ7" s="52"/>
      <c r="BK7" s="36"/>
      <c r="BL7" s="37"/>
      <c r="BM7" s="38"/>
      <c r="BN7" s="19"/>
      <c r="BO7" s="19"/>
    </row>
    <row r="8" spans="1:67" ht="35.25" customHeight="1">
      <c r="A8" s="38"/>
      <c r="B8" s="41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23" t="s">
        <v>17</v>
      </c>
      <c r="AE8" s="23" t="s">
        <v>18</v>
      </c>
      <c r="AF8" s="23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9"/>
      <c r="BO8" s="19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9"/>
      <c r="BO9" s="19"/>
    </row>
    <row r="10" spans="1:67" ht="15">
      <c r="A10" s="9">
        <v>1</v>
      </c>
      <c r="B10" s="6" t="s">
        <v>30</v>
      </c>
      <c r="C10" s="7">
        <v>4029.9</v>
      </c>
      <c r="D10" s="8">
        <v>3361.5</v>
      </c>
      <c r="E10" s="2">
        <f>D10/C10*100</f>
        <v>83.41398049579394</v>
      </c>
      <c r="F10" s="2">
        <v>1050.4</v>
      </c>
      <c r="G10" s="2">
        <v>630.7</v>
      </c>
      <c r="H10" s="2">
        <f>G10/F10*100</f>
        <v>60.04379284082254</v>
      </c>
      <c r="I10" s="2">
        <v>13.7</v>
      </c>
      <c r="J10" s="2">
        <v>17.7</v>
      </c>
      <c r="K10" s="2">
        <f aca="true" t="shared" si="0" ref="K10:K22">J10/I10*100</f>
        <v>129.19708029197082</v>
      </c>
      <c r="L10" s="2">
        <v>1.9</v>
      </c>
      <c r="M10" s="2">
        <v>9.2</v>
      </c>
      <c r="N10" s="2">
        <f>M10/L10*100</f>
        <v>484.2105263157895</v>
      </c>
      <c r="O10" s="2">
        <v>60</v>
      </c>
      <c r="P10" s="2">
        <v>32.9</v>
      </c>
      <c r="Q10" s="2">
        <f>P10/O10*100</f>
        <v>54.833333333333336</v>
      </c>
      <c r="R10" s="2">
        <v>239.1</v>
      </c>
      <c r="S10" s="2">
        <v>131.2</v>
      </c>
      <c r="T10" s="2">
        <f>S10/R10*100</f>
        <v>54.87243831033041</v>
      </c>
      <c r="U10" s="2">
        <v>0</v>
      </c>
      <c r="V10" s="2">
        <v>0</v>
      </c>
      <c r="W10" s="2">
        <v>0</v>
      </c>
      <c r="X10" s="2">
        <v>200</v>
      </c>
      <c r="Y10" s="2">
        <v>62.7</v>
      </c>
      <c r="Z10" s="2">
        <f>Y10/X10*100</f>
        <v>31.35</v>
      </c>
      <c r="AA10" s="2">
        <v>35</v>
      </c>
      <c r="AB10" s="2">
        <v>36</v>
      </c>
      <c r="AC10" s="2">
        <f>AB10/AA10*100</f>
        <v>102.85714285714285</v>
      </c>
      <c r="AD10" s="2">
        <v>0</v>
      </c>
      <c r="AE10" s="2">
        <v>0</v>
      </c>
      <c r="AF10" s="2">
        <v>0</v>
      </c>
      <c r="AG10" s="2">
        <v>85.6</v>
      </c>
      <c r="AH10" s="2">
        <v>11</v>
      </c>
      <c r="AI10" s="2">
        <f>AH10/AG10*100</f>
        <v>12.850467289719628</v>
      </c>
      <c r="AJ10" s="2">
        <v>2979.5</v>
      </c>
      <c r="AK10" s="2">
        <v>2730.8</v>
      </c>
      <c r="AL10" s="2">
        <f>AK10/AJ10*100</f>
        <v>91.65296190636013</v>
      </c>
      <c r="AM10" s="2">
        <v>1153.9</v>
      </c>
      <c r="AN10" s="2">
        <v>961.5</v>
      </c>
      <c r="AO10" s="2">
        <f>AN10/AM10*100</f>
        <v>83.32611144813241</v>
      </c>
      <c r="AP10" s="2">
        <v>0</v>
      </c>
      <c r="AQ10" s="2">
        <v>0</v>
      </c>
      <c r="AR10" s="2">
        <v>0</v>
      </c>
      <c r="AS10" s="20">
        <v>4245.8</v>
      </c>
      <c r="AT10" s="2">
        <v>3193.8</v>
      </c>
      <c r="AU10" s="2">
        <f>AT10/AS10*100</f>
        <v>75.22257289556738</v>
      </c>
      <c r="AV10" s="21">
        <v>1059</v>
      </c>
      <c r="AW10" s="2">
        <v>752.3</v>
      </c>
      <c r="AX10" s="2">
        <f>AW10/AV10*100</f>
        <v>71.03871576959395</v>
      </c>
      <c r="AY10" s="21">
        <v>1051.6</v>
      </c>
      <c r="AZ10" s="2">
        <v>750.1</v>
      </c>
      <c r="BA10" s="2">
        <f aca="true" t="shared" si="1" ref="BA10:BA22">AZ10/AY10*100</f>
        <v>71.32940281475847</v>
      </c>
      <c r="BB10" s="2">
        <v>1363.6</v>
      </c>
      <c r="BC10" s="2">
        <v>932.1</v>
      </c>
      <c r="BD10" s="2">
        <f>BC10/BB10*100</f>
        <v>68.35582282194193</v>
      </c>
      <c r="BE10" s="21">
        <v>1200.3</v>
      </c>
      <c r="BF10" s="2">
        <v>1076.7</v>
      </c>
      <c r="BG10" s="2">
        <f>BF10/BE10*100</f>
        <v>89.7025743564109</v>
      </c>
      <c r="BH10" s="21">
        <v>488</v>
      </c>
      <c r="BI10" s="2">
        <v>329.8</v>
      </c>
      <c r="BJ10" s="2">
        <f>BI10/BH10*100</f>
        <v>67.58196721311475</v>
      </c>
      <c r="BK10" s="20">
        <f>C10-AS10</f>
        <v>-215.9000000000001</v>
      </c>
      <c r="BL10" s="20">
        <f>D10-AT10</f>
        <v>167.69999999999982</v>
      </c>
      <c r="BM10" s="2">
        <v>0</v>
      </c>
      <c r="BN10" s="10"/>
      <c r="BO10" s="11"/>
    </row>
    <row r="11" spans="1:67" ht="15">
      <c r="A11" s="9">
        <v>2</v>
      </c>
      <c r="B11" s="6" t="s">
        <v>31</v>
      </c>
      <c r="C11" s="7">
        <v>4042.1</v>
      </c>
      <c r="D11" s="8">
        <v>2824.8</v>
      </c>
      <c r="E11" s="2">
        <f aca="true" t="shared" si="2" ref="E11:E21">D11/C11*100</f>
        <v>69.88446599539844</v>
      </c>
      <c r="F11" s="2">
        <v>1060.6</v>
      </c>
      <c r="G11" s="2">
        <v>866.5</v>
      </c>
      <c r="H11" s="2">
        <f aca="true" t="shared" si="3" ref="H11:H21">G11/F11*100</f>
        <v>81.69903828021874</v>
      </c>
      <c r="I11" s="2">
        <v>24.7</v>
      </c>
      <c r="J11" s="2">
        <v>19.4</v>
      </c>
      <c r="K11" s="2">
        <f t="shared" si="0"/>
        <v>78.54251012145748</v>
      </c>
      <c r="L11" s="2">
        <v>22.1</v>
      </c>
      <c r="M11" s="2">
        <v>35.5</v>
      </c>
      <c r="N11" s="2">
        <f aca="true" t="shared" si="4" ref="N11:N21">M11/L11*100</f>
        <v>160.6334841628959</v>
      </c>
      <c r="O11" s="2">
        <v>47</v>
      </c>
      <c r="P11" s="2">
        <v>20.4</v>
      </c>
      <c r="Q11" s="2">
        <f aca="true" t="shared" si="5" ref="Q11:Q21">P11/O11*100</f>
        <v>43.40425531914893</v>
      </c>
      <c r="R11" s="2">
        <v>245.5</v>
      </c>
      <c r="S11" s="2">
        <v>127</v>
      </c>
      <c r="T11" s="2">
        <f>S11/R11*100</f>
        <v>51.73116089613035</v>
      </c>
      <c r="U11" s="2">
        <v>0</v>
      </c>
      <c r="V11" s="2">
        <v>0</v>
      </c>
      <c r="W11" s="2">
        <v>0</v>
      </c>
      <c r="X11" s="2">
        <v>100</v>
      </c>
      <c r="Y11" s="2">
        <v>159.5</v>
      </c>
      <c r="Z11" s="2">
        <f aca="true" t="shared" si="6" ref="Z11:Z21">Y11/X11*100</f>
        <v>159.5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90.8</v>
      </c>
      <c r="AH11" s="2">
        <v>28.8</v>
      </c>
      <c r="AI11" s="2">
        <f aca="true" t="shared" si="7" ref="AI11:AI22">AH11/AG11*100</f>
        <v>31.718061674008812</v>
      </c>
      <c r="AJ11" s="2">
        <v>2981.5</v>
      </c>
      <c r="AK11" s="2">
        <v>1958.3</v>
      </c>
      <c r="AL11" s="2">
        <f aca="true" t="shared" si="8" ref="AL11:AL21">AK11/AJ11*100</f>
        <v>65.68170384034882</v>
      </c>
      <c r="AM11" s="2">
        <v>1240.8</v>
      </c>
      <c r="AN11" s="2">
        <v>1034</v>
      </c>
      <c r="AO11" s="2">
        <f aca="true" t="shared" si="9" ref="AO11:AO21">AN11/AM11*100</f>
        <v>83.33333333333334</v>
      </c>
      <c r="AP11" s="2">
        <v>0</v>
      </c>
      <c r="AQ11" s="2">
        <v>0</v>
      </c>
      <c r="AR11" s="2">
        <v>0</v>
      </c>
      <c r="AS11" s="20">
        <v>4332.5</v>
      </c>
      <c r="AT11" s="2">
        <v>2537.9</v>
      </c>
      <c r="AU11" s="2">
        <f aca="true" t="shared" si="10" ref="AU11:AU21">AT11/AS11*100</f>
        <v>58.578188113098676</v>
      </c>
      <c r="AV11" s="22">
        <v>1111.8</v>
      </c>
      <c r="AW11" s="2">
        <v>821.5</v>
      </c>
      <c r="AX11" s="2">
        <f aca="true" t="shared" si="11" ref="AX11:AX21">AW11/AV11*100</f>
        <v>73.88918870300414</v>
      </c>
      <c r="AY11" s="21">
        <v>1095.3</v>
      </c>
      <c r="AZ11" s="2">
        <v>810.2</v>
      </c>
      <c r="BA11" s="2">
        <f t="shared" si="1"/>
        <v>73.97060166164522</v>
      </c>
      <c r="BB11" s="2">
        <v>1936.3</v>
      </c>
      <c r="BC11" s="2">
        <v>909.2</v>
      </c>
      <c r="BD11" s="2">
        <f aca="true" t="shared" si="12" ref="BD11:BD21">BC11/BB11*100</f>
        <v>46.95553374993545</v>
      </c>
      <c r="BE11" s="21">
        <v>613.7</v>
      </c>
      <c r="BF11" s="2">
        <v>452.4</v>
      </c>
      <c r="BG11" s="2">
        <f aca="true" t="shared" si="13" ref="BG11:BG21">BF11/BE11*100</f>
        <v>73.71679973928629</v>
      </c>
      <c r="BH11" s="21">
        <v>540.7</v>
      </c>
      <c r="BI11" s="2">
        <v>268.2</v>
      </c>
      <c r="BJ11" s="2">
        <f aca="true" t="shared" si="14" ref="BJ11:BJ21">BI11/BH11*100</f>
        <v>49.602367301646005</v>
      </c>
      <c r="BK11" s="20">
        <f>C11-AS11</f>
        <v>-290.4000000000001</v>
      </c>
      <c r="BL11" s="20">
        <f>D11-AT11</f>
        <v>286.9000000000001</v>
      </c>
      <c r="BM11" s="2">
        <v>0</v>
      </c>
      <c r="BN11" s="10"/>
      <c r="BO11" s="11"/>
    </row>
    <row r="12" spans="1:67" ht="15">
      <c r="A12" s="9">
        <v>3</v>
      </c>
      <c r="B12" s="6" t="s">
        <v>32</v>
      </c>
      <c r="C12" s="7">
        <v>5225.9</v>
      </c>
      <c r="D12" s="8">
        <v>4492.6</v>
      </c>
      <c r="E12" s="2">
        <f t="shared" si="2"/>
        <v>85.96796724009262</v>
      </c>
      <c r="F12" s="2">
        <v>1629.1</v>
      </c>
      <c r="G12" s="2">
        <v>1238.8</v>
      </c>
      <c r="H12" s="2">
        <f t="shared" si="3"/>
        <v>76.04198637284391</v>
      </c>
      <c r="I12" s="2">
        <v>71.6</v>
      </c>
      <c r="J12" s="2">
        <v>59</v>
      </c>
      <c r="K12" s="2">
        <f t="shared" si="0"/>
        <v>82.40223463687151</v>
      </c>
      <c r="L12" s="2">
        <v>8.5</v>
      </c>
      <c r="M12" s="2">
        <v>10.1</v>
      </c>
      <c r="N12" s="2">
        <f t="shared" si="4"/>
        <v>118.82352941176471</v>
      </c>
      <c r="O12" s="2">
        <v>81</v>
      </c>
      <c r="P12" s="2">
        <v>37.9</v>
      </c>
      <c r="Q12" s="2">
        <f t="shared" si="5"/>
        <v>46.79012345679012</v>
      </c>
      <c r="R12" s="17">
        <v>535</v>
      </c>
      <c r="S12" s="2">
        <v>382.6</v>
      </c>
      <c r="T12" s="2">
        <f aca="true" t="shared" si="15" ref="T12:T21">S12/R12*100</f>
        <v>71.51401869158879</v>
      </c>
      <c r="U12" s="2">
        <v>0</v>
      </c>
      <c r="V12" s="2">
        <v>0</v>
      </c>
      <c r="W12" s="2">
        <v>0</v>
      </c>
      <c r="X12" s="2">
        <v>180</v>
      </c>
      <c r="Y12" s="2">
        <v>279.4</v>
      </c>
      <c r="Z12" s="2">
        <f t="shared" si="6"/>
        <v>155.22222222222223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7</v>
      </c>
      <c r="AH12" s="2">
        <v>0.5</v>
      </c>
      <c r="AI12" s="2">
        <f t="shared" si="7"/>
        <v>7.142857142857142</v>
      </c>
      <c r="AJ12" s="2">
        <v>3596.8</v>
      </c>
      <c r="AK12" s="2">
        <v>3253.8</v>
      </c>
      <c r="AL12" s="2">
        <f t="shared" si="8"/>
        <v>90.46374555160142</v>
      </c>
      <c r="AM12" s="2">
        <v>1809.8</v>
      </c>
      <c r="AN12" s="2">
        <v>1508.1</v>
      </c>
      <c r="AO12" s="2">
        <f t="shared" si="9"/>
        <v>83.32964968504807</v>
      </c>
      <c r="AP12" s="2">
        <v>0</v>
      </c>
      <c r="AQ12" s="2">
        <v>0</v>
      </c>
      <c r="AR12" s="2">
        <v>0</v>
      </c>
      <c r="AS12" s="2">
        <v>5631.4</v>
      </c>
      <c r="AT12" s="2">
        <v>4112.1</v>
      </c>
      <c r="AU12" s="2">
        <f t="shared" si="10"/>
        <v>73.02091842170687</v>
      </c>
      <c r="AV12" s="22">
        <v>1122.7</v>
      </c>
      <c r="AW12" s="2">
        <v>803.6</v>
      </c>
      <c r="AX12" s="2">
        <f t="shared" si="11"/>
        <v>71.57744722543868</v>
      </c>
      <c r="AY12" s="21">
        <v>1099.7</v>
      </c>
      <c r="AZ12" s="2">
        <v>800.6</v>
      </c>
      <c r="BA12" s="2">
        <f t="shared" si="1"/>
        <v>72.80167318359553</v>
      </c>
      <c r="BB12" s="2">
        <v>2133.8</v>
      </c>
      <c r="BC12" s="2">
        <v>1836.3</v>
      </c>
      <c r="BD12" s="2">
        <f t="shared" si="12"/>
        <v>86.05773736995032</v>
      </c>
      <c r="BE12" s="21">
        <v>788.5</v>
      </c>
      <c r="BF12" s="2">
        <v>536.3</v>
      </c>
      <c r="BG12" s="2">
        <f t="shared" si="13"/>
        <v>68.0152187698161</v>
      </c>
      <c r="BH12" s="21">
        <v>1122.7</v>
      </c>
      <c r="BI12" s="2">
        <v>637.2</v>
      </c>
      <c r="BJ12" s="2">
        <f t="shared" si="14"/>
        <v>56.756034559543956</v>
      </c>
      <c r="BK12" s="20">
        <f>C12-AS12</f>
        <v>-405.5</v>
      </c>
      <c r="BL12" s="20">
        <f>D12-AT12</f>
        <v>380.5</v>
      </c>
      <c r="BM12" s="2">
        <v>0</v>
      </c>
      <c r="BN12" s="10"/>
      <c r="BO12" s="11"/>
    </row>
    <row r="13" spans="1:67" ht="15" customHeight="1">
      <c r="A13" s="9">
        <v>4</v>
      </c>
      <c r="B13" s="6" t="s">
        <v>33</v>
      </c>
      <c r="C13" s="7">
        <v>4229.3</v>
      </c>
      <c r="D13" s="8">
        <v>3868.3</v>
      </c>
      <c r="E13" s="2">
        <f t="shared" si="2"/>
        <v>91.46430851441136</v>
      </c>
      <c r="F13" s="2">
        <v>965.5</v>
      </c>
      <c r="G13" s="2">
        <v>752.7</v>
      </c>
      <c r="H13" s="2">
        <f t="shared" si="3"/>
        <v>77.95960642154324</v>
      </c>
      <c r="I13" s="2">
        <v>12.7</v>
      </c>
      <c r="J13" s="2">
        <v>11</v>
      </c>
      <c r="K13" s="2">
        <f t="shared" si="0"/>
        <v>86.61417322834646</v>
      </c>
      <c r="L13" s="2">
        <v>1.2</v>
      </c>
      <c r="M13" s="2">
        <v>0</v>
      </c>
      <c r="N13" s="2">
        <v>0</v>
      </c>
      <c r="O13" s="2">
        <v>53</v>
      </c>
      <c r="P13" s="2">
        <v>25.7</v>
      </c>
      <c r="Q13" s="2">
        <f t="shared" si="5"/>
        <v>48.490566037735846</v>
      </c>
      <c r="R13" s="2">
        <v>300.7</v>
      </c>
      <c r="S13" s="2">
        <v>194.7</v>
      </c>
      <c r="T13" s="2">
        <f t="shared" si="15"/>
        <v>64.74891918856002</v>
      </c>
      <c r="U13" s="2">
        <v>0</v>
      </c>
      <c r="V13" s="2">
        <v>0</v>
      </c>
      <c r="W13" s="2">
        <v>0</v>
      </c>
      <c r="X13" s="2">
        <v>67.3</v>
      </c>
      <c r="Y13" s="2">
        <v>0</v>
      </c>
      <c r="Z13" s="2">
        <f t="shared" si="6"/>
        <v>0</v>
      </c>
      <c r="AA13" s="2">
        <v>76.3</v>
      </c>
      <c r="AB13" s="2">
        <v>38.8</v>
      </c>
      <c r="AC13" s="2">
        <f aca="true" t="shared" si="16" ref="AC13:AC21">AB13/AA13*100</f>
        <v>50.85190039318479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3263.8</v>
      </c>
      <c r="AK13" s="2">
        <v>3115.5</v>
      </c>
      <c r="AL13" s="2">
        <f t="shared" si="8"/>
        <v>95.45621667994362</v>
      </c>
      <c r="AM13" s="2">
        <v>1188.8</v>
      </c>
      <c r="AN13" s="2">
        <v>990.6</v>
      </c>
      <c r="AO13" s="2">
        <f t="shared" si="9"/>
        <v>83.32772543741589</v>
      </c>
      <c r="AP13" s="2">
        <v>0</v>
      </c>
      <c r="AQ13" s="2">
        <v>0</v>
      </c>
      <c r="AR13" s="2">
        <v>0</v>
      </c>
      <c r="AS13" s="2">
        <v>4229.3</v>
      </c>
      <c r="AT13" s="2">
        <v>3489.9</v>
      </c>
      <c r="AU13" s="2">
        <f t="shared" si="10"/>
        <v>82.51720142813231</v>
      </c>
      <c r="AV13" s="22">
        <v>1074.9</v>
      </c>
      <c r="AW13" s="2">
        <v>779.5</v>
      </c>
      <c r="AX13" s="2">
        <f t="shared" si="11"/>
        <v>72.51837380221416</v>
      </c>
      <c r="AY13" s="21">
        <v>1067.5</v>
      </c>
      <c r="AZ13" s="2">
        <v>777.3</v>
      </c>
      <c r="BA13" s="2">
        <f t="shared" si="1"/>
        <v>72.81498829039812</v>
      </c>
      <c r="BB13" s="2">
        <v>2195.8</v>
      </c>
      <c r="BC13" s="2">
        <v>1971.8</v>
      </c>
      <c r="BD13" s="2">
        <f t="shared" si="12"/>
        <v>89.79870662173239</v>
      </c>
      <c r="BE13" s="21">
        <v>383.8</v>
      </c>
      <c r="BF13" s="2">
        <v>352.4</v>
      </c>
      <c r="BG13" s="2">
        <f t="shared" si="13"/>
        <v>91.8186555497655</v>
      </c>
      <c r="BH13" s="21">
        <v>418.7</v>
      </c>
      <c r="BI13" s="2">
        <v>256.7</v>
      </c>
      <c r="BJ13" s="2">
        <f t="shared" si="14"/>
        <v>61.30881299259613</v>
      </c>
      <c r="BK13" s="20">
        <f>C13-AS13</f>
        <v>0</v>
      </c>
      <c r="BL13" s="20">
        <f>D13-AT13</f>
        <v>378.4000000000001</v>
      </c>
      <c r="BM13" s="2">
        <v>0</v>
      </c>
      <c r="BN13" s="10"/>
      <c r="BO13" s="11"/>
    </row>
    <row r="14" spans="1:67" ht="15">
      <c r="A14" s="9">
        <v>5</v>
      </c>
      <c r="B14" s="6" t="s">
        <v>34</v>
      </c>
      <c r="C14" s="7">
        <v>3226.7</v>
      </c>
      <c r="D14" s="8">
        <v>2274</v>
      </c>
      <c r="E14" s="2">
        <f t="shared" si="2"/>
        <v>70.47447856943627</v>
      </c>
      <c r="F14" s="2">
        <v>1404.3</v>
      </c>
      <c r="G14" s="2">
        <v>786.6</v>
      </c>
      <c r="H14" s="2">
        <f t="shared" si="3"/>
        <v>56.01367229224525</v>
      </c>
      <c r="I14" s="2">
        <v>27.6</v>
      </c>
      <c r="J14" s="2">
        <v>18.9</v>
      </c>
      <c r="K14" s="2">
        <f t="shared" si="0"/>
        <v>68.4782608695652</v>
      </c>
      <c r="L14" s="2">
        <v>9.4</v>
      </c>
      <c r="M14" s="2">
        <v>2.1</v>
      </c>
      <c r="N14" s="2">
        <f t="shared" si="4"/>
        <v>22.340425531914892</v>
      </c>
      <c r="O14" s="2">
        <v>48</v>
      </c>
      <c r="P14" s="2">
        <v>19.4</v>
      </c>
      <c r="Q14" s="2">
        <f t="shared" si="5"/>
        <v>40.416666666666664</v>
      </c>
      <c r="R14" s="2">
        <v>289.2</v>
      </c>
      <c r="S14" s="2">
        <v>187.4</v>
      </c>
      <c r="T14" s="2">
        <f t="shared" si="15"/>
        <v>64.79944674965422</v>
      </c>
      <c r="U14" s="2">
        <v>0</v>
      </c>
      <c r="V14" s="2">
        <v>0</v>
      </c>
      <c r="W14" s="2">
        <v>0</v>
      </c>
      <c r="X14" s="2">
        <v>570</v>
      </c>
      <c r="Y14" s="2">
        <v>202.5</v>
      </c>
      <c r="Z14" s="2">
        <f t="shared" si="6"/>
        <v>35.526315789473685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1822.4</v>
      </c>
      <c r="AK14" s="2">
        <v>1487.4</v>
      </c>
      <c r="AL14" s="2">
        <f t="shared" si="8"/>
        <v>81.61764705882352</v>
      </c>
      <c r="AM14" s="2">
        <v>244.1</v>
      </c>
      <c r="AN14" s="2">
        <v>203.4</v>
      </c>
      <c r="AO14" s="2">
        <f t="shared" si="9"/>
        <v>83.32650553052028</v>
      </c>
      <c r="AP14" s="2">
        <v>500</v>
      </c>
      <c r="AQ14" s="2">
        <v>500</v>
      </c>
      <c r="AR14" s="2">
        <f>AQ14/AP14*100</f>
        <v>100</v>
      </c>
      <c r="AS14" s="2">
        <v>3371.2</v>
      </c>
      <c r="AT14" s="2">
        <v>2145.3</v>
      </c>
      <c r="AU14" s="2">
        <f t="shared" si="10"/>
        <v>63.63609397247272</v>
      </c>
      <c r="AV14" s="22">
        <v>1056.5</v>
      </c>
      <c r="AW14" s="2">
        <v>645.5</v>
      </c>
      <c r="AX14" s="2">
        <f t="shared" si="11"/>
        <v>61.09796497870327</v>
      </c>
      <c r="AY14" s="21">
        <v>1049.5</v>
      </c>
      <c r="AZ14" s="2">
        <v>643.5</v>
      </c>
      <c r="BA14" s="2">
        <f t="shared" si="1"/>
        <v>61.31491186279181</v>
      </c>
      <c r="BB14" s="2">
        <v>1175.2</v>
      </c>
      <c r="BC14" s="2">
        <v>657.7</v>
      </c>
      <c r="BD14" s="2">
        <f t="shared" si="12"/>
        <v>55.96494213750851</v>
      </c>
      <c r="BE14" s="21">
        <v>475.9</v>
      </c>
      <c r="BF14" s="2">
        <v>357.1</v>
      </c>
      <c r="BG14" s="2">
        <f t="shared" si="13"/>
        <v>75.03677243118302</v>
      </c>
      <c r="BH14" s="21">
        <v>559.8</v>
      </c>
      <c r="BI14" s="2">
        <v>426.7</v>
      </c>
      <c r="BJ14" s="2">
        <f t="shared" si="14"/>
        <v>76.22365130403716</v>
      </c>
      <c r="BK14" s="20">
        <f>C14-AS14</f>
        <v>-144.5</v>
      </c>
      <c r="BL14" s="20">
        <f>D14-AT14</f>
        <v>128.69999999999982</v>
      </c>
      <c r="BM14" s="2">
        <v>0</v>
      </c>
      <c r="BN14" s="10"/>
      <c r="BO14" s="11"/>
    </row>
    <row r="15" spans="1:67" ht="15">
      <c r="A15" s="9">
        <v>6</v>
      </c>
      <c r="B15" s="6" t="s">
        <v>35</v>
      </c>
      <c r="C15" s="7">
        <v>75641.7</v>
      </c>
      <c r="D15" s="8">
        <v>38326.6</v>
      </c>
      <c r="E15" s="2">
        <f t="shared" si="2"/>
        <v>50.66861268321574</v>
      </c>
      <c r="F15" s="2">
        <v>19793.5</v>
      </c>
      <c r="G15" s="2">
        <v>12263.4</v>
      </c>
      <c r="H15" s="2">
        <f t="shared" si="3"/>
        <v>61.956702958041774</v>
      </c>
      <c r="I15" s="2">
        <v>6713.2</v>
      </c>
      <c r="J15" s="2">
        <v>4978.6</v>
      </c>
      <c r="K15" s="2">
        <f t="shared" si="0"/>
        <v>74.16135375081929</v>
      </c>
      <c r="L15" s="2">
        <v>18.1</v>
      </c>
      <c r="M15" s="2">
        <v>4.7</v>
      </c>
      <c r="N15" s="2">
        <f t="shared" si="4"/>
        <v>25.96685082872928</v>
      </c>
      <c r="O15" s="2">
        <v>1306</v>
      </c>
      <c r="P15" s="2">
        <v>582.8</v>
      </c>
      <c r="Q15" s="2">
        <f t="shared" si="5"/>
        <v>44.624808575803975</v>
      </c>
      <c r="R15" s="2">
        <v>5553.2</v>
      </c>
      <c r="S15" s="2">
        <v>4297.1</v>
      </c>
      <c r="T15" s="2">
        <f t="shared" si="15"/>
        <v>77.38060937837645</v>
      </c>
      <c r="U15" s="2">
        <v>269.3</v>
      </c>
      <c r="V15" s="2">
        <v>99.4</v>
      </c>
      <c r="W15" s="2">
        <f>V15/U15*100</f>
        <v>36.91050872632752</v>
      </c>
      <c r="X15" s="2">
        <v>0</v>
      </c>
      <c r="Y15" s="2">
        <v>0</v>
      </c>
      <c r="Z15" s="2">
        <v>0</v>
      </c>
      <c r="AA15" s="2">
        <v>130.7</v>
      </c>
      <c r="AB15" s="2">
        <v>165.6</v>
      </c>
      <c r="AC15" s="2">
        <v>107.4</v>
      </c>
      <c r="AD15" s="2">
        <v>0</v>
      </c>
      <c r="AE15" s="2">
        <v>0</v>
      </c>
      <c r="AF15" s="2">
        <v>0</v>
      </c>
      <c r="AG15" s="2">
        <v>725.4</v>
      </c>
      <c r="AH15" s="2">
        <v>632.7</v>
      </c>
      <c r="AI15" s="2">
        <f t="shared" si="7"/>
        <v>87.22084367245658</v>
      </c>
      <c r="AJ15" s="2">
        <v>55848.2</v>
      </c>
      <c r="AK15" s="2">
        <v>26063.2</v>
      </c>
      <c r="AL15" s="2">
        <f t="shared" si="8"/>
        <v>46.66793200138948</v>
      </c>
      <c r="AM15" s="2">
        <v>4328.5</v>
      </c>
      <c r="AN15" s="2">
        <v>3607</v>
      </c>
      <c r="AO15" s="2">
        <f t="shared" si="9"/>
        <v>83.3314081090447</v>
      </c>
      <c r="AP15" s="2">
        <v>6870</v>
      </c>
      <c r="AQ15" s="2">
        <v>5871</v>
      </c>
      <c r="AR15" s="2">
        <f>AQ15/AP15*100</f>
        <v>85.4585152838428</v>
      </c>
      <c r="AS15" s="2">
        <v>75672.9</v>
      </c>
      <c r="AT15" s="2">
        <v>33810.2</v>
      </c>
      <c r="AU15" s="2">
        <f t="shared" si="10"/>
        <v>44.6794030623909</v>
      </c>
      <c r="AV15" s="22">
        <v>4106.5</v>
      </c>
      <c r="AW15" s="2">
        <v>2844.2</v>
      </c>
      <c r="AX15" s="2">
        <f t="shared" si="11"/>
        <v>69.26092779739437</v>
      </c>
      <c r="AY15" s="21">
        <v>3888.4</v>
      </c>
      <c r="AZ15" s="2">
        <v>2826.2</v>
      </c>
      <c r="BA15" s="2">
        <f t="shared" si="1"/>
        <v>72.68285155848163</v>
      </c>
      <c r="BB15" s="2">
        <v>9073.1</v>
      </c>
      <c r="BC15" s="2">
        <v>6445.4</v>
      </c>
      <c r="BD15" s="2">
        <f t="shared" si="12"/>
        <v>71.03856454794942</v>
      </c>
      <c r="BE15" s="21">
        <v>59638.2</v>
      </c>
      <c r="BF15" s="2">
        <v>22331.9</v>
      </c>
      <c r="BG15" s="2">
        <f t="shared" si="13"/>
        <v>37.445630485158844</v>
      </c>
      <c r="BH15" s="21">
        <v>2129.8</v>
      </c>
      <c r="BI15" s="2">
        <v>1776.9</v>
      </c>
      <c r="BJ15" s="2">
        <f t="shared" si="14"/>
        <v>83.43036904873696</v>
      </c>
      <c r="BK15" s="20">
        <f>C15-AS15</f>
        <v>-31.19999999999709</v>
      </c>
      <c r="BL15" s="20">
        <f>D15-AT15</f>
        <v>4516.4000000000015</v>
      </c>
      <c r="BM15" s="2">
        <v>0</v>
      </c>
      <c r="BN15" s="10"/>
      <c r="BO15" s="11"/>
    </row>
    <row r="16" spans="1:67" ht="15">
      <c r="A16" s="9">
        <v>7</v>
      </c>
      <c r="B16" s="6" t="s">
        <v>41</v>
      </c>
      <c r="C16" s="7">
        <v>15494.6</v>
      </c>
      <c r="D16" s="8">
        <v>11265.6</v>
      </c>
      <c r="E16" s="2">
        <f t="shared" si="2"/>
        <v>72.70662037096795</v>
      </c>
      <c r="F16" s="2">
        <v>2445.8</v>
      </c>
      <c r="G16" s="2">
        <v>1722.3</v>
      </c>
      <c r="H16" s="2">
        <f t="shared" si="3"/>
        <v>70.41867691552865</v>
      </c>
      <c r="I16" s="2">
        <v>162.2</v>
      </c>
      <c r="J16" s="2">
        <v>128.7</v>
      </c>
      <c r="K16" s="2">
        <f t="shared" si="0"/>
        <v>79.34648581997534</v>
      </c>
      <c r="L16" s="2">
        <v>12.7</v>
      </c>
      <c r="M16" s="2">
        <v>45.1</v>
      </c>
      <c r="N16" s="2">
        <f t="shared" si="4"/>
        <v>355.1181102362205</v>
      </c>
      <c r="O16" s="2">
        <v>234</v>
      </c>
      <c r="P16" s="2">
        <v>55.7</v>
      </c>
      <c r="Q16" s="2">
        <f t="shared" si="5"/>
        <v>23.803418803418804</v>
      </c>
      <c r="R16" s="2">
        <v>512.8</v>
      </c>
      <c r="S16" s="2">
        <v>318.5</v>
      </c>
      <c r="T16" s="2">
        <f t="shared" si="15"/>
        <v>62.10998439937598</v>
      </c>
      <c r="U16" s="2">
        <v>0</v>
      </c>
      <c r="V16" s="2">
        <v>0</v>
      </c>
      <c r="W16" s="2">
        <v>0</v>
      </c>
      <c r="X16" s="2">
        <v>400</v>
      </c>
      <c r="Y16" s="2">
        <v>294.3</v>
      </c>
      <c r="Z16" s="2">
        <f t="shared" si="6"/>
        <v>73.575</v>
      </c>
      <c r="AA16" s="2">
        <v>20</v>
      </c>
      <c r="AB16" s="2">
        <v>12.1</v>
      </c>
      <c r="AC16" s="2">
        <f t="shared" si="16"/>
        <v>60.5</v>
      </c>
      <c r="AD16" s="2">
        <v>0</v>
      </c>
      <c r="AE16" s="2">
        <v>0</v>
      </c>
      <c r="AF16" s="2">
        <v>0</v>
      </c>
      <c r="AG16" s="2">
        <v>13.7</v>
      </c>
      <c r="AH16" s="2">
        <v>9.5</v>
      </c>
      <c r="AI16" s="2">
        <f t="shared" si="7"/>
        <v>69.34306569343066</v>
      </c>
      <c r="AJ16" s="2">
        <v>13048.8</v>
      </c>
      <c r="AK16" s="2">
        <v>9543.3</v>
      </c>
      <c r="AL16" s="2">
        <f t="shared" si="8"/>
        <v>73.13546073202133</v>
      </c>
      <c r="AM16" s="2">
        <v>1676</v>
      </c>
      <c r="AN16" s="2">
        <v>1396.6</v>
      </c>
      <c r="AO16" s="2">
        <f t="shared" si="9"/>
        <v>83.32935560859188</v>
      </c>
      <c r="AP16" s="2">
        <v>0</v>
      </c>
      <c r="AQ16" s="2">
        <v>0</v>
      </c>
      <c r="AR16" s="2">
        <v>0</v>
      </c>
      <c r="AS16" s="2">
        <v>15655.6</v>
      </c>
      <c r="AT16" s="2">
        <v>10404.1</v>
      </c>
      <c r="AU16" s="2">
        <f t="shared" si="10"/>
        <v>66.45609238866604</v>
      </c>
      <c r="AV16" s="22">
        <v>1103.2</v>
      </c>
      <c r="AW16" s="2">
        <v>879.1</v>
      </c>
      <c r="AX16" s="2">
        <f t="shared" si="11"/>
        <v>79.68636693255982</v>
      </c>
      <c r="AY16" s="21">
        <v>1064.8</v>
      </c>
      <c r="AZ16" s="2">
        <v>865.8</v>
      </c>
      <c r="BA16" s="2">
        <f t="shared" si="1"/>
        <v>81.31104432757326</v>
      </c>
      <c r="BB16" s="2">
        <v>3879.4</v>
      </c>
      <c r="BC16" s="2">
        <v>2498.1</v>
      </c>
      <c r="BD16" s="2">
        <f t="shared" si="12"/>
        <v>64.39397845027581</v>
      </c>
      <c r="BE16" s="21">
        <v>8983.8</v>
      </c>
      <c r="BF16" s="2">
        <v>6413.6</v>
      </c>
      <c r="BG16" s="2">
        <f t="shared" si="13"/>
        <v>71.39072552817294</v>
      </c>
      <c r="BH16" s="21">
        <v>1106.5</v>
      </c>
      <c r="BI16" s="2">
        <v>242.5</v>
      </c>
      <c r="BJ16" s="2">
        <f t="shared" si="14"/>
        <v>21.9159511974695</v>
      </c>
      <c r="BK16" s="20">
        <f>C16-AS16</f>
        <v>-161</v>
      </c>
      <c r="BL16" s="20">
        <f>D16-AT16</f>
        <v>861.5</v>
      </c>
      <c r="BM16" s="2">
        <v>0</v>
      </c>
      <c r="BN16" s="10"/>
      <c r="BO16" s="11"/>
    </row>
    <row r="17" spans="1:67" ht="15" customHeight="1">
      <c r="A17" s="9">
        <v>8</v>
      </c>
      <c r="B17" s="6" t="s">
        <v>36</v>
      </c>
      <c r="C17" s="7">
        <v>9776.4</v>
      </c>
      <c r="D17" s="8">
        <v>6182.4</v>
      </c>
      <c r="E17" s="2">
        <f t="shared" si="2"/>
        <v>63.23800171842395</v>
      </c>
      <c r="F17" s="2">
        <v>1915.9</v>
      </c>
      <c r="G17" s="2">
        <v>1542.1</v>
      </c>
      <c r="H17" s="2">
        <f t="shared" si="3"/>
        <v>80.4895871392035</v>
      </c>
      <c r="I17" s="2">
        <v>49.1</v>
      </c>
      <c r="J17" s="2">
        <v>34.9</v>
      </c>
      <c r="K17" s="2">
        <f t="shared" si="0"/>
        <v>71.07942973523421</v>
      </c>
      <c r="L17" s="2">
        <v>3.6</v>
      </c>
      <c r="M17" s="2">
        <v>4.1</v>
      </c>
      <c r="N17" s="2">
        <f t="shared" si="4"/>
        <v>113.88888888888889</v>
      </c>
      <c r="O17" s="2">
        <v>186</v>
      </c>
      <c r="P17" s="2">
        <v>72.6</v>
      </c>
      <c r="Q17" s="2">
        <f t="shared" si="5"/>
        <v>39.03225806451612</v>
      </c>
      <c r="R17" s="2">
        <v>621</v>
      </c>
      <c r="S17" s="2">
        <v>444.7</v>
      </c>
      <c r="T17" s="2">
        <f t="shared" si="15"/>
        <v>71.61030595813205</v>
      </c>
      <c r="U17" s="2">
        <v>0</v>
      </c>
      <c r="V17" s="2">
        <v>0</v>
      </c>
      <c r="W17" s="2">
        <v>0</v>
      </c>
      <c r="X17" s="2">
        <v>96.9</v>
      </c>
      <c r="Y17" s="2">
        <v>29</v>
      </c>
      <c r="Z17" s="2">
        <f t="shared" si="6"/>
        <v>29.927760577915375</v>
      </c>
      <c r="AA17" s="2">
        <v>6</v>
      </c>
      <c r="AB17" s="2">
        <v>8.1</v>
      </c>
      <c r="AC17" s="2">
        <f t="shared" si="16"/>
        <v>135</v>
      </c>
      <c r="AD17" s="2">
        <v>0</v>
      </c>
      <c r="AE17" s="2">
        <v>0</v>
      </c>
      <c r="AF17" s="2">
        <v>0</v>
      </c>
      <c r="AG17" s="2">
        <v>7.5</v>
      </c>
      <c r="AH17" s="2">
        <v>11.4</v>
      </c>
      <c r="AI17" s="2">
        <f t="shared" si="7"/>
        <v>152</v>
      </c>
      <c r="AJ17" s="2">
        <v>7860.5</v>
      </c>
      <c r="AK17" s="2">
        <v>4640.4</v>
      </c>
      <c r="AL17" s="2">
        <f t="shared" si="8"/>
        <v>59.03441256917499</v>
      </c>
      <c r="AM17" s="2">
        <v>2196.5</v>
      </c>
      <c r="AN17" s="2">
        <v>1830.4</v>
      </c>
      <c r="AO17" s="2">
        <f t="shared" si="9"/>
        <v>83.33257455042113</v>
      </c>
      <c r="AP17" s="2">
        <v>0</v>
      </c>
      <c r="AQ17" s="2">
        <v>0</v>
      </c>
      <c r="AR17" s="2">
        <v>0</v>
      </c>
      <c r="AS17" s="2">
        <v>10227.3</v>
      </c>
      <c r="AT17" s="2">
        <v>5448.3</v>
      </c>
      <c r="AU17" s="2">
        <f t="shared" si="10"/>
        <v>53.27212460766771</v>
      </c>
      <c r="AV17" s="22">
        <v>1092.3</v>
      </c>
      <c r="AW17" s="2">
        <v>771.7</v>
      </c>
      <c r="AX17" s="2">
        <f t="shared" si="11"/>
        <v>70.6490890780921</v>
      </c>
      <c r="AY17" s="21">
        <v>1053.6</v>
      </c>
      <c r="AZ17" s="2">
        <v>768.1</v>
      </c>
      <c r="BA17" s="2">
        <f t="shared" si="1"/>
        <v>72.90242976461656</v>
      </c>
      <c r="BB17" s="2">
        <v>3917.8</v>
      </c>
      <c r="BC17" s="2">
        <v>3097.2</v>
      </c>
      <c r="BD17" s="2">
        <f t="shared" si="12"/>
        <v>79.05457144315686</v>
      </c>
      <c r="BE17" s="21">
        <v>3547.2</v>
      </c>
      <c r="BF17" s="2">
        <v>787</v>
      </c>
      <c r="BG17" s="2">
        <f t="shared" si="13"/>
        <v>22.186513306269735</v>
      </c>
      <c r="BH17" s="21">
        <v>1439</v>
      </c>
      <c r="BI17" s="2">
        <v>631.3</v>
      </c>
      <c r="BJ17" s="2">
        <f t="shared" si="14"/>
        <v>43.87074357192495</v>
      </c>
      <c r="BK17" s="20">
        <f>C17-AS17</f>
        <v>-450.89999999999964</v>
      </c>
      <c r="BL17" s="20">
        <f>D17-AT17</f>
        <v>734.0999999999995</v>
      </c>
      <c r="BM17" s="2">
        <v>0</v>
      </c>
      <c r="BN17" s="10"/>
      <c r="BO17" s="11"/>
    </row>
    <row r="18" spans="1:67" ht="15">
      <c r="A18" s="9">
        <v>9</v>
      </c>
      <c r="B18" s="26" t="s">
        <v>37</v>
      </c>
      <c r="C18" s="7">
        <v>7570.2</v>
      </c>
      <c r="D18" s="8">
        <v>6886.8</v>
      </c>
      <c r="E18" s="2">
        <f t="shared" si="2"/>
        <v>90.97249742411033</v>
      </c>
      <c r="F18" s="2">
        <v>2094.3</v>
      </c>
      <c r="G18" s="2">
        <v>1579.8</v>
      </c>
      <c r="H18" s="2">
        <f t="shared" si="3"/>
        <v>75.433319008738</v>
      </c>
      <c r="I18" s="2">
        <v>14.5</v>
      </c>
      <c r="J18" s="2">
        <v>14.7</v>
      </c>
      <c r="K18" s="2">
        <f t="shared" si="0"/>
        <v>101.37931034482759</v>
      </c>
      <c r="L18" s="2">
        <v>0.2</v>
      </c>
      <c r="M18" s="2">
        <v>0.5</v>
      </c>
      <c r="N18" s="2">
        <f t="shared" si="4"/>
        <v>250</v>
      </c>
      <c r="O18" s="2">
        <v>110</v>
      </c>
      <c r="P18" s="2">
        <v>22.5</v>
      </c>
      <c r="Q18" s="2">
        <f t="shared" si="5"/>
        <v>20.454545454545457</v>
      </c>
      <c r="R18" s="2">
        <v>983</v>
      </c>
      <c r="S18" s="2">
        <v>578.4</v>
      </c>
      <c r="T18" s="2">
        <f t="shared" si="15"/>
        <v>58.84028484231942</v>
      </c>
      <c r="U18" s="2">
        <v>0</v>
      </c>
      <c r="V18" s="2">
        <v>0</v>
      </c>
      <c r="W18" s="2">
        <v>0</v>
      </c>
      <c r="X18" s="29">
        <v>148.4</v>
      </c>
      <c r="Y18" s="2">
        <v>148.4</v>
      </c>
      <c r="Z18" s="2">
        <f t="shared" si="6"/>
        <v>100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5475.9</v>
      </c>
      <c r="AK18" s="2">
        <v>5307</v>
      </c>
      <c r="AL18" s="2">
        <f t="shared" si="8"/>
        <v>96.91557552183203</v>
      </c>
      <c r="AM18" s="2">
        <v>542.1</v>
      </c>
      <c r="AN18" s="2">
        <v>451.7</v>
      </c>
      <c r="AO18" s="2">
        <f t="shared" si="9"/>
        <v>83.32410994281497</v>
      </c>
      <c r="AP18" s="2">
        <v>200</v>
      </c>
      <c r="AQ18" s="2">
        <v>200</v>
      </c>
      <c r="AR18" s="2">
        <f>AQ18/AP18*100</f>
        <v>100</v>
      </c>
      <c r="AS18" s="2">
        <v>7595.5</v>
      </c>
      <c r="AT18" s="2">
        <v>6456.3</v>
      </c>
      <c r="AU18" s="2">
        <f t="shared" si="10"/>
        <v>85.00164571127642</v>
      </c>
      <c r="AV18" s="22">
        <v>1064.5</v>
      </c>
      <c r="AW18" s="2">
        <v>801.8</v>
      </c>
      <c r="AX18" s="2">
        <f t="shared" si="11"/>
        <v>75.3217472992015</v>
      </c>
      <c r="AY18" s="21">
        <v>1056.8</v>
      </c>
      <c r="AZ18" s="2">
        <v>799.2</v>
      </c>
      <c r="BA18" s="2">
        <f t="shared" si="1"/>
        <v>75.62452687358063</v>
      </c>
      <c r="BB18" s="2">
        <v>2342.6</v>
      </c>
      <c r="BC18" s="2">
        <v>2252</v>
      </c>
      <c r="BD18" s="2">
        <f t="shared" si="12"/>
        <v>96.13250234781867</v>
      </c>
      <c r="BE18" s="21">
        <v>3334.9</v>
      </c>
      <c r="BF18" s="2">
        <v>3189.3</v>
      </c>
      <c r="BG18" s="2">
        <f t="shared" si="13"/>
        <v>95.63405199556209</v>
      </c>
      <c r="BH18" s="21">
        <v>748.2</v>
      </c>
      <c r="BI18" s="2">
        <v>141.1</v>
      </c>
      <c r="BJ18" s="2">
        <f t="shared" si="14"/>
        <v>18.858593958834536</v>
      </c>
      <c r="BK18" s="20">
        <f>C18-AS18</f>
        <v>-25.300000000000182</v>
      </c>
      <c r="BL18" s="20">
        <f>D18-AT18</f>
        <v>430.5</v>
      </c>
      <c r="BM18" s="2">
        <v>0</v>
      </c>
      <c r="BN18" s="10"/>
      <c r="BO18" s="11"/>
    </row>
    <row r="19" spans="1:67" ht="15">
      <c r="A19" s="9">
        <v>10</v>
      </c>
      <c r="B19" s="6" t="s">
        <v>38</v>
      </c>
      <c r="C19" s="7">
        <v>4804.8</v>
      </c>
      <c r="D19" s="8">
        <v>3825.7</v>
      </c>
      <c r="E19" s="2">
        <f t="shared" si="2"/>
        <v>79.62246087246086</v>
      </c>
      <c r="F19" s="2">
        <v>1530.9</v>
      </c>
      <c r="G19" s="2">
        <v>810.1</v>
      </c>
      <c r="H19" s="2">
        <f t="shared" si="3"/>
        <v>52.91658501535045</v>
      </c>
      <c r="I19" s="2">
        <v>33.3</v>
      </c>
      <c r="J19" s="2">
        <v>19.9</v>
      </c>
      <c r="K19" s="2">
        <f t="shared" si="0"/>
        <v>59.75975975975976</v>
      </c>
      <c r="L19" s="2">
        <v>0</v>
      </c>
      <c r="M19" s="2">
        <v>0</v>
      </c>
      <c r="N19" s="2">
        <v>0</v>
      </c>
      <c r="O19" s="2">
        <v>132</v>
      </c>
      <c r="P19" s="2">
        <v>27.5</v>
      </c>
      <c r="Q19" s="2">
        <f t="shared" si="5"/>
        <v>20.833333333333336</v>
      </c>
      <c r="R19" s="2">
        <v>760.5</v>
      </c>
      <c r="S19" s="2">
        <v>400.7</v>
      </c>
      <c r="T19" s="2">
        <f t="shared" si="15"/>
        <v>52.68902038132806</v>
      </c>
      <c r="U19" s="2">
        <v>0</v>
      </c>
      <c r="V19" s="2">
        <v>0</v>
      </c>
      <c r="W19" s="2">
        <v>0</v>
      </c>
      <c r="X19" s="2">
        <v>50</v>
      </c>
      <c r="Y19" s="2">
        <v>37</v>
      </c>
      <c r="Z19" s="2">
        <f t="shared" si="6"/>
        <v>74</v>
      </c>
      <c r="AA19" s="2">
        <v>20</v>
      </c>
      <c r="AB19" s="2">
        <v>10</v>
      </c>
      <c r="AC19" s="2">
        <f t="shared" si="16"/>
        <v>50</v>
      </c>
      <c r="AD19" s="2">
        <v>0</v>
      </c>
      <c r="AE19" s="2">
        <v>0</v>
      </c>
      <c r="AF19" s="2">
        <v>0</v>
      </c>
      <c r="AG19" s="2">
        <v>30.8</v>
      </c>
      <c r="AH19" s="2">
        <v>16.6</v>
      </c>
      <c r="AI19" s="2">
        <f t="shared" si="7"/>
        <v>53.896103896103895</v>
      </c>
      <c r="AJ19" s="2">
        <v>3273.9</v>
      </c>
      <c r="AK19" s="2">
        <v>3015.6</v>
      </c>
      <c r="AL19" s="2">
        <f t="shared" si="8"/>
        <v>92.11032713277741</v>
      </c>
      <c r="AM19" s="2">
        <v>1079.3</v>
      </c>
      <c r="AN19" s="2">
        <v>899.4</v>
      </c>
      <c r="AO19" s="2">
        <f t="shared" si="9"/>
        <v>83.33178912257945</v>
      </c>
      <c r="AP19" s="2">
        <v>200</v>
      </c>
      <c r="AQ19" s="2">
        <v>200</v>
      </c>
      <c r="AR19" s="2">
        <f>AQ19/AP19*100</f>
        <v>100</v>
      </c>
      <c r="AS19" s="2">
        <v>4940.3</v>
      </c>
      <c r="AT19" s="2">
        <v>3739.2</v>
      </c>
      <c r="AU19" s="2">
        <f t="shared" si="10"/>
        <v>75.68771127259477</v>
      </c>
      <c r="AV19" s="22">
        <v>1069.1</v>
      </c>
      <c r="AW19" s="2">
        <v>787.3</v>
      </c>
      <c r="AX19" s="2">
        <f t="shared" si="11"/>
        <v>73.6413806005051</v>
      </c>
      <c r="AY19" s="21">
        <v>1046.5</v>
      </c>
      <c r="AZ19" s="2">
        <v>784.8</v>
      </c>
      <c r="BA19" s="2">
        <f t="shared" si="1"/>
        <v>74.99283325370281</v>
      </c>
      <c r="BB19" s="2">
        <v>2336.8</v>
      </c>
      <c r="BC19" s="2">
        <v>2089.7</v>
      </c>
      <c r="BD19" s="2">
        <f t="shared" si="12"/>
        <v>89.42571037315986</v>
      </c>
      <c r="BE19" s="21">
        <v>544.9</v>
      </c>
      <c r="BF19" s="2">
        <v>476.2</v>
      </c>
      <c r="BG19" s="2">
        <f t="shared" si="13"/>
        <v>87.39218205175263</v>
      </c>
      <c r="BH19" s="21">
        <v>750</v>
      </c>
      <c r="BI19" s="2">
        <v>188.2</v>
      </c>
      <c r="BJ19" s="2">
        <f t="shared" si="14"/>
        <v>25.093333333333334</v>
      </c>
      <c r="BK19" s="20">
        <f>C19-AS19</f>
        <v>-135.5</v>
      </c>
      <c r="BL19" s="20">
        <f>D19-AT19</f>
        <v>86.5</v>
      </c>
      <c r="BM19" s="2">
        <v>0</v>
      </c>
      <c r="BN19" s="10"/>
      <c r="BO19" s="11"/>
    </row>
    <row r="20" spans="1:67" ht="15">
      <c r="A20" s="25">
        <v>11</v>
      </c>
      <c r="B20" s="6" t="s">
        <v>39</v>
      </c>
      <c r="C20" s="8">
        <v>7830.2</v>
      </c>
      <c r="D20" s="8">
        <v>6697.5</v>
      </c>
      <c r="E20" s="2">
        <f t="shared" si="2"/>
        <v>85.53421368547419</v>
      </c>
      <c r="F20" s="2">
        <v>2166.4</v>
      </c>
      <c r="G20" s="2">
        <v>1521.5</v>
      </c>
      <c r="H20" s="2">
        <f t="shared" si="3"/>
        <v>70.23172082717872</v>
      </c>
      <c r="I20" s="2">
        <v>261.6</v>
      </c>
      <c r="J20" s="2">
        <v>180.1</v>
      </c>
      <c r="K20" s="2">
        <f t="shared" si="0"/>
        <v>68.84556574923548</v>
      </c>
      <c r="L20" s="2">
        <v>13.4</v>
      </c>
      <c r="M20" s="2">
        <v>13.9</v>
      </c>
      <c r="N20" s="2">
        <f t="shared" si="4"/>
        <v>103.73134328358209</v>
      </c>
      <c r="O20" s="2">
        <v>278</v>
      </c>
      <c r="P20" s="2">
        <v>265.5</v>
      </c>
      <c r="Q20" s="2">
        <f t="shared" si="5"/>
        <v>95.50359712230215</v>
      </c>
      <c r="R20" s="2">
        <v>707.4</v>
      </c>
      <c r="S20" s="2">
        <v>502.9</v>
      </c>
      <c r="T20" s="2">
        <f t="shared" si="15"/>
        <v>71.09132032796155</v>
      </c>
      <c r="U20" s="2">
        <v>0</v>
      </c>
      <c r="V20" s="2">
        <v>0</v>
      </c>
      <c r="W20" s="2">
        <v>0</v>
      </c>
      <c r="X20" s="2">
        <v>50</v>
      </c>
      <c r="Y20" s="2">
        <v>0</v>
      </c>
      <c r="Z20" s="2">
        <f t="shared" si="6"/>
        <v>0</v>
      </c>
      <c r="AA20" s="2">
        <v>110</v>
      </c>
      <c r="AB20" s="2">
        <v>82.2</v>
      </c>
      <c r="AC20" s="2">
        <f t="shared" si="16"/>
        <v>74.72727272727273</v>
      </c>
      <c r="AD20" s="2">
        <v>0</v>
      </c>
      <c r="AE20" s="2">
        <v>0</v>
      </c>
      <c r="AF20" s="2">
        <v>0</v>
      </c>
      <c r="AG20" s="2">
        <v>150.4</v>
      </c>
      <c r="AH20" s="2">
        <v>96.6</v>
      </c>
      <c r="AI20" s="2">
        <f t="shared" si="7"/>
        <v>64.22872340425532</v>
      </c>
      <c r="AJ20" s="2">
        <v>5663.8</v>
      </c>
      <c r="AK20" s="2">
        <v>5176</v>
      </c>
      <c r="AL20" s="2">
        <f t="shared" si="8"/>
        <v>91.3874077474487</v>
      </c>
      <c r="AM20" s="2">
        <v>1761.1</v>
      </c>
      <c r="AN20" s="2">
        <v>1467.5</v>
      </c>
      <c r="AO20" s="2">
        <f t="shared" si="9"/>
        <v>83.32860144228039</v>
      </c>
      <c r="AP20" s="2">
        <v>2680</v>
      </c>
      <c r="AQ20" s="2">
        <v>2680</v>
      </c>
      <c r="AR20" s="2">
        <f>AQ20/AP20*100</f>
        <v>100</v>
      </c>
      <c r="AS20" s="2">
        <v>7905.4</v>
      </c>
      <c r="AT20" s="2">
        <v>5419</v>
      </c>
      <c r="AU20" s="2">
        <f t="shared" si="10"/>
        <v>68.54808105851696</v>
      </c>
      <c r="AV20" s="22">
        <v>1141.6</v>
      </c>
      <c r="AW20" s="2">
        <v>808.9</v>
      </c>
      <c r="AX20" s="2">
        <f t="shared" si="11"/>
        <v>70.85669236159777</v>
      </c>
      <c r="AY20" s="21">
        <v>1108.3</v>
      </c>
      <c r="AZ20" s="2">
        <v>806.6</v>
      </c>
      <c r="BA20" s="2">
        <f t="shared" si="1"/>
        <v>72.77812866552378</v>
      </c>
      <c r="BB20" s="2">
        <v>1465.7</v>
      </c>
      <c r="BC20" s="2">
        <v>857.8</v>
      </c>
      <c r="BD20" s="2">
        <f t="shared" si="12"/>
        <v>58.5249368902231</v>
      </c>
      <c r="BE20" s="21">
        <v>3729.1</v>
      </c>
      <c r="BF20" s="2">
        <v>2880.6</v>
      </c>
      <c r="BG20" s="2">
        <f t="shared" si="13"/>
        <v>77.24652060818964</v>
      </c>
      <c r="BH20" s="21">
        <v>1283</v>
      </c>
      <c r="BI20" s="2">
        <v>709.1</v>
      </c>
      <c r="BJ20" s="2">
        <f t="shared" si="14"/>
        <v>55.26890101325019</v>
      </c>
      <c r="BK20" s="20">
        <f>C20-AS20</f>
        <v>-75.19999999999982</v>
      </c>
      <c r="BL20" s="20">
        <f>D20-AT20</f>
        <v>1278.5</v>
      </c>
      <c r="BM20" s="2">
        <v>0</v>
      </c>
      <c r="BN20" s="10"/>
      <c r="BO20" s="11"/>
    </row>
    <row r="21" spans="1:67" ht="15" customHeight="1">
      <c r="A21" s="25">
        <v>12</v>
      </c>
      <c r="B21" s="6" t="s">
        <v>40</v>
      </c>
      <c r="C21" s="7">
        <v>5587.6</v>
      </c>
      <c r="D21" s="8">
        <v>4693.9</v>
      </c>
      <c r="E21" s="2">
        <f t="shared" si="2"/>
        <v>84.00565537976948</v>
      </c>
      <c r="F21" s="2">
        <v>1458.1</v>
      </c>
      <c r="G21" s="2">
        <v>1129.8</v>
      </c>
      <c r="H21" s="2">
        <f t="shared" si="3"/>
        <v>77.48439750360058</v>
      </c>
      <c r="I21" s="2">
        <v>51.4</v>
      </c>
      <c r="J21" s="2">
        <v>42.7</v>
      </c>
      <c r="K21" s="2">
        <f t="shared" si="0"/>
        <v>83.0739299610895</v>
      </c>
      <c r="L21" s="2">
        <v>18.2</v>
      </c>
      <c r="M21" s="2">
        <v>10.2</v>
      </c>
      <c r="N21" s="2">
        <f t="shared" si="4"/>
        <v>56.043956043956044</v>
      </c>
      <c r="O21" s="2">
        <v>138</v>
      </c>
      <c r="P21" s="2">
        <v>31.1</v>
      </c>
      <c r="Q21" s="2">
        <f t="shared" si="5"/>
        <v>22.536231884057973</v>
      </c>
      <c r="R21" s="2">
        <v>439.7</v>
      </c>
      <c r="S21" s="2">
        <v>306.9</v>
      </c>
      <c r="T21" s="2">
        <f t="shared" si="15"/>
        <v>69.79758926540823</v>
      </c>
      <c r="U21" s="2">
        <v>0</v>
      </c>
      <c r="V21" s="2">
        <v>0</v>
      </c>
      <c r="W21" s="2">
        <v>0</v>
      </c>
      <c r="X21" s="2">
        <v>120</v>
      </c>
      <c r="Y21" s="2">
        <v>164.2</v>
      </c>
      <c r="Z21" s="2">
        <f t="shared" si="6"/>
        <v>136.83333333333331</v>
      </c>
      <c r="AA21" s="2">
        <v>2</v>
      </c>
      <c r="AB21" s="2">
        <v>0.2</v>
      </c>
      <c r="AC21" s="2">
        <f t="shared" si="16"/>
        <v>10</v>
      </c>
      <c r="AD21" s="2">
        <v>0</v>
      </c>
      <c r="AE21" s="2">
        <v>0</v>
      </c>
      <c r="AF21" s="2">
        <v>0</v>
      </c>
      <c r="AG21" s="2">
        <v>20.3</v>
      </c>
      <c r="AH21" s="2">
        <v>11.3</v>
      </c>
      <c r="AI21" s="2">
        <f t="shared" si="7"/>
        <v>55.66502463054187</v>
      </c>
      <c r="AJ21" s="2">
        <v>4129.5</v>
      </c>
      <c r="AK21" s="2">
        <v>3564.1</v>
      </c>
      <c r="AL21" s="2">
        <f t="shared" si="8"/>
        <v>86.30826976631553</v>
      </c>
      <c r="AM21" s="2">
        <v>2271.2</v>
      </c>
      <c r="AN21" s="2">
        <v>1892.6</v>
      </c>
      <c r="AO21" s="2">
        <f t="shared" si="9"/>
        <v>83.33039802747446</v>
      </c>
      <c r="AP21" s="2">
        <v>0</v>
      </c>
      <c r="AQ21" s="2">
        <v>0</v>
      </c>
      <c r="AR21" s="2">
        <v>0</v>
      </c>
      <c r="AS21" s="2">
        <v>5682.4</v>
      </c>
      <c r="AT21" s="2">
        <v>4158</v>
      </c>
      <c r="AU21" s="2">
        <f t="shared" si="10"/>
        <v>73.17330705335775</v>
      </c>
      <c r="AV21" s="22">
        <v>1096.9</v>
      </c>
      <c r="AW21" s="2">
        <v>763.7</v>
      </c>
      <c r="AX21" s="2">
        <f t="shared" si="11"/>
        <v>69.62348436502872</v>
      </c>
      <c r="AY21" s="21">
        <v>1058.9</v>
      </c>
      <c r="AZ21" s="2">
        <v>747.9</v>
      </c>
      <c r="BA21" s="2">
        <f t="shared" si="1"/>
        <v>70.62989895174236</v>
      </c>
      <c r="BB21" s="2">
        <v>1987.1</v>
      </c>
      <c r="BC21" s="2">
        <v>1648.2</v>
      </c>
      <c r="BD21" s="2">
        <f t="shared" si="12"/>
        <v>82.94499521916362</v>
      </c>
      <c r="BE21" s="21">
        <v>988.9</v>
      </c>
      <c r="BF21" s="2">
        <v>743.3</v>
      </c>
      <c r="BG21" s="2">
        <f t="shared" si="13"/>
        <v>75.16432399635958</v>
      </c>
      <c r="BH21" s="21">
        <v>1150</v>
      </c>
      <c r="BI21" s="2">
        <v>647.1</v>
      </c>
      <c r="BJ21" s="2">
        <f t="shared" si="14"/>
        <v>56.2695652173913</v>
      </c>
      <c r="BK21" s="20">
        <f>C21-AS21</f>
        <v>-94.79999999999927</v>
      </c>
      <c r="BL21" s="20">
        <f>D21-AT21</f>
        <v>535.8999999999996</v>
      </c>
      <c r="BM21" s="2">
        <v>0</v>
      </c>
      <c r="BN21" s="10"/>
      <c r="BO21" s="11"/>
    </row>
    <row r="22" spans="1:67" ht="14.25" customHeight="1">
      <c r="A22" s="31" t="s">
        <v>20</v>
      </c>
      <c r="B22" s="32"/>
      <c r="C22" s="30">
        <f>SUM(C10:C21)</f>
        <v>147459.40000000002</v>
      </c>
      <c r="D22" s="30">
        <f>SUM(D10:D21)</f>
        <v>94699.7</v>
      </c>
      <c r="E22" s="27">
        <f>D22/C22*100</f>
        <v>64.22086350548014</v>
      </c>
      <c r="F22" s="27">
        <f>SUM(F10:F21)</f>
        <v>37514.8</v>
      </c>
      <c r="G22" s="27">
        <f>SUM(G10:G21)</f>
        <v>24844.299999999996</v>
      </c>
      <c r="H22" s="27">
        <f>G22/F22*100</f>
        <v>66.22532973653064</v>
      </c>
      <c r="I22" s="27">
        <f>SUM(I10:I21)</f>
        <v>7435.6</v>
      </c>
      <c r="J22" s="27">
        <f>SUM(J10:J21)</f>
        <v>5525.599999999999</v>
      </c>
      <c r="K22" s="27">
        <f t="shared" si="0"/>
        <v>74.31276561407283</v>
      </c>
      <c r="L22" s="27">
        <f>SUM(L10:L21)</f>
        <v>109.30000000000001</v>
      </c>
      <c r="M22" s="27">
        <f>SUM(M10:M21)</f>
        <v>135.4</v>
      </c>
      <c r="N22" s="27">
        <f>M22/L22*100</f>
        <v>123.87923147301005</v>
      </c>
      <c r="O22" s="27">
        <f>SUM(O10:O21)</f>
        <v>2673</v>
      </c>
      <c r="P22" s="27">
        <f>SUM(P10:P21)</f>
        <v>1194</v>
      </c>
      <c r="Q22" s="27">
        <f>P22/O22*100</f>
        <v>44.668911335578</v>
      </c>
      <c r="R22" s="27">
        <f>SUM(R10:R21)</f>
        <v>11187.1</v>
      </c>
      <c r="S22" s="27">
        <f>SUM(S10:S21)</f>
        <v>7872.0999999999985</v>
      </c>
      <c r="T22" s="27">
        <f>S22/R22*100</f>
        <v>70.36765560332881</v>
      </c>
      <c r="U22" s="27">
        <f>SUM(U10:U21)</f>
        <v>269.3</v>
      </c>
      <c r="V22" s="27">
        <f>SUM(V10:V21)</f>
        <v>99.4</v>
      </c>
      <c r="W22" s="27">
        <f>V22/U22*100</f>
        <v>36.91050872632752</v>
      </c>
      <c r="X22" s="27">
        <f>SUM(X10:X21)</f>
        <v>1982.6000000000001</v>
      </c>
      <c r="Y22" s="27">
        <f>SUM(Y10:Y21)</f>
        <v>1377</v>
      </c>
      <c r="Z22" s="27">
        <f>Y22/X22*100</f>
        <v>69.4542519923333</v>
      </c>
      <c r="AA22" s="27">
        <f>SUM(AA10:AA21)</f>
        <v>400</v>
      </c>
      <c r="AB22" s="27">
        <f>SUM(AB10:AB21)</f>
        <v>352.99999999999994</v>
      </c>
      <c r="AC22" s="27">
        <f>AB22/AA22*100</f>
        <v>88.24999999999999</v>
      </c>
      <c r="AD22" s="27">
        <f>SUM(AD10:AD21)</f>
        <v>0</v>
      </c>
      <c r="AE22" s="27">
        <f>SUM(AE10:AE21)</f>
        <v>0</v>
      </c>
      <c r="AF22" s="28">
        <v>0</v>
      </c>
      <c r="AG22" s="27">
        <f>SUM(AG10:AG21)</f>
        <v>1131.5</v>
      </c>
      <c r="AH22" s="27">
        <f>SUM(AH10:AH21)</f>
        <v>818.4</v>
      </c>
      <c r="AI22" s="28">
        <f t="shared" si="7"/>
        <v>72.32876712328768</v>
      </c>
      <c r="AJ22" s="27">
        <f>SUM(AJ10:AJ21)</f>
        <v>109944.59999999999</v>
      </c>
      <c r="AK22" s="27">
        <f>SUM(AK10:AK21)</f>
        <v>69855.40000000001</v>
      </c>
      <c r="AL22" s="27">
        <f>AK22/AJ22*100</f>
        <v>63.536908588507316</v>
      </c>
      <c r="AM22" s="27">
        <f>SUM(AM10:AM21)</f>
        <v>19492.100000000002</v>
      </c>
      <c r="AN22" s="27">
        <f>SUM(AN10:AN21)</f>
        <v>16242.8</v>
      </c>
      <c r="AO22" s="27">
        <f>AN22/AM22*100</f>
        <v>83.33016965847702</v>
      </c>
      <c r="AP22" s="27">
        <f>SUM(AP10:AP21)</f>
        <v>10450</v>
      </c>
      <c r="AQ22" s="27">
        <f>SUM(AQ10:AQ21)</f>
        <v>9451</v>
      </c>
      <c r="AR22" s="27">
        <f>AQ22/AP22*100</f>
        <v>90.4401913875598</v>
      </c>
      <c r="AS22" s="27">
        <f>SUM(AS10:AS21)</f>
        <v>149489.59999999998</v>
      </c>
      <c r="AT22" s="27">
        <f>SUM(AT10:AT21)</f>
        <v>84914.09999999999</v>
      </c>
      <c r="AU22" s="27">
        <f>(AT22/AS22)*100</f>
        <v>56.80268058781347</v>
      </c>
      <c r="AV22" s="27">
        <f>SUM(AV10:AV21)</f>
        <v>16099</v>
      </c>
      <c r="AW22" s="27">
        <f>SUM(AW10:AW21)</f>
        <v>11459.1</v>
      </c>
      <c r="AX22" s="27">
        <f>AW22/AV22*100</f>
        <v>71.1789552146096</v>
      </c>
      <c r="AY22" s="27">
        <f>SUM(AY10:AY21)</f>
        <v>15640.899999999998</v>
      </c>
      <c r="AZ22" s="27">
        <f>SUM(AZ10:AZ21)</f>
        <v>11380.3</v>
      </c>
      <c r="BA22" s="27">
        <f t="shared" si="1"/>
        <v>72.75987954657342</v>
      </c>
      <c r="BB22" s="27">
        <f>SUM(BB10:BB21)</f>
        <v>33807.200000000004</v>
      </c>
      <c r="BC22" s="27">
        <f>SUM(BC10:BC21)</f>
        <v>25195.5</v>
      </c>
      <c r="BD22" s="27">
        <f>BC22/BB22*100</f>
        <v>74.52702382924346</v>
      </c>
      <c r="BE22" s="27">
        <f>SUM(BE10:BE21)</f>
        <v>84229.19999999998</v>
      </c>
      <c r="BF22" s="27">
        <f>SUM(BF10:BF21)</f>
        <v>39596.8</v>
      </c>
      <c r="BG22" s="27">
        <f>BF22/BE22*100</f>
        <v>47.010775360563805</v>
      </c>
      <c r="BH22" s="27">
        <f>SUM(BH10:BH21)</f>
        <v>11736.4</v>
      </c>
      <c r="BI22" s="27">
        <f>SUM(BI10:BI21)</f>
        <v>6254.800000000001</v>
      </c>
      <c r="BJ22" s="27">
        <f>BI22/BH22*100</f>
        <v>53.294025425172975</v>
      </c>
      <c r="BK22" s="27">
        <f>SUM(BK10:BK21)</f>
        <v>-2030.1999999999962</v>
      </c>
      <c r="BL22" s="27">
        <f>SUM(BL10:BL21)</f>
        <v>9785.6</v>
      </c>
      <c r="BM22" s="27">
        <f>BL22/BK22*100</f>
        <v>-482.0017732243138</v>
      </c>
      <c r="BN22" s="10"/>
      <c r="BO22" s="11"/>
    </row>
    <row r="23" spans="3:65" ht="15" hidden="1">
      <c r="C23" s="15">
        <f aca="true" t="shared" si="17" ref="C23:AC23">C22-C20</f>
        <v>139629.2</v>
      </c>
      <c r="D23" s="15">
        <f t="shared" si="17"/>
        <v>88002.2</v>
      </c>
      <c r="E23" s="15">
        <f t="shared" si="17"/>
        <v>-21.313350179994046</v>
      </c>
      <c r="F23" s="15">
        <f t="shared" si="17"/>
        <v>35348.4</v>
      </c>
      <c r="G23" s="15">
        <f t="shared" si="17"/>
        <v>23322.799999999996</v>
      </c>
      <c r="H23" s="15">
        <f t="shared" si="17"/>
        <v>-4.00639109064808</v>
      </c>
      <c r="I23" s="15">
        <f t="shared" si="17"/>
        <v>7174</v>
      </c>
      <c r="J23" s="15">
        <f t="shared" si="17"/>
        <v>5345.499999999999</v>
      </c>
      <c r="K23" s="15">
        <f t="shared" si="17"/>
        <v>5.4671998648373545</v>
      </c>
      <c r="L23" s="15">
        <f t="shared" si="17"/>
        <v>95.9</v>
      </c>
      <c r="M23" s="15">
        <f t="shared" si="17"/>
        <v>121.5</v>
      </c>
      <c r="N23" s="15">
        <f t="shared" si="17"/>
        <v>20.14788818942796</v>
      </c>
      <c r="O23" s="15">
        <f t="shared" si="17"/>
        <v>2395</v>
      </c>
      <c r="P23" s="15">
        <f t="shared" si="17"/>
        <v>928.5</v>
      </c>
      <c r="Q23" s="15">
        <f t="shared" si="17"/>
        <v>-50.83468578672415</v>
      </c>
      <c r="R23" s="15">
        <f t="shared" si="17"/>
        <v>10479.7</v>
      </c>
      <c r="S23" s="15">
        <f t="shared" si="17"/>
        <v>7369.199999999999</v>
      </c>
      <c r="T23" s="15">
        <f t="shared" si="17"/>
        <v>-0.7236647246327408</v>
      </c>
      <c r="U23" s="15">
        <f t="shared" si="17"/>
        <v>269.3</v>
      </c>
      <c r="V23" s="15">
        <f t="shared" si="17"/>
        <v>99.4</v>
      </c>
      <c r="W23" s="15">
        <f t="shared" si="17"/>
        <v>36.91050872632752</v>
      </c>
      <c r="X23" s="15">
        <f t="shared" si="17"/>
        <v>1932.6000000000001</v>
      </c>
      <c r="Y23" s="15">
        <f t="shared" si="17"/>
        <v>1377</v>
      </c>
      <c r="Z23" s="15">
        <f t="shared" si="17"/>
        <v>69.4542519923333</v>
      </c>
      <c r="AA23" s="15">
        <f t="shared" si="17"/>
        <v>290</v>
      </c>
      <c r="AB23" s="15">
        <f t="shared" si="17"/>
        <v>270.79999999999995</v>
      </c>
      <c r="AC23" s="15">
        <f t="shared" si="17"/>
        <v>13.522727272727252</v>
      </c>
      <c r="AD23" s="15"/>
      <c r="AE23" s="15"/>
      <c r="AF23" s="2" t="e">
        <f>AE23/AD23*100</f>
        <v>#DIV/0!</v>
      </c>
      <c r="AG23" s="15">
        <f aca="true" t="shared" si="18" ref="AG23:BM23">AG22-AG20</f>
        <v>981.1</v>
      </c>
      <c r="AH23" s="15">
        <f t="shared" si="18"/>
        <v>721.8</v>
      </c>
      <c r="AI23" s="15">
        <f t="shared" si="18"/>
        <v>8.100043719032357</v>
      </c>
      <c r="AJ23" s="15">
        <f t="shared" si="18"/>
        <v>104280.79999999999</v>
      </c>
      <c r="AK23" s="15">
        <f t="shared" si="18"/>
        <v>64679.40000000001</v>
      </c>
      <c r="AL23" s="15">
        <f t="shared" si="18"/>
        <v>-27.85049915894139</v>
      </c>
      <c r="AM23" s="15">
        <f t="shared" si="18"/>
        <v>17731.000000000004</v>
      </c>
      <c r="AN23" s="15">
        <f t="shared" si="18"/>
        <v>14775.3</v>
      </c>
      <c r="AO23" s="15">
        <f t="shared" si="18"/>
        <v>0.001568216196631056</v>
      </c>
      <c r="AP23" s="15">
        <f t="shared" si="18"/>
        <v>7770</v>
      </c>
      <c r="AQ23" s="15">
        <f t="shared" si="18"/>
        <v>6771</v>
      </c>
      <c r="AR23" s="15">
        <f t="shared" si="18"/>
        <v>-9.559808612440193</v>
      </c>
      <c r="AS23" s="15">
        <f t="shared" si="18"/>
        <v>141584.19999999998</v>
      </c>
      <c r="AT23" s="15">
        <f t="shared" si="18"/>
        <v>79495.09999999999</v>
      </c>
      <c r="AU23" s="15">
        <f t="shared" si="18"/>
        <v>-11.745400470703487</v>
      </c>
      <c r="AV23" s="15">
        <f t="shared" si="18"/>
        <v>14957.4</v>
      </c>
      <c r="AW23" s="15">
        <f t="shared" si="18"/>
        <v>10650.2</v>
      </c>
      <c r="AX23" s="15">
        <f t="shared" si="18"/>
        <v>0.32226285301183566</v>
      </c>
      <c r="AY23" s="15">
        <f t="shared" si="18"/>
        <v>14532.599999999999</v>
      </c>
      <c r="AZ23" s="15">
        <f t="shared" si="18"/>
        <v>10573.699999999999</v>
      </c>
      <c r="BA23" s="15">
        <f t="shared" si="18"/>
        <v>-0.018249118950365073</v>
      </c>
      <c r="BB23" s="15">
        <f t="shared" si="18"/>
        <v>32341.500000000004</v>
      </c>
      <c r="BC23" s="15">
        <f t="shared" si="18"/>
        <v>24337.7</v>
      </c>
      <c r="BD23" s="15">
        <f t="shared" si="18"/>
        <v>16.00208693902036</v>
      </c>
      <c r="BE23" s="15">
        <f t="shared" si="18"/>
        <v>80500.09999999998</v>
      </c>
      <c r="BF23" s="15">
        <f t="shared" si="18"/>
        <v>36716.200000000004</v>
      </c>
      <c r="BG23" s="15">
        <f t="shared" si="18"/>
        <v>-30.235745247625836</v>
      </c>
      <c r="BH23" s="15">
        <f t="shared" si="18"/>
        <v>10453.4</v>
      </c>
      <c r="BI23" s="15">
        <f t="shared" si="18"/>
        <v>5545.700000000001</v>
      </c>
      <c r="BJ23" s="15">
        <f t="shared" si="18"/>
        <v>-1.974875588077218</v>
      </c>
      <c r="BK23" s="15">
        <f t="shared" si="18"/>
        <v>-1954.9999999999964</v>
      </c>
      <c r="BL23" s="15">
        <f t="shared" si="18"/>
        <v>8507.1</v>
      </c>
      <c r="BM23" s="15">
        <f t="shared" si="18"/>
        <v>-482.0017732243138</v>
      </c>
    </row>
    <row r="24" spans="3:66" ht="15"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</row>
    <row r="25" spans="3:65" ht="15" customHeight="1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</row>
    <row r="29" ht="15">
      <c r="AH29" s="24"/>
    </row>
  </sheetData>
  <sheetProtection/>
  <mergeCells count="31">
    <mergeCell ref="R1:T1"/>
    <mergeCell ref="C2:T2"/>
    <mergeCell ref="C4:E7"/>
    <mergeCell ref="F4:AR4"/>
    <mergeCell ref="F5:H7"/>
    <mergeCell ref="I5:AI5"/>
    <mergeCell ref="AY5:BA5"/>
    <mergeCell ref="AS4:AU7"/>
    <mergeCell ref="AM5:AR5"/>
    <mergeCell ref="AY6:BA7"/>
    <mergeCell ref="I6:K7"/>
    <mergeCell ref="AP6:AR7"/>
    <mergeCell ref="L6:N7"/>
    <mergeCell ref="BK4:BM7"/>
    <mergeCell ref="BE5:BG7"/>
    <mergeCell ref="AD6:AF7"/>
    <mergeCell ref="BH5:BJ7"/>
    <mergeCell ref="AV5:AX7"/>
    <mergeCell ref="X6:Z7"/>
    <mergeCell ref="BB5:BD7"/>
    <mergeCell ref="AJ5:AL7"/>
    <mergeCell ref="AA6:AC7"/>
    <mergeCell ref="AV4:BJ4"/>
    <mergeCell ref="A22:B22"/>
    <mergeCell ref="AG6:AI7"/>
    <mergeCell ref="AM6:AO7"/>
    <mergeCell ref="B4:B8"/>
    <mergeCell ref="A4:A8"/>
    <mergeCell ref="O6:Q7"/>
    <mergeCell ref="R6:T7"/>
    <mergeCell ref="U6:W7"/>
  </mergeCells>
  <printOptions/>
  <pageMargins left="0.31496062992125984" right="0.31496062992125984" top="0.35433070866141736" bottom="0.3937007874015748" header="0.31496062992125984" footer="0.31496062992125984"/>
  <pageSetup fitToWidth="3" horizontalDpi="600" verticalDpi="600" orientation="landscape" paperSize="9" scale="70" r:id="rId1"/>
  <colBreaks count="1" manualBreakCount="1"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marpos_fin5</cp:lastModifiedBy>
  <cp:lastPrinted>2019-11-06T08:03:30Z</cp:lastPrinted>
  <dcterms:created xsi:type="dcterms:W3CDTF">2013-04-03T10:22:22Z</dcterms:created>
  <dcterms:modified xsi:type="dcterms:W3CDTF">2019-11-06T08:09:41Z</dcterms:modified>
  <cp:category/>
  <cp:version/>
  <cp:contentType/>
  <cp:contentStatus/>
</cp:coreProperties>
</file>