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<sst xmlns="http://schemas.openxmlformats.org/spreadsheetml/2006/main" count="50" uniqueCount="39">
  <si>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№п/п</t>
  </si>
  <si>
    <t>1.</t>
  </si>
  <si>
    <t>1.1.</t>
  </si>
  <si>
    <t>2.1.</t>
  </si>
  <si>
    <t xml:space="preserve">Объем финансирования </t>
  </si>
  <si>
    <t>средства республиканского бюджета ЧР</t>
  </si>
  <si>
    <t>средства местного бюджета</t>
  </si>
  <si>
    <t>в том числе:</t>
  </si>
  <si>
    <t>1.2.</t>
  </si>
  <si>
    <t>ПЛАН</t>
  </si>
  <si>
    <r>
      <t>Примечание</t>
    </r>
    <r>
      <rPr>
        <u val="single"/>
        <sz val="12"/>
        <color indexed="8"/>
        <rFont val="Times New Roman"/>
        <family val="1"/>
      </rPr>
      <t xml:space="preserve"> (</t>
    </r>
    <r>
      <rPr>
        <b/>
        <u val="single"/>
        <sz val="14"/>
        <color indexed="8"/>
        <rFont val="Times New Roman"/>
        <family val="1"/>
      </rPr>
      <t>причины неосвоения - ОБЯЗАТЕЛЬНО!!!</t>
    </r>
    <r>
      <rPr>
        <u val="single"/>
        <sz val="12"/>
        <color indexed="8"/>
        <rFont val="Times New Roman"/>
        <family val="1"/>
      </rPr>
      <t>)</t>
    </r>
  </si>
  <si>
    <t>Наименование муниципальной программы, объектов капитального строительства</t>
  </si>
  <si>
    <t>2019 год</t>
  </si>
  <si>
    <t>Всего (гр.4+гр.5)</t>
  </si>
  <si>
    <t>Всего (гр.7+гр.8)</t>
  </si>
  <si>
    <t>% освоения (гр.6/гр.3*100)</t>
  </si>
  <si>
    <t>Всего (гр.12+гр.13)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</si>
  <si>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</si>
  <si>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Строительство водопроводных сетей и водопроводного узла для обеспечения территории, примыкающей к северной стороне жилой застройки по ул. Придорожная г. Мариинский Посад</t>
  </si>
  <si>
    <t>Подготовка и проведение празднования на федеральном уровне памятных дат субъектов Российской Федерации</t>
  </si>
  <si>
    <t>3.</t>
  </si>
  <si>
    <t>4.</t>
  </si>
  <si>
    <t>3.1.</t>
  </si>
  <si>
    <t>4.1.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</si>
  <si>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</si>
  <si>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1.3.</t>
  </si>
  <si>
    <t>ИТОГО</t>
  </si>
  <si>
    <t>ФБ</t>
  </si>
  <si>
    <r>
      <t>ФАКТ (</t>
    </r>
    <r>
      <rPr>
        <b/>
        <sz val="12"/>
        <color indexed="8"/>
        <rFont val="Times New Roman"/>
        <family val="1"/>
      </rPr>
      <t>на 01.01.2020</t>
    </r>
    <r>
      <rPr>
        <sz val="12"/>
        <color indexed="8"/>
        <rFont val="Times New Roman"/>
        <family val="1"/>
      </rPr>
      <t>)</t>
    </r>
  </si>
  <si>
    <t>Строительство  сетей водоотведения и очистных сооружений для обеспечения территории, примыкающей к северной стороне жилой застройки по ул. Придорожная г. Мариинский Посад</t>
  </si>
  <si>
    <t>Строительство блочно-модульных котельных в микрорайонах "Коновалово" и "Советская" г. Мариинский Посад</t>
  </si>
  <si>
    <t>1.4.</t>
  </si>
  <si>
    <t>Муниципальная программа "Модернизация и развитие сферы жилищно-коммунального хозяйства"</t>
  </si>
  <si>
    <t>Муниципальная программа "Развитие культуры и туризма"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</si>
  <si>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</si>
  <si>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Муниципальная программа "Обеспечение граждан в Чувашской Республике доступным и комфортным жильем"</t>
  </si>
  <si>
    <t>Развитие водоснабжения в сельской местности в рамках мероприятий по устойчивому развитию сельских территорий (водоснабжение д. Акшики)</t>
  </si>
  <si>
    <t xml:space="preserve">Финансирование по   инвестициям за счет  бюджетных источников в 2019 году и на  плановый период 2020 года по Мариинско-Посадскому району ( тыс.рублей) </t>
  </si>
  <si>
    <t>Экономия по результатам конкурсных процедур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</si>
</sst>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top" wrapText="1"/>
    </xf>
    <xf numFmtId="0" fontId="51" fillId="0" borderId="10" xfId="0" applyNumberFormat="1" applyFont="1" applyBorder="1" applyAlignment="1">
      <alignment horizontal="justify" vertical="top" wrapText="1"/>
    </xf>
    <xf numFmtId="164" fontId="51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tabSelected="1" zoomScalePageLayoutView="0" workbookViewId="0" topLeftCell="A19">
      <selection activeCell="P25" sqref="P25"/>
    </sheetView>
  </sheetViews>
  <sheetFormatPr defaultColWidth="9.140625" defaultRowHeight="15"/>
  <cols>
    <col min="1" max="1" width="7.57421875" style="0" customWidth="1"/>
    <col min="2" max="2" width="67.421875" style="0" customWidth="1"/>
    <col min="3" max="3" width="11.8515625" style="0" customWidth="1"/>
    <col min="4" max="4" width="11.57421875" style="0" customWidth="1"/>
    <col min="5" max="5" width="13.57421875" style="0" customWidth="1"/>
    <col min="6" max="6" width="10.421875" style="0" customWidth="1"/>
    <col min="7" max="7" width="11.57421875" style="0" customWidth="1"/>
    <col min="8" max="8" width="10.7109375" style="0" customWidth="1"/>
    <col min="9" max="9" width="13.7109375" style="0" customWidth="1"/>
    <col min="10" max="10" width="11.421875" style="0" customWidth="1"/>
    <col min="11" max="11" width="10.28125" style="0" customWidth="1"/>
    <col min="12" max="12" width="0.2890625" style="0" customWidth="1"/>
    <col min="13" max="13" width="13.7109375" style="0" customWidth="1"/>
    <col min="14" max="14" width="10.8515625" style="0" customWidth="1"/>
    <col min="15" max="15" width="12.7109375" style="0" customWidth="1"/>
    <col min="16" max="16" width="12.57421875" style="0" customWidth="1"/>
  </cols>
  <sheetData>
    <row r="2" spans="2:16" ht="18.75">
      <c r="B2" s="28" t="s">
        <v>37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1:16" ht="15.75">
      <c r="A4" s="20" t="s">
        <v>0</v>
      </c>
      <c r="B4" s="20" t="s">
        <v>11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1:16" ht="15.75">
      <c r="A5" s="20"/>
      <c r="B5" s="20"/>
      <c r="C5" s="24" t="s">
        <v>12</v>
      </c>
      <c r="D5" s="24"/>
      <c r="E5" s="24"/>
      <c r="F5" s="24"/>
      <c r="G5" s="24"/>
      <c r="H5" s="24"/>
      <c r="I5" s="24"/>
      <c r="J5" s="24"/>
      <c r="K5" s="24"/>
      <c r="L5" s="24"/>
      <c r="M5" s="24">
        <v>2020</v>
      </c>
      <c r="N5" s="24"/>
      <c r="O5" s="24"/>
      <c r="P5" s="24"/>
    </row>
    <row r="6" spans="1:16" ht="15.75">
      <c r="A6" s="20"/>
      <c r="B6" s="20"/>
      <c r="C6" s="20" t="s">
        <v>9</v>
      </c>
      <c r="D6" s="20"/>
      <c r="E6" s="20"/>
      <c r="F6" s="20"/>
      <c r="G6" s="20" t="s">
        <v>28</v>
      </c>
      <c r="H6" s="20"/>
      <c r="I6" s="20"/>
      <c r="J6" s="20"/>
      <c r="K6" s="25" t="s">
        <v>15</v>
      </c>
      <c r="L6" s="25" t="s">
        <v>10</v>
      </c>
      <c r="M6" s="20" t="s">
        <v>9</v>
      </c>
      <c r="N6" s="20"/>
      <c r="O6" s="20"/>
      <c r="P6" s="20"/>
    </row>
    <row r="7" spans="1:16" ht="15.75">
      <c r="A7" s="20"/>
      <c r="B7" s="20"/>
      <c r="C7" s="20" t="s">
        <v>13</v>
      </c>
      <c r="D7" s="17"/>
      <c r="E7" s="22"/>
      <c r="F7" s="23"/>
      <c r="G7" s="20" t="s">
        <v>14</v>
      </c>
      <c r="H7" s="17"/>
      <c r="I7" s="22"/>
      <c r="J7" s="23"/>
      <c r="K7" s="26"/>
      <c r="L7" s="26"/>
      <c r="M7" s="20" t="s">
        <v>16</v>
      </c>
      <c r="N7" s="16"/>
      <c r="O7" s="20"/>
      <c r="P7" s="20"/>
    </row>
    <row r="8" spans="1:16" ht="64.5" customHeight="1">
      <c r="A8" s="20"/>
      <c r="B8" s="20"/>
      <c r="C8" s="20"/>
      <c r="D8" s="16" t="s">
        <v>27</v>
      </c>
      <c r="E8" s="16" t="s">
        <v>5</v>
      </c>
      <c r="F8" s="16" t="s">
        <v>6</v>
      </c>
      <c r="G8" s="20"/>
      <c r="H8" s="16" t="s">
        <v>27</v>
      </c>
      <c r="I8" s="16" t="s">
        <v>5</v>
      </c>
      <c r="J8" s="16" t="s">
        <v>6</v>
      </c>
      <c r="K8" s="27"/>
      <c r="L8" s="27"/>
      <c r="M8" s="20"/>
      <c r="N8" s="16" t="s">
        <v>27</v>
      </c>
      <c r="O8" s="16" t="s">
        <v>5</v>
      </c>
      <c r="P8" s="16" t="s">
        <v>6</v>
      </c>
    </row>
    <row r="9" spans="1:16" ht="15.75">
      <c r="A9" s="16">
        <v>1</v>
      </c>
      <c r="B9" s="16">
        <v>2</v>
      </c>
      <c r="C9" s="16">
        <v>3</v>
      </c>
      <c r="D9" s="16"/>
      <c r="E9" s="16">
        <v>4</v>
      </c>
      <c r="F9" s="16">
        <v>5</v>
      </c>
      <c r="G9" s="16">
        <v>6</v>
      </c>
      <c r="H9" s="16"/>
      <c r="I9" s="16">
        <v>7</v>
      </c>
      <c r="J9" s="16">
        <v>8</v>
      </c>
      <c r="K9" s="16">
        <v>9</v>
      </c>
      <c r="L9" s="16">
        <v>10</v>
      </c>
      <c r="M9" s="16">
        <v>11</v>
      </c>
      <c r="N9" s="16"/>
      <c r="O9" s="16">
        <v>12</v>
      </c>
      <c r="P9" s="16">
        <v>13</v>
      </c>
    </row>
    <row r="10" spans="1:16" ht="36" customHeight="1">
      <c r="A10" s="1" t="s">
        <v>1</v>
      </c>
      <c r="B10" s="8" t="s">
        <v>32</v>
      </c>
      <c r="C10" s="4">
        <f>SUM(D10:F10)</f>
        <v>55391.49999999999</v>
      </c>
      <c r="D10" s="4">
        <f>D12+D13+D14+D15</f>
        <v>1803.1</v>
      </c>
      <c r="E10" s="4">
        <f>E12+E13+E14+E15</f>
        <v>50879.2</v>
      </c>
      <c r="F10" s="4">
        <f>F12+F13+F14+F15</f>
        <v>2709.2</v>
      </c>
      <c r="G10" s="4">
        <f>SUM(H10:J10)</f>
        <v>34583.6</v>
      </c>
      <c r="H10" s="4">
        <f>H12+H13+H14+H15</f>
        <v>1803.1</v>
      </c>
      <c r="I10" s="4">
        <f>I12+I13+I14+I15</f>
        <v>31163.5</v>
      </c>
      <c r="J10" s="4">
        <f>J12+J13+J14+J15</f>
        <v>1617</v>
      </c>
      <c r="K10" s="4">
        <f>G10/C10*100</f>
        <v>62.434850112381866</v>
      </c>
      <c r="L10" s="15"/>
      <c r="M10" s="4">
        <f>M12+M13+M14+M15</f>
        <v>6084.5</v>
      </c>
      <c r="N10" s="4">
        <f>N12+N13+N14+N15</f>
        <v>1906.5</v>
      </c>
      <c r="O10" s="4">
        <f>O12+O13+O14+O15</f>
        <v>4178</v>
      </c>
      <c r="P10" s="4">
        <f>P12+P13+P14+P15</f>
        <v>0</v>
      </c>
    </row>
    <row r="11" spans="1:16" ht="21" customHeight="1">
      <c r="A11" s="3"/>
      <c r="B11" s="9" t="s">
        <v>7</v>
      </c>
      <c r="C11" s="5"/>
      <c r="D11" s="5"/>
      <c r="E11" s="5"/>
      <c r="F11" s="5"/>
      <c r="G11" s="4"/>
      <c r="H11" s="4"/>
      <c r="I11" s="5"/>
      <c r="J11" s="5"/>
      <c r="K11" s="18"/>
      <c r="L11" s="18"/>
      <c r="M11" s="18"/>
      <c r="N11" s="18"/>
      <c r="O11" s="18"/>
      <c r="P11" s="18"/>
    </row>
    <row r="12" spans="1:16" ht="49.5" customHeight="1">
      <c r="A12" s="2" t="s">
        <v>2</v>
      </c>
      <c r="B12" s="10" t="s">
        <v>17</v>
      </c>
      <c r="C12" s="4">
        <f>SUM(D12:F12)</f>
        <v>9629.7</v>
      </c>
      <c r="D12" s="4">
        <v>1803.1</v>
      </c>
      <c r="E12" s="4">
        <v>7826.6</v>
      </c>
      <c r="F12" s="4">
        <v>0</v>
      </c>
      <c r="G12" s="4">
        <f>SUM(H12:J12)</f>
        <v>9532.2</v>
      </c>
      <c r="H12" s="4">
        <v>1803.1</v>
      </c>
      <c r="I12" s="4">
        <v>7729.1</v>
      </c>
      <c r="J12" s="4">
        <v>0</v>
      </c>
      <c r="K12" s="4">
        <f>G12/C12*100</f>
        <v>98.98750739898439</v>
      </c>
      <c r="L12" s="29" t="s">
        <v>38</v>
      </c>
      <c r="M12" s="13">
        <f>SUM(N12:P12)</f>
        <v>6084.5</v>
      </c>
      <c r="N12" s="13">
        <v>1906.5</v>
      </c>
      <c r="O12" s="13">
        <v>4178</v>
      </c>
      <c r="P12" s="13">
        <v>0</v>
      </c>
    </row>
    <row r="13" spans="1:16" ht="32.25" customHeight="1">
      <c r="A13" s="2" t="s">
        <v>8</v>
      </c>
      <c r="B13" s="11" t="s">
        <v>30</v>
      </c>
      <c r="C13" s="4">
        <f>SUM(D13:F13)</f>
        <v>20026.3</v>
      </c>
      <c r="D13" s="4">
        <v>0</v>
      </c>
      <c r="E13" s="4">
        <v>19025</v>
      </c>
      <c r="F13" s="4">
        <v>1001.3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19"/>
      <c r="M13" s="13"/>
      <c r="N13" s="13"/>
      <c r="O13" s="13"/>
      <c r="P13" s="13"/>
    </row>
    <row r="14" spans="1:16" ht="51.75" customHeight="1">
      <c r="A14" s="2" t="s">
        <v>25</v>
      </c>
      <c r="B14" s="10" t="s">
        <v>29</v>
      </c>
      <c r="C14" s="4">
        <f>SUM(D14:F14)</f>
        <v>25045.100000000002</v>
      </c>
      <c r="D14" s="4">
        <v>0</v>
      </c>
      <c r="E14" s="4">
        <v>23434.4</v>
      </c>
      <c r="F14" s="4">
        <v>1610.7</v>
      </c>
      <c r="G14" s="4">
        <f>SUM(H14:J14)</f>
        <v>25032</v>
      </c>
      <c r="H14" s="4">
        <v>0</v>
      </c>
      <c r="I14" s="4">
        <v>23434.4</v>
      </c>
      <c r="J14" s="4">
        <v>1597.6</v>
      </c>
      <c r="K14" s="4">
        <f>G14/C14*100</f>
        <v>99.94769435937569</v>
      </c>
      <c r="L14" s="29" t="s">
        <v>38</v>
      </c>
      <c r="M14" s="14"/>
      <c r="N14" s="14"/>
      <c r="O14" s="14"/>
      <c r="P14" s="14"/>
    </row>
    <row r="15" spans="1:16" ht="51.75" customHeight="1">
      <c r="A15" s="2" t="s">
        <v>31</v>
      </c>
      <c r="B15" s="10" t="s">
        <v>18</v>
      </c>
      <c r="C15" s="4">
        <f>SUM(D15:F15)</f>
        <v>690.4000000000001</v>
      </c>
      <c r="D15" s="4">
        <v>0</v>
      </c>
      <c r="E15" s="4">
        <v>593.2</v>
      </c>
      <c r="F15" s="4">
        <v>97.2</v>
      </c>
      <c r="G15" s="4">
        <f>SUM(H15:J15)</f>
        <v>19.4</v>
      </c>
      <c r="H15" s="4">
        <v>0</v>
      </c>
      <c r="I15" s="4">
        <v>0</v>
      </c>
      <c r="J15" s="4">
        <v>19.4</v>
      </c>
      <c r="K15" s="4">
        <f>G15/C15*100</f>
        <v>2.8099652375434525</v>
      </c>
      <c r="L15" s="19"/>
      <c r="M15" s="14"/>
      <c r="N15" s="14"/>
      <c r="O15" s="14"/>
      <c r="P15" s="14"/>
    </row>
    <row r="16" spans="1:16" ht="38.25" customHeight="1">
      <c r="A16" s="2">
        <v>2</v>
      </c>
      <c r="B16" s="8" t="s">
        <v>35</v>
      </c>
      <c r="C16" s="4">
        <f>C18</f>
        <v>5055.5</v>
      </c>
      <c r="D16" s="4">
        <f aca="true" t="shared" si="0" ref="D16:J16">D18</f>
        <v>0</v>
      </c>
      <c r="E16" s="4">
        <f t="shared" si="0"/>
        <v>4955.5</v>
      </c>
      <c r="F16" s="4">
        <f t="shared" si="0"/>
        <v>100</v>
      </c>
      <c r="G16" s="4">
        <f t="shared" si="0"/>
        <v>2921.8</v>
      </c>
      <c r="H16" s="4">
        <f t="shared" si="0"/>
        <v>0</v>
      </c>
      <c r="I16" s="4">
        <f t="shared" si="0"/>
        <v>2821.8</v>
      </c>
      <c r="J16" s="4">
        <f t="shared" si="0"/>
        <v>100</v>
      </c>
      <c r="K16" s="4">
        <f>G16/C16*100</f>
        <v>57.7944812580358</v>
      </c>
      <c r="L16" s="19"/>
      <c r="M16" s="4">
        <f>M18</f>
        <v>1500</v>
      </c>
      <c r="N16" s="4">
        <f>N18</f>
        <v>0</v>
      </c>
      <c r="O16" s="4">
        <f>O18</f>
        <v>0</v>
      </c>
      <c r="P16" s="4">
        <f>P18</f>
        <v>1500</v>
      </c>
    </row>
    <row r="17" spans="1:16" ht="16.5" customHeight="1">
      <c r="A17" s="2"/>
      <c r="B17" s="9" t="s">
        <v>7</v>
      </c>
      <c r="C17" s="4"/>
      <c r="D17" s="4"/>
      <c r="E17" s="4"/>
      <c r="F17" s="4"/>
      <c r="G17" s="4"/>
      <c r="H17" s="4"/>
      <c r="I17" s="4"/>
      <c r="J17" s="4"/>
      <c r="K17" s="4"/>
      <c r="L17" s="19"/>
      <c r="M17" s="14"/>
      <c r="N17" s="14"/>
      <c r="O17" s="14"/>
      <c r="P17" s="14"/>
    </row>
    <row r="18" spans="1:16" ht="81" customHeight="1">
      <c r="A18" s="2" t="s">
        <v>3</v>
      </c>
      <c r="B18" s="11" t="s">
        <v>24</v>
      </c>
      <c r="C18" s="4">
        <f>SUM(D18:F18)</f>
        <v>5055.5</v>
      </c>
      <c r="D18" s="4">
        <v>0</v>
      </c>
      <c r="E18" s="4">
        <v>4955.5</v>
      </c>
      <c r="F18" s="4">
        <v>100</v>
      </c>
      <c r="G18" s="4">
        <f>SUM(I18:J18)</f>
        <v>2921.8</v>
      </c>
      <c r="H18" s="4">
        <v>0</v>
      </c>
      <c r="I18" s="4">
        <v>2821.8</v>
      </c>
      <c r="J18" s="4">
        <v>100</v>
      </c>
      <c r="K18" s="4">
        <f>G18/C18*100</f>
        <v>57.7944812580358</v>
      </c>
      <c r="L18" s="19"/>
      <c r="M18" s="13">
        <f>SUM(N18:P18)</f>
        <v>1500</v>
      </c>
      <c r="N18" s="14">
        <f>N20</f>
        <v>0</v>
      </c>
      <c r="O18" s="14">
        <f>O20</f>
        <v>0</v>
      </c>
      <c r="P18" s="14">
        <v>1500</v>
      </c>
    </row>
    <row r="19" spans="1:16" ht="50.25" customHeight="1">
      <c r="A19" s="1" t="s">
        <v>20</v>
      </c>
      <c r="B19" s="8" t="s">
        <v>34</v>
      </c>
      <c r="C19" s="4">
        <f>C21</f>
        <v>7918.999999999999</v>
      </c>
      <c r="D19" s="4">
        <f>D21</f>
        <v>7420.4</v>
      </c>
      <c r="E19" s="4">
        <f>E21</f>
        <v>473.7</v>
      </c>
      <c r="F19" s="4">
        <f aca="true" t="shared" si="1" ref="F19:K19">F21</f>
        <v>24.9</v>
      </c>
      <c r="G19" s="4">
        <f t="shared" si="1"/>
        <v>7918.999999999999</v>
      </c>
      <c r="H19" s="4">
        <f t="shared" si="1"/>
        <v>7420.4</v>
      </c>
      <c r="I19" s="4">
        <f t="shared" si="1"/>
        <v>473.7</v>
      </c>
      <c r="J19" s="4">
        <f t="shared" si="1"/>
        <v>24.9</v>
      </c>
      <c r="K19" s="4">
        <f t="shared" si="1"/>
        <v>100</v>
      </c>
      <c r="L19" s="15"/>
      <c r="M19" s="14">
        <f>M21</f>
        <v>0</v>
      </c>
      <c r="N19" s="14">
        <f>N21</f>
        <v>0</v>
      </c>
      <c r="O19" s="14">
        <f>O21</f>
        <v>0</v>
      </c>
      <c r="P19" s="14">
        <f>P21</f>
        <v>0</v>
      </c>
    </row>
    <row r="20" spans="1:16" ht="17.25" customHeight="1">
      <c r="A20" s="3"/>
      <c r="B20" s="9" t="s">
        <v>7</v>
      </c>
      <c r="C20" s="5"/>
      <c r="D20" s="5"/>
      <c r="E20" s="5"/>
      <c r="F20" s="5"/>
      <c r="G20" s="5"/>
      <c r="H20" s="5"/>
      <c r="I20" s="5"/>
      <c r="J20" s="5"/>
      <c r="K20" s="6"/>
      <c r="L20" s="18"/>
      <c r="M20" s="18"/>
      <c r="N20" s="18"/>
      <c r="O20" s="18"/>
      <c r="P20" s="18"/>
    </row>
    <row r="21" spans="1:16" ht="47.25" customHeight="1">
      <c r="A21" s="2" t="s">
        <v>22</v>
      </c>
      <c r="B21" s="10" t="s">
        <v>36</v>
      </c>
      <c r="C21" s="4">
        <f>SUM(D21:F21)</f>
        <v>7918.999999999999</v>
      </c>
      <c r="D21" s="4">
        <v>7420.4</v>
      </c>
      <c r="E21" s="4">
        <v>473.7</v>
      </c>
      <c r="F21" s="4">
        <v>24.9</v>
      </c>
      <c r="G21" s="4">
        <f>SUM(H21:J21)</f>
        <v>7918.999999999999</v>
      </c>
      <c r="H21" s="4">
        <v>7420.4</v>
      </c>
      <c r="I21" s="4">
        <v>473.7</v>
      </c>
      <c r="J21" s="4">
        <v>24.9</v>
      </c>
      <c r="K21" s="4">
        <f>G21/C21*100</f>
        <v>100</v>
      </c>
      <c r="L21" s="19"/>
      <c r="M21" s="13"/>
      <c r="N21" s="13"/>
      <c r="O21" s="14"/>
      <c r="P21" s="14"/>
    </row>
    <row r="22" spans="1:16" ht="21" customHeight="1">
      <c r="A22" s="1" t="s">
        <v>21</v>
      </c>
      <c r="B22" s="8" t="s">
        <v>33</v>
      </c>
      <c r="C22" s="4">
        <f>C24</f>
        <v>18.6</v>
      </c>
      <c r="D22" s="4">
        <f aca="true" t="shared" si="2" ref="D22:J22">D24</f>
        <v>0</v>
      </c>
      <c r="E22" s="4">
        <f t="shared" si="2"/>
        <v>0</v>
      </c>
      <c r="F22" s="4">
        <f t="shared" si="2"/>
        <v>18.6</v>
      </c>
      <c r="G22" s="4">
        <f t="shared" si="2"/>
        <v>18.6</v>
      </c>
      <c r="H22" s="4">
        <f t="shared" si="2"/>
        <v>0</v>
      </c>
      <c r="I22" s="4">
        <f t="shared" si="2"/>
        <v>0</v>
      </c>
      <c r="J22" s="4">
        <f t="shared" si="2"/>
        <v>18.6</v>
      </c>
      <c r="K22" s="6">
        <f>G22/C22*100</f>
        <v>100</v>
      </c>
      <c r="L22" s="15"/>
      <c r="M22" s="13">
        <f>SUM(N22:P22)</f>
        <v>0</v>
      </c>
      <c r="N22" s="13">
        <f>N24</f>
        <v>0</v>
      </c>
      <c r="O22" s="13">
        <f>O24</f>
        <v>0</v>
      </c>
      <c r="P22" s="13">
        <f>P24</f>
        <v>0</v>
      </c>
    </row>
    <row r="23" spans="1:16" ht="19.5" customHeight="1">
      <c r="A23" s="2"/>
      <c r="B23" s="9" t="s">
        <v>7</v>
      </c>
      <c r="C23" s="5"/>
      <c r="D23" s="5"/>
      <c r="E23" s="6"/>
      <c r="F23" s="6"/>
      <c r="G23" s="6"/>
      <c r="H23" s="6"/>
      <c r="I23" s="6"/>
      <c r="J23" s="6"/>
      <c r="K23" s="6"/>
      <c r="L23" s="15"/>
      <c r="M23" s="15"/>
      <c r="N23" s="15"/>
      <c r="O23" s="15"/>
      <c r="P23" s="15"/>
    </row>
    <row r="24" spans="1:16" ht="30.75" customHeight="1">
      <c r="A24" s="2" t="s">
        <v>23</v>
      </c>
      <c r="B24" s="10" t="s">
        <v>19</v>
      </c>
      <c r="C24" s="4">
        <f>SUM(D24:F24)</f>
        <v>18.6</v>
      </c>
      <c r="D24" s="4">
        <v>0</v>
      </c>
      <c r="E24" s="4">
        <v>0</v>
      </c>
      <c r="F24" s="4">
        <v>18.6</v>
      </c>
      <c r="G24" s="4">
        <f>SUM(H24:J24)</f>
        <v>18.6</v>
      </c>
      <c r="H24" s="4">
        <v>0</v>
      </c>
      <c r="I24" s="4">
        <v>0</v>
      </c>
      <c r="J24" s="4">
        <v>18.6</v>
      </c>
      <c r="K24" s="4">
        <f>G24/C24*100</f>
        <v>100</v>
      </c>
      <c r="L24" s="15"/>
      <c r="M24" s="12"/>
      <c r="N24" s="12"/>
      <c r="O24" s="12"/>
      <c r="P24" s="12"/>
    </row>
    <row r="25" spans="2:16" ht="15.75">
      <c r="B25" s="7" t="s">
        <v>26</v>
      </c>
      <c r="C25" s="13">
        <f>C10+C16+C19+C22</f>
        <v>68384.59999999999</v>
      </c>
      <c r="D25" s="13">
        <f>D10+D16+D19+D22</f>
        <v>9223.5</v>
      </c>
      <c r="E25" s="13">
        <f>E10+E16+E19+E22</f>
        <v>56308.399999999994</v>
      </c>
      <c r="F25" s="13">
        <f>F10+F16+F19+F22</f>
        <v>2852.7</v>
      </c>
      <c r="G25" s="13">
        <f>G10+G16+G19+G22</f>
        <v>45443</v>
      </c>
      <c r="H25" s="13">
        <f>H10+H16+H19+H22</f>
        <v>9223.5</v>
      </c>
      <c r="I25" s="13">
        <f>I10+I16+I19+I22</f>
        <v>34459</v>
      </c>
      <c r="J25" s="13">
        <f>J10+J16+J19+J22</f>
        <v>1760.5</v>
      </c>
      <c r="K25" s="13">
        <f>K10+K16+K19+K22</f>
        <v>320.22933137041764</v>
      </c>
      <c r="L25" s="13"/>
      <c r="M25" s="13">
        <f>M10+M16+M19+M22</f>
        <v>7584.5</v>
      </c>
      <c r="N25" s="13">
        <f>N10+N16+N19+N22</f>
        <v>1906.5</v>
      </c>
      <c r="O25" s="13">
        <f>O10+O16+O19+O22</f>
        <v>4178</v>
      </c>
      <c r="P25" s="13">
        <f>P10+P16+P19+P22</f>
        <v>1500</v>
      </c>
    </row>
  </sheetData>
  <sheetProtection/>
  <mergeCells count="17">
    <mergeCell ref="B2:P2"/>
    <mergeCell ref="C7:C8"/>
    <mergeCell ref="E7:F7"/>
    <mergeCell ref="G7:G8"/>
    <mergeCell ref="I7:J7"/>
    <mergeCell ref="M7:M8"/>
    <mergeCell ref="O7:P7"/>
    <mergeCell ref="A4:A8"/>
    <mergeCell ref="B4:B8"/>
    <mergeCell ref="C4:P4"/>
    <mergeCell ref="C5:L5"/>
    <mergeCell ref="M5:P5"/>
    <mergeCell ref="C6:F6"/>
    <mergeCell ref="G6:J6"/>
    <mergeCell ref="K6:K8"/>
    <mergeCell ref="L6:L8"/>
    <mergeCell ref="M6:P6"/>
  </mergeCells>
  <printOptions/>
  <pageMargins left="0.7086614173228347" right="0" top="0.15748031496062992" bottom="0.15748031496062992" header="0.31496062992125984" footer="0.1181102362204724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2020-03-30T11:28:34Z</dcterms:modified>
  <cp:category/>
  <cp:version/>
  <cp:contentType/>
  <cp:contentStatus/>
</cp:coreProperties>
</file>