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60" yWindow="6045" windowWidth="19140" windowHeight="5460" firstSheet="4" activeTab="4"/>
  </bookViews>
  <sheets>
    <sheet name="ИЗтрансмаш" sheetId="11" r:id="rId1"/>
    <sheet name="ИЗпищмаш" sheetId="15" r:id="rId2"/>
    <sheet name="ИЗстройдор" sheetId="9" r:id="rId3"/>
    <sheet name="ИЗсельмаш" sheetId="14" r:id="rId4"/>
    <sheet name="ИЗавтопром" sheetId="13" r:id="rId5"/>
    <sheet name="Лист1" sheetId="1" r:id="rId6"/>
    <sheet name="Лист2" sheetId="16" r:id="rId7"/>
  </sheets>
  <definedNames>
    <definedName name="_xlnm._FilterDatabase" localSheetId="5" hidden="1">Лист1!$I$1:$I$4</definedName>
    <definedName name="_xlnm.Print_Titles" localSheetId="5">Лист1!$A:$C</definedName>
    <definedName name="_xlnm.Print_Area" localSheetId="4">ИЗавтопром!$A$5:$G$45</definedName>
    <definedName name="_xlnm.Print_Area" localSheetId="0">ИЗтрансмаш!$A$2:$W$80</definedName>
  </definedNames>
  <calcPr calcId="162913"/>
</workbook>
</file>

<file path=xl/calcChain.xml><?xml version="1.0" encoding="utf-8"?>
<calcChain xmlns="http://schemas.openxmlformats.org/spreadsheetml/2006/main">
  <c r="D13" i="16" l="1"/>
  <c r="D31" i="16"/>
  <c r="C50" i="16"/>
  <c r="F50" i="16"/>
  <c r="B50" i="16"/>
  <c r="D50" i="16" l="1"/>
  <c r="E33" i="16"/>
  <c r="E32" i="16"/>
  <c r="E50" i="16" l="1"/>
  <c r="G107" i="13"/>
  <c r="I47" i="15"/>
  <c r="Q47" i="15"/>
  <c r="P47" i="15"/>
  <c r="O47" i="15"/>
  <c r="J47" i="15"/>
  <c r="H47" i="15"/>
  <c r="G47" i="15"/>
  <c r="H124" i="14" l="1"/>
  <c r="I124" i="14"/>
  <c r="J124" i="14"/>
  <c r="L124" i="14"/>
  <c r="P124" i="14"/>
  <c r="Q124" i="14"/>
  <c r="R124" i="14"/>
  <c r="Q107" i="13" l="1"/>
  <c r="P107" i="13"/>
  <c r="O107" i="13"/>
  <c r="J107" i="13"/>
  <c r="I107" i="13"/>
  <c r="H107" i="13"/>
  <c r="G109" i="13" s="1"/>
  <c r="Q86" i="11"/>
  <c r="P86" i="11"/>
  <c r="J86" i="11"/>
  <c r="I86" i="11"/>
  <c r="H86" i="11"/>
  <c r="O63" i="11"/>
  <c r="G63" i="11"/>
  <c r="G86" i="11" s="1"/>
  <c r="O59" i="11"/>
  <c r="O86" i="11" l="1"/>
</calcChain>
</file>

<file path=xl/comments1.xml><?xml version="1.0" encoding="utf-8"?>
<comments xmlns="http://schemas.openxmlformats.org/spreadsheetml/2006/main">
  <authors>
    <author>Автор</author>
  </authors>
  <commentList>
    <comment ref="L68" authorId="0" shapeId="0">
      <text>
        <r>
          <rPr>
            <b/>
            <sz val="9"/>
            <color indexed="81"/>
            <rFont val="Tahoma"/>
            <family val="2"/>
            <charset val="204"/>
          </rPr>
          <t>Автор:</t>
        </r>
        <r>
          <rPr>
            <sz val="9"/>
            <color indexed="81"/>
            <rFont val="Tahoma"/>
            <family val="2"/>
            <charset val="204"/>
          </rPr>
          <t xml:space="preserve">
ФРП
</t>
        </r>
      </text>
    </comment>
    <comment ref="L69" authorId="0" shapeId="0">
      <text>
        <r>
          <rPr>
            <b/>
            <sz val="9"/>
            <color indexed="81"/>
            <rFont val="Tahoma"/>
            <family val="2"/>
            <charset val="204"/>
          </rPr>
          <t>Автор:</t>
        </r>
        <r>
          <rPr>
            <sz val="9"/>
            <color indexed="81"/>
            <rFont val="Tahoma"/>
            <family val="2"/>
            <charset val="204"/>
          </rPr>
          <t xml:space="preserve">
источник финансирования не определен
</t>
        </r>
      </text>
    </comment>
    <comment ref="J72" authorId="0" shapeId="0">
      <text>
        <r>
          <rPr>
            <b/>
            <sz val="9"/>
            <color indexed="81"/>
            <rFont val="Tahoma"/>
            <family val="2"/>
            <charset val="204"/>
          </rPr>
          <t>Автор:</t>
        </r>
        <r>
          <rPr>
            <sz val="9"/>
            <color indexed="81"/>
            <rFont val="Tahoma"/>
            <family val="2"/>
            <charset val="204"/>
          </rPr>
          <t xml:space="preserve">
ПП РФ 1312
</t>
        </r>
      </text>
    </comment>
    <comment ref="J73" authorId="0" shapeId="0">
      <text>
        <r>
          <rPr>
            <b/>
            <sz val="9"/>
            <color indexed="81"/>
            <rFont val="Tahoma"/>
            <family val="2"/>
            <charset val="204"/>
          </rPr>
          <t>Автор:</t>
        </r>
        <r>
          <rPr>
            <sz val="9"/>
            <color indexed="81"/>
            <rFont val="Tahoma"/>
            <family val="2"/>
            <charset val="204"/>
          </rPr>
          <t xml:space="preserve">
ПП РФ 1312
</t>
        </r>
      </text>
    </comment>
    <comment ref="L73" authorId="0" shapeId="0">
      <text>
        <r>
          <rPr>
            <b/>
            <sz val="9"/>
            <color indexed="81"/>
            <rFont val="Tahoma"/>
            <family val="2"/>
            <charset val="204"/>
          </rPr>
          <t>Автор:</t>
        </r>
        <r>
          <rPr>
            <sz val="9"/>
            <color indexed="81"/>
            <rFont val="Tahoma"/>
            <family val="2"/>
            <charset val="204"/>
          </rPr>
          <t xml:space="preserve">
ФРП, Одобрен займ
</t>
        </r>
      </text>
    </comment>
    <comment ref="J74" authorId="0" shapeId="0">
      <text>
        <r>
          <rPr>
            <b/>
            <sz val="9"/>
            <color indexed="81"/>
            <rFont val="Tahoma"/>
            <family val="2"/>
            <charset val="204"/>
          </rPr>
          <t>Автор:</t>
        </r>
        <r>
          <rPr>
            <sz val="9"/>
            <color indexed="81"/>
            <rFont val="Tahoma"/>
            <family val="2"/>
            <charset val="204"/>
          </rPr>
          <t xml:space="preserve">
ПП РФ 1312
</t>
        </r>
      </text>
    </comment>
    <comment ref="J75" authorId="0" shapeId="0">
      <text>
        <r>
          <rPr>
            <b/>
            <sz val="9"/>
            <color indexed="81"/>
            <rFont val="Tahoma"/>
            <family val="2"/>
            <charset val="204"/>
          </rPr>
          <t>Автор:</t>
        </r>
        <r>
          <rPr>
            <sz val="9"/>
            <color indexed="81"/>
            <rFont val="Tahoma"/>
            <family val="2"/>
            <charset val="204"/>
          </rPr>
          <t xml:space="preserve">
ПП РФ 1312</t>
        </r>
      </text>
    </comment>
    <comment ref="J76" authorId="0" shapeId="0">
      <text>
        <r>
          <rPr>
            <b/>
            <sz val="9"/>
            <color indexed="81"/>
            <rFont val="Tahoma"/>
            <family val="2"/>
            <charset val="204"/>
          </rPr>
          <t>Автор:</t>
        </r>
        <r>
          <rPr>
            <sz val="9"/>
            <color indexed="81"/>
            <rFont val="Tahoma"/>
            <family val="2"/>
            <charset val="204"/>
          </rPr>
          <t xml:space="preserve">
ПП РФ 1312
</t>
        </r>
      </text>
    </comment>
    <comment ref="J77" authorId="0" shapeId="0">
      <text>
        <r>
          <rPr>
            <b/>
            <sz val="9"/>
            <color indexed="81"/>
            <rFont val="Tahoma"/>
            <family val="2"/>
            <charset val="204"/>
          </rPr>
          <t>Автор:</t>
        </r>
        <r>
          <rPr>
            <sz val="9"/>
            <color indexed="81"/>
            <rFont val="Tahoma"/>
            <family val="2"/>
            <charset val="204"/>
          </rPr>
          <t xml:space="preserve">
ПП РФ 1312</t>
        </r>
      </text>
    </comment>
    <comment ref="J78" authorId="0" shapeId="0">
      <text>
        <r>
          <rPr>
            <b/>
            <sz val="9"/>
            <color indexed="81"/>
            <rFont val="Tahoma"/>
            <family val="2"/>
            <charset val="204"/>
          </rPr>
          <t>Автор:</t>
        </r>
        <r>
          <rPr>
            <sz val="9"/>
            <color indexed="81"/>
            <rFont val="Tahoma"/>
            <family val="2"/>
            <charset val="204"/>
          </rPr>
          <t xml:space="preserve">
ПП РФ 1312</t>
        </r>
      </text>
    </comment>
    <comment ref="J79" authorId="0" shapeId="0">
      <text>
        <r>
          <rPr>
            <b/>
            <sz val="9"/>
            <color indexed="81"/>
            <rFont val="Tahoma"/>
            <family val="2"/>
            <charset val="204"/>
          </rPr>
          <t>Автор:</t>
        </r>
        <r>
          <rPr>
            <sz val="9"/>
            <color indexed="81"/>
            <rFont val="Tahoma"/>
            <family val="2"/>
            <charset val="204"/>
          </rPr>
          <t xml:space="preserve">
ПП РФ 1312</t>
        </r>
      </text>
    </comment>
    <comment ref="J81" authorId="0" shapeId="0">
      <text>
        <r>
          <rPr>
            <b/>
            <sz val="9"/>
            <color indexed="81"/>
            <rFont val="Tahoma"/>
            <family val="2"/>
            <charset val="204"/>
          </rPr>
          <t>Автор:</t>
        </r>
        <r>
          <rPr>
            <sz val="9"/>
            <color indexed="81"/>
            <rFont val="Tahoma"/>
            <family val="2"/>
            <charset val="204"/>
          </rPr>
          <t xml:space="preserve">
ПП РФ 1312
</t>
        </r>
      </text>
    </comment>
    <comment ref="J82" authorId="0" shapeId="0">
      <text>
        <r>
          <rPr>
            <b/>
            <sz val="9"/>
            <color indexed="81"/>
            <rFont val="Tahoma"/>
            <family val="2"/>
            <charset val="204"/>
          </rPr>
          <t>Автор:</t>
        </r>
        <r>
          <rPr>
            <sz val="9"/>
            <color indexed="81"/>
            <rFont val="Tahoma"/>
            <family val="2"/>
            <charset val="204"/>
          </rPr>
          <t xml:space="preserve">
ПП РФ 1312</t>
        </r>
      </text>
    </comment>
    <comment ref="L84" authorId="0" shapeId="0">
      <text>
        <r>
          <rPr>
            <b/>
            <sz val="9"/>
            <color indexed="81"/>
            <rFont val="Tahoma"/>
            <family val="2"/>
            <charset val="204"/>
          </rPr>
          <t>Автор:</t>
        </r>
        <r>
          <rPr>
            <sz val="9"/>
            <color indexed="81"/>
            <rFont val="Tahoma"/>
            <family val="2"/>
            <charset val="204"/>
          </rPr>
          <t xml:space="preserve">
Фонд развития промышленности</t>
        </r>
      </text>
    </comment>
    <comment ref="J85" authorId="0" shapeId="0">
      <text>
        <r>
          <rPr>
            <b/>
            <sz val="9"/>
            <color indexed="81"/>
            <rFont val="Tahoma"/>
            <family val="2"/>
            <charset val="204"/>
          </rPr>
          <t>Автор:</t>
        </r>
        <r>
          <rPr>
            <sz val="9"/>
            <color indexed="81"/>
            <rFont val="Tahoma"/>
            <family val="2"/>
            <charset val="204"/>
          </rPr>
          <t xml:space="preserve">
ПП РФ 1312
</t>
        </r>
      </text>
    </comment>
    <comment ref="J86" authorId="0" shapeId="0">
      <text>
        <r>
          <rPr>
            <b/>
            <sz val="9"/>
            <color indexed="81"/>
            <rFont val="Tahoma"/>
            <family val="2"/>
            <charset val="204"/>
          </rPr>
          <t>Автор:</t>
        </r>
        <r>
          <rPr>
            <sz val="9"/>
            <color indexed="81"/>
            <rFont val="Tahoma"/>
            <family val="2"/>
            <charset val="204"/>
          </rPr>
          <t xml:space="preserve">
ПП РФ 1312</t>
        </r>
      </text>
    </comment>
    <comment ref="J87" authorId="0" shapeId="0">
      <text>
        <r>
          <rPr>
            <b/>
            <sz val="9"/>
            <color indexed="81"/>
            <rFont val="Tahoma"/>
            <family val="2"/>
            <charset val="204"/>
          </rPr>
          <t>Автор:</t>
        </r>
        <r>
          <rPr>
            <sz val="9"/>
            <color indexed="81"/>
            <rFont val="Tahoma"/>
            <family val="2"/>
            <charset val="204"/>
          </rPr>
          <t xml:space="preserve">
ПП РФ 1312</t>
        </r>
      </text>
    </comment>
    <comment ref="J88" authorId="0" shapeId="0">
      <text>
        <r>
          <rPr>
            <b/>
            <sz val="9"/>
            <color indexed="81"/>
            <rFont val="Tahoma"/>
            <family val="2"/>
            <charset val="204"/>
          </rPr>
          <t>Автор:</t>
        </r>
        <r>
          <rPr>
            <sz val="9"/>
            <color indexed="81"/>
            <rFont val="Tahoma"/>
            <family val="2"/>
            <charset val="204"/>
          </rPr>
          <t xml:space="preserve">
ПП РФ 1312
</t>
        </r>
      </text>
    </comment>
    <comment ref="J89" authorId="0" shapeId="0">
      <text>
        <r>
          <rPr>
            <b/>
            <sz val="9"/>
            <color indexed="81"/>
            <rFont val="Tahoma"/>
            <family val="2"/>
            <charset val="204"/>
          </rPr>
          <t>Автор:</t>
        </r>
        <r>
          <rPr>
            <sz val="9"/>
            <color indexed="81"/>
            <rFont val="Tahoma"/>
            <family val="2"/>
            <charset val="204"/>
          </rPr>
          <t xml:space="preserve">
ПП РФ 1312</t>
        </r>
      </text>
    </comment>
    <comment ref="J97" authorId="0" shapeId="0">
      <text>
        <r>
          <rPr>
            <b/>
            <sz val="9"/>
            <color indexed="81"/>
            <rFont val="Tahoma"/>
            <family val="2"/>
            <charset val="204"/>
          </rPr>
          <t>Автор:</t>
        </r>
        <r>
          <rPr>
            <sz val="9"/>
            <color indexed="81"/>
            <rFont val="Tahoma"/>
            <family val="2"/>
            <charset val="204"/>
          </rPr>
          <t xml:space="preserve">
ПП РФ 1312</t>
        </r>
      </text>
    </comment>
    <comment ref="L103" authorId="0" shapeId="0">
      <text>
        <r>
          <rPr>
            <b/>
            <sz val="9"/>
            <color indexed="81"/>
            <rFont val="Tahoma"/>
            <family val="2"/>
            <charset val="204"/>
          </rPr>
          <t>Автор:</t>
        </r>
        <r>
          <rPr>
            <sz val="9"/>
            <color indexed="81"/>
            <rFont val="Tahoma"/>
            <family val="2"/>
            <charset val="204"/>
          </rPr>
          <t xml:space="preserve">
Субсидиирование расходов на приобретение оборудования</t>
        </r>
      </text>
    </comment>
    <comment ref="L104" authorId="0" shapeId="0">
      <text>
        <r>
          <rPr>
            <b/>
            <sz val="9"/>
            <color indexed="81"/>
            <rFont val="Tahoma"/>
            <family val="2"/>
            <charset val="204"/>
          </rPr>
          <t>Автор:</t>
        </r>
        <r>
          <rPr>
            <sz val="9"/>
            <color indexed="81"/>
            <rFont val="Tahoma"/>
            <family val="2"/>
            <charset val="204"/>
          </rPr>
          <t xml:space="preserve">
Республиканская целевая программа</t>
        </r>
      </text>
    </comment>
    <comment ref="L107" authorId="0" shapeId="0">
      <text>
        <r>
          <rPr>
            <b/>
            <sz val="9"/>
            <color indexed="81"/>
            <rFont val="Tahoma"/>
            <family val="2"/>
            <charset val="204"/>
          </rPr>
          <t>Автор:</t>
        </r>
        <r>
          <rPr>
            <sz val="9"/>
            <color indexed="81"/>
            <rFont val="Tahoma"/>
            <family val="2"/>
            <charset val="204"/>
          </rPr>
          <t xml:space="preserve">
Фонд развития промышленности</t>
        </r>
      </text>
    </comment>
    <comment ref="L109" authorId="0" shapeId="0">
      <text>
        <r>
          <rPr>
            <b/>
            <sz val="9"/>
            <color indexed="81"/>
            <rFont val="Tahoma"/>
            <family val="2"/>
            <charset val="204"/>
          </rPr>
          <t>Автор:</t>
        </r>
        <r>
          <rPr>
            <sz val="9"/>
            <color indexed="81"/>
            <rFont val="Tahoma"/>
            <family val="2"/>
            <charset val="204"/>
          </rPr>
          <t xml:space="preserve">
Фонд развития промышленности</t>
        </r>
      </text>
    </comment>
    <comment ref="J110" authorId="0" shapeId="0">
      <text>
        <r>
          <rPr>
            <b/>
            <sz val="9"/>
            <color indexed="81"/>
            <rFont val="Tahoma"/>
            <family val="2"/>
            <charset val="204"/>
          </rPr>
          <t>Автор:</t>
        </r>
        <r>
          <rPr>
            <sz val="9"/>
            <color indexed="81"/>
            <rFont val="Tahoma"/>
            <family val="2"/>
            <charset val="204"/>
          </rPr>
          <t xml:space="preserve">
ПП РФ 1312</t>
        </r>
      </text>
    </comment>
    <comment ref="J111" authorId="0" shapeId="0">
      <text>
        <r>
          <rPr>
            <b/>
            <sz val="9"/>
            <color indexed="81"/>
            <rFont val="Tahoma"/>
            <family val="2"/>
            <charset val="204"/>
          </rPr>
          <t>Автор:</t>
        </r>
        <r>
          <rPr>
            <sz val="9"/>
            <color indexed="81"/>
            <rFont val="Tahoma"/>
            <family val="2"/>
            <charset val="204"/>
          </rPr>
          <t xml:space="preserve">
ПП РФ 1312</t>
        </r>
      </text>
    </comment>
    <comment ref="L111" authorId="0" shapeId="0">
      <text>
        <r>
          <rPr>
            <b/>
            <sz val="9"/>
            <color indexed="81"/>
            <rFont val="Tahoma"/>
            <family val="2"/>
            <charset val="204"/>
          </rPr>
          <t>Автор:</t>
        </r>
        <r>
          <rPr>
            <sz val="9"/>
            <color indexed="81"/>
            <rFont val="Tahoma"/>
            <family val="2"/>
            <charset val="204"/>
          </rPr>
          <t xml:space="preserve">
Источник финансирования не определене</t>
        </r>
      </text>
    </comment>
    <comment ref="L112" authorId="0" shapeId="0">
      <text>
        <r>
          <rPr>
            <b/>
            <sz val="9"/>
            <color indexed="81"/>
            <rFont val="Tahoma"/>
            <family val="2"/>
            <charset val="204"/>
          </rPr>
          <t>Автор:</t>
        </r>
        <r>
          <rPr>
            <sz val="9"/>
            <color indexed="81"/>
            <rFont val="Tahoma"/>
            <family val="2"/>
            <charset val="204"/>
          </rPr>
          <t xml:space="preserve">
ФРП</t>
        </r>
      </text>
    </comment>
    <comment ref="L116" authorId="0" shapeId="0">
      <text>
        <r>
          <rPr>
            <b/>
            <sz val="9"/>
            <color indexed="81"/>
            <rFont val="Tahoma"/>
            <family val="2"/>
            <charset val="204"/>
          </rPr>
          <t>Автор:</t>
        </r>
        <r>
          <rPr>
            <sz val="9"/>
            <color indexed="81"/>
            <rFont val="Tahoma"/>
            <family val="2"/>
            <charset val="204"/>
          </rPr>
          <t xml:space="preserve">
ФРП
</t>
        </r>
      </text>
    </comment>
    <comment ref="J118" authorId="0" shapeId="0">
      <text>
        <r>
          <rPr>
            <b/>
            <sz val="9"/>
            <color indexed="81"/>
            <rFont val="Tahoma"/>
            <family val="2"/>
            <charset val="204"/>
          </rPr>
          <t>Автор:</t>
        </r>
        <r>
          <rPr>
            <sz val="9"/>
            <color indexed="81"/>
            <rFont val="Tahoma"/>
            <family val="2"/>
            <charset val="204"/>
          </rPr>
          <t xml:space="preserve">
ПП РФ 1312 </t>
        </r>
      </text>
    </comment>
    <comment ref="J119" authorId="0" shapeId="0">
      <text>
        <r>
          <rPr>
            <b/>
            <sz val="9"/>
            <color indexed="81"/>
            <rFont val="Tahoma"/>
            <family val="2"/>
            <charset val="204"/>
          </rPr>
          <t>Автор:</t>
        </r>
        <r>
          <rPr>
            <sz val="9"/>
            <color indexed="81"/>
            <rFont val="Tahoma"/>
            <family val="2"/>
            <charset val="204"/>
          </rPr>
          <t xml:space="preserve">
ПП РФ 1312</t>
        </r>
      </text>
    </comment>
    <comment ref="J120" authorId="0" shapeId="0">
      <text>
        <r>
          <rPr>
            <b/>
            <sz val="9"/>
            <color indexed="81"/>
            <rFont val="Tahoma"/>
            <family val="2"/>
            <charset val="204"/>
          </rPr>
          <t>Автор:</t>
        </r>
        <r>
          <rPr>
            <sz val="9"/>
            <color indexed="81"/>
            <rFont val="Tahoma"/>
            <family val="2"/>
            <charset val="204"/>
          </rPr>
          <t xml:space="preserve">
ПП РФ 1312</t>
        </r>
      </text>
    </comment>
    <comment ref="J121" authorId="0" shapeId="0">
      <text>
        <r>
          <rPr>
            <b/>
            <sz val="9"/>
            <color indexed="81"/>
            <rFont val="Tahoma"/>
            <family val="2"/>
            <charset val="204"/>
          </rPr>
          <t>Автор:</t>
        </r>
        <r>
          <rPr>
            <sz val="9"/>
            <color indexed="81"/>
            <rFont val="Tahoma"/>
            <family val="2"/>
            <charset val="204"/>
          </rPr>
          <t xml:space="preserve">
ПП РФ 1312</t>
        </r>
      </text>
    </comment>
    <comment ref="J122" authorId="0" shapeId="0">
      <text>
        <r>
          <rPr>
            <b/>
            <sz val="9"/>
            <color indexed="81"/>
            <rFont val="Tahoma"/>
            <family val="2"/>
            <charset val="204"/>
          </rPr>
          <t>Автор:</t>
        </r>
        <r>
          <rPr>
            <sz val="9"/>
            <color indexed="81"/>
            <rFont val="Tahoma"/>
            <family val="2"/>
            <charset val="204"/>
          </rPr>
          <t xml:space="preserve">
ПП РФ 1312</t>
        </r>
      </text>
    </comment>
    <comment ref="J123" authorId="0" shapeId="0">
      <text>
        <r>
          <rPr>
            <b/>
            <sz val="9"/>
            <color indexed="81"/>
            <rFont val="Tahoma"/>
            <family val="2"/>
            <charset val="204"/>
          </rPr>
          <t>Автор:</t>
        </r>
        <r>
          <rPr>
            <sz val="9"/>
            <color indexed="81"/>
            <rFont val="Tahoma"/>
            <family val="2"/>
            <charset val="204"/>
          </rPr>
          <t xml:space="preserve">
ПП РФ 1312</t>
        </r>
      </text>
    </comment>
  </commentList>
</comments>
</file>

<file path=xl/sharedStrings.xml><?xml version="1.0" encoding="utf-8"?>
<sst xmlns="http://schemas.openxmlformats.org/spreadsheetml/2006/main" count="3494" uniqueCount="1219">
  <si>
    <t>№</t>
  </si>
  <si>
    <t>ОГРН</t>
  </si>
  <si>
    <t>Юридический адрес</t>
  </si>
  <si>
    <t>Официальный веб-сайт</t>
  </si>
  <si>
    <t>ФИО</t>
  </si>
  <si>
    <t>Телефон</t>
  </si>
  <si>
    <t>e-mail</t>
  </si>
  <si>
    <t xml:space="preserve">Руководитель организации </t>
  </si>
  <si>
    <t>Контактное лицо</t>
  </si>
  <si>
    <t>Полное наименование проекта</t>
  </si>
  <si>
    <t>Место реализации проекта</t>
  </si>
  <si>
    <t>Регион</t>
  </si>
  <si>
    <t>Населенный пункт</t>
  </si>
  <si>
    <t>Включение проекта в отраслевые планы импортозамещения</t>
  </si>
  <si>
    <t>Шифр продукции</t>
  </si>
  <si>
    <t xml:space="preserve">Объем предоставляемой поддержки,      млн руб. </t>
  </si>
  <si>
    <t>Срок реализации проекта</t>
  </si>
  <si>
    <t>Внутренний рынок</t>
  </si>
  <si>
    <t>Экспорт</t>
  </si>
  <si>
    <t>Организация</t>
  </si>
  <si>
    <t>Собственное использование, объем в год</t>
  </si>
  <si>
    <t>Основные финансовые показатели проекта</t>
  </si>
  <si>
    <t>Срок окупаемости проекта, лет</t>
  </si>
  <si>
    <t>Заемные средства</t>
  </si>
  <si>
    <t>Собственные средства, млн руб.</t>
  </si>
  <si>
    <t>Дата начала реализации проекта, мм.гг</t>
  </si>
  <si>
    <t>Срок реализации проекта, лет</t>
  </si>
  <si>
    <t>Выход проекта на плановую мощность, мм.гг</t>
  </si>
  <si>
    <t>Инструмент получения финансирования</t>
  </si>
  <si>
    <t>Бюджетные средства, млн руб.</t>
  </si>
  <si>
    <t>Заемные средства институтов развития и фондов, млн руб.</t>
  </si>
  <si>
    <t>Заемные средства банка, млн руб.</t>
  </si>
  <si>
    <t>Дисконтированный срок окупаемости проекта, лет</t>
  </si>
  <si>
    <t>Включен в планы импортозамещения, да/нет</t>
  </si>
  <si>
    <t>Планируемый уровень импортозависимости к 2020 г., %</t>
  </si>
  <si>
    <t>Млн руб.</t>
  </si>
  <si>
    <t>Отрасль реализации проекта</t>
  </si>
  <si>
    <t>Количество создаваемых новых высокопроизводительных рабочих мест</t>
  </si>
  <si>
    <t>Ед. продукции, тыс. шт.</t>
  </si>
  <si>
    <t>Плановый объем реализации продукции</t>
  </si>
  <si>
    <t>Планируемый сбыт произведенной продукции</t>
  </si>
  <si>
    <t>Форма поддержки</t>
  </si>
  <si>
    <t>Общий e-mail организации</t>
  </si>
  <si>
    <t>Плановая средняя заработная плата по проекту, тыс. руб.</t>
  </si>
  <si>
    <t>Объем рынка для производимой продукции</t>
  </si>
  <si>
    <t>Текущий уровень импортозависимости, %</t>
  </si>
  <si>
    <t>Стоимость проекта, млн руб.</t>
  </si>
  <si>
    <t>Инвестиции в проект</t>
  </si>
  <si>
    <t>Выпускаемая продукция по проекту</t>
  </si>
  <si>
    <t>Срок предоставляемой поддержки,          лет</t>
  </si>
  <si>
    <t>Информация об инициаторе проекта</t>
  </si>
  <si>
    <t>Инициатор проекта</t>
  </si>
  <si>
    <t>IRR, %</t>
  </si>
  <si>
    <t>NPV, млн руб.</t>
  </si>
  <si>
    <t>Объем налоговых поступлений в бюджеты бюджетной системы РФ в течение срока реализации проекта, млн. руб.</t>
  </si>
  <si>
    <t>ППРФ № 1312 от 30.12.2013</t>
  </si>
  <si>
    <t>Разработка и освоение серийного производства обивочных материалов нового поколения для автомобильной промышленности</t>
  </si>
  <si>
    <t>ОАО "Пушкинский текстиль"</t>
  </si>
  <si>
    <t>Разработка и внедрение в производство импортозамещающих экранирующих тканей и др. компонентов, новых технологий производства и инновационных специальных комплектов (специальных защитных одежды, обуви и СИЗ)  для работников железнодорожного транспорта, отраслей электроэнергетики</t>
  </si>
  <si>
    <t>ОАО "СИЛУЭТ"</t>
  </si>
  <si>
    <t>субсидия на проведение НИОКР в гражданской промышленности</t>
  </si>
  <si>
    <t xml:space="preserve">Разработка технолгии и серийное производство малоразмерного двигателя внутреннего сгоряния для автомобильной и сельхозтехники с  применением аддитивных технологий </t>
  </si>
  <si>
    <t>ООО "ВЕЛОМОТОРС"</t>
  </si>
  <si>
    <t xml:space="preserve">Разработка и серийное производство многофункционального шасси с использованием компонентов тягового электропривода </t>
  </si>
  <si>
    <t>ЗАО "Коминвест - АКМТ"</t>
  </si>
  <si>
    <t>Разработка и серийное производство модельного ряда самоходных кресел-колясок для людей с ограниченными возможностями с использованием компонентов тягового электропривода  производства</t>
  </si>
  <si>
    <t>ООО"НПП"Инкар-М"</t>
  </si>
  <si>
    <t>Разработка и серийное производство гусениц нового поколения для сельскохозяйственной, строительной и специальной техники (в том числе арктического исполнения)</t>
  </si>
  <si>
    <t>ОАО "Центральный научно-исследовательский институт специального машиностроения"</t>
  </si>
  <si>
    <t>Разработка и организация серийного производства новых интегрированных двухрядных ступичных опор третьего поколения автомобильной промышленности</t>
  </si>
  <si>
    <t>ЗАО «Вологодский подшипниковый завод»</t>
  </si>
  <si>
    <t>Разработка и серийное производство номенклатуры крепежных элементов  и метизов для отраслей сельскохозяйственного, транспортного машиностроения и спциального машиностроения</t>
  </si>
  <si>
    <t>ООО  ИТЦ "Фиксит"</t>
  </si>
  <si>
    <t>Проектирование и организация производства новых типов  прецизионных подшипников для использования  в различных отраслях промышленности, в том числе с применением новых  материалов, компонентов и технологий, в целях улучшения технических характеристик и обеспечения повышения ресурса и бесперебойной работы в узлах и агрегатах техники/изделиях отечественного машиностроения</t>
  </si>
  <si>
    <t>ПАО «ОК-Лоза»</t>
  </si>
  <si>
    <t xml:space="preserve">Разработка технологии и освоение производства унифицированной гусеничной платформы с гибридной энергоустановкой и электромеханической трансмиссией для сложных условий эксплуатации (районы с холодным и арктическим климатом) </t>
  </si>
  <si>
    <t>АО "УВЗ"</t>
  </si>
  <si>
    <t xml:space="preserve">Разработка технологии и освоение производства унифицированной платформы колесных лесозаготовительных машин для сортиментной заготовки леса </t>
  </si>
  <si>
    <t>ООО "ОТЗ"</t>
  </si>
  <si>
    <t>Разработка и серийное производство доильного робота нового поколения</t>
  </si>
  <si>
    <t>ООО "ПРОМТЕХНИКА - ПРИВОЛЖЬЕ"</t>
  </si>
  <si>
    <t>Разработка и серийное производство номенклатуры компонентов для новой модульной платформы мототехники</t>
  </si>
  <si>
    <t>Разработка и серийное производство системы коммон-рейл для дизельных двигателей 50-2000 лошадиных сил</t>
  </si>
  <si>
    <t>ОАО "ЯЗДА"</t>
  </si>
  <si>
    <t>Разработка и серийное производство высокопроизводительного самоходного строительно-дорожного  комплекса для производства щебёночного покрытия</t>
  </si>
  <si>
    <t>ОАО "Дробмаш"</t>
  </si>
  <si>
    <t>Промышленные биотехнологии глубокой переработки отходов сельского хозяйства и возобновляемого растительного сырья, включая техологии комплексной пераработки органических веществ</t>
  </si>
  <si>
    <t>ООО "БИОТЕХНОЛОГИИ"</t>
  </si>
  <si>
    <t>Разработка систем управления подачей топлива на двигателях внутреннего сгорания для тяжелых транспортных систем</t>
  </si>
  <si>
    <t>Разработка унифицированной линейки тракторов сельхоз назначения классов 3 и 4 с системой автоматического управления при выполнении технологических операций.</t>
  </si>
  <si>
    <t>ЗАО "Петербургский тракторный завод" (ОАО "Кировский завод)</t>
  </si>
  <si>
    <t>ООО " МИКОНТ"</t>
  </si>
  <si>
    <t>Разработка и внедрение в серийное производство кормоуборочного комбайна производительностью свыше 200 т/час с системой автоматического управления при выполнении технологических операций.</t>
  </si>
  <si>
    <t>ООО "Комбайный завод "Ростсельмаш"</t>
  </si>
  <si>
    <t>Разработка и внедрение в серийное производство малогабаритной энергоэффективной модульной платформы повышенной маневренности для коммунального хозяйства</t>
  </si>
  <si>
    <t>ОАО "Машиностроительный завод им. М.И. Калинина, г. Екатеринбург"</t>
  </si>
  <si>
    <t>Высоконагруженные узлы энергетического и нефтегазового оборудования, сельскохозяйственной, строительно-дорожной, железнодорожной техники и подъемно-транспортного оборудования</t>
  </si>
  <si>
    <t>ОАО "ОК-Лоза"</t>
  </si>
  <si>
    <t>ОАО "ЦНИИСМ"</t>
  </si>
  <si>
    <t>Многоцелевые многотопливные двигательные установки нового поколения</t>
  </si>
  <si>
    <t>ОАО "ОКБ Симонова"</t>
  </si>
  <si>
    <t>АНО «НИЦ РКТ» (Стрела-МК)</t>
  </si>
  <si>
    <t>Проекты по итогам конкурса, состоявшегося в 2015 году</t>
  </si>
  <si>
    <t>Проекты по итогам конкурса, состоявшегося в 2014 году</t>
  </si>
  <si>
    <t>Московская область</t>
  </si>
  <si>
    <t>2016 г.</t>
  </si>
  <si>
    <t>Республика Карелия</t>
  </si>
  <si>
    <t>-</t>
  </si>
  <si>
    <t>Чувашская Республика</t>
  </si>
  <si>
    <t>Свердловская область</t>
  </si>
  <si>
    <t>20СХМ8</t>
  </si>
  <si>
    <t>№ п/п</t>
  </si>
  <si>
    <t>Краткое описание проекта</t>
  </si>
  <si>
    <t>Владимирская область</t>
  </si>
  <si>
    <t>Тверская область</t>
  </si>
  <si>
    <t>Ивановская область</t>
  </si>
  <si>
    <t>Отправлен на доработку после Комплексной экспертизы</t>
  </si>
  <si>
    <t>Краснодарский край</t>
  </si>
  <si>
    <t>Москва</t>
  </si>
  <si>
    <t>Брянская область</t>
  </si>
  <si>
    <t>ОАО "Чебоксарский завод промышленных тракторов"</t>
  </si>
  <si>
    <t>Ростовская область</t>
  </si>
  <si>
    <t>Приложение                                                                                к приказу Минпромторга России                                         от ______ № _______</t>
  </si>
  <si>
    <t>Отчет о мониторинге исполнения отраслевого плана мероприятий по импортозамещению в отрасли машиностроения для пищевой и перерабатывающей промышленности</t>
  </si>
  <si>
    <t>Шифр отраслевого плана</t>
  </si>
  <si>
    <t>Продукт (технология)</t>
  </si>
  <si>
    <t>Срок реализации</t>
  </si>
  <si>
    <t>Начальная доля импорта (до реализации), %</t>
  </si>
  <si>
    <t>Плановая доля импорта к 2020 г., %</t>
  </si>
  <si>
    <t>Текущая доля импорта, %</t>
  </si>
  <si>
    <t>20МППП1</t>
  </si>
  <si>
    <t>Разработка и освоение серийного производства комплекта мельничного оборудования нового поколения на базе экологически безопасных, высокоэффективных ресурсосберегающих технологий для переработки зерна в составе вальцовых станков нового поколения в двухуровневом исполнении с длиной валков 800 мм, 1000 мм, 1250 мм с программным управлением, автоматизированных установок для увлажнения, измельчения и просеивания зерна в потоке, комбинированных пневмоситовых оптических  сортировщиков зерна и местных аспирационных установок</t>
  </si>
  <si>
    <t>2015-2016 гг.</t>
  </si>
  <si>
    <t>20МППП2</t>
  </si>
  <si>
    <t>Создание и организация серийного производства технологических линий, машин и оборудования для молочной и смежных (консервной и масложировой) отраслей пищевой и перерабатывающей промышленности в целях импортозамещения</t>
  </si>
  <si>
    <t>2015-2022 гг.</t>
  </si>
  <si>
    <t>20МППП3</t>
  </si>
  <si>
    <t>Разработка автоматизированного производственного комплекса для выработки массовых и лечебно-профилактических сортов хлебобулочных изделий и ингредиентов на базе гибких технологических линий с освоением производства нового конкурентоспособного ресурсосберегающего оборудования, в том числе: импортозамещающих автоматизированных комплексов для порционного тестоприготовления, оборудования тесторазделочных участков, спиральных систем для охлаждения готовой продукции, а также освоение серийного производства параметрического ряда высокоэффективных ярусных и тупиковых печей и расстойно-печных комплексов различной производительности</t>
  </si>
  <si>
    <t>2015-2017 гг.</t>
  </si>
  <si>
    <t>20МППП4</t>
  </si>
  <si>
    <t>Разработка и освоение серийного производства поточной автоматической линии по выпуску колбасных изделий и мясопродуктов с применением инновационной технологии одностадийного энергосберегающего измельчения мясного сырья</t>
  </si>
  <si>
    <t>20МППП5</t>
  </si>
  <si>
    <t>Разработка технологии и оборудования для глубокой переработки зерна злаковых культур на мукомольных заводах различной производительности и освоение серийного производства оборудования</t>
  </si>
  <si>
    <t>2016-2017 гг.</t>
  </si>
  <si>
    <t>20МППП6</t>
  </si>
  <si>
    <t>Создание и организация серийного производства металлических силосов нового поколения, обеспечивающих сохранение качества и безопасность зерна, предотвращение его микробиологической порчи, самосогревания, самовозгорания, прорастания и поражения вредной энтомофауной</t>
  </si>
  <si>
    <t>20МППП7</t>
  </si>
  <si>
    <t>2015-2019 гг.</t>
  </si>
  <si>
    <t>20МППП8</t>
  </si>
  <si>
    <t>20МППП9</t>
  </si>
  <si>
    <t>Освоение производства импортозамещающего оборудования (мотор-редукторов)  в номенклатуре и ассортименте, удовлетворяющем спрос российского рынка для комплектации оборудования пищевой, комбикормовой, мельнично-элеваторной и других отраслей промышленности</t>
  </si>
  <si>
    <t>2015-2018 гг.</t>
  </si>
  <si>
    <t>20МППП10</t>
  </si>
  <si>
    <t>Разработка и запуск в серийное производство разравнивающих механизмов для складов напольного хранения из железобетона с целью автоматизации загрузки, выгрузки и хранения зерна</t>
  </si>
  <si>
    <t>2017 г.</t>
  </si>
  <si>
    <t>20МППП11</t>
  </si>
  <si>
    <t>Создание комплексов овощесушильного производства на базе современных энергоэффективных сушильных установок</t>
  </si>
  <si>
    <t>2018 г.</t>
  </si>
  <si>
    <t>20МППП12</t>
  </si>
  <si>
    <t>Стандартизованные концевые изделия и запорная арматура для нержавеющих трубопроводов для предприятий пищевой и перерабатывающей промышленности:
- затворы дисковые DN 32-100мм;
- муфтовые соединения DN 15-100мм;
- тройники DN 15-100мм;
- отводы DN 15-100мм;
- переходы конические;
- пневмоуправляемые затворы DN 32-100мм</t>
  </si>
  <si>
    <t>2016-2020 гг.</t>
  </si>
  <si>
    <t>20МППП13</t>
  </si>
  <si>
    <t>Создание и организация серийного производства ассептических фасовочных линий, машин и оборудования для молочной и смежных (консервной и масложировой) отраслей пищевой и перерабатывающей промышленности в целях импортозамещения</t>
  </si>
  <si>
    <t>20МППП14</t>
  </si>
  <si>
    <t>Разработка промышленного способа и организация серийного производства инновационного оборудования в технологиях концентрированных молочных консервов общего и специального назначения</t>
  </si>
  <si>
    <t>20МППП15</t>
  </si>
  <si>
    <t>Разработка и организация производства центробежных сепараторов для производства молочных продуктов, соков, растительных масел, виноматериалов производительностью до 15 тонн в час</t>
  </si>
  <si>
    <t>2016-2018 гг.</t>
  </si>
  <si>
    <t>20МППП16</t>
  </si>
  <si>
    <t xml:space="preserve">Разработка конструкции и освоение производства параметрического ряда сепараторов нового поколения – сепараторов-сливкоотделителей и сепараторов-бактофуг для удаления микроорганизмов и бактерий из молока производительностью свыше 
10 тонн в час
</t>
  </si>
  <si>
    <t>20МППП17</t>
  </si>
  <si>
    <t>Создание и организация серийного производства технологических линий для выработки классических полутвердых сыров по ГОСТ и в форме «евроблоков»</t>
  </si>
  <si>
    <t>2016-2025 гг.</t>
  </si>
  <si>
    <t>20МППП18</t>
  </si>
  <si>
    <t>Разработка проекта, технологии и организация производства безмасляного винтового воздушного компрессорного блока «сухого» сжатия и на его основе типоразмерного ряда безмасляных винтовых воздушных компрессорных установок для технологических систем аэрозоль-транспортных линий мукомольного производства и других отраслей промышленности</t>
  </si>
  <si>
    <t>2016-2019 гг.</t>
  </si>
  <si>
    <t>Этапы реализации проекта</t>
  </si>
  <si>
    <t>Испонитель</t>
  </si>
  <si>
    <t>Необходимые средства, млн руб.</t>
  </si>
  <si>
    <t>Необходимые регуляторные меры поддержки</t>
  </si>
  <si>
    <t>Плановые показатели поекта</t>
  </si>
  <si>
    <t>Текущий этап реализации проекта</t>
  </si>
  <si>
    <t>Фактические расходы, млн руб.</t>
  </si>
  <si>
    <t>Используемые регуляторные меры поддержки</t>
  </si>
  <si>
    <t>Текущие показатели поекта (с начала выпуса продукции)</t>
  </si>
  <si>
    <t>Сложности / препятствия в реализации проекта</t>
  </si>
  <si>
    <t>Собственные средства</t>
  </si>
  <si>
    <t>Бюджетные средства</t>
  </si>
  <si>
    <t>Вид поддержки</t>
  </si>
  <si>
    <t>Источник финансирования (№ ПП РФ/мероприятие ГП)</t>
  </si>
  <si>
    <t>Инструмент получения бюджетных средств</t>
  </si>
  <si>
    <t>Снижение доли импорта (по факту реализации проекта) - %</t>
  </si>
  <si>
    <t>Достигнутый объем реализации продукции</t>
  </si>
  <si>
    <t>НИОКР</t>
  </si>
  <si>
    <t>КИП</t>
  </si>
  <si>
    <t>ЗАО "Совокрим"</t>
  </si>
  <si>
    <t>10</t>
  </si>
  <si>
    <t>АО "ШМЗ"</t>
  </si>
  <si>
    <t>Белгородская область</t>
  </si>
  <si>
    <t>4</t>
  </si>
  <si>
    <t>ЗАО "Единство"</t>
  </si>
  <si>
    <t>Ярославкая область</t>
  </si>
  <si>
    <t>70,0</t>
  </si>
  <si>
    <t>ОАО "Мельинвест"</t>
  </si>
  <si>
    <t>0</t>
  </si>
  <si>
    <t>ОАО "КБАЛ им. Л.Н. Кошкина"</t>
  </si>
  <si>
    <t>30,0</t>
  </si>
  <si>
    <t>ООО «Сельмаш «Молочные Машины Русских»</t>
  </si>
  <si>
    <t>Ставропольский край</t>
  </si>
  <si>
    <t>ФГБНУ «ВНИМИ»                     (ООО «Протемол»,                                      ОАО «НМЗ»)</t>
  </si>
  <si>
    <t>Филиал ОАО «НПЦ-конверсии» - Махачкалинский машиностроительный завод сепараторов</t>
  </si>
  <si>
    <t>Республика Дагестан</t>
  </si>
  <si>
    <t>ОАО "Плава"</t>
  </si>
  <si>
    <t>ОАО "МЗ "Арсенал"</t>
  </si>
  <si>
    <t>г. Санкт-Петербург</t>
  </si>
  <si>
    <t>Снижение доли импорта в результате реализации проекта на 85%</t>
  </si>
  <si>
    <t xml:space="preserve">Отчет о мониторинге исполнения отраслевого плана мероприятий по импортозамещению </t>
  </si>
  <si>
    <t>20ЖД1</t>
  </si>
  <si>
    <t>20ЖД2</t>
  </si>
  <si>
    <t>Локализация жд комплектующих производимых Wabtec и Knorr Bremse: • Тележечная тормозная система TMX • Узлы сочленения SAC-1/SSD • Комплект модернизации тележек 18-100 • Тормозная колодка с чугунной вставкой • Воздухораспределитель • Авторежим • Электронные системы торможения ECP • Система управления торможением в конце поезда EOT • Датчик схода</t>
  </si>
  <si>
    <t>20ЖД3</t>
  </si>
  <si>
    <t>20ЖД4</t>
  </si>
  <si>
    <t>Генератор для тепловоза</t>
  </si>
  <si>
    <t>20ЖД5</t>
  </si>
  <si>
    <t>Вагон-цистерна для пека</t>
  </si>
  <si>
    <t>20ЖД6</t>
  </si>
  <si>
    <t>20ЖД7</t>
  </si>
  <si>
    <t>20ЖД8</t>
  </si>
  <si>
    <t xml:space="preserve">Гидропередача для железнодорожного тягового подвижного состава.
</t>
  </si>
  <si>
    <t>20ЖД9</t>
  </si>
  <si>
    <t>20ЖД10</t>
  </si>
  <si>
    <t>Грузовой тепловоз 2ТЭ25Км</t>
  </si>
  <si>
    <t>20ЖД11</t>
  </si>
  <si>
    <t>Тяговый двигатель для тепловозов</t>
  </si>
  <si>
    <t>20ЖД12</t>
  </si>
  <si>
    <t xml:space="preserve"> Тяговый преобразователь для моторвагонного подвижного состава</t>
  </si>
  <si>
    <t>20ЖД13</t>
  </si>
  <si>
    <t>Ключевые компаненты грузового электровоза 2ЭС5с</t>
  </si>
  <si>
    <t>20ЖД14</t>
  </si>
  <si>
    <t>20ЖД15</t>
  </si>
  <si>
    <t>Скоростной модуль для обслуживания железнодорожной инфраструктуры с возможностью работы на ВСМ</t>
  </si>
  <si>
    <t>20ЖД16</t>
  </si>
  <si>
    <t>20ЖД17</t>
  </si>
  <si>
    <t>Организация производства деталей тележки Barber</t>
  </si>
  <si>
    <t>20ЖД18</t>
  </si>
  <si>
    <t>Организация производства черновых осей</t>
  </si>
  <si>
    <t>20ЖД19</t>
  </si>
  <si>
    <t>Производство кассетных подшипников</t>
  </si>
  <si>
    <t>АО "Уралкриомаш" входит в состав      АО "НПК "Уралвагонзавод"</t>
  </si>
  <si>
    <t>…</t>
  </si>
  <si>
    <t>ПАО "НПК "ОВК"</t>
  </si>
  <si>
    <t>Ленинградская область, г. Тихвин</t>
  </si>
  <si>
    <t>Разработка продуктов, поиск поставщиков оборудования</t>
  </si>
  <si>
    <t>ОАО "Алтайвагон"</t>
  </si>
  <si>
    <t>Алтайский край</t>
  </si>
  <si>
    <t>ПП РФ 1312</t>
  </si>
  <si>
    <t xml:space="preserve">Освоение на базе ООО «ПК «НЭВЗ» производства генераторов переменного тока для тепловозов производства группы компаний ЗАО «Трансмашхолдинг» взамен поставляемых генераторов производства ГП «Электротяжмаш» (г. Харьков) для обеспечения потребности ОАО «РЖД» в тепловозах в рамках программы импортозамещения. В рамках организации производства генераторов планируется провести ряд строительных мероприятий по созданию нового цеха на месте реконструированного цеха пластмасс. </t>
  </si>
  <si>
    <t>Высокие ставки по кредитам</t>
  </si>
  <si>
    <t>Организациыя производства и постановка в серийное производство вагон цистерны для пека</t>
  </si>
  <si>
    <t>ОАО "Рузхиммаш"</t>
  </si>
  <si>
    <t>Республика Мордовия</t>
  </si>
  <si>
    <t>АО "Уралтрансмаш" входит в состав АО "НПК "Уралвагонзавод"</t>
  </si>
  <si>
    <t xml:space="preserve">Снижение доли импорта в результате реализации данного проекта- 100% ,
</t>
  </si>
  <si>
    <t xml:space="preserve">Проектируемая модель вагона-цистерны обладает схожими техническими характеристиками в сравнении с аналогичными вагонами зарубежных производителей.
Цели проекта:
- Обеспечить снижение зависимости российского транспортного рынка от импортной продукции, производимой вне территории Российской Федерации;
- увеличить долю производства отечественных вагоностроителей и снизить объем поставляемых вагонов на рынок Российской Федерации из Украины;
- обеспечить разработку, производство и вывод на рынок новых моделей инновационных грузовых железнодорожных вагонов с улучшенными технико-экономическими характеристиками и более совершенными конструкторскими решениями;
- обеспечить высокую бюджетную и социально-экономическую эффективность проекта.
</t>
  </si>
  <si>
    <t>Разработка гидропередачи для
магистрального тепловоза ТГ16М.
В рамках проекта разрабатывается:
-Гидропривод (гидродинамическая передача)
-система охлаждения (радиаторная секция, гидростатический привод вентеляторов, вентеляторы)
- гидростатический привод компрессора.
В результате выполнения проекта будут разработаны ключевые комплектующие для тепловозов с гидропередачей, что позволит потказаться от закупки импортных аналогов 
 немецкой компании Voith</t>
  </si>
  <si>
    <t>Снижение доли импорта в результате реализации данного проекта-100% ,
планируемый объем реализации продукции: 160 ед. до 2020 года</t>
  </si>
  <si>
    <t>Организация производства и внедрение в транспортном сообщении рефрижераторной контейнерной системы для перевозки скоропортящихся грузов, состоящей из 3-ех крупнотоннажных рефрижераторных контейнеров (далее – КРК), и 1-ого сервисного блок-контейнера с использованием универсальных транспортных средств, таких, как суда-контейнеровозы, железнодорожные вагоны-платформы и грузовые автомобили.</t>
  </si>
  <si>
    <t>ОАО "НПК "Уралвагонзавод"</t>
  </si>
  <si>
    <t>Необходимо ускорить процесс рассмотрения документов</t>
  </si>
  <si>
    <t xml:space="preserve">Освоение серийного производства магистральных тепловозов для удовлетворения потребностей железных дорог в тяговом подвижном составе в двухсекционном и трехсекционном изготовлении. </t>
  </si>
  <si>
    <t>ООО "ПК НЭВЗ"</t>
  </si>
  <si>
    <t>ООО "ПК "НЭВЗ"</t>
  </si>
  <si>
    <t>Создание и постановка в серийное производство модельного ряда асинхронных приводов</t>
  </si>
  <si>
    <t>Ленинградская область</t>
  </si>
  <si>
    <t>Снижение доли импорта в результате реализации данного проекта-100 % ,
планируемый объем реализации продукции: 200 шт.в год, _ млн руб.</t>
  </si>
  <si>
    <t>Создание и постановка в серийное производство скоростного модуля для обслуживания скоростных и выскоскоростных магистралей</t>
  </si>
  <si>
    <t>ОАО "Тихорецкий машиностроительный  завод им. Воровского</t>
  </si>
  <si>
    <t>Необходимо субсидирование ОАО "Тихорецкий машиностроительный завод им. Воровского" по ППРФ 1312</t>
  </si>
  <si>
    <t>Освоение нового вида продукции воздухораспределитель ВР 6540, опытно-конструкторские работы, испытания и выход на серийное производство</t>
  </si>
  <si>
    <t>ОАО "Ритм Тпта"</t>
  </si>
  <si>
    <t>Произведены сертификационные испытания воздухораспределителя и получен сертификат соответствия. Для выхода на проектную мощность необходимо завершение к серийному производству, в т.ч приобретение станков</t>
  </si>
  <si>
    <t>20СХМ1</t>
  </si>
  <si>
    <t>Семенные заводы (комплекты оборудования)</t>
  </si>
  <si>
    <t>2018-2020 гг.</t>
  </si>
  <si>
    <t>20СХМ2</t>
  </si>
  <si>
    <t>Буртоукладочные машины</t>
  </si>
  <si>
    <t xml:space="preserve">2018-2020 гг. </t>
  </si>
  <si>
    <t>20СХМ3</t>
  </si>
  <si>
    <t>Мультиочиститель</t>
  </si>
  <si>
    <t>20СХМ4</t>
  </si>
  <si>
    <t>Предварительный очиститель</t>
  </si>
  <si>
    <t>20СХМ5</t>
  </si>
  <si>
    <t>Разработка и производство нового высокопроизводительного (200 т/ч) кормоуборочного комбайна с системой автоматического управления при выполнении технологических операций</t>
  </si>
  <si>
    <t>2020 г.</t>
  </si>
  <si>
    <t>20СХМ6</t>
  </si>
  <si>
    <t>Разработка и производство лесозаготовительной техники на базе гусеничных и колесных машин</t>
  </si>
  <si>
    <t>2015-2020 гг.</t>
  </si>
  <si>
    <t>20СХМ7</t>
  </si>
  <si>
    <t>Разработка и производство универсальных тракторов сельскохозяйственного назначения тяговых классов 3;4 с системой автоматического управления при выполнении технологических операций</t>
  </si>
  <si>
    <t xml:space="preserve">2014-2020 гг. </t>
  </si>
  <si>
    <t>Разработка и производство унифицированного трактора сельскохозяйственного назначения тяговых классов 3;4 шарнирно-сочлененной компоновки с системой автоматического управления при выполнении технологических операций</t>
  </si>
  <si>
    <t xml:space="preserve">2014-2017 гг. </t>
  </si>
  <si>
    <t>20СХМ9</t>
  </si>
  <si>
    <t>Создание универсальной автоматизированной производственной линии по переработке биомасс</t>
  </si>
  <si>
    <t xml:space="preserve">2015-2017 гг. </t>
  </si>
  <si>
    <t>20СХМ10</t>
  </si>
  <si>
    <t>Разработка новой линейки высокопроизводительных тракторов сельскохозяйственного назначения классов 3-8 с системой автоматического управления при выполнении технологических операций</t>
  </si>
  <si>
    <t>20СХМ11</t>
  </si>
  <si>
    <t>Создание центра производства трансмиссий - специализированного массового машино-строительного производства на базе существующей производственной площадки</t>
  </si>
  <si>
    <t xml:space="preserve">2015-2020 гг. </t>
  </si>
  <si>
    <t>20СХМ12</t>
  </si>
  <si>
    <t>Создание и производство семейства дизельных двигателей, двигателей и силовых установок, работающих на природном газе для сельскохозяйственной, лесозаготовительной техники</t>
  </si>
  <si>
    <t xml:space="preserve">2015-2018 гг. </t>
  </si>
  <si>
    <t>20СХМ13</t>
  </si>
  <si>
    <t>Производство оросительной техники барабанного типа</t>
  </si>
  <si>
    <t>20СХМ14</t>
  </si>
  <si>
    <t>Создание и производство семейства двигателей внутреннего сгорания, работающих на газомоторном топливе (метане) и агрегатов на их основе</t>
  </si>
  <si>
    <t>20СХМ15</t>
  </si>
  <si>
    <t>Создание и производство высокотехнологичных лесозаготовительных машин с автоматической трансмиссией</t>
  </si>
  <si>
    <t>20СХМ16</t>
  </si>
  <si>
    <t>Производство высокопроизводительных зерноуборочных комбайнов</t>
  </si>
  <si>
    <t>2015 г.</t>
  </si>
  <si>
    <t>20СХМ17</t>
  </si>
  <si>
    <t>Производство семейства гусеничных сельскохозяйственных тракторов классов 3-6</t>
  </si>
  <si>
    <t>20СХМ18</t>
  </si>
  <si>
    <t>Производство газомоторного трактора для сельскохозяйственных нужд тговых классов 1,4; 2</t>
  </si>
  <si>
    <t>20СХМ19</t>
  </si>
  <si>
    <t>Производство колесного сельскохозяйственного трактора тягового класса 1,4</t>
  </si>
  <si>
    <t>20СХМ20</t>
  </si>
  <si>
    <t>Производство колесного сельскохозяйственного трактора тягового класса 2</t>
  </si>
  <si>
    <t>20СХМ21</t>
  </si>
  <si>
    <t>Производство колесного сельскохозяйственного трактора тяговых классов 2; 3</t>
  </si>
  <si>
    <t>20СХМ22</t>
  </si>
  <si>
    <t>Производство колесного сельскохозяйственного трактора тягового класса 5</t>
  </si>
  <si>
    <t>20СХМ23</t>
  </si>
  <si>
    <t>Производство техники для кормообработки (жатка кукурузная)</t>
  </si>
  <si>
    <t>20СХМ24</t>
  </si>
  <si>
    <t>Производство техники для кормообработки (подборщик кормоуборочный)</t>
  </si>
  <si>
    <t>20СХМ25</t>
  </si>
  <si>
    <t>Производство пневматических сеялок</t>
  </si>
  <si>
    <t>20СХМ26</t>
  </si>
  <si>
    <t>Производство техники для обработки почвы (борона дисковая офсетная)</t>
  </si>
  <si>
    <t>20СХМ27</t>
  </si>
  <si>
    <t>Производство техники для обработки почвы (борона дисковая тандемная)</t>
  </si>
  <si>
    <t>20СХМ28</t>
  </si>
  <si>
    <t>Гибка валов и труб диаметром до 40 мм в холодном состоянии для зерноуборочных комбайнов</t>
  </si>
  <si>
    <t>20СХМ29</t>
  </si>
  <si>
    <t>Производство техники для кормозаготовки (жатка роторная навесная)</t>
  </si>
  <si>
    <t>20СХМ30</t>
  </si>
  <si>
    <t>Производство сельскохозяйственной техники для заготовки кормов</t>
  </si>
  <si>
    <t xml:space="preserve">2015 гг. </t>
  </si>
  <si>
    <t>20СХМ31</t>
  </si>
  <si>
    <t>Производство техники для кормозаготовки (пресс-подборщик тюковый крупнопакующий)</t>
  </si>
  <si>
    <t xml:space="preserve">2015-2019 гг. </t>
  </si>
  <si>
    <t>20СХМ32</t>
  </si>
  <si>
    <t>Механическая обработка корпусов сельскохозяйственной техники под сферические подшипники</t>
  </si>
  <si>
    <t>20СХМ33</t>
  </si>
  <si>
    <t>Обработка ступиц и дисков сельскохозяйственной техники на токарном оборудовании с приводным инструментом</t>
  </si>
  <si>
    <t xml:space="preserve">2016 г. </t>
  </si>
  <si>
    <t>20СХМ34</t>
  </si>
  <si>
    <t>Рихтовка и механическая обработка длинномерных валов для сельскохозяйственной техники, закалка ТВЧ на оборудование с ЧПУ</t>
  </si>
  <si>
    <t>20СХМ35</t>
  </si>
  <si>
    <t>Механическа обработка поковок из легированных сталей для сельскохозяйственной техники</t>
  </si>
  <si>
    <t xml:space="preserve">2015 г. </t>
  </si>
  <si>
    <t>20СХМ36</t>
  </si>
  <si>
    <t>Изготовление отливок в формах из химически твердеющих смесей для сельскохозяйственной техники</t>
  </si>
  <si>
    <t>20СХМ37</t>
  </si>
  <si>
    <t>Изготовление трубы дял сельскохозяйственной техники</t>
  </si>
  <si>
    <t>20СХМ38</t>
  </si>
  <si>
    <t>Разработка и производство механических компонентов приводов трансмиссий для тракторов сельскохозяйственного назначения</t>
  </si>
  <si>
    <t xml:space="preserve">2020 г. </t>
  </si>
  <si>
    <t>20СХМ39</t>
  </si>
  <si>
    <t xml:space="preserve">Производство дисков от 9 до 42 дюймов и производство Евро прицепов грузоподъемностью от 4,5 т. до 10,0 т. </t>
  </si>
  <si>
    <t>20СХМ40</t>
  </si>
  <si>
    <t xml:space="preserve">Производство машин для высадки, прополки и сборки огурцов и других овощей размером до 20-25 см. </t>
  </si>
  <si>
    <t>20СХМ41</t>
  </si>
  <si>
    <t>Производство колесных сельскохозяйственных тракторов классов 0,9-3</t>
  </si>
  <si>
    <t>20СХМ42</t>
  </si>
  <si>
    <t>Организация выпуска капельной ленты</t>
  </si>
  <si>
    <t xml:space="preserve">2017 г. </t>
  </si>
  <si>
    <t>20СХМ43</t>
  </si>
  <si>
    <t>Освоение производства прицепных сельскохозяйственных машин (сеялок прямого и мульчированного посева, высокопроизводительных опрыскивателей, дисковых борон)</t>
  </si>
  <si>
    <t>20СХМ44</t>
  </si>
  <si>
    <t>Производство сельскохозяйственных тракторов классов 5-8</t>
  </si>
  <si>
    <t>20СХМ45</t>
  </si>
  <si>
    <t>Производство автоматизированных трансмиссий для сельскохозяйственной, строительно-дорожной и коммунальной техники</t>
  </si>
  <si>
    <t>Производство импортозамещающего оборудования для подготовки семян (комплекты технологического оборудования для семенных заводов)</t>
  </si>
  <si>
    <r>
      <rPr>
        <b/>
        <sz val="14"/>
        <color theme="1"/>
        <rFont val="Calibri"/>
        <family val="2"/>
        <charset val="204"/>
        <scheme val="minor"/>
      </rPr>
      <t>I этап</t>
    </r>
    <r>
      <rPr>
        <sz val="14"/>
        <color theme="1"/>
        <rFont val="Calibri"/>
        <family val="2"/>
        <charset val="204"/>
        <scheme val="minor"/>
      </rPr>
      <t xml:space="preserve"> -  Разработка комплектов технологического оборудования для обработки и хранения семян: мелкосемянных культур мощностью 1,-1,5 тонн/год, зерновых, зернобобовых и масличных культур мощностью от 5,0 до 20 тыс. тонн готовых семян в год (2015-2017) 
</t>
    </r>
    <r>
      <rPr>
        <b/>
        <sz val="14"/>
        <color theme="1"/>
        <rFont val="Calibri"/>
        <family val="2"/>
        <charset val="204"/>
        <scheme val="minor"/>
      </rPr>
      <t>II этап</t>
    </r>
    <r>
      <rPr>
        <sz val="14"/>
        <color theme="1"/>
        <rFont val="Calibri"/>
        <family val="2"/>
        <charset val="204"/>
        <scheme val="minor"/>
      </rPr>
      <t xml:space="preserve"> - Расширение производственных мощностей (2015-2020)</t>
    </r>
  </si>
  <si>
    <t>ООО "Воронежсельмаш"</t>
  </si>
  <si>
    <t>Воронежская область</t>
  </si>
  <si>
    <t>не предусмотрено</t>
  </si>
  <si>
    <t>1. Снизить таможенные пошлины на экспортируемую продукцию
2. Повысить пошлины на импортируемую продукцию
3. Предусмотреть бюджетные ассигнования на реализацию проектов по разработке и освоению производства новых видов продукции импортозамещающего оборудования</t>
  </si>
  <si>
    <t>Снижение доли импорта до 15% к 2020 году</t>
  </si>
  <si>
    <t>Разработка комплектов технологического оборудования для обработки и хранения семян</t>
  </si>
  <si>
    <t>Фонд развития промышленности, одобрен займ.</t>
  </si>
  <si>
    <t>1 этап. Предпроектная подготовка (маркетиновые исследования, разработка бизнес-плана, патентные исследования)
2 этап. НИОКР (в т.ч. НИР, разработка нового продукта, приобретение оборудования для ОКР, разработка ТЭО, аналитика)
3 этап. Расширение имеющихся производственных мощностей</t>
  </si>
  <si>
    <t>Реализация проекта не начата</t>
  </si>
  <si>
    <t>Сложные экономические условия могут привести к переносу сроков реализации проектов</t>
  </si>
  <si>
    <r>
      <rPr>
        <b/>
        <sz val="14"/>
        <color theme="1"/>
        <rFont val="Calibri"/>
        <family val="2"/>
        <charset val="204"/>
        <scheme val="minor"/>
      </rPr>
      <t>I этап</t>
    </r>
    <r>
      <rPr>
        <sz val="14"/>
        <color theme="1"/>
        <rFont val="Calibri"/>
        <family val="2"/>
        <charset val="204"/>
        <scheme val="minor"/>
      </rPr>
      <t xml:space="preserve"> - Разработка конструкторской документации и изго-товление опытных образцов  (декабрь 2014 - июль 2015).                                                                                </t>
    </r>
    <r>
      <rPr>
        <b/>
        <sz val="14"/>
        <color theme="1"/>
        <rFont val="Calibri"/>
        <family val="2"/>
        <charset val="204"/>
        <scheme val="minor"/>
      </rPr>
      <t>II этап</t>
    </r>
    <r>
      <rPr>
        <sz val="14"/>
        <color theme="1"/>
        <rFont val="Calibri"/>
        <family val="2"/>
        <charset val="204"/>
        <scheme val="minor"/>
      </rPr>
      <t xml:space="preserve"> - Проведение комплекса испытаний опытных образцов кормоуборочных комбайнов, корректировка КД и устранение выявленных недостатков (август 2015 - август 2016).                                                                 </t>
    </r>
    <r>
      <rPr>
        <b/>
        <sz val="14"/>
        <color theme="1"/>
        <rFont val="Calibri"/>
        <family val="2"/>
        <charset val="204"/>
        <scheme val="minor"/>
      </rPr>
      <t xml:space="preserve">III этап </t>
    </r>
    <r>
      <rPr>
        <sz val="14"/>
        <color theme="1"/>
        <rFont val="Calibri"/>
        <family val="2"/>
        <charset val="204"/>
        <scheme val="minor"/>
      </rPr>
      <t>- Проведение квалификационных и сертификационных испытаний первой промышленной партии. Технологическая подготовка производства. Организация выпуска первой промышленной партии и серийного выпуска комбайнов (сентябрь 2016 - декабрь 2020)</t>
    </r>
  </si>
  <si>
    <t>ООО "КЗ "Ростсельмаш"</t>
  </si>
  <si>
    <t>Включение новой техники в Программу предоставления субсидий производителям сельскохозяйственной техники (Утвержденной постановлением Правительства РФ от 27.12.2012 №1432) после начала серийного производства</t>
  </si>
  <si>
    <t>Снижение доли импорта до 20% к 2020 году.</t>
  </si>
  <si>
    <t xml:space="preserve">Изготовлены опытные образцы. Проводится ОКР с выходм на государственные приемомчные испытания в 2016 году. </t>
  </si>
  <si>
    <r>
      <rPr>
        <b/>
        <sz val="14"/>
        <rFont val="Calibri"/>
        <family val="2"/>
        <charset val="204"/>
        <scheme val="minor"/>
      </rPr>
      <t>1 этап</t>
    </r>
    <r>
      <rPr>
        <sz val="14"/>
        <rFont val="Calibri"/>
        <family val="2"/>
        <charset val="204"/>
        <scheme val="minor"/>
      </rPr>
      <t xml:space="preserve"> - Разработка конструкторской и технической документации.
</t>
    </r>
    <r>
      <rPr>
        <b/>
        <sz val="14"/>
        <rFont val="Calibri"/>
        <family val="2"/>
        <charset val="204"/>
        <scheme val="minor"/>
      </rPr>
      <t xml:space="preserve">2 этап </t>
    </r>
    <r>
      <rPr>
        <sz val="14"/>
        <rFont val="Calibri"/>
        <family val="2"/>
        <charset val="204"/>
        <scheme val="minor"/>
      </rPr>
      <t xml:space="preserve">- Изготовление и предварительные испытания опытных образцов.                 
</t>
    </r>
    <r>
      <rPr>
        <b/>
        <sz val="14"/>
        <rFont val="Calibri"/>
        <family val="2"/>
        <charset val="204"/>
        <scheme val="minor"/>
      </rPr>
      <t xml:space="preserve">3 этап </t>
    </r>
    <r>
      <rPr>
        <sz val="14"/>
        <rFont val="Calibri"/>
        <family val="2"/>
        <charset val="204"/>
        <scheme val="minor"/>
      </rPr>
      <t xml:space="preserve">- Проведение приемочных и сертификационных испытаний опытных образцов.                  </t>
    </r>
    <r>
      <rPr>
        <b/>
        <sz val="14"/>
        <rFont val="Calibri"/>
        <family val="2"/>
        <charset val="204"/>
        <scheme val="minor"/>
      </rPr>
      <t>4 этап</t>
    </r>
    <r>
      <rPr>
        <sz val="14"/>
        <rFont val="Calibri"/>
        <family val="2"/>
        <charset val="204"/>
        <scheme val="minor"/>
      </rPr>
      <t xml:space="preserve"> - Развитие мощностей и подготовка производства.          
</t>
    </r>
    <r>
      <rPr>
        <b/>
        <sz val="14"/>
        <rFont val="Calibri"/>
        <family val="2"/>
        <charset val="204"/>
        <scheme val="minor"/>
      </rPr>
      <t>5 этап</t>
    </r>
    <r>
      <rPr>
        <sz val="14"/>
        <rFont val="Calibri"/>
        <family val="2"/>
        <charset val="204"/>
        <scheme val="minor"/>
      </rPr>
      <t xml:space="preserve"> - серийное производство.</t>
    </r>
  </si>
  <si>
    <t>ООО "Онежский тракторный завод"</t>
  </si>
  <si>
    <t xml:space="preserve">1. Постановление Правительства Российской Федерации от 30 декабря 2013 г. № 1312
2. Постановление Правительства Российской Федерации от 3.01.2014 г. № 3;
3. Постановление Правительства Российской Федерации " Об утверждении Правил предоставления субсидий из федерального бюджета организациям - субъектам деятельности в сфере сельскохозяйственного, транспортного, машиностроения специализированных производств, на возмещение части затрат на уплату процентов по кредитам, полученным в российских кредитных организациях в 2014-2015 году на пополнение оборотных средств и(или) на финансирование текущей производственной деятельности 
4. финансирование за счет средств Фонда развития промышленности                                                                                     </t>
  </si>
  <si>
    <t>Снижение доли импорта до 75% к 2020 году</t>
  </si>
  <si>
    <t xml:space="preserve">1. Колесная техника: 
- Харвестер 8х8 - 2 этап (сделан эскизный проект, изготавливается ОО).
- Форвардер 8х8 (1 этап) (разрабатывается КД. Изготовлена рама на 70%).        
2. Гусеничная техника: 
- Онежцы 300-е и 400-е - 5 этап (освоены для серийного производства). 
- Онежец-500 - 2 этап (выпущен ОО и проводятся испытания).
- Скидер 4х4 - 1 этап (на начальной стадии разработки КД).                                           
3. Компонентная база проекта:  
- Онежцы 300-е и 400-е - 2 этап (разработыны КД с импотозамещением, изготавливаются ОО). 
- Онежец-500 "Амфибия" - 2 этап (разработано КД, выпущен ОО и проводятся испытания. По импотртозамещению готов на 95%).         
- Колесная техника - 1 этап (ведетрся разработка КД в связи с  заменой ГСТ "Линда" на ГСТ "Салават Гидравлик", заменой двигателя на алтайский).
      </t>
  </si>
  <si>
    <t>В связи с недостатком собственных средст работа ведется с отставанием от графика. Софинансирование за счет средств ФРП позволит приобрести современное испытательное оборудование для выполнения работ, а также ускорит выполнение проектно-изыскательских работ. Заявка на финансирование одобрена Эксперным советом Фонда.</t>
  </si>
  <si>
    <t>№1 Разработка технических заданий на базовый трактор мощностью 180 л.с.
№2 Разработка конструкторской документации, изготовление и испытания трансмиссий на базовый трактор мощностью 180 л.с.
№3 Разработка конструкторской документации, изготовление и испытания автоматической системы управления движением
№4 Разработка конструкторской документации, изготовление и испытания базового трактора мощностью 180 л.с.</t>
  </si>
  <si>
    <t>ООО "Миконт"</t>
  </si>
  <si>
    <t xml:space="preserve">1. Постановление Правительства Российской Федерации от 30 декабря 2013 г. № 1312
2. Постановление Правительства Российской Федерации от 3.01.2014 г. № 3;
3. Постановление Правительства Российской Федерации " Об утверждении Правил предоставления субсидий из федерального бюджета организациям - субъектам деятельности в сфере сельскохозяйственного, транспортного, машиностроения специализированных производств, на возмещение части затрат на уплату процентов по кредитам, полученным в российских кредитных организациях в 2014-2015 году на пополнение оборотных средств и(или) на финансирование текущей производственной деятельности 
</t>
  </si>
  <si>
    <t>Снижение доли импорта до 80% к 2020 году.</t>
  </si>
  <si>
    <t>Постановление Правительства Российской Федерации от 30.12.2013 № 1312</t>
  </si>
  <si>
    <r>
      <rPr>
        <b/>
        <sz val="14"/>
        <rFont val="Calibri"/>
        <family val="2"/>
        <charset val="204"/>
        <scheme val="minor"/>
      </rPr>
      <t>I этап</t>
    </r>
    <r>
      <rPr>
        <sz val="14"/>
        <rFont val="Calibri"/>
        <family val="2"/>
        <charset val="204"/>
        <scheme val="minor"/>
      </rPr>
      <t xml:space="preserve"> - Технико-конструкторские исследования.Разработка эскизного и технического проекта изделия. Выполнение рабочего проектирования, разработка комплекта конструкторской документации литеры «Э». 
</t>
    </r>
    <r>
      <rPr>
        <b/>
        <sz val="14"/>
        <rFont val="Calibri"/>
        <family val="2"/>
        <charset val="204"/>
        <scheme val="minor"/>
      </rPr>
      <t>II этап</t>
    </r>
    <r>
      <rPr>
        <sz val="14"/>
        <rFont val="Calibri"/>
        <family val="2"/>
        <charset val="204"/>
        <scheme val="minor"/>
      </rPr>
      <t xml:space="preserve"> - Изготовление опытных образцов тракторов. Проведение предварительных и приемочных испытаний опытных образцов тракторов.               
</t>
    </r>
    <r>
      <rPr>
        <b/>
        <sz val="14"/>
        <rFont val="Calibri"/>
        <family val="2"/>
        <charset val="204"/>
        <scheme val="minor"/>
      </rPr>
      <t xml:space="preserve">III этап </t>
    </r>
    <r>
      <rPr>
        <sz val="14"/>
        <rFont val="Calibri"/>
        <family val="2"/>
        <charset val="204"/>
        <scheme val="minor"/>
      </rPr>
      <t xml:space="preserve">- Корректировка конструкторской и технологической документации по результатам проведения приемочных испытаний опытных образцов тракторов. Выпуск КД литеры «О1». Изготовление опытно-промышленной партии тракторов .Выполнение комплекса мероприятий для подготовки серийного производства тракторов  
</t>
    </r>
    <r>
      <rPr>
        <b/>
        <sz val="14"/>
        <rFont val="Calibri"/>
        <family val="2"/>
        <charset val="204"/>
        <scheme val="minor"/>
      </rPr>
      <t>IV этап</t>
    </r>
    <r>
      <rPr>
        <sz val="14"/>
        <rFont val="Calibri"/>
        <family val="2"/>
        <charset val="204"/>
        <scheme val="minor"/>
      </rPr>
      <t xml:space="preserve"> - Серийный выпуск новой продукции</t>
    </r>
  </si>
  <si>
    <t>ЗАО "Петербургский тракторный завод"</t>
  </si>
  <si>
    <t>1. Постановление Правительства Российской Федерации от 30 декабря 2013 г. № 1312
2. Постановление Правительства Российской Федерации от 3.01.2014 г. № 3;
3. Постановление Правительства Российской Федерации " Об утверждении Правил предоставления субсидий из федерального бюджета организациям - субъектам деятельности в сфере сельскохозяйственного, транспортного, машиностроения специализированных производств, на возмещение части затрат на уплату процентов по кредитам, полученным в российских кредитных организациях в 2014-2015 году на пополнение оборотных средств и(или) на финансирование текущей производственной деятельности 
4. финансирование за счет средств Фонда развития промышленности</t>
  </si>
  <si>
    <t>Снижение доли импорта в результате реализации данного проекта до 20 % к 2020 году.</t>
  </si>
  <si>
    <t>Разработано ТЗ на «К-708.4-200»;
- Утверждены эскизный и технический проекты трактора;
- Утверждена конфигурация тракторов №№ 1 и 2;
- Разработан  комплект конструкторской  документации литеры «Э»;
- Выполнены первоочередные работы по подготовке производства для изготовления опытных образцов тракторов</t>
  </si>
  <si>
    <t>Предоставлены субсидии в рамках реализации Постановления Правительства Российской Федерации от 30 декабря 2013 г. № 1312</t>
  </si>
  <si>
    <t>1 этап - Разработка конструкторской документации
2 этап - Разработка технической документации
3 этап - Разработка технических условий
4 этап - Приобретение металлообрабатывающего оборудования
5 этап - Изготовление экспериментального образца
6 этап - Запуск производственной линии в серийное производство</t>
  </si>
  <si>
    <t>ОАО "Продмаш"</t>
  </si>
  <si>
    <t>1 этап - Проведение НИОКР
2 этап - Технологическая подготовка производства</t>
  </si>
  <si>
    <t>Завод Спецмашин</t>
  </si>
  <si>
    <t>Опытно-конструкторские работы: 1. именение конструкторской документации н атрансмиссии с учетом внедрения пероизводства шестерен продольного фланкирования, изготовление опытных образцов трансмиссий, приобретение оборудования и стендов испытания для проведения опытных работ. Планируется освоение трансмиссий дл ягусеничных сельскохозяйственных машин, бульдозеров новых типоразмеров, самослалов, легких погрузчиков</t>
  </si>
  <si>
    <t>ОАО "Промтрактор"</t>
  </si>
  <si>
    <t>Снижение доли импорта в результате реализации проекта до 40% к 2020 году</t>
  </si>
  <si>
    <r>
      <rPr>
        <b/>
        <sz val="11"/>
        <color theme="1"/>
        <rFont val="Calibri"/>
        <family val="2"/>
        <charset val="204"/>
        <scheme val="minor"/>
      </rPr>
      <t xml:space="preserve">В рамках проекта осуществлены НИОКР:    </t>
    </r>
    <r>
      <rPr>
        <sz val="11"/>
        <color theme="1"/>
        <rFont val="Calibri"/>
        <family val="2"/>
        <scheme val="minor"/>
      </rPr>
      <t xml:space="preserve">                                                                              • разработана конструкторская документация на трансмиссии для промышленной техники (БРА 9-40 класса, трубоукладчики, фронтальные погрузчики) и сельскохозяйственной техники (гусеничные трактора 4 класса, трансмиссии «Синхро» для колесного сельскохозяйственного трактора Агромаш 1,4 класса, узлов трансмиссий для колесных сельскохозяйственных тракторов Агромаш 0,6, 0,9 класса)                                                      
</t>
    </r>
    <r>
      <rPr>
        <b/>
        <sz val="11"/>
        <color theme="1"/>
        <rFont val="Calibri"/>
        <family val="2"/>
        <charset val="204"/>
        <scheme val="minor"/>
      </rPr>
      <t xml:space="preserve">Проведена подготовка производственных мощностей: </t>
    </r>
    <r>
      <rPr>
        <sz val="11"/>
        <color theme="1"/>
        <rFont val="Calibri"/>
        <family val="2"/>
        <scheme val="minor"/>
      </rPr>
      <t xml:space="preserve">                                                         • проведена техническая реконструкция производственной площадки цеха трансмиссий ОАО «Промтрактор», являющейся базовой для создаваемого центра производства трансмиссий;
• перестроены технологические линии на поточный предметно-замкнутый цикл и частично произведена замена технологического оборудования на более производительные высокоточные обрабатывающие центры нового поколения; проведено обустройству полов с упрочненным слоем; установлен стенд для испытаний главной передачи, частично изготовлена технологическая оснастка и нестандартное оборудование. 
</t>
    </r>
  </si>
  <si>
    <t>В связи с недостатком собственных средств для реализации проекта, рабта ведется с отставанием от графика. Вследствие отказа фонда развития промышленности в принятии заявки на финансирование в марта 2015 года по причине наличия неурегулированной задолженнсоти предприятий концерна перед ВЭБ,отсутствует возможность приобретения технологического оборудования и ускорения опытно-конструктоских работ</t>
  </si>
  <si>
    <t xml:space="preserve">1 этап - НИОКР (Конструкторские услуги, изготовление опытного образца, Испытание опытного образца)
2 этап - Подготовка производства
3 этап - Развитие производства и создание мощностей
</t>
  </si>
  <si>
    <t>ОАО "Алтайский моторный завод"</t>
  </si>
  <si>
    <t>1. Постановление Правительства Российской Федерации от 30.12.2013 №1312)</t>
  </si>
  <si>
    <t>Снижение доли импорта в результате реализации данного проекта до 20% к 2020 году</t>
  </si>
  <si>
    <t>Проведены НИОКР на одну модификацию двигателя, работающего на природном газе для силовых установок мощностью 100 кВт разработана КД и изготовлен опытный образец, ведутся доводочные испытания. Разработан проект подготовки производства, выполнены строительно-монтажные работы по созаднию бокса для испытаний двигателей, работающих на природном газе.</t>
  </si>
  <si>
    <t>Недостаток денежных средств и несвоевременность финансирования проводимых работ тормозит реализацию инвестиционного проекта.</t>
  </si>
  <si>
    <t>1 этап. Разработка конструкторской и технической документации
2 этап. Изготовление и предварительные испытания опытных образцов
3 этап. Проведение приемочных и сертификационных испытаний опытных образцов
4 этап. Развитие мощностей и подготовка производства
5 этап. Изготовление опытно-промышленной партии
6 этап. Начало серийного производства</t>
  </si>
  <si>
    <t>ООО "Волгоградская машиностроительная компания "ВгТЗ"</t>
  </si>
  <si>
    <t>Волгоградская область</t>
  </si>
  <si>
    <t>Снижение доли импорта в результате реализации проекта до 80 % к 2020 году</t>
  </si>
  <si>
    <t>1. Конструкторская документация разработана на одну модификацию (из 4-х)
2. Изготовлен и провдеены испытания образца
3. Проведены приемочные и сертификационные испытания образца
4. Требуется подготовка (не проведена, отсутствие финансирования)
5. Приступили к изготовлению опытно-промышленной партии, сдерживается отсутствием финансирования</t>
  </si>
  <si>
    <t>В связи с недостатком собственных средств для реализации проекта, работа ведется с отставанием от графика. Софинансирование проекта (с использованием механизмов господдержки) позвоилт ускорить выполнение работ</t>
  </si>
  <si>
    <t>1 этап -  Разработка конструкторской и технической документации
2 этап - Изготовление и предварительные испытания опытных образцов
3 этап - Проведение приемочных и сертификационных испытаний опытных образцов
4 этап - Развитие мощностей и подготовка производства
5 этап - ИЗготовление опытно-промышленной партии
6 этап - Начало серийного производства.</t>
  </si>
  <si>
    <t>ООО "Завод инновационных продуктов "КТЗ"</t>
  </si>
  <si>
    <t>Снижение доли импорта до 30% к 2020 году</t>
  </si>
  <si>
    <t>Разработана эскизная конструкторская документация для изготовления опытных образцов. Ведется изготовление и испытание опытных образцов.</t>
  </si>
  <si>
    <t>В связи с недостатком собственных средств  для реалзиации проекта работа ведется с отставанием от графика. Софинансирование проекта с применением механизмов государственной поддержки позволит приобрести современное испытательно оборудование для выполнения работ, а также ускорит выполнение проектно-изыскательских работ</t>
  </si>
  <si>
    <r>
      <t xml:space="preserve">1. Этап. Предпроектная подготовка. Изготовление макетного образца, настройка и отработка режимов работы и управления, праделение фактических параметров шасси при имитации условий и нагрузок для работы различных видов ЛЗМ.Проведение заводских испытаний макетного образца гусеничного шасси с автомат. трансмиссией.  Доработка шасси по результатм заводских испытаний.  Проведение производственных испытаний макетного образца гусеничного форвардера с автоматической трансмиссией мощностью 110-120кВт. 
</t>
    </r>
    <r>
      <rPr>
        <b/>
        <sz val="11"/>
        <color theme="1"/>
        <rFont val="Calibri"/>
        <family val="2"/>
        <charset val="204"/>
        <scheme val="minor"/>
      </rPr>
      <t>2. Этап.</t>
    </r>
    <r>
      <rPr>
        <sz val="11"/>
        <color theme="1"/>
        <rFont val="Calibri"/>
        <family val="2"/>
        <scheme val="minor"/>
      </rPr>
      <t xml:space="preserve"> Разработка документации на опытные образцы базового унифицированныго гусеничного шасси и лесозаговтовительных машин. Разработка технического проекта на гусеничное шасси по результатм испытаний и исследований в формате 3D. Разработка технического задания на погрузочно-транспортную машину (форвардер), валочно-сучкорезно-раскряжёвочную машину (харвестер)и  бесчокерный трелёвщик на универсальном гусеничном шасси мощностью 110-120 кВт. с автоматической трансмиссией. Разработка технических проектов на форвардер, харвестер, бесчокерный трелевщик в формате  3D. Разработка конструкторской документации, технических условий, программ-методик испытаний на лесозаготовительные машины: форвардер, харвестер, бесчокерный трелевщик на базе унифицрованного гусеничного шасси.
НИОКР 
</t>
    </r>
    <r>
      <rPr>
        <b/>
        <sz val="11"/>
        <color theme="1"/>
        <rFont val="Calibri"/>
        <family val="2"/>
        <charset val="204"/>
        <scheme val="minor"/>
      </rPr>
      <t>3 Этап.</t>
    </r>
    <r>
      <rPr>
        <sz val="11"/>
        <color theme="1"/>
        <rFont val="Calibri"/>
        <family val="2"/>
        <scheme val="minor"/>
      </rPr>
      <t xml:space="preserve"> Изготовление опытных образцов унифицированного гусеничного шасси с автоматической трансмиссией и лесозаготовительных машин на их базе и проведение испытаний. Закупка комплектующих для изготовления и испытаний опытных образцов. Подготовка опытного производства и изготовление технологической оснастки.  Изготовление опытного образца унифицированного гусеничного шасси. Проведение заводских и стендовых испытаний с имитацией режимов работы и загрузок. Доработка КД по результатам испытаний. 
Изготовление опытных образцов шасси и ЛЗМ. Проведение заводских, предварительных и приемочных испытаний.  Корректировка КД и присвоение КД литеры "О1".Проведение сертификационных испытаний и разработка комплекта эксплуатационной документации. Организация серийного производства гусеничных лесозаготовительных машин. </t>
    </r>
  </si>
  <si>
    <t>Челябинская область</t>
  </si>
  <si>
    <t>Снижение доли импорта в результате реализации проекта до 35% К 2020 ГОДУ</t>
  </si>
  <si>
    <t>1 этап - подготовительные работы, разработка предварительного и рабочего проектов
2 этап - Строительно-монтажные работы, благоустройство
3 этап - пусконаладочные работы технологического оборудования, запуск производства</t>
  </si>
  <si>
    <t xml:space="preserve"> ООО "КЛААС"</t>
  </si>
  <si>
    <t>309,7 млн. рублей за счет предоставления льготы по налогу на имущество на период 4 кв 2015 г - 3 кв. 2018 г.</t>
  </si>
  <si>
    <t>Снижение доли импорта до 36% к 2020 году.</t>
  </si>
  <si>
    <t>благоустройство, пусконаладочные работы</t>
  </si>
  <si>
    <t>Отсутствие государственной поддеркжи в рамках ПП РФ 1432 от 27.12.2012 г.</t>
  </si>
  <si>
    <t>Опытно-конструкторские работы:
2015 год: 
разработка конструкторской документации на трансмиссию Агромаш Руслан с  преселекторной коробкой переключения передач, изготовление опытных образцов Агромаш-Руслан с преселекторной коробкой передач;
разработка конструкторской документации и изготовление опытных образцов Агромаш 150ТГ c двигателем ОАО «АМЗ»;
производство опытно-промышленной партии тракторов Агромаш-Руслан тягового класса 6; работы по внедрению контроллера управления трансмиссией БИТ-4 на тракторах Агромаш Руслан; стендовые ресурсные испытания трансмиссии трактора Агромаш Руслан.
2016 год: завершение приемочных испытаний опытных образцов Агромаш 150ТГ и Агромаш-Руслан с преселекторной коробкой передач;
разработка конструкторской документации и изготовление опытного образца кабины и облицовки трактора "Агромаш-Руслан".
2017-2018 гг: разработка конструкторской документации и изготовление опытного образца кабины и облицовки трактора "Агромаш 150ТГ".
Развитие производственных мощностей:
2015 г:  завершение подготовки производства (изготовление техоснастки и нестандартного оборудования)</t>
  </si>
  <si>
    <t>ОАО "Промтрактор", предприятия концерна "Тракторные заводы"</t>
  </si>
  <si>
    <t>Снижение доли импорта до 53 % к 2020году</t>
  </si>
  <si>
    <t xml:space="preserve">В рамках проекта осуществлены НИОКР:
• разработана конструкторская документация на трактор Агромаш-Руслан; 
•Изготовлена опытно-промышленная партия тракторов Агромаш-Руслан. С 2015 года запланированное изготовление опытных образцов Агромаш-Руслан с преселекторной коробкой передач и Агромаш 150ТГ c двигателем ОАО «АМЗ», в связи с отсутствием денежных средств, отложено на более поздний период .                                                                                  • проведены приемочные испытания Агромаш-Руслан;
• закуплены стенды для испытаний гидромашин и участков гусениц.
Проведена подготовка производственных мощностей:
• приобретены 8 единиц горизонтальных и вертикальных обрабатывающих центров DOOSAN;
• проведены строительно-монтажные работы по установке оборудования и подготовке производственной площади;
• приобретен комплект специализированного инструмента для обрабатывающих центров
• частично изготовлена технологическая оснастка и нестандартное оборудование. 
</t>
  </si>
  <si>
    <t>В связи с недостатком собственных средств для реализации проекта, работа ведется с отставанием от графика. Вследствие отказа Фонда развития промышленности в принятии заявки на финансирваоние в марте 2015 года по прине наличия неуреулированной задложенности предприятий Концерна перед ВЭБ, отсутствует возможность приобретени технологического обоурдвоания и ускорения опытно-конструкторских работ.</t>
  </si>
  <si>
    <t>1. Инвестиционный этап (НИОКР и технологическая подготовка производства)</t>
  </si>
  <si>
    <t>ООО "АГКО Машинери", ОАО "ГолАЗ"</t>
  </si>
  <si>
    <t>Снижение доли импорта до 50 % к 2020году</t>
  </si>
  <si>
    <t>Сложные экономические условия</t>
  </si>
  <si>
    <t>Снижение доли импорта до 70 % к 2020году</t>
  </si>
  <si>
    <t>Снижение доли импорта до 85 % к 2020году</t>
  </si>
  <si>
    <t>Снижение доли импорта до 90 % к 2020году</t>
  </si>
  <si>
    <t>1. Проектирование опытного образца (ОО);
2. Изготовление и испытание ОО;
3. Доработка конструкции по результатам испытаний;
4. Изготовление опытно-промышленной партии;
5. Проведение технологической подготовки производства (организация производственных участков, оборудование, оснастка, инструмент и тд.);
6. Серийное производство</t>
  </si>
  <si>
    <t>АО "Клевер"</t>
  </si>
  <si>
    <t>Повышение пошлин на ввозимые в РФ аналоги</t>
  </si>
  <si>
    <t>Снижение доли импорта в результате реализации проекта до 12% к 2020 году</t>
  </si>
  <si>
    <t>Начато проектирование опытного образца</t>
  </si>
  <si>
    <t>Снижение доли импорта в результате реализации проекта до 20% к 2020 году</t>
  </si>
  <si>
    <t>Начато изготовление опытного образца</t>
  </si>
  <si>
    <t>1. Исследования (бенчмаркинги 1-го и 2-го уровней) зарубежных аналогов адаптеров;
2. Разработка конструкторской документации (КД) на опытные образцы (ОО) адаптеров;
3. Изготовление и испытание ОО;
4. Доработка конструкции по результатам испытаний;
5. Изготовление опытно-промышленной партии;
6. Проведение технологической подготовки производства (организация производственных участков, оборудование, оснастка, инструмент и тд.);
7. Серийное производство</t>
  </si>
  <si>
    <t>снижение доли импорта до 15% к 2020 году</t>
  </si>
  <si>
    <t>Изготовление опытно-промышленной партии</t>
  </si>
  <si>
    <t>Снижение доли импорта до 10% к 2020 году</t>
  </si>
  <si>
    <t>Доработка конструкции по результатам испытаний, изготовление опытно-промышленной партии</t>
  </si>
  <si>
    <t>1. Разработка технического задания на подбор оборудования для холодной гибки валов.
2. Проведение тендера на закупку оборудования.
3. Закупка оборудования 
4. Пусконаладочные работы. Внедрение технологии.</t>
  </si>
  <si>
    <t>Технические задания разосланы потенциальным поставщикам оборудования. Проведение тендера запланировано на начало 2016 года.</t>
  </si>
  <si>
    <t>1. Поиск поставщиков оборудования
2. Подготовка инфраструктуры производственных помещений
3. Проведение тендеров на поставку.
4. Заключение договора на поставку оборудования
5. Поставка и ввод в эксплуатацию оборудования</t>
  </si>
  <si>
    <t>Роств</t>
  </si>
  <si>
    <t>Увеличение объемов выпуска товарной продукции на 26%</t>
  </si>
  <si>
    <t xml:space="preserve">Увеличение объема выпуска товарной продукции на 15,6% </t>
  </si>
  <si>
    <t>Исследования (бенчмаркинги 1-го и 2-го уровней) зарубежных аналогов адаптеров;</t>
  </si>
  <si>
    <t>Разработка технического задания на подбор обоурдвоаиня для олброаботки корпусов подшипников
2. Проведение тендера на зкупку оборудования.
3. Закупка оборудования.
4. Пуско-наладочные работы</t>
  </si>
  <si>
    <t>Реализация проекта перенесена на более поздний срок.</t>
  </si>
  <si>
    <t>Разработка технического задания на подбор обоурдвоаиня для обработки деталей
2. Проведение тендера на зкупку оборудования.
3. Закупка оборудования.
4. Пуско-наладочные работы</t>
  </si>
  <si>
    <t>Снижение доли импорта к 2020 году до 10%</t>
  </si>
  <si>
    <t>Разработка технического задания на подбор обоурдвоаиня для обработки длинномерных валов
2. Проведение тендера на зкупку оборудования.
3. Закупка оборудования.
4. Пуско-наладочные работы</t>
  </si>
  <si>
    <t>Снижение доли импорта к 2020 году до 15%</t>
  </si>
  <si>
    <t>Разработка технического задания на подбор обоурдвоаиня для обработки детали
2. Проведение тендера на зкупку оборудования.
3. Закупка оборудования.
4. Пуско-наладочные работы</t>
  </si>
  <si>
    <t>снижение доли импорта к 2020 году до 20%</t>
  </si>
  <si>
    <t>Заключен договор на поставку оборудования: токарный обрабатывающий центр с ЧПУ</t>
  </si>
  <si>
    <t xml:space="preserve">1. Организация участка обработки отливок цеха чугунного литья.
2. Организация смесеприготовительного комплекса производительностью 120 т/час, автоматизированной формовочной линии под максимальный размер отливок 320*205*160 мм
3. Орагнизация автоматизированного формовочного участка под максимальный размер отливок 600*600*400 мм. </t>
  </si>
  <si>
    <t>ООО "Ростовский литейный завод"</t>
  </si>
  <si>
    <t>финансирования за счет средств фонд арзавития промышленности</t>
  </si>
  <si>
    <t>Снижение доли импорта до 20% к 2020 году</t>
  </si>
  <si>
    <t>Зависимость от импортных вспомогательных материалов, использующихся при применении данной технологии, и невозможность применения данной технологии в условиях серийного производства с большой номенклатурой изготавливаемых позиций</t>
  </si>
  <si>
    <t>Изготовление трубы для сельскохозяйственной техники</t>
  </si>
  <si>
    <t>Разработка технического задания на подбор обоурдвоаиня для изготовления трубы
2. Проведение тендера на зкупку оборудования.
3. Закупка оборудования.
4. Пуско-наладочные работы</t>
  </si>
  <si>
    <t>ООО "РПРЗ"</t>
  </si>
  <si>
    <t>1 этап. Разработка конструкторской документации, токарно-фрезерные работы, монтаж, испыатния, обработка и покрытие поверхностей. 
2 этап. Плный цикл производства зубчатых колес и валов шестерен, включающий теомо и финишную обработку, механобработку сырья</t>
  </si>
  <si>
    <t>Алтайр-Грозный</t>
  </si>
  <si>
    <t>Чеченская Республика</t>
  </si>
  <si>
    <t>финансирования за счет средств фонд разавития промышленности</t>
  </si>
  <si>
    <t>Принято решение о нецелесообразности реализации проекта</t>
  </si>
  <si>
    <t>Производство европрицепов и дисков для сельскохозяйственной, строительной и лесной техники, а также автомобилей</t>
  </si>
  <si>
    <t>1. Строительство зданий
2. Приобретение технологического оборудования
3. Приобретение специальных линий
4. Начало производства</t>
  </si>
  <si>
    <t>ОАО "Ордена Ленина Ремонтно-механический завод "Прохладненский"</t>
  </si>
  <si>
    <t>Кабардино-Балкарская Республика</t>
  </si>
  <si>
    <t>1. Оказание государственной поддержки в рамка Государственной программы Российскйо Федерации "Развитие промышленности и повышение ее конкурентоспособности" в части субсидирования процентной ставки по кредитам. 2. Государственная поддержка в виде предоставления государственных гарантий Российской Федерации по кредитам , в соответствии с постановлением Правительства Российской Федерации от 04.05.2011 г. № 338
3. Включение номенклатуры продукции, планируемой к выпуску в рамках реализации проекта, в перечень сельскохозяйственной техники, утвержденный постановлением Правительства Российской Федерации от 27.12.2012 № 1432 в целях получения субсидий из федерального бюджета на возмещение затрат на производство и реализацию сельскохозяйственной техники.</t>
  </si>
  <si>
    <t>Снижение доли импорта до 50%</t>
  </si>
  <si>
    <t>Проект включен в перечень "якорных" и приоритетных инвестиционных проектов, запланированных к реализации на территории СКФО. 
Для реализации проекта отведеныи подготовлены специализированные помещения, площадки, оборудование</t>
  </si>
  <si>
    <t>Отсутствие финансирования</t>
  </si>
  <si>
    <t>1 этап . Приобретение и разработка технологии
2 этап. Закупка оборудования, материалов, комплектующих</t>
  </si>
  <si>
    <t>ООО "Севкаврентген-Д"</t>
  </si>
  <si>
    <t>Снижение доли импорта до 70%</t>
  </si>
  <si>
    <t>1. этап. Производство и реализация первого выпуска партии тракторов марок Т11.36 "Торнадо" (40 л.с.), Т85.11А "Торнадо" (90 л.с.), начало серийного производства.
2 этап. Выпуск тракторов моделей Т11.65А "Анжи-Мотор" , Т11.25 "Анжи-Мотор" (180 л.с.)</t>
  </si>
  <si>
    <t>ОАО "Дагагроснаб"</t>
  </si>
  <si>
    <t>Финансирование за счет средств ФРП</t>
  </si>
  <si>
    <t>Снижение доли импорта до20% к 2020году</t>
  </si>
  <si>
    <t>Произведен и реализован первый выпуск партии тракторов марок Т11.36 "Торнадо" и Т85.11А "Торнадо", начато серийное производство. Имеются технические условия и получены сертификаты на производство тракторов. В настоящее время подготовлена вс техническая документация и выпущена шеф-модель трактора Т11.65 "Анжи-Мотор" (75 л.с) для предоставления на сертификационные испытания и получени сертификата на серийный выпуск данной модели трактора</t>
  </si>
  <si>
    <t>Распорядение Правительства Республики Дагестан от 5 июля 2012 г. № 163-р</t>
  </si>
  <si>
    <t xml:space="preserve">15 ед. </t>
  </si>
  <si>
    <t>36 млн. рублей</t>
  </si>
  <si>
    <t>1. Заключение контрактов на поставку линии, пресс-форм, темопластавтоматов.
2. Завершение строительства цеха для размещения всего производства
3. Получение, монтаж, запуск линии, темопластавтоматов, пресс-форм. 
4. Приобретение материалов и начало производства капельной ленты, трубки</t>
  </si>
  <si>
    <t>ООО "ЗАО "Мушарака"</t>
  </si>
  <si>
    <t>Обнуление ввозных таможенных пошлин на линию для  изготовления капельной ленты.</t>
  </si>
  <si>
    <t>работы по проекту приостановлены</t>
  </si>
  <si>
    <t>1 этап. Освоение высокопроизводительных опрыскивателей емкостью баков 4200 и 5200 л.  
2 этап. Организация освоения емкостей опрыскивателя вместимостью 3000 л.   
3 этап. Освоение системы защиты сошников REVOMAT для сеялок прямого высева шириной захвата 9м. 
4 этап. Освоение производства основных узлов и компонентов дисковых борон шириной захвата 3 и 4 м. 
5 этап. Освоние производства сеялок прямого высева шириной захвата 6 и 12 м.
6 этап. Организация производства высокопроизводительных широкозахватных сеялок для прямого и мульчированного посева шириной захвата 12 и 15 м.</t>
  </si>
  <si>
    <t>АО "Евротехника"</t>
  </si>
  <si>
    <t>Самарская область</t>
  </si>
  <si>
    <t>Снижение доли импорта в результате реализации проекта до 60%  к 2020 году</t>
  </si>
  <si>
    <t>1. Начато производство высокопроизводительных опрыскивателей емкостью баков 4200 и 5200 л и дисковых борон шириной захвата 3 и 4 м (1 и 4 этапы проекта)
2. произведены первые образцы емкостей опытскивателея вместимостью 3000 л., проходят испытания.
3. ПРоизводится технологическая подготовка к производсту сеялок прямого высева шириной захвата 6 и 12 м.
4. Проект организации производства высокопроизводительных широкохаъхватных сеялок для прямого и мульчированного посева шириной захвата 12 и 15 м подан в Фонд развития промышленности дял получения льготоного финансирования, пройдена экспресс-оценка.</t>
  </si>
  <si>
    <t>66,5 млн.р. Без НДС</t>
  </si>
  <si>
    <t>Производство сельскохозяйственных тракторов классов 5-8 ("Разработка линейки энергонасыщенных тракторов сельскохозяйственного назначения шарнирно-сочлененной компоновки класса 5, класса 6-8 (с мощностью двигателя 300-500 л.с.) с автоматическим выполнением технологических операций".)</t>
  </si>
  <si>
    <t>1. Технико-конструкторские исследования.Разработка эскизного и технического проекта изделия. Выполнение рабочего проектирования, разработка комплекта конструкторской документации литеры «Э». 2.Изготовление опытных образцов тракторов. Проведение предварительных и приемочных испытаний опытных образцов тракторов.              
3. Корректировка конструкторской и технологической документации по результатам проведения приемочных испытаний опытных образцов тракторов. Выпуск КД литеры «О1». Изготовление опытно-промышленной партии тракторов .Выполнение комплекса мероприятий для подготовки серийного производства тракторов  
4. Серийный выпуск новой продукции</t>
  </si>
  <si>
    <t>Снижение доли импорта в результате реализации данного проекта до 15 % к 2020 году.</t>
  </si>
  <si>
    <t>Разработан комплект конструкторской документации с литерой "Э", создан опытный образец, проведены заводские примочные испытания</t>
  </si>
  <si>
    <t>1. Разработка маркетинговый план и проведение комплексных НИОКР 2. Создание компоновочных схем 3. Деталировка, проведение кинематического и теплового расчетов. 4. Создание опытных образцов и проведение испытаний. 5. Освоение серийного производства.</t>
  </si>
  <si>
    <t>согласована эскизно-компоновочная схема, определена конфигурация механической части, проектируется система управления.</t>
  </si>
  <si>
    <t>20А8</t>
  </si>
  <si>
    <t>Семейство высокооборотных тяжелых рядных 6-цилиндровых дизелей: мощностью 370,,,550 л.с. коммерческого применения, мощностью 750 л.с  с последующим увеличением до 900 л.с. – специального применения.  
Назначение дизелей:  коммерческие - автомобильная (АЗ УРАЛ, БАЗ, МАЗ, МЗКТ, др.),  сельскохозяйственная  (комбайны Ростсельмаш, Брянсксельмаш, Гомсельмаш), тракторная (ПТЗ, ЧЗПТ), стационарная (ДГУ), промышленная (буровые установки) и ж/д  техника, специальные -  легкая и средняя бронированная колесная («Бумеранг»)  и гусеничная («Курганец») техника, катера ВМФ, специальные колесные шасси под монтаж вооружений.</t>
  </si>
  <si>
    <t>2013-2022 гг.</t>
  </si>
  <si>
    <t>В выпускаемой сегодня предприятиями РФ коммерческой конечной технике отмеченного мощностного диапазона используются современные дизели зарубежного производства (80%) или существенно отстающие по техническому уровню отечественные (20%).
В комплектации создаваемых по проекту ЯМЗ- 770/780 дизелей до реализации проекта – 74% в стоимости дизеля – импортные компоненты, производство которых в РФ отсутствует или отсутствуют компетенции для обеспечения необходимого технического уровня.</t>
  </si>
  <si>
    <t>В выпускаемой конечной технике доля импортных дизелей отмеченного мощностного диапазона сократится – ориентировочно до 20%.
Доля импортных компонентов дизелей сократится до 35 – 40%.</t>
  </si>
  <si>
    <t>20А9</t>
  </si>
  <si>
    <t xml:space="preserve">Средние дизельные двигатели семейства ЯМЗ-534/536 пятого экологического класса  с максимальным использованием компонентов, производимых предприятиями РФ в наиболее приемлемом для РФ ценовом диапазоне. 
Применение дизелей:  автомобильная (грузовые автомобили, автобусы),  сельскохозяйственная  (комбайны), тракторная, стационарная (ДГУ) техника. </t>
  </si>
  <si>
    <t>Ноябрь 2013 г.  - январь 2016 г.</t>
  </si>
  <si>
    <t>Доля импортных компонентов в стоимости дизелей составляет 75 - 91%</t>
  </si>
  <si>
    <t>Доля импортных компонентов дизелей сократится до 35 – 40%.</t>
  </si>
  <si>
    <t>20А10</t>
  </si>
  <si>
    <t>Топливоподающие системы аккумуляторного типа для высокооборотных дизельных двигателей</t>
  </si>
  <si>
    <t xml:space="preserve">2014-2018 гг.
</t>
  </si>
  <si>
    <t xml:space="preserve">100%
В РФ отсутствует производство электронно-управляемых топливоподающих систем аккумуляторного типа для высокооборотных дизелей </t>
  </si>
  <si>
    <t>20А11</t>
  </si>
  <si>
    <t>Рядные четырёх-  и шестицилиндровые высокофорсированные многоцелевые газовые двигатели  для комплектации автомобильной  (грузовые автомобили, автобусы всех классов), тракторной, сельскохозяйственной (комбайны), стационарной (ГПА) техники.</t>
  </si>
  <si>
    <t>Май 2013 г. - 2016 г.</t>
  </si>
  <si>
    <t>Мировые автопроизводители Cummins, MAN и др. занимают 95% российского рынка газовых двигателей</t>
  </si>
  <si>
    <t>20А12</t>
  </si>
  <si>
    <t>Легкие дизельные двигатели для автомобилей класса LCV</t>
  </si>
  <si>
    <t>2014-2017 гг.</t>
  </si>
  <si>
    <t>20А13</t>
  </si>
  <si>
    <t>Топливные насосы высокого давления для аккумуляторных систем топливоподачи дизельных двигателей 5,6 экологических классов.</t>
  </si>
  <si>
    <t>100%
в РФ отсутствует производство топливных насосов высокого давления для аккумуляторных систем топливоподачи дизельных двигателей  5, 6 экологическго класса.</t>
  </si>
  <si>
    <t>20А14</t>
  </si>
  <si>
    <t>Электронно-управляемые топливные форсунки для аккумуляторных систем топливоподачи дизельных двигателей 5,6 экологических классов.</t>
  </si>
  <si>
    <t>100%
в РФ отсутствует производство форсунок для аккумуляторных систем топливоподачи дизельных двигателей  5, 6 экологическго класса.</t>
  </si>
  <si>
    <t>20А15</t>
  </si>
  <si>
    <t>Распределительный вал для средних рядных дизельных двигателей ЯМЗ-534/536</t>
  </si>
  <si>
    <t>2014-2015 гг.</t>
  </si>
  <si>
    <t>20А16</t>
  </si>
  <si>
    <t>Шестерни привода агрегатов средних рядных дизельных двигателей ЯМЗ-534/536</t>
  </si>
  <si>
    <t>2014-2016 гг.</t>
  </si>
  <si>
    <t>20А17</t>
  </si>
  <si>
    <t>Машиностроение/автомобилестроение
(продукт: мосты ведущие и неведущие)</t>
  </si>
  <si>
    <t>100%, ВЫПУСКАЕТСЯ зарубежными OES (в настоящее время поставки от фирмы ZF,
НЕТ АНАЛОГОВ В РФ</t>
  </si>
  <si>
    <t>20А18</t>
  </si>
  <si>
    <t>Машиностроение/автомобилестроение
(продукт: компоненты мостов ведущих и неведущих)</t>
  </si>
  <si>
    <t>100%, ВЫПУСКАЕТСЯ зарубежными OES (постоянные обращения локализованных ОЕМ в номинации на производство тормозных дисков размерности Группы ГАЗ,
НЕТ АНАЛОГОВ В РФ</t>
  </si>
  <si>
    <t>20А19</t>
  </si>
  <si>
    <t>100%, ВЫПУСКАЕТСЯ зарубежными OES (постоянные обращения локализованных ОЕМ(партнеров Группы ГАЗ) в номинации на производство данных компонентов,
НЕТ АНАЛОГОВ В РФ</t>
  </si>
  <si>
    <t>20А20</t>
  </si>
  <si>
    <t>Машиностроение/Станкостроение
(продукт: штампы, пресс-формы, инструмент, оснастка, станкостроение)</t>
  </si>
  <si>
    <t>80%, ВЫПУСКАЕТСЯ зарубежными OES (внутренней потребности Группы ГАЗ)</t>
  </si>
  <si>
    <t>20А21</t>
  </si>
  <si>
    <t>Автомобилестроение</t>
  </si>
  <si>
    <t>100% производится в Германии (FRITZ WINTER).</t>
  </si>
  <si>
    <t>20А22</t>
  </si>
  <si>
    <t>Проект обеспечивает соответствие мостов по уровню шума (критично для автобусов). В случае нереализации проекта уровень импорта в данном сегменте может составить 100%</t>
  </si>
  <si>
    <t>20А23</t>
  </si>
  <si>
    <t>60% производится в Турции</t>
  </si>
  <si>
    <t>20А24</t>
  </si>
  <si>
    <t>100%, ВЫПУСКАЕТСЯ зарубежными OES</t>
  </si>
  <si>
    <t>20А25</t>
  </si>
  <si>
    <t>Автомобилестроение (продукт: 59302 и 49801 глушитель для снижения уровня шума выхлопных газов. Изготавливается из стали)</t>
  </si>
  <si>
    <t>100% выпускается в Нидерландах, нет аналогов в РФ</t>
  </si>
  <si>
    <t>20А26</t>
  </si>
  <si>
    <t>Автомобилестроение (продукт:   воздухоочиститель предназначен для  очистки всасываемого двигателем воздуха)</t>
  </si>
  <si>
    <t>100% выпускается в Германии, нет аналогов в РФ</t>
  </si>
  <si>
    <t>20А27</t>
  </si>
  <si>
    <t>Автомобилестроение (продукт:   карданные валы предназначены для передачи крутящего момента от двигателя и раздаточной коробки к мостам)</t>
  </si>
  <si>
    <t>20А28</t>
  </si>
  <si>
    <t>Автомобилестроение (продукт:   гидронасос предназначен для  обеспечения отбора мощности от КПП автомобиля)</t>
  </si>
  <si>
    <t>20А29</t>
  </si>
  <si>
    <t>Автомобилестроение (продукт:   717-113 рулевой механизм интегрального типа)</t>
  </si>
  <si>
    <t>100% выпускается в Германии и Италии, нет аналогов в РФ</t>
  </si>
  <si>
    <t>20А30</t>
  </si>
  <si>
    <t>Машиностроение/автокомпоненты
(продукт: лебедка с тяговым усилием до 15 т., с гидроприводом, длина троса не менее 60 м.)</t>
  </si>
  <si>
    <t>100% выпускается на фирме "STARTER Groupe DLD" Франция,
НЕТ АНАЛОГОВ В РФ</t>
  </si>
  <si>
    <t>20А31</t>
  </si>
  <si>
    <t>Автомобилестроение (продукт: кран тормозной предназначен для регулирования давления в тормозной системе автомобиля. Изготовлен из цветного металла)</t>
  </si>
  <si>
    <t>20А32</t>
  </si>
  <si>
    <t>Автомобилестроение (продукт:   осушитель воздуха предназначен для удаления влаги и масла из воздуха в  тормозной системе)</t>
  </si>
  <si>
    <t>20А33</t>
  </si>
  <si>
    <t>Автомобилестроение (продукт:   клапан ограничения давления предназначен для защиты пневматической части тормозной системы от избыточного давления)</t>
  </si>
  <si>
    <t>20А34</t>
  </si>
  <si>
    <t>Автомобилестроение (продукт:   АСКДШ предназначена для контроля и регулирования давления воздуха в шинах автомобиля состоит из капанов управления и блока управления)</t>
  </si>
  <si>
    <t>20А35</t>
  </si>
  <si>
    <t>Автомобилестроение (продукт: фитинговая продкция для соединения трубопроводов тормозной системы из цветного металла)</t>
  </si>
  <si>
    <t>20А36</t>
  </si>
  <si>
    <t xml:space="preserve">Машиностроение/автокомпоненты
(продукт: виброопора  с максимальной рабочей нагрузкой до 80 kN, с наличием внутреннего и наружного металлического корпуса с демфирующим элементом между ними, для установки между рамой автомобиля и кузовом модульной конструкцией) </t>
  </si>
  <si>
    <t>100% выпускается на фирме "Coti Tech Megi" , Германия
НЕТ АНАЛОГОВ В РФ</t>
  </si>
  <si>
    <t>20А37</t>
  </si>
  <si>
    <t>Машиностроение/автокомпоненты
(продукт:седельно-сцепное устройство )</t>
  </si>
  <si>
    <t>100% выпускается на фирме Saf Holland Голландия,
НЕТ АНАЛОГОВ В РФ</t>
  </si>
  <si>
    <t>20А38</t>
  </si>
  <si>
    <t>Автомобилестроение (продукт:   насос подъёма кабины предназначен для обеспечения давления в гидроцилиндре для подъёма кабины)</t>
  </si>
  <si>
    <t>20А39</t>
  </si>
  <si>
    <t>Автомобилестроение (продукт: 760-007 угловой редуктор предназначен для изменения направления  вращения в системе рулевого управления)</t>
  </si>
  <si>
    <t>20А40</t>
  </si>
  <si>
    <t>Автомобилестроение (продукт:   крана ручного управления предназначен для управления тормозной системой автомобиля)</t>
  </si>
  <si>
    <t>20А41</t>
  </si>
  <si>
    <t>Автомобилестроение (продукт:   клапан накачки предназначен для  регулирования давления воздуха в системе накачка автомобиля)</t>
  </si>
  <si>
    <t>20А42</t>
  </si>
  <si>
    <t>Машиностроение/автокомпоненты
(продукт:передний управляемый,средний не управляемый, задний не управляемый ведущие мосты с планетарными колесными редукторами, с АБС, с пневматическим приводом рабочих тормозов, средний мост с межосевым и межколесным блокируемым дифференциалом, задний мост с блокируемым межколесным дифференциалом )</t>
  </si>
  <si>
    <t>100% выпускается на фирме "Raba" Венгрия,
НЕТ АНАЛОГОВ В РФ</t>
  </si>
  <si>
    <t>20А43</t>
  </si>
  <si>
    <t>Автомобилестроение (продукт:   АБС предназначена для управления тормозной системой автомобиля состоит из капанов управления и блока управления)</t>
  </si>
  <si>
    <t>20А44</t>
  </si>
  <si>
    <t>Машиностроение/автокомпоненты
(продукт:раздаточнвя коробка двух скоростная с межосевых блокируемым дифференциалом с возможностью установки дополнительного 100% отбора мощности с заднего торца от первичного вала)</t>
  </si>
  <si>
    <t>100% выпускается на фирме ZF Германия,
НЕТ АНАЛОГОВ В РФ</t>
  </si>
  <si>
    <t>20А45</t>
  </si>
  <si>
    <t xml:space="preserve">Машиностроение/автостроение
Продукт: гидромеханическая коробка пердач (ГМП) с автоматическим электронно-гидравлическим управлением. </t>
  </si>
  <si>
    <t>2015-2017г.г</t>
  </si>
  <si>
    <t>100%, выпускается в странах Европы, Азии и США, нет аналогов в РФ</t>
  </si>
  <si>
    <t>20А46</t>
  </si>
  <si>
    <t xml:space="preserve">Машиностроение/автостроение
(продукт: коробка пердач механическая, 6-ступенчатая, с ручным управлением. </t>
  </si>
  <si>
    <t>2015-2017г.г.</t>
  </si>
  <si>
    <t>100%, выпускается в странах Европы и Азии, нет аналогов в РФ</t>
  </si>
  <si>
    <t>20А47</t>
  </si>
  <si>
    <t>Автомобильные газонаполнительные компрессорные станции (АГНКС) РМ блочно-контейнерного исполнения.
Поршневой газовый компрессор высокого давления. 
Автоматический блок осушки природного газа.
Блок аккумуляторов газа.
Узел учета природного газа.
Система автоматического управления.
Специальный контейнер для размещения газового оборудования АГНКС.</t>
  </si>
  <si>
    <t>2015-2017гг.</t>
  </si>
  <si>
    <t xml:space="preserve">80-90%
В РФ отсутствует современное производство АГНКС в целом, а также компрессоров и блоков осушки для природного газа. </t>
  </si>
  <si>
    <t>10-20%</t>
  </si>
  <si>
    <t xml:space="preserve">создание конструкций семейства коммерческих конкурентоспособных высокооборотных дизелей, удовлетворяющих перспективным требованиям по выбросам вредных веществ, шуму и вибрациям, предъявляемым к двигателям, устанавливаемым на автомобильную, тракторную, сельскохозяйственную, лесную, стационарную, внедорожную и другую технику;
 создание конструкций и производства специальных дизелей для  легкой и средней бронированной колесной («Бумеранг»)  и гусеничной («Курганец») техники, катеров ВМФ, специальных колесные шасси под монтаж вооружений; </t>
  </si>
  <si>
    <t xml:space="preserve">Начало:  2013 г. – начало НИОКР по дизелям специального применения; 
2015 г.  – начало НИОКР по дизелям коммерческого применения;
2017 г. - начало промышленного производства дизелей специального применения;
2019 г. - начало промышленного производства дизелей коммерческого применения;
2022 г. – выход на полные производственные мощности и обеспечение потребностей всех возможных потребителей.  </t>
  </si>
  <si>
    <t>ОАО «Автодизель» (ЯМЗ)</t>
  </si>
  <si>
    <t>Ярославская обл.</t>
  </si>
  <si>
    <t>ППРФ № 214</t>
  </si>
  <si>
    <t>Отсутствие государственной поддержки в рамках плана мероприятий по импортозамещению в автомобильной промышленности Российской Федерации утвержденного приказом Минпромторга России от 31 марта 2015 г. № 648</t>
  </si>
  <si>
    <t>Создание конструкций средних рядных дизелей с рабочим объемом цилиндра  1,1 л в наиболее приемлемом для РФ ценовом диапазоне.
Создание производства конкурентоспособных на мировом рынке средних дизелей с большим жизненным циклом. Описание продукции
Настоящим проектом предусматривается расширение продуктового ряда двигателей новых семейств ЯМЗ-534/536 в мощностном диапазоне 120 – 312 л.с. за счет создания конструкций и производства  версий дизелей  с максимальным использованием компонентов производимых предприятиями РФ в наиболее приемлемом для РФ ценовом диапазоне.</t>
  </si>
  <si>
    <t xml:space="preserve">Сентябрь 2014 - сентябрь 2015 - НИОКР, включая разработку рабочей конструкторской документации, изготовление и испытания опытных образцов
Май 2015 - октябрь 2015 - Разработка рабочей технологической документации (РТД) для серийного производства Декабрь 2015 - Изготовление опытно-промышленной партии (ОПП) дизелей
Январь 2016 - Начало серийного производства </t>
  </si>
  <si>
    <t>В результате реализации проекта будут созданы конструкции и производство электронно-управляемых топливоподающих систем аккумуляторного типа (CR) для высокооборотных дизельных двигателей мощностью до 550 кВт, соответствующих требованиям 4, 5, 6 экологических классов, автомобильного, тракторного, сельскохозяйственного и других применений.</t>
  </si>
  <si>
    <t>Декабрь 2014 – декабрь 2016 - НИОКР, включая разработку рабочей конструкторской документации, изготовление и испытания опытных образцов
Май 2015-декабрь 2016 - Разработка рабочей технологической документации (РТД) для серийного производства
Декабрь 2017 - Изготовление опытно-промышленной партии (ОПП) аккумуляторных систем топливоподачи
2018г. - Начало серийного производства</t>
  </si>
  <si>
    <t>ОАО «Ярославский завод дизельной аппаратуры» (ЯЗДА)</t>
  </si>
  <si>
    <t>Создание конструкций рядных 4- и 6-цилиндровых газовых двигателей на базе средних дизелей ЯМЗ-534/536 мощностью 100 – 230 кВт, соответствующих обязательным отечественным и международным требованиям для автомобильной, тракторной, сельскохозяйственной, внедорожной  и стационарной техники с конструктивно предусмотренным потенциалом для выполнения перспективных требований.
Создание производства газовых двигателей  с возможностью  начала производства поэтапно в соответствии с действующими и перспективными отечественными  и международными обязательными требованиями к двигателям. Основные результаты проекта 
Обеспечение потребностей отечественного рынка в автомобильном, тракторном, сельскохозяйственном и промышленном сегментах конкурентоспособными газовыми двигателями, расширение экспортных поставок двигателей ОАО «Автодизель».</t>
  </si>
  <si>
    <t>Декабрь 2014  - Разработка конструкций газовых двигателей, включая комплекс моторных испытаний
Июль 2015 - Проведение полного комплекса работ по адаптации двигателей и силовых агрегатов на конечной технике заводов –потребителей
Декабрь 2015 - Разработка технологической документации для изготовления газовых двигателей
 Август 2015 - Изготовление опытно- промышленной партии   базовых рядных высокооборотных газовых двигателей
Январь 2016 - Начало производства</t>
  </si>
  <si>
    <t>Тип двигателя - дизель
Число и расположение цилиндров - 4, рядное
Рабочий объем - 2,0…2,8 л.
Номинальная мощность - 120…150 л.с.
Уровень выбросов вредных веществ - Экологический класс 5; 6 Цели проекта
обеспечение потребностей производителей легких коммерческих и легковых автомобилей в РФ в двигателях экологического класса 5, сокращение закупок импортных двигателей;  снижение рисков, связанных с поставками двигателей.</t>
  </si>
  <si>
    <t xml:space="preserve">2015г. - Выбор двигателя и компании-партнера для создания производства
2016г. - Отбор поставщиков для серийного производства 2016г. - Проведение полных комплексов испытаний новых компонентов и работ по адаптации двигателей и силовых агрегатов на образцах конечной техники заводов – потребителей
2017г. - Создание производства </t>
  </si>
  <si>
    <t>В результате реализации проекта будет создано производство топливных насосов для двигателей ЯМЗ-534 и ЯМЗ-536</t>
  </si>
  <si>
    <t>Март 2015 – декабрь 2016 - закупка и поусконалдака оборудования, начало серийного производства.</t>
  </si>
  <si>
    <t>Июль 2016 – декабрь 2017 - закупка и поусконалдака оборудования, начало серийного производства.</t>
  </si>
  <si>
    <t>Снижение себестоимости средних рядных дизельных двигателей ЯМЗ-530 за счет локализации производства в России.
Снижение зависимости от колебаний курсов иностранных валют и макроэкономических рисков. Описание продукции
Настоящим проектом предусматривается организация производства распределительных валов средних рядных дизельных двигателей ЯМЗ-530.</t>
  </si>
  <si>
    <t xml:space="preserve">Распредвал двигателя ЯМЗ-534:
Декабрь 2014 - Февраль 2015 
 Корректировка рабочей конструкторской документации, проектирование технологической оснастки, разработка рабочей технологической документации (РТД) для серийного производства.
Декабрь 2014 - Апрель 2015 
 Контрактация, изготовление, поставка, монтаж и запуск оборудования и оснастки.
Апрель 2015 - Июль 2015 
 Одобрение технологических процессов, начало серийного производства. Распредвал двигателя ЯМЗ-536:
Март 2014 - Май 2015 
 Корректировка рабочей конструкторской документации, проектирование технологической оснастки, разработка рабочей технологической документации (РТД) для серийного производства.
Март 2014 - Август 2015 
 Контрактация, изготовление, поставка, монтаж и запуск оборудования и оснастки.
Август 2015 - Ноябрь 2015 
 Одобрение технологических процессов, начало серийного производства. </t>
  </si>
  <si>
    <t>ОАО «Ярославский завод дизельной аппаратуры» (ЯЗДА)
ОАО «Автодизель» (ЯМЗ)</t>
  </si>
  <si>
    <t>Снижение себестоимости средних рядных дизельных двигателей ЯМЗ-530 за счет локализации производства в России.
Снижение зависимости от колебаний курсов иностранных валют и макроэкономических рисков. Описание продукции
Настоящим проектом предусматривается организация производства шестерен привода агрегатов средних рядных дизельных двигателей.</t>
  </si>
  <si>
    <t xml:space="preserve">Март 2015 - июнь 2015 
 Корректировка рабочей конструкторской документации, разработка рабочей технологической документации (РТД) для серийного производства.
 Апрель 2015 - Январь 2016 
 Контрактация, изготовление, поставка, монтаж и запуск оборудования и оснастки.
Февраль 2015 - Апрель 2016 
 Одобрение технологических процессов, начало серийног опроизводства. </t>
  </si>
  <si>
    <t>Локализация производства портальных мостов автобусов (замена мостов ZF). Внедрение новой прогрессивной технологии обработки компонентов мостов и организация полного цикла производства моста портального типа</t>
  </si>
  <si>
    <t xml:space="preserve">2015 - 2016 (2 года), в том числе:
1.) заключение договоров на поставку оборудования 
2.) подготовка  производства
3.) SOP
</t>
  </si>
  <si>
    <t xml:space="preserve">Группа ГАЗ;
поставщики Группы ГАЗ (включая поставщиков оборудования)
</t>
  </si>
  <si>
    <t>Нижегородская обл.</t>
  </si>
  <si>
    <t>Ожидаемый объем гос. Поддержки: 13 млн. долл</t>
  </si>
  <si>
    <t>Создание дополнительных мощностей и расширение технологических возможностей  под потребность локализованных ОЕМ на базе существующих компетенций Группы ГАЗ в области производства тормозных систем.</t>
  </si>
  <si>
    <t xml:space="preserve">Срок реализации проекта: 2015 (1 год), в том числе:
1.) заключение договоров на поставку оборудования 
2.) подготовка  производства
3.) SOP
</t>
  </si>
  <si>
    <t xml:space="preserve">Ожидаемый объем гос. поддержки: 7 млн. долл.   </t>
  </si>
  <si>
    <t>Создание дополнительных мощностей и расширение технологических возможностей  под потребность локализованных ОЕМ на базе существующих компетенций Группы ГАЗ в области обработки компонентов мостов</t>
  </si>
  <si>
    <t xml:space="preserve"> 2015 - 2016 (2 года), в том числе:
1.) заключение договоров на поставку оборудования 
2.) подготовка  производства
3.) SOP
</t>
  </si>
  <si>
    <t>Ожидаемый объем гос. поддержки: 18 млн. долл</t>
  </si>
  <si>
    <t>Создание единого центра по производству инструмента и оснастки на передовой площадке Группы ГАЗ. Создание высокотехнологичного производства штампов, пресс-форм, инструмента, оснастки для внутренней потребности Группы ГАЗ и сторонних заказчиков.
Замещение импорта подобной продукции в РФ</t>
  </si>
  <si>
    <t>2015 - 2016 (2 года), в том числе:
1.) заключение договоров на поставку оборудования 
2.) подготовка  производства
3.) поэтапное объединение активов Группы ГАЗ на базе инструментального центра
4.) внедрение обновленных технологий производства инструмента для Группы ГАЗ
5.) увеличение доли присутствия Группы ГАЗ на рынке инструмента и оснасти РФ</t>
  </si>
  <si>
    <t xml:space="preserve">Ожидаемый объем гос. поддержки: 24 млн. долл.     </t>
  </si>
  <si>
    <t xml:space="preserve">Локализация производства чугунных отливок блока и головки цилиндров двигателей серии ЯМЗ – 530, взамен производимых в Германии (FRITZ WINTER).                  </t>
  </si>
  <si>
    <t>* APQP
заключение контракта  на поставку отливок блока и головки цилиндров ГАЗ с ОАО «Автодизель» 
заключение контракта  на проектирование, производство и доводку литейной  оснастки 
* проектирование и производство оснастки 
* подготовка производства  отливок в ОАО «ГАЗ»
организация производственного потока в металлургическом производстве ОАО «ГАЗ»
 организация потоков производства  для предварительной механической обработки</t>
  </si>
  <si>
    <t>Группа ГАЗ</t>
  </si>
  <si>
    <t>Ожидаемый объем гос. поддержки: 4 млн. долл</t>
  </si>
  <si>
    <t xml:space="preserve">Внедрение новой технологии обработки шестерен главных передач среднетоннажных грузовиков и автобусов  мирового уровня                   </t>
  </si>
  <si>
    <t xml:space="preserve">*Заключение договоров на поставку оборудования 
*Подготовка  производства
*SOP                   </t>
  </si>
  <si>
    <t xml:space="preserve">Создание СП с ф. Magnetto Wheels (MW) для обеспечения потребностей ООО «Автозавода ГАЗ» (Газель, Соболь), Ford Sollers, Renault, VW/Skoda - контрактная сборка, АвтоВАЗа, УАЗа, вторичного рынка </t>
  </si>
  <si>
    <t xml:space="preserve">1) Согласование изменений бизнес-плана, разработка и подписание JVA 
2) регистрация юр. лица
3) выполнение ремонтных работ  на площадях СП
4) модернизация оборудования 
5) освоение колеса для автомобиля Газель Next- 
6) освоение  колеса для автомобиля Renault (RF90/K67) 
7) освоение колес для автомобилей Ford
8) (Kuga C520, Fiesta B299, Transit V363)
9) освоение колес для автомобилей  VW (Jetta) и Skoda (Octavia)                  </t>
  </si>
  <si>
    <t xml:space="preserve">Группа ГАЗ
ф. Мagnetto Wheels 
</t>
  </si>
  <si>
    <t>Ожидаемый объем гос. поддержки: 5,9 млн. дол</t>
  </si>
  <si>
    <t>Создание СП с ф. OlgunCelik обладающего современными инженерными компетенциями и технологиями производства рессор для локальных OEM</t>
  </si>
  <si>
    <t xml:space="preserve">1) разработка проекта
2) подписание JVA 
3) регистрация юр. лица
4) выполнение ремонтных работ  на площадях СП
5) выполнение ремонтных работ на площадках СП
6) закупка и монтаж оборудования
7) запуск производства   </t>
  </si>
  <si>
    <t xml:space="preserve">Группа ГАЗ;
ф. OlgunCelik
</t>
  </si>
  <si>
    <t xml:space="preserve"> Обеспечить снижение зависимости российского автомобильного рынка от импортной продукции, производимой вне территории Российской Федерации;
- обеспечить высокую бюджетную и социально-экономическую эффективность проекта.C101</t>
  </si>
  <si>
    <t>ОАО "АЗ "Урал"</t>
  </si>
  <si>
    <t>Челябинская обл</t>
  </si>
  <si>
    <t xml:space="preserve">Ожидаемый объем гос. поддержки: 149 млн. руб.  </t>
  </si>
  <si>
    <t xml:space="preserve">Ожидаемый объем гос. поддержки: 15 млн. руб.  </t>
  </si>
  <si>
    <t xml:space="preserve">Ожидаемый объем гос. поддержки: 50 млн. руб.                </t>
  </si>
  <si>
    <t xml:space="preserve">Ожидаемый объем гос. поддержки: 7 млн. руб.       </t>
  </si>
  <si>
    <t xml:space="preserve">Ожидаемый объем гос. поддержки: 288 млн. руб.   </t>
  </si>
  <si>
    <t xml:space="preserve">Проектируемая лебедка обладает схожими техническими характеристиками в сравнении с аналогичными лебедками зарубежных производителей.
Цели проекта:
- Обеспечить снижение зависимости российского автомобильного рынка от импортной продукции, производимой вне территории Российской Федерации;
- увеличить долю производства отечественных лебедок и снизить объем поставляемых лебедок на рынок Российской Федерации из Франции;
- обеспечить разработку, производство и вывод на рынок новых моделей инновационных автомобильных лебедок с улучшенными технико-экономическими характеристиками и более совершенными конструкторскими решениями;
- обеспечить высокую бюджетную и социально-экономическую эффективность проекта.
                            </t>
  </si>
  <si>
    <t xml:space="preserve"> 2015- 2016( 2 года), в том числе:
янв.2015 - окт. 2016– инвестиционный этап (НИОКР и технологическая подготовка производства);
дек. 2016 – производственная деятельность.
                         </t>
  </si>
  <si>
    <t xml:space="preserve"> ОАО "АЗ "Урал" с соисполнителем</t>
  </si>
  <si>
    <t xml:space="preserve">Ожидаемый объем гос. поддержки: 160 млн. руб.    </t>
  </si>
  <si>
    <t xml:space="preserve">Ожидаемый объем гос. поддержки: 5 млн. руб.      </t>
  </si>
  <si>
    <t xml:space="preserve">Ожидаемый объем гос. поддержки: 12 млн. руб.      </t>
  </si>
  <si>
    <t xml:space="preserve">Ожидаемый объем гос. поддержки: 10 млн. руб.      </t>
  </si>
  <si>
    <t xml:space="preserve">Ожидаемый объем гос. поддержки: 42 млн. руб. </t>
  </si>
  <si>
    <t xml:space="preserve"> Обеспечить снижение зависимости российского автомобильного рынка от импортной продукции, производимой вне территории Российской Федерации;
- обеспечить высокую бюджетную и социально-экономическую эффективность проекта.C102</t>
  </si>
  <si>
    <t xml:space="preserve">Ожидаемый объем гос. поддержки: 345 млн. руб.    </t>
  </si>
  <si>
    <t xml:space="preserve">Проектируемая модель виброопоры обладает схожими техническими характеристиками в сравнении с аналогичными виброопорами зарубежных производителей.
Цели проекта:
- Обеспечить снижение зависимости российского транспортного рынка от импортной продукции, производимой вне территории Российской Федерации;
- увеличить долю производства отечественных автокомпонентов и снизить объем поставляемых автокомпонентов на рынок Российской Федерации из Германии;
- обеспечить разработку, производство и вывод на рынок новых моделей инновационных виброопор с улучшенными технико-экономическими характеристиками и более совершенными конструкторскими решениями;
- обеспечить высокую бюджетную и социально-экономическую эффективность проекта.
                   </t>
  </si>
  <si>
    <t xml:space="preserve">2015- 2016( 2 года), в том числе:
янв.2015 - окт. 2016– инвестиционный этап (НИОКР и технологическая подготовка производства);
дек. 2016 – производственная деятельность.
                           </t>
  </si>
  <si>
    <t xml:space="preserve">  ОАО "АЗ "Урал"</t>
  </si>
  <si>
    <t>Ожидаемый объем гос. поддержки: 46 млн. руб.</t>
  </si>
  <si>
    <t xml:space="preserve">Проектируемое изделие обладает схожими техническими характеристиками в сравнении с аналогичными седельно-сцепного устройства зарубежных производителей.
Цели проекта:
- Обеспечить снижение зависимости российского автомобильного рынка от импортной продукции, производимой вне территории Российской Федерации;
- обеспечить высокую бюджетную и социально-экономическую эффективность проекта.
                </t>
  </si>
  <si>
    <t xml:space="preserve">2015-2016 (2 года), в том числе:
янв.2015 -сент. 2016– инвестиционный этап (НИОКР и технологическая подготовка производства);
дек. 2016 – производственная деятельность.
                           </t>
  </si>
  <si>
    <t>Ожидаемый объем гос. поддержки: 70 млн. руб.</t>
  </si>
  <si>
    <t xml:space="preserve"> Обеспечить снижение зависимости российского автомобильного рынка от импортной продукции, производимой вне территории Российской Федерации;
- обеспечить высокую бюджетную и социально-экономическую эффективность проекта.C103</t>
  </si>
  <si>
    <t>Ожидаемый объем гос. поддержки: 7 млн. руб.</t>
  </si>
  <si>
    <t xml:space="preserve"> Обеспечить снижение зависимости российского автомобильного рынка от импортной продукции, производимой вне территории Российской Федерации;
- обеспечить высокую бюджетную и социально-экономическую эффективность проекта.C104</t>
  </si>
  <si>
    <t>Ожидаемый объем гос. поддержки: 10 млн. руб.</t>
  </si>
  <si>
    <t>Проектируемые ведущие мосты обладают схожими техническими характеристиками в сравнении с аналогичными ведущими мостами зарубежных производителей.
Цели проекта:
- Обеспечить снижение зависимости российского автотранспортного рынка от импортной продукции, производимой вне территории Российской Федерации;
- увеличить долю производства отечественных ведущих мостов и снизить объем поставляемых ведущих мостов на рынок Российской Федерации из Венгрии;
- обеспечить разработку, производство и вывод на рынок новых моделей инновационных ведущих мостов с улучшенными технико-экономическими характеристиками и более совершенными конструкторскими решениями;
- обеспечить высокую бюджетную и социально-экономическую эффективность проекта.</t>
  </si>
  <si>
    <t>2015- 2017( 3 года), в том числе:
янв.2015 - сент. 2017– инвестиционный этап (НИОКР и технологическая подготовка производства);
дек. 2017 – производственная деятельность</t>
  </si>
  <si>
    <t xml:space="preserve"> ОАО "АЗ "Урал" с соиспонителем</t>
  </si>
  <si>
    <t>Ожидаемый объем гос. поддержки: 4500 млн. руб.</t>
  </si>
  <si>
    <t>Ожидаемый объем гос. поддержки: 60 млн. руб.</t>
  </si>
  <si>
    <t>Проектируемая модель раздаточной коробки обладает схожими техническими характеристиками в сравнении с аналогичными раздаточными коробками  зарубежных производителей.
Цели проекта:
- Обеспечить снижение зависимости российского автомобильного транспортного рынка от импортной продукции, производимой вне территории Российской Федерации;
- увеличить долю производства отечественных раздаточных коробок и снизить объем поставляемых раздаточных коробок на рынок Российской Федерации из Германии;
- обеспечить разработку, производство и вывод на рынок новых моделей инновационных раздаточных коробок с улучшенными технико-экономическими характеристиками и более совершенными конструкторскими решениями;
- обеспечить высокую бюджетную и социально-экономическую эффективность проекта.</t>
  </si>
  <si>
    <t xml:space="preserve">2015-2017 (3 года), в том числе:
янв.2015 -сент. 2017– инвестиционный этап (НИОКР и технологическая подготовка производства);
дек. 2017 – производственная деятельность.
</t>
  </si>
  <si>
    <t xml:space="preserve"> ОАО "АЗ "Урал"</t>
  </si>
  <si>
    <t>Ожидаемый объем гос. поддержки: 1500 млн. руб.</t>
  </si>
  <si>
    <t xml:space="preserve">Проектируемая модель ГМП  обладает схожими техническими характеристиками в сравнении с аналогичными ГМП зарубежных производителей.
Цели проекта:
- Обеспечить ликвидацию зависимости российской автоомбильной промышленности  от импортной продукции, производимой вне территории Российской Федерации;
- обеспечить разработку, производство и вывод на рынок новых моделей автомбилей  с улучшенными технико-экономическими характеристиками и более совершенными конструкторскими решениями;
- обеспечить высокую бюджетную и социально-экономическую эффективность проекта.
                      </t>
  </si>
  <si>
    <t xml:space="preserve">2015 - 2017г.г. (3 года), в том числе:
янв.2015 -сент. 2017– инвестиционный этап (НИОКР и технологическая подготовка производства);
окт. 2017 – производственная деятельность.
                            </t>
  </si>
  <si>
    <t>ДЛКА ООО "Коммерческие автомобили - Группа ГАЗ"</t>
  </si>
  <si>
    <t>Ожидаемый объем гос. поддержки: 1500 млн. руб. (кредит Фонда развития промышленности)</t>
  </si>
  <si>
    <t>Проектируемая модель коробки пердач  обладает схожими техническими характеристиками в сравнении с аналогичными коробками передач зарубежных производителей.
Цели проекта:
- Обеспечить снижение зависимости российской автоомбильной промышленности  от импортной продукции, производимой вне территории Российской Федерации;
- обеспечить разработку, производство и вывод на рынок новых моделей автоомбилей сегмента LCV с улучшенными технико-экономическими характеристиками и более совершенными конструкторскими решениями;
- обеспечить высокую бюджетную и социально-экономическую эффективность проекта.</t>
  </si>
  <si>
    <t>2015 - 2017г.г. (3 года), в том числе:
янв.2015 -сент. 2017– инвестиционный этап (НИОКР и технологическая подготовка производства);
окт. 2017 – производственная деятельность.</t>
  </si>
  <si>
    <t xml:space="preserve">Ожидаемый объем гос. поддержки: 3500 млн. руб. (кредит Фонда развития промышленности)         </t>
  </si>
  <si>
    <t xml:space="preserve">Цели проекта:
Создание современных АГНКС в наиболее приемлемом для РФ ценовом диапазоне.
Создание производства конкурентоспособных на мировом рынке АГНКС, газовых компрессоров и блоков осушки газа.
Описание продукции
Настоящим проектом предусматривается разработка продуктового ряда АГНКС с производительностью от 400-1500 нм3/ч.  При создании АГНКС планируется  максимально использовать компоненты производимые предприятиями РФ в наиболее приемлемом для РФ ценовом диапазоне.
При реализации проекта будут: 
- разработаны современные газовые компрессоры;
- разработан блок осушки природного газа;
- разработан узел учета природного газа;
- разработан блок аккумуляторов природного газа;
- разработана система автоматического управления АГНКС;
- разработан специальный контейнер для размещения газового оборудования;
 - отобраны поставщики и проведена работа с ними с целью обеспечения серийного производства компонентами, удовлетворяющими требованиям по качеству и целевой стоимости;
- проведены полные комплексы испытаний новых компонентов и работ по адаптации АГНКС к требованиям потребителей.
Основные результаты проекта. 
Обеспечение потребностей нефтяных и газовых компаний РФ, а также частных инвесторов в технологическом оборудовании для АГНКС.
Замещение в поставках иностранных производителей АГНКС, снижение  рисков, связанных с импортными поставками АГНКС, газовых компрессоров, блоков осушки газа. 
</t>
  </si>
  <si>
    <t xml:space="preserve"> 1-й кв. 2015 г. – начало НИОКР по АГНКС; 
Конец 2015 г.  –разработка технического проекта;
1-й кв. 2016 г. – изготовление опытного образца, проведение испытаний;
4-й кв. 2016 г. – изготовление опытной партии (50 шт.);
С 2017 г. – выход на полные производственные мощности и обеспечение потребностей всех возможных потребителей (до 300 шт./год).
                                            </t>
  </si>
  <si>
    <t>ОАО «ГАЗ»</t>
  </si>
  <si>
    <t>Общие затраты на НИОКР – 100,0 млн. руб.
Общие затраты на изготовление опытного образца АГНКС и проведение испытаний - 143,0 млн. руб.
Общие затраты на изготовление опытной партии – 1 700,00 млн. руб.
Ожидаемый объем государственной поддержки – 1 943,0 млн. рублей.
Подготовка производства – 230, 0 млн. рублей.
Подготовка производства осуществляется за счет собственных средств.</t>
  </si>
  <si>
    <t>Ожидаемый объем государственной поддержки – 1 943,0 млн. рублей.</t>
  </si>
  <si>
    <t>20СДМ1</t>
  </si>
  <si>
    <t>Организация производства мобильного многофункционального дробильно-сортировочного оборудования</t>
  </si>
  <si>
    <t>100</t>
  </si>
  <si>
    <t>50</t>
  </si>
  <si>
    <t>20СДМ2</t>
  </si>
  <si>
    <t>Автомобильные краны грузоподъемностью 50 … 100 т</t>
  </si>
  <si>
    <t>20СДМ3</t>
  </si>
  <si>
    <t>Механизм поворота для кранов г/п 25-80т</t>
  </si>
  <si>
    <t>2015 гг.</t>
  </si>
  <si>
    <t>20СДМ4</t>
  </si>
  <si>
    <t>Опорно-поворотные устройства  для строительно-дорожной техники</t>
  </si>
  <si>
    <t>20СДМ5</t>
  </si>
  <si>
    <t>Электропорциональные распределители и системы</t>
  </si>
  <si>
    <t>20СДМ6</t>
  </si>
  <si>
    <t>Кабины автомобильных кранов и дорожных катков</t>
  </si>
  <si>
    <t>20СДМ7</t>
  </si>
  <si>
    <t>Организация крупносерийного производства крано-манипуляторных установок для выполнения строительных и коммунальных работ</t>
  </si>
  <si>
    <t>72</t>
  </si>
  <si>
    <t>22</t>
  </si>
  <si>
    <t>20СДМ8</t>
  </si>
  <si>
    <t>Разработка и освоение промышленного производства  многофункционального экскаватора-погрузчика на колесном шасси</t>
  </si>
  <si>
    <t>80</t>
  </si>
  <si>
    <t>20СДМ9</t>
  </si>
  <si>
    <t>Освоение серийного производства комплекта импортозамещающей промышленной техники (гусеничных бульдозеров, экскаваторов, фронтальных погрузчиков и карьерных самосвалов)</t>
  </si>
  <si>
    <t xml:space="preserve">от 67 до 100
в зависимости
от вида оборудования
</t>
  </si>
  <si>
    <t xml:space="preserve">от 59 до 86
в зависимости
от вида оборудования
</t>
  </si>
  <si>
    <t>20СДМ12</t>
  </si>
  <si>
    <t xml:space="preserve">Расширения продуктовой линейки и разработки технически более совершенной конструкции промышленого трактора "Кировец" </t>
  </si>
  <si>
    <t>20СДМ13</t>
  </si>
  <si>
    <t>Создание специальной машины ресайклера, позволяющей снизить стоимость укладки дорожного полотна за счет повторного использования асфальтового покрытия</t>
  </si>
  <si>
    <t>20СДМ14</t>
  </si>
  <si>
    <t>Разработка и создание российского аналога самоходмной машины-перегружателя, позволяющей реализовать технологичю скоростногй укладки асфальтобетонной смеси при возведении дорожного полотна.</t>
  </si>
  <si>
    <t xml:space="preserve">20СДМ15 </t>
  </si>
  <si>
    <t>Создание линейки тракторных двухосных шарнирно-сочленённых шасси повышенной проходимости грузоподъемностью от 12 до 25 тонн для дорожного строительства</t>
  </si>
  <si>
    <t xml:space="preserve">20СДМ16 </t>
  </si>
  <si>
    <t>Разработка и серийное производство многофункционального шасси
с использованием компонентов тягового электропривода</t>
  </si>
  <si>
    <t>75</t>
  </si>
  <si>
    <t>20СДМ17</t>
  </si>
  <si>
    <t>99</t>
  </si>
  <si>
    <t>Организация производства 7 моделей мобильного дробильно-сортировочного оборудования</t>
  </si>
  <si>
    <t>I этап - разработка КД
II этап - разработка опытного образца
III - внедрение в серийное производство</t>
  </si>
  <si>
    <t>ЗАО «Дробмаш»</t>
  </si>
  <si>
    <t>Нижегородская область</t>
  </si>
  <si>
    <t>274 ФРП</t>
  </si>
  <si>
    <t>Необходимость в дополнительных регуляторных мерах поддержки отсутствует</t>
  </si>
  <si>
    <t>Снижение доли импорта в результате реализации данного проекта на 50%</t>
  </si>
  <si>
    <t>подписан договор займа, перечислено 274 млн руб.</t>
  </si>
  <si>
    <t>ФРП</t>
  </si>
  <si>
    <t>На данный момент регуляторные меры не используются</t>
  </si>
  <si>
    <t>0 (ед)</t>
  </si>
  <si>
    <t>Ранее запланированные сроки: 2015-2017 гг.</t>
  </si>
  <si>
    <t>Н/Д</t>
  </si>
  <si>
    <t>АО "Газпром-Кран"</t>
  </si>
  <si>
    <t>Отсутствует</t>
  </si>
  <si>
    <t>Проект остановлен</t>
  </si>
  <si>
    <t>Проект рекомендуется исключить из плана импортозамещения</t>
  </si>
  <si>
    <t>Не используется</t>
  </si>
  <si>
    <t>Установление запрета на закупки иностранных аналогов для государственных и муниципальных нужд</t>
  </si>
  <si>
    <t>Проект не был реализован в связи с остановкой деятельности организации</t>
  </si>
  <si>
    <t>Ранее запланированный срок: 2015 гг.</t>
  </si>
  <si>
    <t>АО "Автокран"</t>
  </si>
  <si>
    <t>Ранее запланированные сроки: 2015-2016 гг.</t>
  </si>
  <si>
    <t>АО "Раскат"</t>
  </si>
  <si>
    <t>Ярославская область</t>
  </si>
  <si>
    <t>ОАО "ЗЭМЗ"</t>
  </si>
  <si>
    <t>51,4ФРП</t>
  </si>
  <si>
    <t>Снижение доли импорта в результате реализации данного проекта на 50% .</t>
  </si>
  <si>
    <t>Отправлен на доработку после комплексной экспертизы</t>
  </si>
  <si>
    <t>Рассматривается ФРП</t>
  </si>
  <si>
    <t>0 млн руб.</t>
  </si>
  <si>
    <t>ООО "КЭМЗ"</t>
  </si>
  <si>
    <t xml:space="preserve">297 ФРП
 </t>
  </si>
  <si>
    <t>Снижение доли импорта в результате реализации данного проекта на 20% .</t>
  </si>
  <si>
    <t>подписан договор займа, перечислено 90,7 млн руб.</t>
  </si>
  <si>
    <t xml:space="preserve">Создание и освоение серийного производства новых моделей импортозамещающей промышленной техники  </t>
  </si>
  <si>
    <t>Чувашская республика</t>
  </si>
  <si>
    <t>300 ФРП</t>
  </si>
  <si>
    <t>Снижение доли импорта в результате реализации данного проекта на 20%</t>
  </si>
  <si>
    <t>Расширения продуктовой линейки и разработки технически более совершенной конструкции промышленых трактора "Кировец"</t>
  </si>
  <si>
    <t>Ранее запланированный срок: 2015-2017 гг.</t>
  </si>
  <si>
    <t>Не определен</t>
  </si>
  <si>
    <t>Исполнитель определяется</t>
  </si>
  <si>
    <t>ЗАО "Бецема"</t>
  </si>
  <si>
    <t>Проект не был реализован в связи с низким спросом на данную продукцию на российском рынке</t>
  </si>
  <si>
    <t>ЗАО "Коминвест – АКМТ"</t>
  </si>
  <si>
    <t>г. Москва</t>
  </si>
  <si>
    <t>Постановление Правительства РФ № 1312</t>
  </si>
  <si>
    <t>Проведение конструкторских работ. Подбор и закупка комплектующих</t>
  </si>
  <si>
    <t>ПАО "Машиностроительный завод им. Калинина, г. Екатеринбург"</t>
  </si>
  <si>
    <t>Изготовлены опытные образцы малогабаритных коммунальных машин, осуществляются  испытания</t>
  </si>
  <si>
    <t>Разработка конструкции и организация производства комплекса оборудования для резки и упаковки готовых хлебобулочных изделий, их укладки в оборотную тару с последующим формированием тарных стопок, санитарной обработки, транспортирования и складирования оборотной тары (кулер, хлеборезка, упаковочная машина, формирователь лотков и стопок)</t>
  </si>
  <si>
    <t>Разработка импортозамещающего конкурентоспособного оборудования для перерабатывающей (консервной) промышленности и освоение его серийного выпуска с реконструкцией действующего производства, в том числе:                                                                                                                                                        1. Создание автомата для закатки круглых жестяных банок.                                                                                            2. Создание автомата закаточного для металлических фигурных и овальных банок.                                                                                 3. Создание автомата укупорочного для упаковки "Твист-офф".                                                                                                                             4. Создание автомата для наполнения ёмкостей до 1 литра фаршем и густыми продуктами производительностью до 160 банок в минуту.                                                                                                                                                                5. Создание автомата  укупорочного для стеклянных банок  и бутылок с резьбовым венчиком горловины объёмом до 3 литров производительностью до 100 банок в минуту.                                                                                                                      6. Создание автомата для укладки и выгрузки консервных банок в автоклавные корзины.</t>
  </si>
  <si>
    <t>Исполнитель</t>
  </si>
  <si>
    <t>Фактические расходы, млн. руб.</t>
  </si>
  <si>
    <t>Сложности/ препятствия в реализации проекта</t>
  </si>
  <si>
    <t>Разработка комплекта мельничного оборудования нового поколения</t>
  </si>
  <si>
    <t xml:space="preserve"> 1 этап - проектно-исследовательские работы
 2 этап - КД на опытный образец
 3 этап - ТД на опытный образец
 4 этап -изготовление опытного образца 
 5 этап -разработка КД на оснастку для изготовления и испытания изделий
 6 этап - изготовление оснастки
 7 этап -выпуск отчета по результатам работ
 8 этап -проведение приемочных испытаний
 9 этап -корректировка КД и ТД по результатам приемочных испытаний
 10 этап - подготовка ТЭО для начала производства
11 этап -выпуск итогового отчёта </t>
  </si>
  <si>
    <t>240,0</t>
  </si>
  <si>
    <t>240,0 - ПП РФ № 1312 -планируется подача заявки на участие в конкурсе</t>
  </si>
  <si>
    <t>Необходимость в дополнительных  регуляторных мерах поддержки отсутствует</t>
  </si>
  <si>
    <t xml:space="preserve">Снижение доли импорта в результате реализации данного проекта на 40% </t>
  </si>
  <si>
    <t>1 этап (проект отстает от графика)</t>
  </si>
  <si>
    <t>0 млн. руб.</t>
  </si>
  <si>
    <t>Необходимо бюджетное финансирование</t>
  </si>
  <si>
    <t xml:space="preserve">Создание технологических линий, машин и оборудования для молочной и смежных (консервной и масложировой) отраслей  промышленности </t>
  </si>
  <si>
    <t>1 этап - разработка ТД и КД                                                  2 этап - организация производства, оснастка, наладка                                                                                                  3 этап - изготовление опытного образца, проведение испытаний, корректировка ТД                    4 этап - опытная партия, сертификация продукции</t>
  </si>
  <si>
    <t>ФГУП ЭЗ "Молмаш"</t>
  </si>
  <si>
    <t>3 296,0</t>
  </si>
  <si>
    <t>3 926,0 - Фонд развития промышленности - ведутся переговоры</t>
  </si>
  <si>
    <t xml:space="preserve">Снижение доли импорта в результате реализации данного проекта на 48% </t>
  </si>
  <si>
    <t>Трудности с привлечением заемного финансирования</t>
  </si>
  <si>
    <t>Разработка автоматизированного комплекса для выработки массовых и лечебно-профилактических сортов хлебобулочных изделий</t>
  </si>
  <si>
    <t>2015 - 2017 гг.</t>
  </si>
  <si>
    <t xml:space="preserve"> 1 этап - разработка КД на опытный образец 
 2 этап - подготовка производства опытного образца
 3 этап - изготовление, испытание опытного образца
 4 этап - подготовка серийного производства 
 5 этап - серийное производство  </t>
  </si>
  <si>
    <t>150,0 - ПП РФ № 1312 -планируется подача заявки на участие в конкурсе</t>
  </si>
  <si>
    <t xml:space="preserve">Снижение доли импорта в результате реализации данного проекта на 59% </t>
  </si>
  <si>
    <t>Разработка комплекса оборудования для глубокой переработки мясного сырья</t>
  </si>
  <si>
    <t xml:space="preserve"> 1 этап - проектирование и изготовление лабораторных установок для проведения ОКР                                                                                          2 этап - проектирование и изготовление опытных образцов оборудования, отработка технологического процесса производства                           3 этап - производственные испытания опытных образцов                                                                                                  4 этап - организация серийного производства </t>
  </si>
  <si>
    <t>70,0 - ПП РФ № 1312 -планируется подача заявки на участие в конкурсе</t>
  </si>
  <si>
    <t xml:space="preserve">Снижение доли импорта в результате реализации данного проекта на 55% </t>
  </si>
  <si>
    <t xml:space="preserve">Разработка технологии и оборудования для глубокой переработки зерна злаковых культур </t>
  </si>
  <si>
    <t>55,0</t>
  </si>
  <si>
    <t>55,0 - ПП РФ № 1312 -планируется подача заявки на участие в конкурсе</t>
  </si>
  <si>
    <t xml:space="preserve">Снижение доли импорта в результате реализации данного проекта на 30% </t>
  </si>
  <si>
    <t>1 этап (проект идет по графику)</t>
  </si>
  <si>
    <t>Создание металлических силосов для зерна нового поколения</t>
  </si>
  <si>
    <t xml:space="preserve">1 этап - разработка и выпуск КД на опытный образец комплекта оборудования
 2 этап – подготовка производства опытного образца 
 3 этап - изготовление опытного образца 
4 этап – подготовка серийного производства 
5 этап – серийное производство продукции
</t>
  </si>
  <si>
    <t>784,0 - ПП РФ № 1312 -планируется подача заявки на участие в конкурсе</t>
  </si>
  <si>
    <t>Разработка комплекса оборудования для резки и упаковки готовых хлебобулочных изделий</t>
  </si>
  <si>
    <t>1 этап - выполнение исследовательских работ и подготовка ТЗ, разработка РЧ на основные элементы системы
2 этап - изготовление опытных образцов                      3 этап - разработка и изготовление механизмов и транспортных средств увязки элементов комплекса</t>
  </si>
  <si>
    <t>ФГБНУ "НИИХП"</t>
  </si>
  <si>
    <t>58,0 - ПП РФ № 1312 -планируется подача заявки на участие в конкурсе</t>
  </si>
  <si>
    <t xml:space="preserve">Снижение доли импорта в результате реализации данного проекта на 50% </t>
  </si>
  <si>
    <t>поиск предприятия-изготовителя (необходима поддержка Минпромторга России)</t>
  </si>
  <si>
    <t xml:space="preserve">Разработка  оборудования для перерабатывающей (консервной) промышленности </t>
  </si>
  <si>
    <t>1 этап - разработка КД на опытные образцы
2 этап - изготовление и испытание опытных образцов 
3 этап - корректировка КД по результатам испытаний и разработка документации для серийного производства                                                       4 этап - серийное производство</t>
  </si>
  <si>
    <t>71,4 - ПП РФ № 1312 - планируется подача заявки на участие в конкурсе</t>
  </si>
  <si>
    <t xml:space="preserve">Снижение доли импорта в результате реализации данного проекта на 60% </t>
  </si>
  <si>
    <t>Производство мотор-редукторов для комплектации машин и оборудования для пищевой и перерабатывающей промышленности</t>
  </si>
  <si>
    <t>1 этап - разработка и выпуск КД на опытный образец 
 2 этап – подготовка производства опытного образца 
 3 этап - изготовление опытного образца 
4 этап – подготовка серийного производства
 5 этап – освоение серийного производства 
 6 этап – серийное производство</t>
  </si>
  <si>
    <t>3200,0</t>
  </si>
  <si>
    <t xml:space="preserve">3200,0 - Фонд развития промышленности - ведутся переговоры           </t>
  </si>
  <si>
    <t>1 этап (необходима поддержка Минпромторга России)</t>
  </si>
  <si>
    <t>Разработка разравнивающих механизмов для складов напольного хранения зерна</t>
  </si>
  <si>
    <t xml:space="preserve"> 1 этап - подбор технических характеристик оборудования для проведения ОКР                                                                   2 этап - проектирование и изготовление опытных образцов оборудования, отработка технологического процесса производства                     3 этап - производственные испытания опытного образца                                                                                                    4 этап - технологическая подготовка и организация серийного производства </t>
  </si>
  <si>
    <t>ОАО "Ивантеевский "Элеватормельмаш"</t>
  </si>
  <si>
    <t>30,0 - ПП РФ № 1312 - планируется подача заявки на участие в конкурсе</t>
  </si>
  <si>
    <t xml:space="preserve">Снижение доли импорта в результате реализации данного проекта на 70% </t>
  </si>
  <si>
    <t xml:space="preserve"> 1 этап - разработка и выпуск КД на опытный образец
 2 этап - подготовка производства опытного образца
 3 этап - изготовление, испытание опытного образца
 4 этап - подготовка серийного производства
 5 этап - серийное производство</t>
  </si>
  <si>
    <t>50,0</t>
  </si>
  <si>
    <t>50,0 - ПП РФ № 1312 - планируется подача заявки на участие в конкурсе</t>
  </si>
  <si>
    <t xml:space="preserve">Производство стандартизованных концевых изделий и запорной арматуры для предприятий пищевой и перерабатывающей промышленности
</t>
  </si>
  <si>
    <t xml:space="preserve">1 этап - анализ информации в области разработки и изготовления стандартизованных комплектующих изделий
2 этап - исследование рынка и определение планируемого ассортимента стандартизованных  комплектующих изделий и их классификация
3 этап - исследование организации производства стандартизованных комплектующих изделий
4 этап - ТЗ
5 этап: разработка стандарта 
6 этап - выбор основных конструкторско-технологических решений;
7 этап - технологическая схема производства
8 этап - составление спецификации 
9 этап - технический проект
10 этап - подготовка производственного комплекса
11 этап - подтверждение соответствия продукции, производства и сертификации
</t>
  </si>
  <si>
    <t>Кировская область</t>
  </si>
  <si>
    <t xml:space="preserve">Снижение доли импорта в результате реализации данного проекта на 75% </t>
  </si>
  <si>
    <t>13</t>
  </si>
  <si>
    <t xml:space="preserve">  Создание ассептических фасовочных линий, машин и оборудования для молочной и смежных (консервной и масложировой) отраслей промышленности</t>
  </si>
  <si>
    <t xml:space="preserve"> 1 этап - проектирование и изготовление лабораторных установок для проведения ОКР                                                                2 этап - проектирование и изготовление опытных образцов оборудования, отработка технологического процесса производства                           3 этап - производственные испытания опытных образцов                                                                                                 4 этап - организация серийного производства </t>
  </si>
  <si>
    <t>ООО "Профитэкс"</t>
  </si>
  <si>
    <t>100,0</t>
  </si>
  <si>
    <t>100,0 - ПП РФ № 1312 - планируется подача заявки на участие в конкурсе</t>
  </si>
  <si>
    <t xml:space="preserve">1 этап - разработка ТЗ                                                              2 этап - проектирование и изготовление опытных образцов оборудования, отработка технологического процесса производства                  3 этап - производственные испытания опытных образцов                                                                                               4 этап - организация серийного производства </t>
  </si>
  <si>
    <t>Вологодская область</t>
  </si>
  <si>
    <t>70,0 - ПП РФ № 1312 - планируется подача заявки на участие в конкурсе</t>
  </si>
  <si>
    <t xml:space="preserve">Разработка центробежных сепараторов и бактофуг производительностью 15 тонн в час для изготовления молочных продуктов </t>
  </si>
  <si>
    <t>100,0 - Фонд развития промышленности - подготовка документов к комплексной экспертизе</t>
  </si>
  <si>
    <t>Разработка параметрического ряда сепараторов-сливкоотделителей и сепараторов-бактофуг нового поколения</t>
  </si>
  <si>
    <t>1 этап - разработка ТД и КД                                                  2 этап - организация производства, оснастка, наладка                                                                                                  3 этап - изготовление опытного образца, проведение испытаний, корректировка ТД                  4 этап - опытная партия, сертификация продукции</t>
  </si>
  <si>
    <t>Тульская область</t>
  </si>
  <si>
    <t>Создание технологических линий для выработки классических полутвердых сыров по ГОСТ и в форме «евроблоков»</t>
  </si>
  <si>
    <t>ООО "Сельмаш "Молочные Машины Русских"</t>
  </si>
  <si>
    <t xml:space="preserve">Разработка безмасляного винтового воздушного компрессорного блока «сухого» сжатия </t>
  </si>
  <si>
    <t>470,0 - ПП РФ № 1312 - планируется подача заявки на участие в конкурсе</t>
  </si>
  <si>
    <t>Вагон-цистерна и контейнер-цистерна для транспортировки сжиженного природного газа,  а также стационарные хранилища под сжиженный природный газ</t>
  </si>
  <si>
    <t xml:space="preserve">Комплектующие, производимые Knorr Bremse и Wabtec:
• Тележечная тормозная система TMX
• Тормозная колодка с чугунной вставкой
• Авторежим распределения давления в тормозных цилиндрах
• Электронные системы торможения ECP
• Система управления торможением в конце поезда EOT
• Датчик схода
• Воздухораспределитель (в том числе для скоростного и высокоскоростного подвижного состава)
• Узлы сочленения SAC-1/SSD
• Комплект модернизации тележек 18-100
</t>
  </si>
  <si>
    <t>Крытый вагон с повышенной осевой нагрузкой 25тс</t>
  </si>
  <si>
    <t>Инновационный низкопольный пассажирский трамвай</t>
  </si>
  <si>
    <t>Вагон-цистерна для перевозки расплавленной серы с применением новой модели котла из нержавеющей металла</t>
  </si>
  <si>
    <t>Рефрижераторный подвижной состав и рефрижераторные контейнеры</t>
  </si>
  <si>
    <t>Асинхронный тяговый привод</t>
  </si>
  <si>
    <t xml:space="preserve">Воздухораспределитель  </t>
  </si>
  <si>
    <t>Детали тележки Barber</t>
  </si>
  <si>
    <t>Черновая ось</t>
  </si>
  <si>
    <t>Кассетный подшипник</t>
  </si>
  <si>
    <t>20ЖД20</t>
  </si>
  <si>
    <t>Поглощающий аппарат Т1</t>
  </si>
  <si>
    <t>20ЖД21</t>
  </si>
  <si>
    <t>Вагон-цистерны для пищевой и химической промышленности</t>
  </si>
  <si>
    <t>20ЖД22</t>
  </si>
  <si>
    <t>Герметизированный межвагонный переход</t>
  </si>
  <si>
    <t xml:space="preserve">Заемные средства </t>
  </si>
  <si>
    <t xml:space="preserve">Бюджетные средства </t>
  </si>
  <si>
    <t xml:space="preserve">НИОКР </t>
  </si>
  <si>
    <t>Проект заключается в создании на территории РФ производства вагон-цистерн, контейнер-цистерн и автомобильных полуприцепов для транспортировки сжиженного природного газа,  а также стационарных хранилищ под сжиженный природный газ. Это позволит обеспечить отдаленные населенные пункты природным газом , а также оперативно решать вопросы по смене направлений реализации природного газа (без строительства газопроводов).</t>
  </si>
  <si>
    <t>2016-2019</t>
  </si>
  <si>
    <t xml:space="preserve">I этап: подготовительный ; II этап: реализация - проведение ОКР, модернизация производства ; III этап: завершающий - выход на проектную мощность , возврат заемных средств </t>
  </si>
  <si>
    <t>Фонд развития промышленности -переговоры</t>
  </si>
  <si>
    <t>Снижение доли импорта в результате реализации данного проекта до 0% ,
планируемый объем реализации продукции: до 200 шт. в год.</t>
  </si>
  <si>
    <t>Подготовительный: 1. Составлен бизнес-план Проекта; 2. В части ОКР: разработан эскизный проект вагона-цистерны для СПГ модели 15-5106-01; разработано и направлено на согласование в ОАО «РЖД» и в ООО «Газпром газомоторное топливо» техническое задание на разработку, изготовление и испытание вагона-цистерны; проведены подготовительные работы по изучению нормативных документов для разработки автотранспортных средств, проработаны отдельные конструктивные решения; 3. В части модернизации мощностей: разработаны технологические решения и планировки производственных участков в существующих производственных зданиях; составлен перечень необходимого технологического, испытательного, контрольного оборудования и оснастки; составлен план ремонтов и реконструкции зданий и инженерных коммуникаций.</t>
  </si>
  <si>
    <t>Выпуск готовой продукции не организован</t>
  </si>
  <si>
    <t>Необходимо ускорить процесс утверждения и обеспечения финансирования программ поддержки ФРП на 2016г.</t>
  </si>
  <si>
    <t>2014-2018</t>
  </si>
  <si>
    <t>1. Разработка продуктов 2. Подбрка оборудования 3. Создание опытных образцов 4. Сертификация 5. Начало серийного производства</t>
  </si>
  <si>
    <t>Снижение доли импорта в результате реализации данного проекта до 0% ,
планируемый объем реализации продукции: до 9 253 млн. руб./год</t>
  </si>
  <si>
    <t xml:space="preserve">Разработки крытого вагона с с повышенной осевой нагрузкой 25 тс </t>
  </si>
  <si>
    <t>2015-2016</t>
  </si>
  <si>
    <t xml:space="preserve">1. Разработка технического задания. 2. Разработка технического проекта. 3. Изготовление опытного образца.       4. Проведение предварительных испытаний.                       5. Проведение приемочных испытаний. </t>
  </si>
  <si>
    <t>Снижение доли импорта в результате реализации данного проекта- 100% ,
планируемый объем реализации продукции: 2500 шт. в год, 6,25 млрд.  руб.</t>
  </si>
  <si>
    <t>Проведение предварительных испытаний</t>
  </si>
  <si>
    <t xml:space="preserve">1. Разработка конструкторской документации исполнений генераторов январь 2015;
2. ТПП и оснащение производства декабрь 2015;
3. Изготовление опытных генераторов ноябрь 2014;
4. Испытания опытных генераторов ноябрь 2015;
5. Приемка ОКР. Сертификация декабрь 2015;
6. Корректировка конструкторской документации декабрь 2015;
7. Начало серийного производства генераторов январь 2016.
</t>
  </si>
  <si>
    <t>ПП РФ 3 полана заявка</t>
  </si>
  <si>
    <t>планируемый объем реализации продукции: 3 563 шт. за время реализации проекта</t>
  </si>
  <si>
    <t>Ведется монтаж оборудования и  подготовка производства. Изготовление опытных образцов генераторов и их испытания</t>
  </si>
  <si>
    <t xml:space="preserve"> </t>
  </si>
  <si>
    <t>2014-2016</t>
  </si>
  <si>
    <t>1. Разработка КД 2. Проведение опытных работ 3. Разработка опытного образца 4. Внедрение в серийное производство</t>
  </si>
  <si>
    <t>Снижение доли импорта в результате реализации данного проекта до 0% ,
планируемый объем реализации продукции:600 шт. в год, 3 190 млн руб</t>
  </si>
  <si>
    <t>Внедрение в серийное производство. Вагон получил сертификат. Для запуска серийного производства и выхода на необходимый объем, документы поданы в Фонд развития промышленности. А так же предприятием Рузхиммаш уже подписан контракт на поставку 100 вагонов</t>
  </si>
  <si>
    <t>Проект планируется реализовать с привлечением кредитных средств Фонда развития промышленности. РМ Рейл получен отказ от ФРП кредитовать проект под предлагаемое государственное имущество Республики Мордовия в качестве обеспечения по проекту</t>
  </si>
  <si>
    <t xml:space="preserve">Разработка конструкторской документации трамвайного вагона 71-410Р1, изготовление опытного образца, прохождение МВК, организация производства
</t>
  </si>
  <si>
    <t>1. Разработка конструкторской документации трамвайного вагона 71-411 
2. Изготовление опытного образца, прохождение МВК
3. Организация на АО “Уралтрансмаш” производства данного вида трамваев.</t>
  </si>
  <si>
    <t>1. Разработка КД. В части разработки тележки низкопольного тармвая АО "НПК Уралвагонзавод" подало заявку на получение субсидии в Минобрнауки.А так же поданы документы в ФРП.</t>
  </si>
  <si>
    <t>Снижение доли импорта в результате реализации данного проекта до 0% ,
планируемый объем реализации продукции: 600 шт. в год</t>
  </si>
  <si>
    <t>Калужская область</t>
  </si>
  <si>
    <t>Фонд развития промышленности - переговоры</t>
  </si>
  <si>
    <t>Разработка конструкторской документации. Документы поданы в Фонд развития промышленности</t>
  </si>
  <si>
    <t>2015-2017</t>
  </si>
  <si>
    <t>Снижение доли импорта в результате реализации данного проекта до 0% ,
планируемый объем реализации продукции: до 1000 шт. в год, 1 200 млн руб</t>
  </si>
  <si>
    <t>Разработан технически облик контейнера. Согласованы технические задания с покупателями. Для постановки на производство поданы документы в Фонд развития промышленности</t>
  </si>
  <si>
    <t>Разработка и постановка на производство Автономных Рефрижераторных вагонов</t>
  </si>
  <si>
    <t>ПП РФ 1312 - планируется подача заявки</t>
  </si>
  <si>
    <t>Снижение доли импорта в результате реализации данного проекта до 0% ,
планируемый объем реализации продукции: 100 шт. в год, 450 млн.  руб.</t>
  </si>
  <si>
    <t>Изготовление опятного образца</t>
  </si>
  <si>
    <t>Отсутствие свободных денежных средств</t>
  </si>
  <si>
    <t xml:space="preserve">1. Разработка и утверждение проектной документации: апрель 2014 - декабрь 2016 гг.
2. Строительные работы: июль 2013 - декабрь 2016 гг.
3. Закупка и монтаж оборудования: апрель 2013 -  июнь 2016 гг. 
</t>
  </si>
  <si>
    <t>АО "УК БМЗ"</t>
  </si>
  <si>
    <t>ПП РФ 3 - подана заявка</t>
  </si>
  <si>
    <t>Снижение доли импорта в результате реализации данного проекта до 0% ,
планируемый объем реализации продукции: 1127 шт. за 10 лет, 241 193 млн руб.</t>
  </si>
  <si>
    <t>Производство, реализация</t>
  </si>
  <si>
    <t>76 шт (ед)</t>
  </si>
  <si>
    <t>14 470,513 млн. руб.</t>
  </si>
  <si>
    <t>Целью проекта является освоение производства тяговых двигателей для тепловозов
взамен двигателей ЭД133, ЭД150 производства ГП «Электротяжмаш» (г. Харьков) и их
поставка предприятиям ЗАО «Трансмашхолдинг» для обеспечения потребности ОАО «РЖД»
в тепловозах.
В ходе проекта будет освоено производство тягового электродвигателя ДТК-417Ц для
тепловозов 2(3)ТЭ116У, УМ, УД, УР с циркуляционной системой смазки моторно-осевых
подшипников скольжения, тягового электродвигателя ДТК-417П для тепловозов 2ТЭ116 и
ТЭМ18ДМ, В, Г с польстерной системой смазки моторно-осевых подшипников скольжения
и тягового электродвигателя ДТК-417Р с опорно-рамной подвеской для тепловоза ТЭП70БС.</t>
  </si>
  <si>
    <t xml:space="preserve">1. Разработка конструкторской документации для изготовления опытных образцов двигателей 
ДТК-417Ц, ДТК-417Р июнь 2014
ДТК-417П март 2015
2. Технологическая подготовка производства (ТПП) 
ДТК-417Ц, ДТК-417Р июнь 2014
ДТК-417П июнь 2015
3. Изготовление опытных двигателей 
ДТК-417Ц, ДТК-417Р июнь 2014
ДТК-417П август 2015
4. Испытания опытных двигателей 
ДТК-417Ц, ДТК-417Р сентябрь 2014
ДТК-417П сентябрь 2015
5. Приемка ОКР. Сертификация 
ДТК-417Ц, ДТК-417Р октябрь 2014
ДТК-417П сентябрь 2015
6. Корректировка конструкторской документации 
ДТК-417Ц, ДТК-417Р октябрь 2014
ДТК-417П сентябрь 2015
7. Ввод в эксплуатацию технологического оборудования сентябрь 2015
Начало выпуска опытной партии двигателей октябрь 2015
</t>
  </si>
  <si>
    <t>Снижение доли импорта в результате реализации данного проекта до 0% ,Планируемый объем реализации продукции:  23 916 шт. за 10 лет</t>
  </si>
  <si>
    <t>Ведется монтаж оборудования и  подготовка производства. Идет изготовление опытных образцов двигателей типа - ДТК 417П</t>
  </si>
  <si>
    <t>ДТК 417Р - 54 шт.; ДТК 417Ц - 85 шт.</t>
  </si>
  <si>
    <t>ДТК 417Р - 43,44 млн. руб. без НДС; ДТК 417Ц - 68,04 млн. руб. без НДС</t>
  </si>
  <si>
    <t>Разработка, приёмочные и сертификационные испытания, постановка на производство тягового  преобразователя для моторвагонного подвижного состава ЭГ2Тв с целью импортозамещения поставляемых в настоящее время тяговых преобразователей от фирмы "АВВ" Швейцария совместно с фирмой "РЭЗ" Латвия ( актуальное название проекта внутри ЗАО ТМХ "Освоение производства на ООО "ПК "НЭВЗ" тяговых преобразователей ПСТ-1200 для электропоездов постоянного тока с асинхронными тяговыми двигателями")</t>
  </si>
  <si>
    <t xml:space="preserve">1 Получение конструкторской документации от ОАО «ТВЗ» май 2016 
2 ТПП и оснащение производства  июль 2016 
3 Изготовление двух преобразователей май 2016
4 Строительство производственного участка декабрь 2016
5 Получение сертификата соответствия сентябрь 2016
6 Строительство испытательного стенда июнь 2017
7 Начало серийного производства январь 2017
</t>
  </si>
  <si>
    <t>Снижение доли импорта в результате реализации данного проекта до 0% ,
планируемый объем реализации продукции: 322 шт. за 6 лет</t>
  </si>
  <si>
    <t>Изготовление двух преобразователей для сертификации</t>
  </si>
  <si>
    <t>Освоение на базе ООО «ПК «НЭВЗ» производства грузового электровоза нового поколения 2ЭС5С  с асинхронными тяговыми двигателями</t>
  </si>
  <si>
    <t xml:space="preserve">1 Разработка конструкторской документации  Сентябрь 2016
2 Реконструкция здания цеха №43 Декабрь 2016
3  ТПП и оснащение производства Март 2017
4 Изготовление опытных локомотивов Май 2016
5 Испытания опытных локомотивов Февраль  2017
6 Приемка ОКР. Сертификация Март 2017
7 Корректировка конструкторской документации Сентябрь 2017
8 Начало серийного производства локомотивов Март  2017
9 Сопровождение установочной партии  локомотивов 2017-2018
</t>
  </si>
  <si>
    <t>Снижение доли импорта в результате реализации данного проекта до 0% ,
планируемый объем реализации продукции: 195 шт. за 9 лет</t>
  </si>
  <si>
    <t>Согласование ТЗ с ОРЖД. Разработка КД. ТПП и оснощение производства</t>
  </si>
  <si>
    <t>ОАО "НПП Дальсвязь"</t>
  </si>
  <si>
    <t>Фонд развития промышленности - займ одобрен</t>
  </si>
  <si>
    <t xml:space="preserve">Разработка опытного образца. В декабре 2015 года получено льготное финансирование из ФРП. Производится закупка оборудования </t>
  </si>
  <si>
    <t>Фонд Развития промышленности</t>
  </si>
  <si>
    <t>Снижение доли импорта в результате реализации данного проекта до 0% ,</t>
  </si>
  <si>
    <t>Разработка КД. Для реализации проекта предприятию необходимо получение субсидии по ПП РФ 1312</t>
  </si>
  <si>
    <t>1. Разработка технического задания. 2. Разработка технического проекта. 3. Изготовление опытного образца.       4. Проведение предварительных испытаний.                       5. Проведение приемочных испытаний.  6. олучение сертификата 7. Запуск серийного производства 8. Выход на проетную мощность</t>
  </si>
  <si>
    <t>Снижение доли импорта в результате реализации данного проекта до 0% ,
планируемый объем реализации продукции: 30 000 шт. в год</t>
  </si>
  <si>
    <t>1. Разработка технического задания. 2. Разработка технического проекта. 3. Изготовление опытного образца.       4. Проведение предварительных испытаний.                     5. Пусконаладочные работы оборудования для серийного производства   6. Запуск серийного производства  8. Выход на проетную мощность</t>
  </si>
  <si>
    <t>Снижение доли импорта в результате реализации данного проекта до 0% ,
планируемый объем реализации продукции: до 1 952 млн руб./год</t>
  </si>
  <si>
    <t>Идет ПНР оборудования.
Пробный запуск 3 кв.</t>
  </si>
  <si>
    <t>Снижение доли импорта в результате реализации данного проекта до 0% ,
планируемый объем реализации продукции: до 3 363 млн руб./год</t>
  </si>
  <si>
    <t>Внедрение в серийное производство. Производится закупка оборудования</t>
  </si>
  <si>
    <t>Снижение доли импорта в результате реализации данного проекта до 0% ,
планируемый объем реализации продукции: до 4 231 млн руб./год</t>
  </si>
  <si>
    <t>Внедрение в серийное производство. Поиск потенциальных поставщиков оборудования</t>
  </si>
  <si>
    <t>Организация  производства поглащающих аппаратов класса Т1, с уровнем локализации 100%</t>
  </si>
  <si>
    <t>ООО "НПП "Транскузмаш"</t>
  </si>
  <si>
    <t>Нижегородская область, г.Выкса</t>
  </si>
  <si>
    <t>ППРФ 1312 - планируется подача заявки</t>
  </si>
  <si>
    <t>Использование поглащающих аппаратов класса Т1 изготовленных полностью из Российских комплектующих, спрос в год 100 тыс. ед.</t>
  </si>
  <si>
    <t>Необходимо субсидирование в рамках ППРФ 1223</t>
  </si>
  <si>
    <t>Вагон цистерны для пищевой и химической промышленности</t>
  </si>
  <si>
    <t>2015-2020</t>
  </si>
  <si>
    <t>1. Исследование рынка 2. Получение ТЗ 3. Создание опытных образцов 4. Сертификация 5. Подготовка Серийного производства</t>
  </si>
  <si>
    <t>ПАО "НПК "ОВК", АО "НПК "Уралвагонзавод", АО "ЗМК", АО "Алтайвагон", ООО "УК Рм Рейл"</t>
  </si>
  <si>
    <t>Ленинградская область, Свердловская область, Саратовская область, Алтайский край, Республика Мордовия</t>
  </si>
  <si>
    <t>Фонд развития промышленности - "планируется подача документов"</t>
  </si>
  <si>
    <t>Снижение доли импорта в результате реализации данного проекта - 100% ,
планируемый объем реализации продукции: 5000 шт в год., 1500 млн руб.</t>
  </si>
  <si>
    <t xml:space="preserve">В соответствии с приказом Минтранса России от 25.12.2015 № 382 (запрет эксплуатации грузовых вагонов с продленным сроком службы) предприятиями, производителями ведутся маркетинговые исследования рынка и ведутсяподготовительные работы на производстве </t>
  </si>
  <si>
    <t>2015-2018</t>
  </si>
  <si>
    <t>1. Разработка технического задания. 2. Разработка технического проекта. 3. Изготовление опытного образца.       4. Проведение ресурсных испытаний.                       5. Проведение приемочных испытаний.  6. получение сертификата 7. Запуск серийного производства 8. Выход на проетную мощность</t>
  </si>
  <si>
    <t>ООО "Техноресурс"</t>
  </si>
  <si>
    <t>г.Ульяновск</t>
  </si>
  <si>
    <t>Снижение доли импорта в результате реализации данного проекта - 100% ,
планируемый объем реализации продукции: 100-150 шт  год, 100-150 млн руб./год</t>
  </si>
  <si>
    <t>Изготовлен прототип , произведена примеркка на реальном вагоне, изготовлено 3 опятных образца, организована и проведена Межведомственная комисси, проходят ресурсеные испытвания. Заявка в ФРП будет подано после разблокировки.</t>
  </si>
  <si>
    <t>ИТОГО</t>
  </si>
  <si>
    <t>Итого</t>
  </si>
  <si>
    <t>70</t>
  </si>
  <si>
    <t>1,2</t>
  </si>
  <si>
    <t>30</t>
  </si>
  <si>
    <t>800</t>
  </si>
  <si>
    <t>196</t>
  </si>
  <si>
    <t>25</t>
  </si>
  <si>
    <t>824</t>
  </si>
  <si>
    <t xml:space="preserve">160 </t>
  </si>
  <si>
    <t>Производство продукции не начато</t>
  </si>
  <si>
    <t>Снижение доли импорта до 35% к 2020 году</t>
  </si>
  <si>
    <t>Снижение доли импорта до 36% к 2020 году</t>
  </si>
  <si>
    <t>Снижение доли импорта до 50% к 2020 году</t>
  </si>
  <si>
    <t>Снижение доли импорта до 60% к 2020 году</t>
  </si>
  <si>
    <t>Снижение доли импорта до 0% к 2020 году</t>
  </si>
  <si>
    <t xml:space="preserve">310
</t>
  </si>
  <si>
    <t>Снижение доли импорта до 10-20% к 2020 году</t>
  </si>
  <si>
    <t>Проектно-исследовательские и опытно-конструкторские работы</t>
  </si>
  <si>
    <t>Снижение доил импорто к 2020 году до 40%</t>
  </si>
  <si>
    <t>Постановление Правительства Российсокй Федерации от 30.12.2013 № 1312)</t>
  </si>
  <si>
    <t>ООО "Промтехника-Приволжье"</t>
  </si>
  <si>
    <t>1 этап. Проектно-исследовательские и опытно-конструкторские работы по созданию доильного робота для автоматизированного доения коров
2. этап. Эксплуатационные испытания, доработка конструкторско-технологической документации по результатам испытаний. ДОработка опытного образца.
3. Организация производства установок
4. Реализация продукции</t>
  </si>
  <si>
    <t>Разработка и серийное производство доильного робота нового поколения.</t>
  </si>
  <si>
    <t>20СХМ57</t>
  </si>
  <si>
    <t>Проведение маркетинговых исследований, определение номенклатуры новых видов подшипников, их технических характеристик</t>
  </si>
  <si>
    <t>Синжение доли импорта до 25%  к 2020 году</t>
  </si>
  <si>
    <t>АО "Научно-производственная корпорация "Уралвагонзавод" им. Ф.Э. Дзержинского"</t>
  </si>
  <si>
    <t>1 этап. Разработка макетного образца ГП с ЭМТ
2 этап. Изготовление и испытания макетного образца ГП с ЭМТ
3. этап. Разработка технической документации опытных образцов ГП с ЭМТ
4 этап. Изготовление и испытания опытных образов ГП с ЭМТ
5 этап. Постановка продукции на производство
6 этап. Освоение серийного производства ГП с ЭМТ и погрузочно-транспортной машины на базе ГП с ЭМТ</t>
  </si>
  <si>
    <t>Создание унифицированной гусеничной платформы ТТМ-3910 с гибридной энергоустановкой и электромеханической трансмиссией для сложных условий эксплуатации (районы с холодным и арктическим климатом)</t>
  </si>
  <si>
    <t>20СХМ56</t>
  </si>
  <si>
    <t>Синжение доли импорта до 50%  к 2020 году</t>
  </si>
  <si>
    <t>ПАО "ОК-Лоза"</t>
  </si>
  <si>
    <t>1 этап. Предпроектная, конструкторско-технологическая подготовка, строительно-монтажные работы, создание материально-технической базы.
2. этап. Проектно-исследовательнсие работы с изготовлением опытных партий подшипников нового вида
3 этап. Серийное производство</t>
  </si>
  <si>
    <t>Проектирование и организация производства новых типов импортозамещающих прецизионных подшипников для использования в различных отраслях промышленности, в том числе с применением новых (инновационных) материало, компонентов и технологий, в целях улучшения технических характеристик и обеспечения повышеня ресурса и бесперебойной работы в узлах и агрегатах техники/изделиях отечественного машиностреония.</t>
  </si>
  <si>
    <t>20СХМ55</t>
  </si>
  <si>
    <t>Исследование и разработка новых типов заклепки, проектирование узлов оборудования для производства</t>
  </si>
  <si>
    <t>Республика Тататрстан</t>
  </si>
  <si>
    <t>ООО "Инженерно-технический центр "Фиксит"</t>
  </si>
  <si>
    <t>1 этап. Исследование и конструкторская разработка новых типов заклепки, проектирование узлов оборудования для производства, обработка технологии выпуска
2. Инвестиционный этап.
3. Серийное производство продукции</t>
  </si>
  <si>
    <t>Разработка и серийное производство номенклатуры крепежных элементов и метизов для отраслей сельскохозяйственного и транспортного машиностроения</t>
  </si>
  <si>
    <t>20СХМ54</t>
  </si>
  <si>
    <t>Ислледовательские работы, разработка ТЗ, эскизного проекта, КД на опытный образец</t>
  </si>
  <si>
    <t>ЗАО "Вологодский подшипниковый завод"</t>
  </si>
  <si>
    <t>1 этап. Исследовательские работы, разработка ТЗ, эскизного проекта, КД. Закупка оборудования. Разработка технологического процесса. Изготовление опытного образца. Изготовление (модернизация приборов контроля, технологической оснастки, оснастки для проведения испытаний. Изготовление опытной партии образцов ступичного узла.
2 этап. Проведение испытаний опытной партии. Подготовка серийного производства. 
3 этап. Серийное производство ступичного узла HUB III
4. Реализация продукции</t>
  </si>
  <si>
    <t>Разработка и изготовление новых импортозамещающих интегрированных двухрядных ступичных опор третьего поколения с применением инновационных технолоий и материалов для автомобильной промышленности</t>
  </si>
  <si>
    <t>20СХМ53</t>
  </si>
  <si>
    <t>Опытно-конструкторские работы</t>
  </si>
  <si>
    <t>Снижение доли импорта до 25% к 2020 году</t>
  </si>
  <si>
    <t>1 этап. Опытно-конструкторские работы, разработка конструкторской и технологической документации, отработка технологии изготовления бесконечных и секционных гусениц.
2 этап. Изготовление опытных партий гусениц для гусеничных машин транспортного и сельскохозяйственного назначения до пяти типоразмеров и проведение ходовых испытаний в составе конкретных изделий. 
3 этап. Строительно-монтажные работы и организация производства гусениц
4 этап. Реализация продукции</t>
  </si>
  <si>
    <t>Разработка и серийное производство гусениц нового поколения с применением полимерных композитных материалов для сельскохозяйственной, строительной и специальной техники (в том числе арктическое исполнение)</t>
  </si>
  <si>
    <t>20СХМ52</t>
  </si>
  <si>
    <t>Снижение доли импорта до 0%</t>
  </si>
  <si>
    <t>1. Исследование мирового опыта и конструкции типов зарубежных производителей.
2.  Разработка собственной конструкторской документации (КД)
3. Создание мощностей и подготовка произвосдтва
4. Выпуск опытной партии, испытания, доработка. 
5. Выпуск серийной продукции</t>
  </si>
  <si>
    <t>Подшипники скольжения различной номенклатуры</t>
  </si>
  <si>
    <t>20СХМ51</t>
  </si>
  <si>
    <t>Ведется подготовдка документов для представления в Фонд развития промышленности</t>
  </si>
  <si>
    <t>Снижение доли импорта в результате реализации данного проекта до 0 % к 2020 году.</t>
  </si>
  <si>
    <t>Фонд развития промышленности</t>
  </si>
  <si>
    <t>Буксовый подшипник</t>
  </si>
  <si>
    <t>20СХМ50</t>
  </si>
  <si>
    <t>2015-2020 гг</t>
  </si>
  <si>
    <t>Ступичный подшипник энкодером</t>
  </si>
  <si>
    <t>20СХМ49</t>
  </si>
  <si>
    <t>Роликовый ступичный подшипник</t>
  </si>
  <si>
    <t>20СХМ48</t>
  </si>
  <si>
    <t>Подшипники высоконагруженных узлов</t>
  </si>
  <si>
    <t>20СХМ47</t>
  </si>
  <si>
    <t>Снижение доли импорта в результате реализации данного проекта до 00 % к 2020 году.</t>
  </si>
  <si>
    <t>ООО "ПК "Индустриальный подшипник"</t>
  </si>
  <si>
    <t>Крупногабаритные, тонкостенные специальные шариковые подшипники</t>
  </si>
  <si>
    <t>20СХМ46</t>
  </si>
  <si>
    <t>Недостаток собственных денежных средств</t>
  </si>
  <si>
    <t>Сложные экономические условия, изменеия производственного плана предприятия</t>
  </si>
  <si>
    <t>Нестабильная экономическоая ситуация. Срыв сроков поставки оборудования СП Донпрессмаш, г. Азов</t>
  </si>
  <si>
    <t>Планы по закупке оборудования пересмотрены (снижены с 7 ед. оборудования до 2 ед.) Капитальное строительство завершено, приобретенное оборудование введено в эксплуатацию, кроме гидравлического пресса</t>
  </si>
  <si>
    <t>В связи с недостатком собственных средств для реализации проекта, работа ведется с отставанием от графика. Вследствие отказа Фонда развития промышленности в принятии заявки на финансирование в марте 2015 по причине наличия неурегулированной задолженности предприятий Концерна перед ВЭБ, отсутствует возможность приобретения технологического оборудования и ускорения опытно-конструкторских работ</t>
  </si>
  <si>
    <t>№1 Разработка технических заданий на базовый трактор мощностью 180 л.с.
№2 Разработка конструкторской документации, изготовление и испытания трансмиссий на базовый трактор мощностью 180 л.с.</t>
  </si>
  <si>
    <t>50-60%</t>
  </si>
  <si>
    <t>не производится</t>
  </si>
  <si>
    <t>46+A51:F62</t>
  </si>
  <si>
    <t>ОАО «Калужский завод путевых машин и гидроприводов»</t>
  </si>
  <si>
    <t xml:space="preserve">1 этап - НИОКР по разработке безмасляного винтового воздушного компрессорного блока "сухого" сжатия                                                                              2 этап - разработка рабочей КД                                                  3 этап - изготовление опытной партии </t>
  </si>
  <si>
    <t>1 этап (проект приостановлен, необходима поддержка Минпромторга России)</t>
  </si>
  <si>
    <t xml:space="preserve">1 этап - разработка технической документации                         2 этап - изготовление и испытание опытно-промышленных образцов сепараторов                              3 этап - техническое перевооружение основного производства, инжиниринг                                                          4 этап - получение прав на объекты интеллектуальной собственности                                      5 этап - подготовка производства и изготовление первой серийной партии                                                           6 этап - обеспечение производства необходимыми  материалами и комплетующими изделиями                                              7 этап - серийное производство                                                            </t>
  </si>
  <si>
    <t>1 этап (проект отстает от графика, необходима поддержка Минпромторга России)</t>
  </si>
  <si>
    <t>4830,0 - ПП РФ 708 - подготовка документов</t>
  </si>
  <si>
    <t>3 этап (проект отстает от графика)</t>
  </si>
  <si>
    <t>1 этап - разработка КД, изготовление опытных образцов                                                                                                2 этап - разработка ТД и ТЗ                                                           3 этап - модернизация производства                                      4 этап - подготовка серийного производства                      5 этап - освоение серийного производства                           6 этап - серийное производство</t>
  </si>
  <si>
    <t>15,0 - Фонд содействия развитию малых форм предприятий в научно-технической сфере - подготовлена заявка; 1485,0 - иные источники финансирования</t>
  </si>
  <si>
    <t>2,3 этапы (проект идет по графику, необходима поддержка Минпромторга России)</t>
  </si>
  <si>
    <t>2 этап (проект отстает от графика)</t>
  </si>
  <si>
    <t>реализация проекта не начата</t>
  </si>
  <si>
    <t xml:space="preserve"> 1 этап -проектно-исследовательские работы для проведения ОКР                                                                            2 этап - разработка и выпуск КД для  изготовление опытных образцов оборудования, отработка технологического процесса производства                                                                         3 этап - производственные испытания опытных образцов                                                                                                 4 этап - организация серийного производства </t>
  </si>
  <si>
    <t xml:space="preserve">собств </t>
  </si>
  <si>
    <t>заемные</t>
  </si>
  <si>
    <t>бюджет</t>
  </si>
  <si>
    <t>до 2015 з</t>
  </si>
  <si>
    <t>до 2015 с</t>
  </si>
  <si>
    <t xml:space="preserve">Развитие производства крыльчатки </t>
  </si>
  <si>
    <t xml:space="preserve">ЗАО "ПТФК" Технотрон"" (ПАО "КАМАЗ") </t>
  </si>
  <si>
    <t>республика Татарстан</t>
  </si>
  <si>
    <t>Р</t>
  </si>
  <si>
    <t>Республика Татарстан</t>
  </si>
  <si>
    <t>5 млн. руб.</t>
  </si>
  <si>
    <t>Проектирование, согласование КД, подготовка производства, (Закупка оборудования, оснастки, инструмента) Изготовление опытного образца провдение испытаний</t>
  </si>
  <si>
    <t>отсутствие целевого финансирования</t>
  </si>
  <si>
    <t>Постройка покрасочной камеры -проект "Daimler"</t>
  </si>
  <si>
    <t>Проектирование строительство корпуса, заключение договора, подготовка производства</t>
  </si>
  <si>
    <t xml:space="preserve">Блок-фары на светодиодных модулях с ДХО </t>
  </si>
  <si>
    <t>ОАО "Элекоид" ПАО "КАМАЗ"</t>
  </si>
  <si>
    <t xml:space="preserve">Удмурсткая Республика </t>
  </si>
  <si>
    <t>ОКР завершены, дизайн и конструкторская документация изделия согласованы с ОАО "КАМАЗ", прототипы изготовлены, испытаны и утверждены заказчиком. Приобретено обрудование и выполнены работы по организации участка лаборатории световых измерений, организация логистики.</t>
  </si>
  <si>
    <t>30,431 млн. руб</t>
  </si>
  <si>
    <t>Отсутсвие целевого финансирования</t>
  </si>
  <si>
    <t xml:space="preserve">Создание производства блок-фары со светодиодными модулями </t>
  </si>
  <si>
    <t>2015-2017 г.г.</t>
  </si>
  <si>
    <t>ООО "Тиссан" ( ПАО "КАМАЗ")</t>
  </si>
  <si>
    <t xml:space="preserve">Подготовка производства </t>
  </si>
  <si>
    <t xml:space="preserve">Недостаток финансовых средств </t>
  </si>
  <si>
    <t xml:space="preserve">Быстросъемные коннекторы для дизельных топливных систем </t>
  </si>
  <si>
    <t>ООО "Стекло-сервис" ( ПАО "КАМАЗ")</t>
  </si>
  <si>
    <t xml:space="preserve">Быстросъемные конекторы для дизельных топливных систем / стадия согласования цены с заказчиком перед началом подготовки производства </t>
  </si>
  <si>
    <t>10 млн. руб.</t>
  </si>
  <si>
    <t>Упрощение процедуры ввоза обрудования дл япредприятий учавствующих в программе импорто замещения</t>
  </si>
  <si>
    <t>Возникли проблемы во время таможенной очистки при ввозе оборудования</t>
  </si>
  <si>
    <t xml:space="preserve">Быстросъемные соединения для тормозных систем </t>
  </si>
  <si>
    <t xml:space="preserve">Быстросъемные соединители для пневмотормозных систем / стадия разработки продукта </t>
  </si>
  <si>
    <t xml:space="preserve">Гидравлические аксиально-поршневые насосы моторы </t>
  </si>
  <si>
    <t>ООО "Рицкин", ОАО Шахтинский завод "Гидропривод" (ПАО "Камаз")</t>
  </si>
  <si>
    <t xml:space="preserve">Проведение дорожных испытаний </t>
  </si>
  <si>
    <t>Седельно-сцепное устройство</t>
  </si>
  <si>
    <t>Проектирование, согласование КД, подготовка производства  (закупка оборудлования, оснастки, интсрумента) Изготовление опытног образца проведение испытаний.</t>
  </si>
  <si>
    <t>ТСУ тяжелой и легкой серии</t>
  </si>
  <si>
    <t>10,266 млн. руб.</t>
  </si>
  <si>
    <t>Отсутствие целевого финансирования</t>
  </si>
  <si>
    <t>Муфта вязкости электронно-управляемая привода евро 4</t>
  </si>
  <si>
    <t>3,8 млн. руб</t>
  </si>
  <si>
    <t xml:space="preserve">Проектирование, согласование КД, подготовка производства, (Закупка оборудования, оснастки, инструмента) </t>
  </si>
  <si>
    <t>Система топливоподачи для дизельных двигателей аккумуляторного типа с электроуправляемыми гидроприводными форсунками с рабочим названием "Altay Common Rail System" (далее  -  ACRS)</t>
  </si>
  <si>
    <t>2016-2020</t>
  </si>
  <si>
    <t>ООО Управляющая компания " Алтайский завод прецизионных изделий"</t>
  </si>
  <si>
    <t>Льготное кредитование, субсидирование НИОКР</t>
  </si>
  <si>
    <t>проведены НИОКР, изготовлены образцы , проведены сертификационные испытания</t>
  </si>
  <si>
    <t>220000 тыс.руб</t>
  </si>
  <si>
    <t>Отсутствие доступных финансовых инструментов , отсутствие необходимого залога для обеспечения кредита</t>
  </si>
  <si>
    <t>Освоение синхронизаторов на КПП</t>
  </si>
  <si>
    <t>ООО "НПО "Ростар" (ПАО "КАМАЗ")</t>
  </si>
  <si>
    <t>Проект приостановлен - вопрос по интеллектуальной собственности</t>
  </si>
  <si>
    <t>Создание производства резинокордной оболочки (пневморессоры)</t>
  </si>
  <si>
    <t>Требуютя госгарантии для обеспечения кредита в банке</t>
  </si>
  <si>
    <t>Доля импорта в потреблении в 2020 году 85%</t>
  </si>
  <si>
    <t>Ожидание финансирования</t>
  </si>
  <si>
    <t>49,785 млн.руб</t>
  </si>
  <si>
    <t>199 млн.руб</t>
  </si>
  <si>
    <t>нет финансирования со стороны банков</t>
  </si>
  <si>
    <t>Задние неприводные подруливающие оси</t>
  </si>
  <si>
    <t>82 млн.руб</t>
  </si>
  <si>
    <t>Финансирование в заявленном объеме</t>
  </si>
  <si>
    <t>Доля импорта в потреблении в 2020 году 90%</t>
  </si>
  <si>
    <t>Проект на стадии оформления</t>
  </si>
  <si>
    <t>1,5 млн.руб</t>
  </si>
  <si>
    <t>Рулевой механизм</t>
  </si>
  <si>
    <t>ООО "НПО "Росстар" (ПАО "КАМАЗ")</t>
  </si>
  <si>
    <t>31 млн.руб</t>
  </si>
  <si>
    <t>Документация на Рассмотрении</t>
  </si>
  <si>
    <t>нет</t>
  </si>
  <si>
    <t>Ступичные опоры</t>
  </si>
  <si>
    <t>80 млн. руб</t>
  </si>
  <si>
    <t>Доля импорта в потреблении в 2020 году 20 %</t>
  </si>
  <si>
    <t>По результатам конкурсного отбора победителем признано другое предприятие</t>
  </si>
  <si>
    <t>1 млн.руб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</si>
</sst>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_-* #,##0.00&quot;р.&quot;_-;\-* #,##0.00&quot;р.&quot;_-;_-* &quot;-&quot;??&quot;р.&quot;_-;_-@_-"/>
    <numFmt numFmtId="165" formatCode="_-* #,##0.00_р_._-;\-* #,##0.00_р_._-;_-* &quot;-&quot;??_р_._-;_-@_-"/>
    <numFmt numFmtId="166" formatCode="[$-F800]dddd\,\ mmmm\ dd\,\ yyyy"/>
    <numFmt numFmtId="167" formatCode="0.0"/>
  </numFmts>
  <fonts count="6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7"/>
      <color rgb="FF000000"/>
      <name val="Times New Roman"/>
      <family val="1"/>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scheme val="minor"/>
    </font>
    <font>
      <u/>
      <sz val="13.65"/>
      <color theme="10"/>
      <name val="Calibri"/>
      <family val="2"/>
    </font>
    <font>
      <sz val="9"/>
      <name val="Times New Roman"/>
      <family val="1"/>
      <charset val="204"/>
    </font>
    <font>
      <b/>
      <sz val="14"/>
      <color theme="1"/>
      <name val="Calibri"/>
      <family val="2"/>
      <charset val="204"/>
      <scheme val="minor"/>
    </font>
    <font>
      <sz val="12"/>
      <color theme="1"/>
      <name val="Calibri"/>
      <family val="2"/>
      <charset val="204"/>
      <scheme val="minor"/>
    </font>
    <font>
      <b/>
      <sz val="20"/>
      <name val="Times New Roman"/>
      <family val="1"/>
      <charset val="204"/>
    </font>
    <font>
      <b/>
      <sz val="14"/>
      <name val="Calibri"/>
      <family val="2"/>
      <charset val="204"/>
      <scheme val="minor"/>
    </font>
    <font>
      <sz val="14"/>
      <color theme="1"/>
      <name val="Calibri"/>
      <family val="2"/>
      <charset val="204"/>
      <scheme val="minor"/>
    </font>
    <font>
      <sz val="9.5"/>
      <color theme="1"/>
      <name val="Times New Roman"/>
      <family val="1"/>
      <charset val="204"/>
    </font>
    <font>
      <b/>
      <sz val="14"/>
      <name val="Times New Roman"/>
      <family val="1"/>
      <charset val="204"/>
    </font>
    <font>
      <sz val="14"/>
      <name val="Times New Roman"/>
      <family val="1"/>
      <charset val="204"/>
    </font>
    <font>
      <sz val="14"/>
      <color theme="1"/>
      <name val="Times New Roman"/>
      <family val="1"/>
      <charset val="204"/>
    </font>
    <font>
      <sz val="11"/>
      <name val="Calibri"/>
      <family val="2"/>
      <charset val="204"/>
      <scheme val="minor"/>
    </font>
    <font>
      <sz val="20"/>
      <name val="Calibri"/>
      <family val="2"/>
      <charset val="204"/>
      <scheme val="minor"/>
    </font>
    <font>
      <sz val="12"/>
      <name val="Calibri"/>
      <family val="2"/>
      <charset val="204"/>
      <scheme val="minor"/>
    </font>
    <font>
      <sz val="14"/>
      <name val="Calibri"/>
      <family val="2"/>
      <charset val="204"/>
      <scheme val="minor"/>
    </font>
    <font>
      <i/>
      <sz val="14"/>
      <color theme="1"/>
      <name val="Calibri"/>
      <family val="2"/>
      <charset val="204"/>
      <scheme val="minor"/>
    </font>
    <font>
      <b/>
      <sz val="11"/>
      <name val="Calibri"/>
      <family val="2"/>
      <charset val="204"/>
      <scheme val="minor"/>
    </font>
    <font>
      <sz val="11"/>
      <color theme="1"/>
      <name val="Times New Roman"/>
      <family val="1"/>
      <charset val="204"/>
    </font>
    <font>
      <sz val="11"/>
      <color indexed="8"/>
      <name val="Times New Roman"/>
      <family val="1"/>
      <charset val="204"/>
    </font>
    <font>
      <sz val="11"/>
      <name val="Times New Roman"/>
      <family val="1"/>
      <charset val="204"/>
    </font>
    <font>
      <sz val="10"/>
      <color rgb="FF000000"/>
      <name val="Times New Roman"/>
      <family val="1"/>
      <charset val="204"/>
    </font>
    <font>
      <sz val="10"/>
      <color theme="1"/>
      <name val="Times New Roman"/>
      <family val="1"/>
      <charset val="204"/>
    </font>
    <font>
      <sz val="10"/>
      <color theme="1"/>
      <name val="Calibri"/>
      <family val="2"/>
      <scheme val="minor"/>
    </font>
    <font>
      <b/>
      <sz val="15"/>
      <name val="Calibri"/>
      <family val="2"/>
      <charset val="204"/>
      <scheme val="minor"/>
    </font>
    <font>
      <sz val="15"/>
      <color theme="1"/>
      <name val="Calibri"/>
      <family val="2"/>
      <charset val="204"/>
      <scheme val="minor"/>
    </font>
    <font>
      <sz val="15"/>
      <name val="Calibri"/>
      <family val="2"/>
      <charset val="204"/>
      <scheme val="minor"/>
    </font>
    <font>
      <sz val="14"/>
      <color indexed="8"/>
      <name val="Calibri"/>
      <family val="2"/>
      <charset val="204"/>
      <scheme val="minor"/>
    </font>
    <font>
      <i/>
      <sz val="12"/>
      <name val="Calibri"/>
      <family val="2"/>
      <charset val="204"/>
      <scheme val="minor"/>
    </font>
    <font>
      <b/>
      <sz val="12"/>
      <name val="Calibri"/>
      <family val="2"/>
      <charset val="204"/>
      <scheme val="minor"/>
    </font>
    <font>
      <sz val="12"/>
      <name val="Calibri"/>
      <family val="2"/>
      <charset val="204"/>
    </font>
    <font>
      <b/>
      <sz val="12"/>
      <name val="Calibri"/>
      <family val="2"/>
      <charset val="204"/>
    </font>
    <font>
      <sz val="14"/>
      <color theme="1"/>
      <name val="Calibri"/>
      <family val="2"/>
      <scheme val="minor"/>
    </font>
    <font>
      <sz val="16"/>
      <color theme="1"/>
      <name val="Calibri"/>
      <family val="2"/>
      <scheme val="minor"/>
    </font>
    <font>
      <sz val="14"/>
      <color rgb="FFFF0000"/>
      <name val="Calibri"/>
      <family val="2"/>
      <charset val="204"/>
      <scheme val="minor"/>
    </font>
    <font>
      <b/>
      <sz val="9"/>
      <color indexed="81"/>
      <name val="Tahoma"/>
      <family val="2"/>
      <charset val="204"/>
    </font>
    <font>
      <sz val="9"/>
      <color indexed="81"/>
      <name val="Tahoma"/>
      <family val="2"/>
      <charset val="204"/>
    </font>
  </fonts>
  <fills count="45">
    <fill>
      <patternFill patternType="none"/>
    </fill>
    <fill>
      <patternFill patternType="gray125"/>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bgColor indexed="64"/>
      </patternFill>
    </fill>
    <fill>
      <patternFill patternType="solid">
        <fgColor theme="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C000"/>
        <bgColor indexed="64"/>
      </patternFill>
    </fill>
    <fill>
      <patternFill patternType="solid">
        <fgColor rgb="FF00B050"/>
        <bgColor indexed="64"/>
      </patternFill>
    </fill>
    <fill>
      <patternFill patternType="solid">
        <fgColor theme="5"/>
        <bgColor indexed="64"/>
      </patternFill>
    </fill>
    <fill>
      <patternFill patternType="solid">
        <fgColor rgb="FFFF0000"/>
        <bgColor indexed="64"/>
      </patternFill>
    </fill>
    <fill>
      <patternFill patternType="solid">
        <fgColor rgb="FFFFFF00"/>
        <bgColor indexed="64"/>
      </patternFill>
    </fill>
    <fill>
      <patternFill patternType="solid">
        <fgColor rgb="FFC000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bottom style="thin">
        <color indexed="64"/>
      </bottom>
      <diagonal/>
    </border>
    <border>
      <left style="thick">
        <color theme="1" tint="0.499984740745262"/>
      </left>
      <right style="thin">
        <color theme="1"/>
      </right>
      <top/>
      <bottom style="thin">
        <color theme="1"/>
      </bottom>
      <diagonal/>
    </border>
    <border>
      <left style="thin">
        <color theme="1"/>
      </left>
      <right style="thin">
        <color theme="1"/>
      </right>
      <top/>
      <bottom style="thin">
        <color theme="1"/>
      </bottom>
      <diagonal/>
    </border>
    <border>
      <left style="thick">
        <color theme="1" tint="0.499984740745262"/>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ck">
        <color theme="1" tint="0.499984740745262"/>
      </left>
      <right style="thin">
        <color theme="1"/>
      </right>
      <top style="thin">
        <color theme="1"/>
      </top>
      <bottom/>
      <diagonal/>
    </border>
    <border>
      <left style="thin">
        <color indexed="64"/>
      </left>
      <right/>
      <top/>
      <bottom/>
      <diagonal/>
    </border>
    <border>
      <left/>
      <right style="thin">
        <color theme="1"/>
      </right>
      <top/>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indexed="64"/>
      </left>
      <right style="thin">
        <color indexed="64"/>
      </right>
      <top style="thin">
        <color indexed="64"/>
      </top>
      <bottom style="thin">
        <color theme="4" tint="0.39997558519241921"/>
      </bottom>
      <diagonal/>
    </border>
  </borders>
  <cellStyleXfs count="101">
    <xf numFmtId="0" fontId="0" fillId="0" borderId="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9" applyNumberFormat="0" applyAlignment="0" applyProtection="0"/>
    <xf numFmtId="0" fontId="17" fillId="7" borderId="10" applyNumberFormat="0" applyAlignment="0" applyProtection="0"/>
    <xf numFmtId="0" fontId="18" fillId="7" borderId="9" applyNumberFormat="0" applyAlignment="0" applyProtection="0"/>
    <xf numFmtId="0" fontId="19" fillId="0" borderId="11" applyNumberFormat="0" applyFill="0" applyAlignment="0" applyProtection="0"/>
    <xf numFmtId="0" fontId="20" fillId="8" borderId="12"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14" applyNumberFormat="0" applyFill="0" applyAlignment="0" applyProtection="0"/>
    <xf numFmtId="0" fontId="24"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4" fillId="33" borderId="0" applyNumberFormat="0" applyBorder="0" applyAlignment="0" applyProtection="0"/>
    <xf numFmtId="0" fontId="7" fillId="0" borderId="0"/>
    <xf numFmtId="0" fontId="7" fillId="9" borderId="13" applyNumberFormat="0" applyFont="0" applyAlignment="0" applyProtection="0"/>
    <xf numFmtId="0" fontId="7" fillId="0" borderId="0"/>
    <xf numFmtId="0" fontId="7" fillId="0" borderId="0"/>
    <xf numFmtId="0" fontId="6" fillId="11"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9" borderId="13" applyNumberFormat="0" applyFont="0" applyAlignment="0" applyProtection="0"/>
    <xf numFmtId="0" fontId="6" fillId="0" borderId="0"/>
    <xf numFmtId="0" fontId="6" fillId="0" borderId="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9" borderId="13" applyNumberFormat="0" applyFont="0" applyAlignment="0" applyProtection="0"/>
    <xf numFmtId="0" fontId="5" fillId="0" borderId="0"/>
    <xf numFmtId="0" fontId="5"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13" applyNumberFormat="0" applyFont="0" applyAlignment="0" applyProtection="0"/>
    <xf numFmtId="0" fontId="4" fillId="0" borderId="0"/>
    <xf numFmtId="0" fontId="4" fillId="0" borderId="0"/>
    <xf numFmtId="0" fontId="26" fillId="0" borderId="0" applyNumberFormat="0" applyFill="0" applyBorder="0" applyAlignment="0" applyProtection="0">
      <alignment vertical="top"/>
      <protection locked="0"/>
    </xf>
    <xf numFmtId="165" fontId="25" fillId="0" borderId="0" applyFont="0" applyFill="0" applyBorder="0" applyAlignment="0" applyProtection="0"/>
    <xf numFmtId="44" fontId="25"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164" fontId="2" fillId="0" borderId="0" applyFont="0" applyFill="0" applyBorder="0" applyAlignment="0" applyProtection="0"/>
  </cellStyleXfs>
  <cellXfs count="387">
    <xf numFmtId="0" fontId="0" fillId="0" borderId="0" xfId="0"/>
    <xf numFmtId="0" fontId="0" fillId="0" borderId="0" xfId="0" applyAlignment="1">
      <alignment wrapText="1"/>
    </xf>
    <xf numFmtId="0" fontId="0" fillId="0" borderId="1" xfId="0" applyBorder="1" applyAlignment="1">
      <alignment wrapText="1"/>
    </xf>
    <xf numFmtId="166" fontId="0" fillId="2" borderId="1" xfId="0" applyNumberFormat="1" applyFill="1" applyBorder="1" applyAlignment="1">
      <alignment horizontal="center" vertical="center" wrapText="1"/>
    </xf>
    <xf numFmtId="166" fontId="0" fillId="0" borderId="0" xfId="0" applyNumberFormat="1" applyAlignment="1">
      <alignment wrapText="1"/>
    </xf>
    <xf numFmtId="166" fontId="0" fillId="0" borderId="1" xfId="0" applyNumberFormat="1" applyBorder="1" applyAlignment="1">
      <alignment wrapText="1"/>
    </xf>
    <xf numFmtId="0" fontId="0" fillId="2" borderId="5" xfId="0" applyFill="1" applyBorder="1" applyAlignment="1">
      <alignment horizontal="center" vertical="center" wrapText="1"/>
    </xf>
    <xf numFmtId="0" fontId="0" fillId="2" borderId="1" xfId="0" applyFill="1" applyBorder="1" applyAlignment="1">
      <alignment horizontal="center" vertical="center" wrapText="1"/>
    </xf>
    <xf numFmtId="0" fontId="8" fillId="0" borderId="5" xfId="89" applyFont="1" applyBorder="1" applyAlignment="1">
      <alignment horizontal="center" vertical="center" wrapText="1"/>
    </xf>
    <xf numFmtId="0" fontId="0" fillId="2" borderId="1" xfId="0" applyFill="1" applyBorder="1" applyAlignment="1">
      <alignment horizontal="center" vertical="center" wrapText="1"/>
    </xf>
    <xf numFmtId="0" fontId="27" fillId="0" borderId="1"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Border="1" applyAlignment="1">
      <alignment wrapText="1"/>
    </xf>
    <xf numFmtId="0" fontId="30" fillId="35" borderId="0" xfId="0" applyFont="1" applyFill="1" applyBorder="1" applyAlignment="1">
      <alignment vertical="center" wrapText="1"/>
    </xf>
    <xf numFmtId="0" fontId="31" fillId="0" borderId="0" xfId="0" applyFont="1" applyFill="1" applyBorder="1"/>
    <xf numFmtId="0" fontId="28" fillId="0" borderId="0" xfId="0" applyFont="1"/>
    <xf numFmtId="0" fontId="32" fillId="0" borderId="0" xfId="0" applyFont="1"/>
    <xf numFmtId="0" fontId="0" fillId="0" borderId="0" xfId="0" applyAlignment="1">
      <alignment horizontal="center"/>
    </xf>
    <xf numFmtId="0" fontId="34" fillId="36"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6" fillId="35" borderId="1" xfId="0" applyFont="1" applyFill="1" applyBorder="1" applyAlignment="1">
      <alignment horizontal="center" vertical="top" wrapText="1"/>
    </xf>
    <xf numFmtId="0" fontId="37" fillId="0" borderId="0" xfId="0" applyFont="1" applyFill="1" applyBorder="1"/>
    <xf numFmtId="0" fontId="35" fillId="0" borderId="1" xfId="0" applyFont="1" applyFill="1" applyBorder="1" applyAlignment="1">
      <alignment horizontal="center" vertical="top" wrapText="1"/>
    </xf>
    <xf numFmtId="9" fontId="36" fillId="35" borderId="1" xfId="0" applyNumberFormat="1" applyFont="1" applyFill="1" applyBorder="1" applyAlignment="1">
      <alignment horizontal="center" vertical="top" wrapText="1"/>
    </xf>
    <xf numFmtId="0" fontId="35" fillId="35" borderId="1" xfId="0" applyFont="1" applyFill="1" applyBorder="1" applyAlignment="1">
      <alignment horizontal="center" vertical="top" wrapText="1"/>
    </xf>
    <xf numFmtId="0" fontId="38" fillId="0" borderId="0" xfId="0" applyFont="1" applyFill="1" applyBorder="1" applyAlignment="1">
      <alignment horizontal="center" vertical="center" wrapText="1"/>
    </xf>
    <xf numFmtId="0" fontId="37" fillId="0" borderId="0" xfId="0" applyFont="1" applyFill="1" applyBorder="1" applyAlignment="1">
      <alignment horizontal="center"/>
    </xf>
    <xf numFmtId="0" fontId="29" fillId="0" borderId="0" xfId="0" applyFont="1"/>
    <xf numFmtId="0" fontId="29" fillId="0" borderId="0" xfId="0" applyFont="1" applyFill="1"/>
    <xf numFmtId="0" fontId="29" fillId="0" borderId="0" xfId="0" applyFont="1" applyAlignment="1">
      <alignment vertical="top"/>
    </xf>
    <xf numFmtId="0" fontId="29" fillId="0" borderId="0" xfId="0" applyFont="1" applyAlignment="1">
      <alignment horizontal="center"/>
    </xf>
    <xf numFmtId="0" fontId="31" fillId="0" borderId="0" xfId="0" applyFont="1" applyFill="1" applyBorder="1" applyAlignment="1"/>
    <xf numFmtId="0" fontId="28" fillId="0" borderId="0" xfId="0" applyFont="1" applyAlignment="1"/>
    <xf numFmtId="0" fontId="32" fillId="0" borderId="0" xfId="0" applyFont="1" applyAlignment="1"/>
    <xf numFmtId="0" fontId="40" fillId="0" borderId="23"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0" xfId="0" applyFont="1" applyFill="1" applyBorder="1"/>
    <xf numFmtId="0" fontId="23" fillId="0" borderId="0" xfId="0" applyFont="1"/>
    <xf numFmtId="0" fontId="23" fillId="0" borderId="0" xfId="0" applyFont="1" applyAlignment="1"/>
    <xf numFmtId="0" fontId="0" fillId="0" borderId="0" xfId="0" applyAlignment="1"/>
    <xf numFmtId="0" fontId="40" fillId="0" borderId="1" xfId="0" applyFont="1" applyFill="1" applyBorder="1" applyAlignment="1">
      <alignment horizontal="center" vertical="center" wrapText="1"/>
    </xf>
    <xf numFmtId="0" fontId="32" fillId="0" borderId="1" xfId="0" applyFont="1" applyFill="1" applyBorder="1" applyAlignment="1">
      <alignment horizontal="left" vertical="top" wrapText="1"/>
    </xf>
    <xf numFmtId="0" fontId="0" fillId="0" borderId="1" xfId="0" applyFill="1" applyBorder="1" applyAlignment="1">
      <alignment wrapText="1"/>
    </xf>
    <xf numFmtId="0" fontId="0" fillId="0" borderId="1" xfId="0" applyFill="1" applyBorder="1"/>
    <xf numFmtId="0" fontId="40" fillId="0" borderId="1" xfId="0" applyFont="1" applyFill="1" applyBorder="1" applyAlignment="1">
      <alignment horizontal="left" vertical="top" wrapText="1"/>
    </xf>
    <xf numFmtId="0" fontId="40" fillId="0" borderId="1" xfId="0" applyFont="1" applyFill="1" applyBorder="1" applyAlignment="1">
      <alignment horizontal="left" vertical="center" wrapText="1"/>
    </xf>
    <xf numFmtId="0" fontId="37"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39" fillId="0" borderId="1" xfId="0" applyFont="1" applyFill="1" applyBorder="1" applyAlignment="1">
      <alignment horizontal="left" vertical="center" wrapText="1"/>
    </xf>
    <xf numFmtId="0" fontId="32" fillId="0" borderId="1" xfId="0" applyFont="1" applyFill="1" applyBorder="1" applyAlignment="1">
      <alignment horizontal="center" vertical="center"/>
    </xf>
    <xf numFmtId="9" fontId="32" fillId="0" borderId="1" xfId="0" applyNumberFormat="1" applyFont="1" applyFill="1" applyBorder="1" applyAlignment="1">
      <alignment horizontal="center" vertical="center"/>
    </xf>
    <xf numFmtId="0" fontId="31" fillId="36" borderId="1" xfId="0" applyFont="1" applyFill="1" applyBorder="1" applyAlignment="1">
      <alignment horizontal="center" vertical="center" wrapText="1"/>
    </xf>
    <xf numFmtId="0" fontId="31" fillId="36" borderId="25" xfId="0" applyFont="1" applyFill="1" applyBorder="1" applyAlignment="1">
      <alignment horizontal="center" vertical="center" wrapText="1"/>
    </xf>
    <xf numFmtId="0" fontId="34" fillId="36" borderId="5" xfId="0" applyFont="1" applyFill="1" applyBorder="1" applyAlignment="1">
      <alignment horizontal="center" vertical="center" wrapText="1"/>
    </xf>
    <xf numFmtId="0" fontId="46" fillId="37" borderId="1" xfId="0" applyFont="1" applyFill="1" applyBorder="1" applyAlignment="1">
      <alignment horizontal="left" vertical="top" wrapText="1"/>
    </xf>
    <xf numFmtId="0" fontId="47" fillId="37" borderId="1" xfId="0" applyFont="1" applyFill="1" applyBorder="1" applyAlignment="1">
      <alignment horizontal="left" vertical="top" wrapText="1"/>
    </xf>
    <xf numFmtId="49" fontId="47" fillId="37" borderId="1" xfId="0" applyNumberFormat="1" applyFont="1" applyFill="1" applyBorder="1" applyAlignment="1">
      <alignment horizontal="left" vertical="top" wrapText="1"/>
    </xf>
    <xf numFmtId="0" fontId="47" fillId="0" borderId="29" xfId="0" applyFont="1" applyFill="1" applyBorder="1" applyAlignment="1">
      <alignment horizontal="center" vertical="center" wrapText="1"/>
    </xf>
    <xf numFmtId="0" fontId="0" fillId="0" borderId="0" xfId="0" applyFill="1"/>
    <xf numFmtId="0" fontId="46" fillId="38" borderId="1" xfId="0" applyFont="1" applyFill="1" applyBorder="1" applyAlignment="1">
      <alignment horizontal="left" vertical="top" wrapText="1"/>
    </xf>
    <xf numFmtId="0" fontId="47" fillId="38" borderId="1" xfId="0" applyFont="1" applyFill="1" applyBorder="1" applyAlignment="1">
      <alignment horizontal="left" vertical="top" wrapText="1"/>
    </xf>
    <xf numFmtId="49" fontId="47" fillId="38" borderId="1" xfId="0" applyNumberFormat="1" applyFont="1" applyFill="1" applyBorder="1" applyAlignment="1">
      <alignment horizontal="left" vertical="top" wrapText="1"/>
    </xf>
    <xf numFmtId="0" fontId="43" fillId="0" borderId="0" xfId="0" applyFont="1" applyFill="1" applyBorder="1" applyAlignment="1">
      <alignment horizontal="center" vertical="top" wrapText="1"/>
    </xf>
    <xf numFmtId="0" fontId="43" fillId="0" borderId="0" xfId="0" applyFont="1" applyFill="1" applyBorder="1" applyAlignment="1">
      <alignment horizontal="center" vertical="top"/>
    </xf>
    <xf numFmtId="0" fontId="47" fillId="38" borderId="1" xfId="0" applyFont="1" applyFill="1" applyBorder="1" applyAlignment="1">
      <alignment horizontal="left" vertical="top"/>
    </xf>
    <xf numFmtId="0" fontId="47" fillId="0" borderId="0" xfId="0" applyFont="1" applyBorder="1" applyAlignment="1">
      <alignment horizontal="center" vertical="top" wrapText="1"/>
    </xf>
    <xf numFmtId="0" fontId="47" fillId="37" borderId="1" xfId="0" applyFont="1" applyFill="1" applyBorder="1" applyAlignment="1">
      <alignment horizontal="left" vertical="top"/>
    </xf>
    <xf numFmtId="0" fontId="0" fillId="37" borderId="1" xfId="0" applyFill="1" applyBorder="1" applyAlignment="1">
      <alignment horizontal="left" vertical="top"/>
    </xf>
    <xf numFmtId="0" fontId="0" fillId="37" borderId="1" xfId="0" applyFill="1" applyBorder="1" applyAlignment="1">
      <alignment horizontal="left" vertical="top" wrapText="1"/>
    </xf>
    <xf numFmtId="0" fontId="0" fillId="38" borderId="1" xfId="0" applyFill="1" applyBorder="1" applyAlignment="1">
      <alignment horizontal="left" vertical="top"/>
    </xf>
    <xf numFmtId="0" fontId="0" fillId="38" borderId="1" xfId="0" applyFill="1" applyBorder="1" applyAlignment="1">
      <alignment horizontal="left" vertical="top" wrapText="1"/>
    </xf>
    <xf numFmtId="0" fontId="43" fillId="38" borderId="20" xfId="0" applyFont="1" applyFill="1" applyBorder="1" applyAlignment="1">
      <alignment horizontal="left" vertical="top" wrapText="1"/>
    </xf>
    <xf numFmtId="0" fontId="43" fillId="38" borderId="20" xfId="0" applyFont="1" applyFill="1" applyBorder="1" applyAlignment="1">
      <alignment horizontal="left" vertical="top"/>
    </xf>
    <xf numFmtId="0" fontId="43" fillId="38" borderId="30" xfId="0" applyFont="1" applyFill="1" applyBorder="1" applyAlignment="1">
      <alignment horizontal="left" vertical="top" wrapText="1"/>
    </xf>
    <xf numFmtId="0" fontId="48" fillId="37" borderId="1" xfId="0" applyFont="1" applyFill="1" applyBorder="1" applyAlignment="1">
      <alignment horizontal="left" vertical="top" wrapText="1"/>
    </xf>
    <xf numFmtId="0" fontId="31" fillId="36" borderId="1" xfId="0" applyFont="1" applyFill="1" applyBorder="1" applyAlignment="1">
      <alignment horizontal="center" vertical="center" wrapText="1"/>
    </xf>
    <xf numFmtId="0" fontId="31" fillId="36" borderId="5" xfId="0" applyFont="1" applyFill="1" applyBorder="1" applyAlignment="1">
      <alignment horizontal="center" vertical="center" wrapText="1"/>
    </xf>
    <xf numFmtId="0" fontId="31" fillId="36" borderId="25" xfId="0" applyFont="1" applyFill="1" applyBorder="1" applyAlignment="1">
      <alignment horizontal="center" vertical="center" wrapText="1"/>
    </xf>
    <xf numFmtId="0" fontId="31" fillId="36" borderId="16" xfId="0" applyFont="1" applyFill="1" applyBorder="1" applyAlignment="1">
      <alignment horizontal="center" vertical="center" wrapText="1"/>
    </xf>
    <xf numFmtId="0" fontId="31" fillId="36" borderId="25" xfId="0" applyFont="1" applyFill="1" applyBorder="1" applyAlignment="1">
      <alignment horizontal="center" vertical="center" wrapText="1"/>
    </xf>
    <xf numFmtId="0" fontId="31" fillId="36" borderId="26" xfId="0" applyFont="1" applyFill="1" applyBorder="1" applyAlignment="1">
      <alignment horizontal="center" vertical="center" wrapText="1"/>
    </xf>
    <xf numFmtId="0" fontId="31" fillId="0" borderId="1" xfId="0" applyFont="1" applyFill="1" applyBorder="1" applyAlignment="1">
      <alignment horizontal="center" vertical="center" wrapText="1"/>
    </xf>
    <xf numFmtId="44" fontId="31" fillId="0" borderId="1" xfId="95" applyFont="1" applyFill="1" applyBorder="1" applyAlignment="1">
      <alignment horizontal="center" vertical="center" wrapText="1"/>
    </xf>
    <xf numFmtId="0" fontId="32" fillId="0" borderId="1" xfId="0" applyFont="1" applyFill="1" applyBorder="1" applyAlignment="1">
      <alignment horizontal="center" vertical="center" wrapText="1"/>
    </xf>
    <xf numFmtId="0" fontId="35" fillId="40" borderId="1" xfId="0" applyFont="1" applyFill="1" applyBorder="1" applyAlignment="1">
      <alignment horizontal="center" vertical="center" wrapText="1"/>
    </xf>
    <xf numFmtId="0" fontId="36" fillId="0" borderId="0" xfId="0" applyFont="1" applyAlignment="1">
      <alignment horizontal="center" wrapText="1"/>
    </xf>
    <xf numFmtId="0" fontId="36" fillId="35" borderId="1" xfId="0" applyFont="1" applyFill="1" applyBorder="1" applyAlignment="1">
      <alignment horizontal="center" vertical="center" wrapText="1"/>
    </xf>
    <xf numFmtId="0" fontId="35" fillId="41" borderId="1" xfId="0" applyFont="1" applyFill="1" applyBorder="1" applyAlignment="1">
      <alignment horizontal="center" vertical="center" wrapText="1"/>
    </xf>
    <xf numFmtId="0" fontId="36" fillId="35" borderId="1" xfId="0" applyFont="1" applyFill="1" applyBorder="1" applyAlignment="1">
      <alignment horizontal="center" vertical="center"/>
    </xf>
    <xf numFmtId="0" fontId="35" fillId="35" borderId="1" xfId="0" applyFont="1" applyFill="1" applyBorder="1" applyAlignment="1">
      <alignment horizontal="center" vertical="center"/>
    </xf>
    <xf numFmtId="164" fontId="31" fillId="36" borderId="5" xfId="95" applyNumberFormat="1" applyFont="1" applyFill="1" applyBorder="1" applyAlignment="1">
      <alignment horizontal="center" vertical="center" wrapText="1"/>
    </xf>
    <xf numFmtId="164" fontId="31" fillId="36" borderId="21" xfId="95" applyNumberFormat="1" applyFont="1" applyFill="1" applyBorder="1" applyAlignment="1">
      <alignment horizontal="center" vertical="center" wrapText="1"/>
    </xf>
    <xf numFmtId="164" fontId="31" fillId="36" borderId="23" xfId="95" applyNumberFormat="1" applyFont="1" applyFill="1" applyBorder="1" applyAlignment="1">
      <alignment horizontal="center" vertical="center" wrapText="1"/>
    </xf>
    <xf numFmtId="0" fontId="39" fillId="35" borderId="1" xfId="0" applyFont="1" applyFill="1" applyBorder="1" applyAlignment="1">
      <alignment horizontal="center" vertical="center" wrapText="1"/>
    </xf>
    <xf numFmtId="0" fontId="39" fillId="35" borderId="1" xfId="0" applyNumberFormat="1" applyFont="1" applyFill="1" applyBorder="1" applyAlignment="1">
      <alignment horizontal="center" vertical="center" wrapText="1"/>
    </xf>
    <xf numFmtId="0" fontId="53" fillId="35" borderId="1" xfId="0" applyFont="1" applyFill="1" applyBorder="1" applyAlignment="1">
      <alignment horizontal="center" vertical="center" wrapText="1"/>
    </xf>
    <xf numFmtId="0" fontId="39" fillId="35" borderId="5" xfId="0" applyFont="1" applyFill="1" applyBorder="1" applyAlignment="1">
      <alignment horizontal="center" vertical="center" wrapText="1"/>
    </xf>
    <xf numFmtId="0" fontId="39" fillId="36" borderId="1" xfId="0" applyFont="1" applyFill="1" applyBorder="1" applyAlignment="1">
      <alignment horizontal="center" vertical="center"/>
    </xf>
    <xf numFmtId="0" fontId="54" fillId="36" borderId="1" xfId="0" applyFont="1" applyFill="1" applyBorder="1" applyAlignment="1">
      <alignment horizontal="center" vertical="center"/>
    </xf>
    <xf numFmtId="0" fontId="39" fillId="36" borderId="1" xfId="0" applyNumberFormat="1" applyFont="1" applyFill="1" applyBorder="1" applyAlignment="1">
      <alignment horizontal="center" vertical="center"/>
    </xf>
    <xf numFmtId="0" fontId="39" fillId="36" borderId="1" xfId="0" applyFont="1" applyFill="1" applyBorder="1" applyAlignment="1">
      <alignment horizontal="center" vertical="center" wrapText="1"/>
    </xf>
    <xf numFmtId="0" fontId="39" fillId="35" borderId="1" xfId="0" applyFont="1" applyFill="1" applyBorder="1" applyAlignment="1">
      <alignment horizontal="center" vertical="center"/>
    </xf>
    <xf numFmtId="0" fontId="39" fillId="35" borderId="1" xfId="0" applyNumberFormat="1" applyFont="1" applyFill="1" applyBorder="1" applyAlignment="1">
      <alignment horizontal="center" vertical="center"/>
    </xf>
    <xf numFmtId="0" fontId="54" fillId="35" borderId="1" xfId="0" applyFont="1" applyFill="1" applyBorder="1" applyAlignment="1">
      <alignment horizontal="center" vertical="center"/>
    </xf>
    <xf numFmtId="0" fontId="39" fillId="36" borderId="16" xfId="0" applyNumberFormat="1" applyFont="1" applyFill="1" applyBorder="1" applyAlignment="1">
      <alignment horizontal="center" vertical="center"/>
    </xf>
    <xf numFmtId="0" fontId="39" fillId="36" borderId="16" xfId="0" applyFont="1" applyFill="1" applyBorder="1" applyAlignment="1">
      <alignment horizontal="center" vertical="center" wrapText="1"/>
    </xf>
    <xf numFmtId="0" fontId="40" fillId="35" borderId="1" xfId="0" applyFont="1" applyFill="1" applyBorder="1" applyAlignment="1">
      <alignment horizontal="center" vertical="center" wrapText="1"/>
    </xf>
    <xf numFmtId="3" fontId="40" fillId="35" borderId="1" xfId="0" applyNumberFormat="1" applyFont="1" applyFill="1" applyBorder="1" applyAlignment="1">
      <alignment horizontal="center" vertical="center" wrapText="1"/>
    </xf>
    <xf numFmtId="4" fontId="40" fillId="35" borderId="1" xfId="0" applyNumberFormat="1" applyFont="1" applyFill="1" applyBorder="1" applyAlignment="1">
      <alignment horizontal="center" vertical="center" wrapText="1"/>
    </xf>
    <xf numFmtId="0" fontId="39" fillId="35" borderId="0" xfId="0" applyFont="1" applyFill="1" applyAlignment="1">
      <alignment horizontal="center" vertical="center"/>
    </xf>
    <xf numFmtId="0" fontId="29" fillId="35" borderId="1" xfId="0" applyFont="1" applyFill="1" applyBorder="1"/>
    <xf numFmtId="0" fontId="29" fillId="35" borderId="1" xfId="0" applyFont="1" applyFill="1" applyBorder="1" applyAlignment="1">
      <alignment horizontal="center"/>
    </xf>
    <xf numFmtId="4" fontId="29" fillId="35" borderId="1" xfId="0" applyNumberFormat="1" applyFont="1" applyFill="1" applyBorder="1"/>
    <xf numFmtId="2" fontId="29" fillId="35" borderId="1" xfId="0" applyNumberFormat="1" applyFont="1" applyFill="1" applyBorder="1"/>
    <xf numFmtId="0" fontId="3" fillId="0" borderId="0" xfId="97"/>
    <xf numFmtId="0" fontId="3" fillId="0" borderId="1" xfId="97" applyBorder="1"/>
    <xf numFmtId="0" fontId="3" fillId="0" borderId="1" xfId="97" applyFont="1" applyBorder="1"/>
    <xf numFmtId="0" fontId="32" fillId="0" borderId="1" xfId="97" applyFont="1" applyFill="1" applyBorder="1" applyAlignment="1">
      <alignment horizontal="center" vertical="center" wrapText="1"/>
    </xf>
    <xf numFmtId="0" fontId="32" fillId="0" borderId="0" xfId="97" applyFont="1"/>
    <xf numFmtId="0" fontId="31" fillId="36" borderId="1" xfId="97" applyFont="1" applyFill="1" applyBorder="1" applyAlignment="1">
      <alignment horizontal="center" vertical="center" wrapText="1"/>
    </xf>
    <xf numFmtId="0" fontId="31" fillId="36" borderId="25" xfId="97" applyFont="1" applyFill="1" applyBorder="1" applyAlignment="1">
      <alignment horizontal="center" vertical="center" wrapText="1"/>
    </xf>
    <xf numFmtId="164" fontId="31" fillId="36" borderId="23" xfId="96" applyFont="1" applyFill="1" applyBorder="1" applyAlignment="1">
      <alignment horizontal="center" vertical="center" wrapText="1"/>
    </xf>
    <xf numFmtId="164" fontId="31" fillId="36" borderId="21" xfId="96" applyFont="1" applyFill="1" applyBorder="1" applyAlignment="1">
      <alignment horizontal="center" vertical="center" wrapText="1"/>
    </xf>
    <xf numFmtId="164" fontId="31" fillId="36" borderId="5" xfId="96" applyFont="1" applyFill="1" applyBorder="1" applyAlignment="1">
      <alignment horizontal="center" vertical="center" wrapText="1"/>
    </xf>
    <xf numFmtId="0" fontId="28" fillId="0" borderId="0" xfId="97" applyFont="1"/>
    <xf numFmtId="0" fontId="31" fillId="0" borderId="0" xfId="97" applyFont="1" applyFill="1" applyBorder="1"/>
    <xf numFmtId="0" fontId="30" fillId="35" borderId="0" xfId="97" applyFont="1" applyFill="1" applyBorder="1" applyAlignment="1">
      <alignment vertical="center" wrapText="1"/>
    </xf>
    <xf numFmtId="0" fontId="42" fillId="36" borderId="1" xfId="97" applyFont="1" applyFill="1" applyBorder="1" applyAlignment="1">
      <alignment horizontal="center" vertical="center" wrapText="1"/>
    </xf>
    <xf numFmtId="0" fontId="43" fillId="36" borderId="1" xfId="97" applyFont="1" applyFill="1" applyBorder="1" applyAlignment="1">
      <alignment horizontal="center" vertical="top" wrapText="1"/>
    </xf>
    <xf numFmtId="9" fontId="44" fillId="36" borderId="1" xfId="98" applyFont="1" applyFill="1" applyBorder="1" applyAlignment="1">
      <alignment horizontal="center" vertical="top" wrapText="1"/>
    </xf>
    <xf numFmtId="9" fontId="43" fillId="36" borderId="1" xfId="97" applyNumberFormat="1" applyFont="1" applyFill="1" applyBorder="1" applyAlignment="1">
      <alignment horizontal="center" vertical="top" wrapText="1"/>
    </xf>
    <xf numFmtId="9" fontId="43" fillId="36" borderId="1" xfId="98" applyFont="1" applyFill="1" applyBorder="1" applyAlignment="1">
      <alignment horizontal="center" vertical="top"/>
    </xf>
    <xf numFmtId="0" fontId="45" fillId="36" borderId="1" xfId="97" applyFont="1" applyFill="1" applyBorder="1" applyAlignment="1">
      <alignment horizontal="center" vertical="top" wrapText="1"/>
    </xf>
    <xf numFmtId="9" fontId="45" fillId="36" borderId="1" xfId="98" applyFont="1" applyFill="1" applyBorder="1" applyAlignment="1">
      <alignment horizontal="center" vertical="top"/>
    </xf>
    <xf numFmtId="0" fontId="37" fillId="0" borderId="0" xfId="97" applyFont="1" applyFill="1" applyBorder="1"/>
    <xf numFmtId="0" fontId="42" fillId="35" borderId="16" xfId="97" applyFont="1" applyFill="1" applyBorder="1" applyAlignment="1">
      <alignment horizontal="center" vertical="center" wrapText="1"/>
    </xf>
    <xf numFmtId="0" fontId="37" fillId="35" borderId="1" xfId="97" applyFont="1" applyFill="1" applyBorder="1" applyAlignment="1">
      <alignment horizontal="center" vertical="center" wrapText="1"/>
    </xf>
    <xf numFmtId="0" fontId="43" fillId="35" borderId="1" xfId="97" applyFont="1" applyFill="1" applyBorder="1" applyAlignment="1">
      <alignment horizontal="center" vertical="center" wrapText="1"/>
    </xf>
    <xf numFmtId="49" fontId="43" fillId="35" borderId="1" xfId="97" applyNumberFormat="1" applyFont="1" applyFill="1" applyBorder="1" applyAlignment="1">
      <alignment horizontal="center" vertical="center" wrapText="1"/>
    </xf>
    <xf numFmtId="0" fontId="37" fillId="35" borderId="16" xfId="97" applyFont="1" applyFill="1" applyBorder="1" applyAlignment="1">
      <alignment horizontal="center" vertical="center" wrapText="1"/>
    </xf>
    <xf numFmtId="3" fontId="37" fillId="35" borderId="16" xfId="97" applyNumberFormat="1" applyFont="1" applyFill="1" applyBorder="1" applyAlignment="1">
      <alignment horizontal="center" vertical="center" wrapText="1"/>
    </xf>
    <xf numFmtId="0" fontId="32" fillId="0" borderId="1" xfId="97" applyFont="1" applyFill="1" applyBorder="1" applyAlignment="1">
      <alignment horizontal="center" vertical="top" wrapText="1"/>
    </xf>
    <xf numFmtId="0" fontId="3" fillId="35" borderId="0" xfId="97" applyFont="1" applyFill="1"/>
    <xf numFmtId="0" fontId="42" fillId="35" borderId="1" xfId="97" applyFont="1" applyFill="1" applyBorder="1" applyAlignment="1">
      <alignment horizontal="center" vertical="center" wrapText="1"/>
    </xf>
    <xf numFmtId="0" fontId="3" fillId="0" borderId="0" xfId="97" applyFont="1"/>
    <xf numFmtId="3" fontId="3" fillId="0" borderId="1" xfId="97" applyNumberFormat="1" applyBorder="1"/>
    <xf numFmtId="0" fontId="0" fillId="0" borderId="1" xfId="97" applyFont="1" applyBorder="1"/>
    <xf numFmtId="0" fontId="40" fillId="0" borderId="16" xfId="0" applyFont="1" applyFill="1" applyBorder="1" applyAlignment="1">
      <alignment horizontal="center" vertical="center" wrapText="1"/>
    </xf>
    <xf numFmtId="0" fontId="40" fillId="37" borderId="1" xfId="0" applyFont="1" applyFill="1" applyBorder="1" applyAlignment="1">
      <alignment horizontal="center" vertical="center" wrapText="1"/>
    </xf>
    <xf numFmtId="0" fontId="40" fillId="0" borderId="33" xfId="0" applyFont="1" applyFill="1" applyBorder="1" applyAlignment="1">
      <alignment horizontal="center" vertical="center" wrapText="1"/>
    </xf>
    <xf numFmtId="0" fontId="0" fillId="0" borderId="1" xfId="0" applyFill="1" applyBorder="1" applyAlignment="1">
      <alignment horizontal="center" vertical="center"/>
    </xf>
    <xf numFmtId="0" fontId="40" fillId="0" borderId="33" xfId="0" applyFont="1" applyFill="1" applyBorder="1" applyAlignment="1">
      <alignment horizontal="left" vertical="center" wrapText="1"/>
    </xf>
    <xf numFmtId="0" fontId="40" fillId="42" borderId="1" xfId="0" applyFont="1" applyFill="1" applyBorder="1" applyAlignment="1">
      <alignment horizontal="center" vertical="center" wrapText="1"/>
    </xf>
    <xf numFmtId="0" fontId="59" fillId="42" borderId="1" xfId="0" applyFont="1" applyFill="1" applyBorder="1" applyAlignment="1">
      <alignment horizontal="center" vertical="center" wrapText="1"/>
    </xf>
    <xf numFmtId="0" fontId="40" fillId="43" borderId="1" xfId="0" applyFont="1" applyFill="1" applyBorder="1" applyAlignment="1">
      <alignment horizontal="center" vertical="center" wrapText="1"/>
    </xf>
    <xf numFmtId="0" fontId="40" fillId="44" borderId="1" xfId="0"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vertical="center" wrapText="1"/>
    </xf>
    <xf numFmtId="0" fontId="0" fillId="0" borderId="1" xfId="0" applyFill="1" applyBorder="1" applyAlignment="1">
      <alignment vertical="center"/>
    </xf>
    <xf numFmtId="0" fontId="41" fillId="0" borderId="1"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0" fillId="0" borderId="1" xfId="0" applyBorder="1"/>
    <xf numFmtId="0" fontId="58" fillId="0" borderId="1" xfId="0" applyFont="1" applyBorder="1"/>
    <xf numFmtId="0" fontId="57" fillId="0" borderId="1" xfId="0" applyFont="1" applyBorder="1"/>
    <xf numFmtId="0" fontId="2" fillId="0" borderId="0" xfId="99"/>
    <xf numFmtId="0" fontId="30" fillId="35" borderId="0" xfId="99" applyFont="1" applyFill="1" applyBorder="1" applyAlignment="1">
      <alignment vertical="center" wrapText="1"/>
    </xf>
    <xf numFmtId="0" fontId="49" fillId="36" borderId="1" xfId="99" applyFont="1" applyFill="1" applyBorder="1" applyAlignment="1">
      <alignment horizontal="center" vertical="center" wrapText="1"/>
    </xf>
    <xf numFmtId="0" fontId="49" fillId="36" borderId="2" xfId="99" applyFont="1" applyFill="1" applyBorder="1" applyAlignment="1">
      <alignment horizontal="center" vertical="center" wrapText="1"/>
    </xf>
    <xf numFmtId="0" fontId="49" fillId="0" borderId="0" xfId="99" applyFont="1" applyFill="1" applyBorder="1" applyAlignment="1">
      <alignment horizontal="center" vertical="center" wrapText="1"/>
    </xf>
    <xf numFmtId="0" fontId="31" fillId="0" borderId="0" xfId="99" applyFont="1" applyFill="1" applyBorder="1"/>
    <xf numFmtId="0" fontId="28" fillId="0" borderId="0" xfId="99" applyFont="1"/>
    <xf numFmtId="0" fontId="32" fillId="0" borderId="0" xfId="99" applyFont="1"/>
    <xf numFmtId="0" fontId="50" fillId="37" borderId="17" xfId="99" applyFont="1" applyFill="1" applyBorder="1" applyAlignment="1">
      <alignment horizontal="center" vertical="center"/>
    </xf>
    <xf numFmtId="0" fontId="50" fillId="0" borderId="18" xfId="99" applyFont="1" applyFill="1" applyBorder="1" applyAlignment="1">
      <alignment horizontal="center" vertical="center"/>
    </xf>
    <xf numFmtId="0" fontId="50" fillId="0" borderId="18" xfId="99" applyFont="1" applyFill="1" applyBorder="1" applyAlignment="1">
      <alignment horizontal="center" vertical="center" wrapText="1"/>
    </xf>
    <xf numFmtId="9" fontId="50" fillId="0" borderId="18" xfId="99" applyNumberFormat="1" applyFont="1" applyFill="1" applyBorder="1" applyAlignment="1">
      <alignment horizontal="center" vertical="center" wrapText="1"/>
    </xf>
    <xf numFmtId="9" fontId="50" fillId="0" borderId="31" xfId="99" applyNumberFormat="1" applyFont="1" applyFill="1" applyBorder="1" applyAlignment="1">
      <alignment horizontal="center" vertical="center" wrapText="1"/>
    </xf>
    <xf numFmtId="9" fontId="50" fillId="0" borderId="1" xfId="99" applyNumberFormat="1" applyFont="1" applyFill="1" applyBorder="1" applyAlignment="1">
      <alignment horizontal="center" vertical="center" wrapText="1"/>
    </xf>
    <xf numFmtId="0" fontId="51" fillId="0" borderId="0" xfId="99" applyFont="1" applyFill="1" applyBorder="1" applyAlignment="1">
      <alignment horizontal="center" vertical="center" wrapText="1"/>
    </xf>
    <xf numFmtId="0" fontId="50" fillId="37" borderId="19" xfId="99" applyFont="1" applyFill="1" applyBorder="1" applyAlignment="1">
      <alignment horizontal="center" vertical="center"/>
    </xf>
    <xf numFmtId="0" fontId="50" fillId="0" borderId="20" xfId="99" applyFont="1" applyFill="1" applyBorder="1" applyAlignment="1">
      <alignment horizontal="center" vertical="center"/>
    </xf>
    <xf numFmtId="0" fontId="50" fillId="0" borderId="20" xfId="99" applyFont="1" applyFill="1" applyBorder="1" applyAlignment="1">
      <alignment horizontal="center" vertical="center" wrapText="1"/>
    </xf>
    <xf numFmtId="9" fontId="50" fillId="0" borderId="20" xfId="99" applyNumberFormat="1" applyFont="1" applyFill="1" applyBorder="1" applyAlignment="1">
      <alignment horizontal="center" vertical="center" wrapText="1"/>
    </xf>
    <xf numFmtId="9" fontId="50" fillId="0" borderId="32" xfId="99" applyNumberFormat="1" applyFont="1" applyFill="1" applyBorder="1" applyAlignment="1">
      <alignment horizontal="center" vertical="center" wrapText="1"/>
    </xf>
    <xf numFmtId="0" fontId="50" fillId="0" borderId="19" xfId="99" applyFont="1" applyFill="1" applyBorder="1" applyAlignment="1">
      <alignment horizontal="center" vertical="center"/>
    </xf>
    <xf numFmtId="0" fontId="50" fillId="39" borderId="19" xfId="99" applyFont="1" applyFill="1" applyBorder="1" applyAlignment="1">
      <alignment horizontal="center" vertical="center"/>
    </xf>
    <xf numFmtId="49" fontId="50" fillId="0" borderId="0" xfId="99" applyNumberFormat="1" applyFont="1" applyFill="1" applyBorder="1" applyAlignment="1">
      <alignment horizontal="center" vertical="center" wrapText="1"/>
    </xf>
    <xf numFmtId="0" fontId="33" fillId="0" borderId="0" xfId="99" applyFont="1" applyFill="1" applyBorder="1" applyAlignment="1">
      <alignment horizontal="center" vertical="top"/>
    </xf>
    <xf numFmtId="0" fontId="33" fillId="0" borderId="0" xfId="99" applyFont="1" applyFill="1" applyBorder="1" applyAlignment="1">
      <alignment horizontal="center" vertical="top" wrapText="1"/>
    </xf>
    <xf numFmtId="9" fontId="33" fillId="0" borderId="0" xfId="99" applyNumberFormat="1" applyFont="1" applyFill="1" applyBorder="1" applyAlignment="1">
      <alignment horizontal="center" vertical="top" wrapText="1"/>
    </xf>
    <xf numFmtId="0" fontId="31" fillId="36" borderId="5" xfId="99" applyFont="1" applyFill="1" applyBorder="1" applyAlignment="1">
      <alignment horizontal="center" vertical="center" wrapText="1"/>
    </xf>
    <xf numFmtId="164" fontId="31" fillId="36" borderId="5" xfId="100" applyFont="1" applyFill="1" applyBorder="1" applyAlignment="1">
      <alignment horizontal="center" vertical="center" wrapText="1"/>
    </xf>
    <xf numFmtId="164" fontId="31" fillId="36" borderId="21" xfId="100" applyFont="1" applyFill="1" applyBorder="1" applyAlignment="1">
      <alignment horizontal="center" vertical="center" wrapText="1"/>
    </xf>
    <xf numFmtId="164" fontId="31" fillId="36" borderId="23" xfId="100" applyFont="1" applyFill="1" applyBorder="1" applyAlignment="1">
      <alignment horizontal="center" vertical="center" wrapText="1"/>
    </xf>
    <xf numFmtId="0" fontId="31" fillId="36" borderId="1" xfId="99" applyFont="1" applyFill="1" applyBorder="1" applyAlignment="1">
      <alignment horizontal="center" vertical="center" wrapText="1"/>
    </xf>
    <xf numFmtId="0" fontId="31" fillId="36" borderId="25" xfId="99" applyFont="1" applyFill="1" applyBorder="1" applyAlignment="1">
      <alignment horizontal="center" vertical="center" wrapText="1"/>
    </xf>
    <xf numFmtId="0" fontId="32" fillId="37" borderId="17" xfId="99" applyFont="1" applyFill="1" applyBorder="1" applyAlignment="1">
      <alignment horizontal="center" vertical="center"/>
    </xf>
    <xf numFmtId="0" fontId="52" fillId="0" borderId="27" xfId="99" applyNumberFormat="1" applyFont="1" applyFill="1" applyBorder="1" applyAlignment="1">
      <alignment horizontal="center" vertical="center" wrapText="1"/>
    </xf>
    <xf numFmtId="49" fontId="52" fillId="0" borderId="27" xfId="99" applyNumberFormat="1" applyFont="1" applyFill="1" applyBorder="1" applyAlignment="1">
      <alignment horizontal="center" vertical="center" wrapText="1"/>
    </xf>
    <xf numFmtId="49" fontId="52" fillId="0" borderId="1" xfId="99" applyNumberFormat="1" applyFont="1" applyBorder="1" applyAlignment="1">
      <alignment horizontal="center" vertical="center" wrapText="1"/>
    </xf>
    <xf numFmtId="2" fontId="52" fillId="0" borderId="1" xfId="99" applyNumberFormat="1" applyFont="1" applyBorder="1" applyAlignment="1">
      <alignment horizontal="center" vertical="center" wrapText="1"/>
    </xf>
    <xf numFmtId="49" fontId="52" fillId="37" borderId="1" xfId="99" applyNumberFormat="1" applyFont="1" applyFill="1" applyBorder="1" applyAlignment="1">
      <alignment horizontal="center" vertical="center" wrapText="1"/>
    </xf>
    <xf numFmtId="0" fontId="32" fillId="37" borderId="1" xfId="99" applyFont="1" applyFill="1" applyBorder="1" applyAlignment="1">
      <alignment horizontal="center" vertical="center" wrapText="1"/>
    </xf>
    <xf numFmtId="0" fontId="32" fillId="0" borderId="20" xfId="99" applyFont="1" applyFill="1" applyBorder="1" applyAlignment="1">
      <alignment horizontal="center" vertical="center" wrapText="1"/>
    </xf>
    <xf numFmtId="0" fontId="32" fillId="0" borderId="0" xfId="99" applyFont="1" applyAlignment="1">
      <alignment horizontal="center" vertical="center"/>
    </xf>
    <xf numFmtId="0" fontId="32" fillId="0" borderId="1" xfId="99" applyFont="1" applyBorder="1" applyAlignment="1">
      <alignment horizontal="center" vertical="center" wrapText="1"/>
    </xf>
    <xf numFmtId="0" fontId="32" fillId="0" borderId="1" xfId="99" applyFont="1" applyFill="1" applyBorder="1" applyAlignment="1">
      <alignment horizontal="center" vertical="center"/>
    </xf>
    <xf numFmtId="167" fontId="52" fillId="0" borderId="1" xfId="99" applyNumberFormat="1" applyFont="1" applyBorder="1" applyAlignment="1">
      <alignment horizontal="center" vertical="center" wrapText="1"/>
    </xf>
    <xf numFmtId="0" fontId="32" fillId="0" borderId="1" xfId="99" applyFont="1" applyFill="1" applyBorder="1" applyAlignment="1">
      <alignment horizontal="center" vertical="center" wrapText="1"/>
    </xf>
    <xf numFmtId="49" fontId="32" fillId="37" borderId="1" xfId="99" applyNumberFormat="1" applyFont="1" applyFill="1" applyBorder="1" applyAlignment="1">
      <alignment horizontal="center" vertical="center" wrapText="1"/>
    </xf>
    <xf numFmtId="49" fontId="32" fillId="0" borderId="20" xfId="99" applyNumberFormat="1" applyFont="1" applyFill="1" applyBorder="1" applyAlignment="1">
      <alignment horizontal="center" vertical="center" wrapText="1"/>
    </xf>
    <xf numFmtId="0" fontId="32" fillId="0" borderId="20" xfId="99" applyNumberFormat="1" applyFont="1" applyFill="1" applyBorder="1" applyAlignment="1">
      <alignment horizontal="center" vertical="center" wrapText="1"/>
    </xf>
    <xf numFmtId="49" fontId="32" fillId="0" borderId="1" xfId="99" applyNumberFormat="1" applyFont="1" applyFill="1" applyBorder="1" applyAlignment="1">
      <alignment horizontal="center" vertical="center" wrapText="1"/>
    </xf>
    <xf numFmtId="2" fontId="32" fillId="0" borderId="1" xfId="99" applyNumberFormat="1" applyFont="1" applyFill="1" applyBorder="1" applyAlignment="1">
      <alignment horizontal="center" vertical="center" wrapText="1"/>
    </xf>
    <xf numFmtId="0" fontId="32" fillId="0" borderId="19" xfId="99" applyFont="1" applyFill="1" applyBorder="1" applyAlignment="1">
      <alignment horizontal="center" vertical="center"/>
    </xf>
    <xf numFmtId="0" fontId="32" fillId="37" borderId="19" xfId="99" applyFont="1" applyFill="1" applyBorder="1" applyAlignment="1">
      <alignment horizontal="center" vertical="center"/>
    </xf>
    <xf numFmtId="0" fontId="52" fillId="37" borderId="27" xfId="99" applyNumberFormat="1" applyFont="1" applyFill="1" applyBorder="1" applyAlignment="1">
      <alignment horizontal="center" vertical="center" wrapText="1"/>
    </xf>
    <xf numFmtId="0" fontId="40" fillId="37" borderId="19" xfId="99" applyFont="1" applyFill="1" applyBorder="1" applyAlignment="1">
      <alignment horizontal="center" vertical="center"/>
    </xf>
    <xf numFmtId="0" fontId="40" fillId="0" borderId="27" xfId="99" applyNumberFormat="1" applyFont="1" applyFill="1" applyBorder="1" applyAlignment="1">
      <alignment horizontal="center" vertical="center" wrapText="1"/>
    </xf>
    <xf numFmtId="49" fontId="40" fillId="0" borderId="27" xfId="99" applyNumberFormat="1" applyFont="1" applyFill="1" applyBorder="1" applyAlignment="1">
      <alignment horizontal="center" vertical="center" wrapText="1"/>
    </xf>
    <xf numFmtId="49" fontId="40" fillId="0" borderId="1" xfId="99" applyNumberFormat="1" applyFont="1" applyFill="1" applyBorder="1" applyAlignment="1">
      <alignment horizontal="center" vertical="center" wrapText="1"/>
    </xf>
    <xf numFmtId="2" fontId="40" fillId="0" borderId="1" xfId="99" applyNumberFormat="1" applyFont="1" applyFill="1" applyBorder="1" applyAlignment="1">
      <alignment horizontal="center" vertical="center" wrapText="1"/>
    </xf>
    <xf numFmtId="49" fontId="52" fillId="0" borderId="1" xfId="99" applyNumberFormat="1" applyFont="1" applyFill="1" applyBorder="1" applyAlignment="1">
      <alignment horizontal="center" vertical="center" wrapText="1"/>
    </xf>
    <xf numFmtId="2" fontId="52" fillId="0" borderId="1" xfId="99" applyNumberFormat="1" applyFont="1" applyFill="1" applyBorder="1" applyAlignment="1">
      <alignment horizontal="center" vertical="center" wrapText="1"/>
    </xf>
    <xf numFmtId="0" fontId="52" fillId="0" borderId="1" xfId="99" applyFont="1" applyBorder="1" applyAlignment="1">
      <alignment horizontal="center" vertical="center" wrapText="1"/>
    </xf>
    <xf numFmtId="0" fontId="52" fillId="0" borderId="1" xfId="99" applyNumberFormat="1" applyFont="1" applyBorder="1" applyAlignment="1">
      <alignment horizontal="center" vertical="center" wrapText="1"/>
    </xf>
    <xf numFmtId="0" fontId="52" fillId="0" borderId="1" xfId="99" quotePrefix="1" applyFont="1" applyBorder="1" applyAlignment="1">
      <alignment horizontal="center" vertical="center" wrapText="1"/>
    </xf>
    <xf numFmtId="0" fontId="32" fillId="39" borderId="19" xfId="99" applyFont="1" applyFill="1" applyBorder="1" applyAlignment="1">
      <alignment horizontal="center" vertical="center"/>
    </xf>
    <xf numFmtId="0" fontId="32" fillId="37" borderId="28" xfId="99" applyFont="1" applyFill="1" applyBorder="1" applyAlignment="1">
      <alignment horizontal="center" vertical="center"/>
    </xf>
    <xf numFmtId="0" fontId="32" fillId="0" borderId="5" xfId="99" applyFont="1" applyFill="1" applyBorder="1" applyAlignment="1">
      <alignment horizontal="center" vertical="center" wrapText="1"/>
    </xf>
    <xf numFmtId="2" fontId="32" fillId="0" borderId="5" xfId="99" applyNumberFormat="1" applyFont="1" applyFill="1" applyBorder="1" applyAlignment="1">
      <alignment horizontal="center" vertical="center" wrapText="1"/>
    </xf>
    <xf numFmtId="167" fontId="32" fillId="0" borderId="1" xfId="99" applyNumberFormat="1" applyFont="1" applyFill="1" applyBorder="1" applyAlignment="1">
      <alignment horizontal="center" vertical="center"/>
    </xf>
    <xf numFmtId="0" fontId="32" fillId="0" borderId="5" xfId="99" applyFont="1" applyFill="1" applyBorder="1" applyAlignment="1">
      <alignment horizontal="center" vertical="center"/>
    </xf>
    <xf numFmtId="0" fontId="32" fillId="0" borderId="28" xfId="99" applyFont="1" applyFill="1" applyBorder="1" applyAlignment="1">
      <alignment horizontal="center" vertical="center"/>
    </xf>
    <xf numFmtId="167" fontId="32" fillId="0" borderId="5" xfId="99" applyNumberFormat="1" applyFont="1" applyFill="1" applyBorder="1" applyAlignment="1">
      <alignment horizontal="center" vertical="center"/>
    </xf>
    <xf numFmtId="167" fontId="32" fillId="0" borderId="5" xfId="99" applyNumberFormat="1" applyFont="1" applyFill="1" applyBorder="1" applyAlignment="1">
      <alignment horizontal="center" vertical="center" wrapText="1"/>
    </xf>
    <xf numFmtId="49" fontId="52" fillId="0" borderId="5" xfId="99" applyNumberFormat="1" applyFont="1" applyBorder="1" applyAlignment="1">
      <alignment horizontal="center" vertical="center" wrapText="1"/>
    </xf>
    <xf numFmtId="2" fontId="52" fillId="0" borderId="5" xfId="99" applyNumberFormat="1" applyFont="1" applyBorder="1" applyAlignment="1">
      <alignment horizontal="center" vertical="center" wrapText="1"/>
    </xf>
    <xf numFmtId="0" fontId="2" fillId="0" borderId="1" xfId="99" applyBorder="1"/>
    <xf numFmtId="0" fontId="2" fillId="0" borderId="1" xfId="99" applyFont="1" applyBorder="1"/>
    <xf numFmtId="2" fontId="2" fillId="0" borderId="1" xfId="99" applyNumberFormat="1" applyBorder="1"/>
    <xf numFmtId="167" fontId="2" fillId="0" borderId="1" xfId="99" applyNumberFormat="1" applyBorder="1"/>
    <xf numFmtId="0" fontId="2" fillId="0" borderId="0" xfId="99" applyNumberFormat="1"/>
    <xf numFmtId="0" fontId="32" fillId="42" borderId="5" xfId="99" applyFont="1" applyFill="1" applyBorder="1" applyAlignment="1">
      <alignment horizontal="center" vertical="center"/>
    </xf>
    <xf numFmtId="0" fontId="50" fillId="42" borderId="19" xfId="99" applyFont="1" applyFill="1" applyBorder="1" applyAlignment="1">
      <alignment horizontal="center" vertical="center"/>
    </xf>
    <xf numFmtId="3" fontId="3" fillId="0" borderId="0" xfId="97" applyNumberFormat="1"/>
    <xf numFmtId="0" fontId="37" fillId="37" borderId="1" xfId="97" applyFont="1" applyFill="1" applyBorder="1" applyAlignment="1">
      <alignment horizontal="center" vertical="center" wrapText="1"/>
    </xf>
    <xf numFmtId="0" fontId="42" fillId="35" borderId="16" xfId="0" applyFont="1" applyFill="1" applyBorder="1" applyAlignment="1">
      <alignment horizontal="center" vertical="center" wrapText="1"/>
    </xf>
    <xf numFmtId="0" fontId="31" fillId="36" borderId="5" xfId="97" applyFont="1" applyFill="1" applyBorder="1" applyAlignment="1">
      <alignment horizontal="center" vertical="center" wrapText="1"/>
    </xf>
    <xf numFmtId="0" fontId="1" fillId="0" borderId="1" xfId="97" applyFont="1" applyBorder="1"/>
    <xf numFmtId="0" fontId="32" fillId="0" borderId="0" xfId="97" applyFont="1" applyAlignment="1">
      <alignment horizontal="center" vertical="center"/>
    </xf>
    <xf numFmtId="0" fontId="32" fillId="0" borderId="1" xfId="97" applyFont="1" applyFill="1" applyBorder="1" applyAlignment="1">
      <alignment horizontal="left" vertical="center" wrapText="1"/>
    </xf>
    <xf numFmtId="0" fontId="3" fillId="0" borderId="0" xfId="97" applyAlignment="1">
      <alignment vertical="center"/>
    </xf>
    <xf numFmtId="0" fontId="31" fillId="0" borderId="0" xfId="97" applyFont="1" applyFill="1" applyBorder="1" applyAlignment="1">
      <alignment vertical="center"/>
    </xf>
    <xf numFmtId="0" fontId="37" fillId="0" borderId="0" xfId="97" applyFont="1" applyFill="1" applyBorder="1" applyAlignment="1">
      <alignment vertical="center"/>
    </xf>
    <xf numFmtId="0" fontId="3" fillId="0" borderId="1" xfId="97" applyBorder="1" applyAlignment="1">
      <alignment vertical="center"/>
    </xf>
    <xf numFmtId="0" fontId="31" fillId="36" borderId="5" xfId="0" applyFont="1" applyFill="1" applyBorder="1" applyAlignment="1">
      <alignment horizontal="center" vertical="center" wrapText="1"/>
    </xf>
    <xf numFmtId="0" fontId="31" fillId="36" borderId="24" xfId="0" applyFont="1" applyFill="1" applyBorder="1" applyAlignment="1">
      <alignment horizontal="center" vertical="center" wrapText="1"/>
    </xf>
    <xf numFmtId="0" fontId="31" fillId="36" borderId="16" xfId="0" applyFont="1" applyFill="1" applyBorder="1" applyAlignment="1">
      <alignment horizontal="center" vertical="center" wrapText="1"/>
    </xf>
    <xf numFmtId="0" fontId="29" fillId="0" borderId="0" xfId="0" applyFont="1" applyAlignment="1">
      <alignment horizontal="center" vertical="center" wrapText="1"/>
    </xf>
    <xf numFmtId="0" fontId="30" fillId="35" borderId="0" xfId="0" applyFont="1" applyFill="1" applyBorder="1" applyAlignment="1">
      <alignment horizontal="center" vertical="center" wrapText="1"/>
    </xf>
    <xf numFmtId="0" fontId="31" fillId="36" borderId="21" xfId="0" applyFont="1" applyFill="1" applyBorder="1" applyAlignment="1">
      <alignment horizontal="center" vertical="center" wrapText="1"/>
    </xf>
    <xf numFmtId="0" fontId="31" fillId="36" borderId="22" xfId="0" applyFont="1" applyFill="1" applyBorder="1" applyAlignment="1">
      <alignment horizontal="center" vertical="center" wrapText="1"/>
    </xf>
    <xf numFmtId="0" fontId="31" fillId="36" borderId="23" xfId="0" applyFont="1" applyFill="1" applyBorder="1" applyAlignment="1">
      <alignment horizontal="center" vertical="center" wrapText="1"/>
    </xf>
    <xf numFmtId="0" fontId="31" fillId="36" borderId="25" xfId="0" applyFont="1" applyFill="1" applyBorder="1" applyAlignment="1">
      <alignment horizontal="center" vertical="center" wrapText="1"/>
    </xf>
    <xf numFmtId="0" fontId="31" fillId="36" borderId="26" xfId="0" applyFont="1" applyFill="1" applyBorder="1" applyAlignment="1">
      <alignment horizontal="center" vertical="center" wrapText="1"/>
    </xf>
    <xf numFmtId="0" fontId="39" fillId="35" borderId="2" xfId="0" applyFont="1" applyFill="1" applyBorder="1" applyAlignment="1">
      <alignment horizontal="center" vertical="center" wrapText="1"/>
    </xf>
    <xf numFmtId="0" fontId="39" fillId="35" borderId="3" xfId="0" applyFont="1" applyFill="1" applyBorder="1" applyAlignment="1">
      <alignment horizontal="center" vertical="center" wrapText="1"/>
    </xf>
    <xf numFmtId="0" fontId="39" fillId="35" borderId="4" xfId="0" applyFont="1" applyFill="1" applyBorder="1" applyAlignment="1">
      <alignment horizontal="center" vertical="center" wrapText="1"/>
    </xf>
    <xf numFmtId="0" fontId="39" fillId="36" borderId="2" xfId="0" applyFont="1" applyFill="1" applyBorder="1" applyAlignment="1">
      <alignment horizontal="center" vertical="center" wrapText="1"/>
    </xf>
    <xf numFmtId="0" fontId="39" fillId="36" borderId="3" xfId="0" applyFont="1" applyFill="1" applyBorder="1" applyAlignment="1">
      <alignment horizontal="center" vertical="center" wrapText="1"/>
    </xf>
    <xf numFmtId="0" fontId="39" fillId="36" borderId="4" xfId="0" applyFont="1" applyFill="1" applyBorder="1" applyAlignment="1">
      <alignment horizontal="center" vertical="center" wrapText="1"/>
    </xf>
    <xf numFmtId="0" fontId="31" fillId="36" borderId="1" xfId="0" applyFont="1" applyFill="1" applyBorder="1" applyAlignment="1">
      <alignment horizontal="center" vertical="center" wrapText="1"/>
    </xf>
    <xf numFmtId="0" fontId="31" fillId="36" borderId="0" xfId="0" applyFont="1" applyFill="1" applyBorder="1" applyAlignment="1">
      <alignment horizontal="center" vertical="center" wrapText="1"/>
    </xf>
    <xf numFmtId="0" fontId="31" fillId="36" borderId="15" xfId="0" applyFont="1" applyFill="1" applyBorder="1" applyAlignment="1">
      <alignment horizontal="center" vertical="center" wrapText="1"/>
    </xf>
    <xf numFmtId="0" fontId="31" fillId="36" borderId="2" xfId="0" applyFont="1" applyFill="1" applyBorder="1" applyAlignment="1">
      <alignment horizontal="center" vertical="center" wrapText="1"/>
    </xf>
    <xf numFmtId="0" fontId="31" fillId="36" borderId="3" xfId="0" applyFont="1" applyFill="1" applyBorder="1" applyAlignment="1">
      <alignment horizontal="center" vertical="center" wrapText="1"/>
    </xf>
    <xf numFmtId="164" fontId="31" fillId="36" borderId="1" xfId="95" applyNumberFormat="1" applyFont="1" applyFill="1" applyBorder="1" applyAlignment="1">
      <alignment horizontal="center" vertical="center" wrapText="1"/>
    </xf>
    <xf numFmtId="0" fontId="39" fillId="35" borderId="5" xfId="0" applyFont="1" applyFill="1" applyBorder="1" applyAlignment="1">
      <alignment horizontal="center" vertical="center" wrapText="1"/>
    </xf>
    <xf numFmtId="0" fontId="39" fillId="35" borderId="16" xfId="0" applyFont="1" applyFill="1" applyBorder="1" applyAlignment="1">
      <alignment horizontal="center" vertical="center" wrapText="1"/>
    </xf>
    <xf numFmtId="0" fontId="39" fillId="35" borderId="5" xfId="0" applyNumberFormat="1" applyFont="1" applyFill="1" applyBorder="1" applyAlignment="1">
      <alignment horizontal="center" vertical="center" wrapText="1"/>
    </xf>
    <xf numFmtId="0" fontId="39" fillId="35" borderId="16" xfId="0" applyNumberFormat="1" applyFont="1" applyFill="1" applyBorder="1" applyAlignment="1">
      <alignment horizontal="center" vertical="center" wrapText="1"/>
    </xf>
    <xf numFmtId="0" fontId="40" fillId="35" borderId="5" xfId="0" applyFont="1" applyFill="1" applyBorder="1" applyAlignment="1">
      <alignment horizontal="center" vertical="center" wrapText="1"/>
    </xf>
    <xf numFmtId="0" fontId="40" fillId="35" borderId="16" xfId="0" applyFont="1" applyFill="1" applyBorder="1" applyAlignment="1">
      <alignment horizontal="center" vertical="center" wrapText="1"/>
    </xf>
    <xf numFmtId="3" fontId="40" fillId="35" borderId="5" xfId="0" applyNumberFormat="1" applyFont="1" applyFill="1" applyBorder="1" applyAlignment="1">
      <alignment horizontal="center" vertical="center" wrapText="1"/>
    </xf>
    <xf numFmtId="3" fontId="40" fillId="35" borderId="16" xfId="0" applyNumberFormat="1" applyFont="1" applyFill="1" applyBorder="1" applyAlignment="1">
      <alignment horizontal="center" vertical="center" wrapText="1"/>
    </xf>
    <xf numFmtId="4" fontId="40" fillId="35" borderId="5" xfId="0" applyNumberFormat="1" applyFont="1" applyFill="1" applyBorder="1" applyAlignment="1">
      <alignment horizontal="center" vertical="center" wrapText="1"/>
    </xf>
    <xf numFmtId="4" fontId="40" fillId="35" borderId="16" xfId="0" applyNumberFormat="1" applyFont="1" applyFill="1" applyBorder="1" applyAlignment="1">
      <alignment horizontal="center" vertical="center" wrapText="1"/>
    </xf>
    <xf numFmtId="0" fontId="40" fillId="35" borderId="21" xfId="0" applyFont="1" applyFill="1" applyBorder="1" applyAlignment="1">
      <alignment horizontal="center" vertical="center" wrapText="1"/>
    </xf>
    <xf numFmtId="0" fontId="40" fillId="35" borderId="22" xfId="0" applyFont="1" applyFill="1" applyBorder="1" applyAlignment="1">
      <alignment horizontal="center" vertical="center" wrapText="1"/>
    </xf>
    <xf numFmtId="0" fontId="40" fillId="35" borderId="23" xfId="0" applyFont="1" applyFill="1" applyBorder="1" applyAlignment="1">
      <alignment horizontal="center" vertical="center" wrapText="1"/>
    </xf>
    <xf numFmtId="0" fontId="40" fillId="35" borderId="25" xfId="0" applyFont="1" applyFill="1" applyBorder="1" applyAlignment="1">
      <alignment horizontal="center" vertical="center" wrapText="1"/>
    </xf>
    <xf numFmtId="0" fontId="40" fillId="35" borderId="15" xfId="0" applyFont="1" applyFill="1" applyBorder="1" applyAlignment="1">
      <alignment horizontal="center" vertical="center" wrapText="1"/>
    </xf>
    <xf numFmtId="0" fontId="40" fillId="35" borderId="26" xfId="0" applyFont="1" applyFill="1" applyBorder="1" applyAlignment="1">
      <alignment horizontal="center" vertical="center" wrapText="1"/>
    </xf>
    <xf numFmtId="0" fontId="39" fillId="36" borderId="2" xfId="0" applyFont="1" applyFill="1" applyBorder="1" applyAlignment="1">
      <alignment horizontal="center" vertical="center"/>
    </xf>
    <xf numFmtId="0" fontId="39" fillId="36" borderId="3" xfId="0" applyFont="1" applyFill="1" applyBorder="1" applyAlignment="1">
      <alignment horizontal="center" vertical="center"/>
    </xf>
    <xf numFmtId="0" fontId="39" fillId="36" borderId="4" xfId="0" applyFont="1" applyFill="1" applyBorder="1" applyAlignment="1">
      <alignment horizontal="center" vertical="center"/>
    </xf>
    <xf numFmtId="0" fontId="39" fillId="35" borderId="5" xfId="0" applyFont="1" applyFill="1" applyBorder="1" applyAlignment="1">
      <alignment horizontal="center" vertical="center"/>
    </xf>
    <xf numFmtId="0" fontId="39" fillId="35" borderId="16" xfId="0" applyFont="1" applyFill="1" applyBorder="1" applyAlignment="1">
      <alignment horizontal="center" vertical="center"/>
    </xf>
    <xf numFmtId="0" fontId="55" fillId="35" borderId="5" xfId="0" applyFont="1" applyFill="1" applyBorder="1" applyAlignment="1">
      <alignment horizontal="center" vertical="center" wrapText="1"/>
    </xf>
    <xf numFmtId="0" fontId="55" fillId="35" borderId="16" xfId="0" applyFont="1" applyFill="1" applyBorder="1" applyAlignment="1">
      <alignment horizontal="center" vertical="center" wrapText="1"/>
    </xf>
    <xf numFmtId="0" fontId="55" fillId="35" borderId="5" xfId="0" applyFont="1" applyFill="1" applyBorder="1" applyAlignment="1">
      <alignment horizontal="center" vertical="center"/>
    </xf>
    <xf numFmtId="0" fontId="55" fillId="35" borderId="16" xfId="0" applyFont="1" applyFill="1" applyBorder="1" applyAlignment="1">
      <alignment horizontal="center" vertical="center"/>
    </xf>
    <xf numFmtId="0" fontId="55" fillId="35" borderId="5" xfId="0" applyNumberFormat="1" applyFont="1" applyFill="1" applyBorder="1" applyAlignment="1">
      <alignment horizontal="center" vertical="center"/>
    </xf>
    <xf numFmtId="0" fontId="55" fillId="35" borderId="16" xfId="0" applyNumberFormat="1" applyFont="1" applyFill="1" applyBorder="1" applyAlignment="1">
      <alignment horizontal="center" vertical="center"/>
    </xf>
    <xf numFmtId="0" fontId="55" fillId="35" borderId="21" xfId="0" applyFont="1" applyFill="1" applyBorder="1" applyAlignment="1">
      <alignment horizontal="center" vertical="center" wrapText="1"/>
    </xf>
    <xf numFmtId="0" fontId="55" fillId="35" borderId="22" xfId="0" applyFont="1" applyFill="1" applyBorder="1" applyAlignment="1">
      <alignment horizontal="center" vertical="center" wrapText="1"/>
    </xf>
    <xf numFmtId="0" fontId="55" fillId="35" borderId="23" xfId="0" applyFont="1" applyFill="1" applyBorder="1" applyAlignment="1">
      <alignment horizontal="center" vertical="center" wrapText="1"/>
    </xf>
    <xf numFmtId="0" fontId="55" fillId="35" borderId="25" xfId="0" applyFont="1" applyFill="1" applyBorder="1" applyAlignment="1">
      <alignment horizontal="center" vertical="center" wrapText="1"/>
    </xf>
    <xf numFmtId="0" fontId="55" fillId="35" borderId="15" xfId="0" applyFont="1" applyFill="1" applyBorder="1" applyAlignment="1">
      <alignment horizontal="center" vertical="center" wrapText="1"/>
    </xf>
    <xf numFmtId="0" fontId="55" fillId="35" borderId="26" xfId="0" applyFont="1" applyFill="1" applyBorder="1" applyAlignment="1">
      <alignment horizontal="center" vertical="center" wrapText="1"/>
    </xf>
    <xf numFmtId="0" fontId="39" fillId="35" borderId="5" xfId="0" applyNumberFormat="1" applyFont="1" applyFill="1" applyBorder="1" applyAlignment="1">
      <alignment horizontal="center" vertical="center"/>
    </xf>
    <xf numFmtId="0" fontId="39" fillId="35" borderId="16" xfId="0" applyNumberFormat="1" applyFont="1" applyFill="1" applyBorder="1" applyAlignment="1">
      <alignment horizontal="center" vertical="center"/>
    </xf>
    <xf numFmtId="0" fontId="56" fillId="35" borderId="5" xfId="0" applyFont="1" applyFill="1" applyBorder="1" applyAlignment="1">
      <alignment horizontal="center" vertical="center"/>
    </xf>
    <xf numFmtId="0" fontId="56" fillId="35" borderId="16" xfId="0" applyFont="1" applyFill="1" applyBorder="1" applyAlignment="1">
      <alignment horizontal="center" vertical="center"/>
    </xf>
    <xf numFmtId="0" fontId="39" fillId="35" borderId="21" xfId="0" applyFont="1" applyFill="1" applyBorder="1" applyAlignment="1">
      <alignment horizontal="center" vertical="center" wrapText="1"/>
    </xf>
    <xf numFmtId="0" fontId="39" fillId="35" borderId="22" xfId="0" applyFont="1" applyFill="1" applyBorder="1" applyAlignment="1">
      <alignment horizontal="center" vertical="center" wrapText="1"/>
    </xf>
    <xf numFmtId="0" fontId="39" fillId="35" borderId="23" xfId="0" applyFont="1" applyFill="1" applyBorder="1" applyAlignment="1">
      <alignment horizontal="center" vertical="center" wrapText="1"/>
    </xf>
    <xf numFmtId="0" fontId="39" fillId="35" borderId="25" xfId="0" applyFont="1" applyFill="1" applyBorder="1" applyAlignment="1">
      <alignment horizontal="center" vertical="center" wrapText="1"/>
    </xf>
    <xf numFmtId="0" fontId="39" fillId="35" borderId="15" xfId="0" applyFont="1" applyFill="1" applyBorder="1" applyAlignment="1">
      <alignment horizontal="center" vertical="center" wrapText="1"/>
    </xf>
    <xf numFmtId="0" fontId="39" fillId="35" borderId="26" xfId="0" applyFont="1" applyFill="1" applyBorder="1" applyAlignment="1">
      <alignment horizontal="center" vertical="center" wrapText="1"/>
    </xf>
    <xf numFmtId="0" fontId="54" fillId="35" borderId="5" xfId="0" applyFont="1" applyFill="1" applyBorder="1" applyAlignment="1">
      <alignment horizontal="center" vertical="center" wrapText="1"/>
    </xf>
    <xf numFmtId="0" fontId="54" fillId="35" borderId="16" xfId="0" applyFont="1" applyFill="1" applyBorder="1" applyAlignment="1">
      <alignment horizontal="center" vertical="center" wrapText="1"/>
    </xf>
    <xf numFmtId="0" fontId="54" fillId="35" borderId="5" xfId="0" applyFont="1" applyFill="1" applyBorder="1" applyAlignment="1">
      <alignment horizontal="center" vertical="center"/>
    </xf>
    <xf numFmtId="0" fontId="54" fillId="35" borderId="16" xfId="0" applyFont="1" applyFill="1" applyBorder="1" applyAlignment="1">
      <alignment horizontal="center" vertical="center"/>
    </xf>
    <xf numFmtId="0" fontId="39" fillId="35" borderId="24" xfId="0" applyFont="1" applyFill="1" applyBorder="1" applyAlignment="1">
      <alignment horizontal="center" vertical="center" wrapText="1"/>
    </xf>
    <xf numFmtId="0" fontId="40" fillId="35" borderId="24" xfId="0" applyFont="1" applyFill="1" applyBorder="1" applyAlignment="1">
      <alignment horizontal="center" vertical="center" wrapText="1"/>
    </xf>
    <xf numFmtId="3" fontId="40" fillId="35" borderId="24" xfId="0" applyNumberFormat="1" applyFont="1" applyFill="1" applyBorder="1" applyAlignment="1">
      <alignment horizontal="center" vertical="center" wrapText="1"/>
    </xf>
    <xf numFmtId="0" fontId="40" fillId="35" borderId="1" xfId="0" applyFont="1" applyFill="1" applyBorder="1" applyAlignment="1">
      <alignment horizontal="center" vertical="center" wrapText="1"/>
    </xf>
    <xf numFmtId="4" fontId="40" fillId="35" borderId="24" xfId="0" applyNumberFormat="1" applyFont="1" applyFill="1" applyBorder="1" applyAlignment="1">
      <alignment horizontal="center" vertical="center" wrapText="1"/>
    </xf>
    <xf numFmtId="0" fontId="29" fillId="0" borderId="0" xfId="99" applyFont="1" applyAlignment="1">
      <alignment horizontal="center" vertical="center" wrapText="1"/>
    </xf>
    <xf numFmtId="0" fontId="30" fillId="35" borderId="0" xfId="99" applyFont="1" applyFill="1" applyBorder="1" applyAlignment="1">
      <alignment horizontal="center" vertical="center" wrapText="1"/>
    </xf>
    <xf numFmtId="0" fontId="31" fillId="36" borderId="5" xfId="99" applyFont="1" applyFill="1" applyBorder="1" applyAlignment="1">
      <alignment horizontal="center" vertical="center" wrapText="1"/>
    </xf>
    <xf numFmtId="0" fontId="31" fillId="36" borderId="24" xfId="99" applyFont="1" applyFill="1" applyBorder="1" applyAlignment="1">
      <alignment horizontal="center" vertical="center" wrapText="1"/>
    </xf>
    <xf numFmtId="0" fontId="31" fillId="36" borderId="16" xfId="99" applyFont="1" applyFill="1" applyBorder="1" applyAlignment="1">
      <alignment horizontal="center" vertical="center" wrapText="1"/>
    </xf>
    <xf numFmtId="0" fontId="31" fillId="36" borderId="21" xfId="99" applyFont="1" applyFill="1" applyBorder="1" applyAlignment="1">
      <alignment horizontal="center" vertical="center" wrapText="1"/>
    </xf>
    <xf numFmtId="0" fontId="31" fillId="36" borderId="22" xfId="99" applyFont="1" applyFill="1" applyBorder="1" applyAlignment="1">
      <alignment horizontal="center" vertical="center" wrapText="1"/>
    </xf>
    <xf numFmtId="0" fontId="31" fillId="36" borderId="23" xfId="99" applyFont="1" applyFill="1" applyBorder="1" applyAlignment="1">
      <alignment horizontal="center" vertical="center" wrapText="1"/>
    </xf>
    <xf numFmtId="164" fontId="31" fillId="36" borderId="1" xfId="100" applyFont="1" applyFill="1" applyBorder="1" applyAlignment="1">
      <alignment horizontal="center" vertical="center" wrapText="1"/>
    </xf>
    <xf numFmtId="0" fontId="31" fillId="36" borderId="25" xfId="99" applyFont="1" applyFill="1" applyBorder="1" applyAlignment="1">
      <alignment horizontal="center" vertical="center" wrapText="1"/>
    </xf>
    <xf numFmtId="0" fontId="31" fillId="36" borderId="26" xfId="99" applyFont="1" applyFill="1" applyBorder="1" applyAlignment="1">
      <alignment horizontal="center" vertical="center" wrapText="1"/>
    </xf>
    <xf numFmtId="0" fontId="31" fillId="36" borderId="1" xfId="99" applyFont="1" applyFill="1" applyBorder="1" applyAlignment="1">
      <alignment horizontal="center" vertical="center" wrapText="1"/>
    </xf>
    <xf numFmtId="0" fontId="31" fillId="36" borderId="0" xfId="99" applyFont="1" applyFill="1" applyBorder="1" applyAlignment="1">
      <alignment horizontal="center" vertical="center" wrapText="1"/>
    </xf>
    <xf numFmtId="0" fontId="31" fillId="36" borderId="15" xfId="99" applyFont="1" applyFill="1" applyBorder="1" applyAlignment="1">
      <alignment horizontal="center" vertical="center" wrapText="1"/>
    </xf>
    <xf numFmtId="0" fontId="31" fillId="36" borderId="2" xfId="99" applyFont="1" applyFill="1" applyBorder="1" applyAlignment="1">
      <alignment horizontal="center" vertical="center" wrapText="1"/>
    </xf>
    <xf numFmtId="0" fontId="31" fillId="36" borderId="3" xfId="99" applyFont="1" applyFill="1" applyBorder="1" applyAlignment="1">
      <alignment horizontal="center" vertical="center" wrapText="1"/>
    </xf>
    <xf numFmtId="0" fontId="32" fillId="0" borderId="4" xfId="99" applyFont="1" applyBorder="1" applyAlignment="1">
      <alignment horizontal="center" vertical="center" wrapText="1"/>
    </xf>
    <xf numFmtId="44" fontId="31" fillId="36" borderId="21" xfId="95" applyFont="1" applyFill="1" applyBorder="1" applyAlignment="1">
      <alignment horizontal="center" vertical="center" wrapText="1"/>
    </xf>
    <xf numFmtId="44" fontId="31" fillId="36" borderId="22" xfId="95" applyFont="1" applyFill="1" applyBorder="1" applyAlignment="1">
      <alignment horizontal="center" vertical="center" wrapText="1"/>
    </xf>
    <xf numFmtId="44" fontId="31" fillId="36" borderId="23" xfId="95" applyFont="1" applyFill="1" applyBorder="1" applyAlignment="1">
      <alignment horizontal="center" vertical="center" wrapText="1"/>
    </xf>
    <xf numFmtId="44" fontId="31" fillId="36" borderId="25" xfId="95" applyFont="1" applyFill="1" applyBorder="1" applyAlignment="1">
      <alignment horizontal="center" vertical="center" wrapText="1"/>
    </xf>
    <xf numFmtId="44" fontId="31" fillId="36" borderId="15" xfId="95" applyFont="1" applyFill="1" applyBorder="1" applyAlignment="1">
      <alignment horizontal="center" vertical="center" wrapText="1"/>
    </xf>
    <xf numFmtId="44" fontId="31" fillId="36" borderId="26" xfId="95"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4" xfId="0" applyFont="1" applyFill="1" applyBorder="1" applyAlignment="1">
      <alignment horizontal="center" vertical="center" wrapText="1"/>
    </xf>
    <xf numFmtId="0" fontId="31" fillId="0" borderId="1" xfId="0" applyFont="1" applyFill="1" applyBorder="1" applyAlignment="1">
      <alignment horizontal="center" vertical="center" wrapText="1"/>
    </xf>
    <xf numFmtId="44" fontId="31" fillId="0" borderId="1" xfId="95"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24"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29" fillId="0" borderId="0" xfId="97" applyFont="1" applyAlignment="1">
      <alignment horizontal="center" vertical="center" wrapText="1"/>
    </xf>
    <xf numFmtId="0" fontId="30" fillId="35" borderId="0" xfId="97" applyFont="1" applyFill="1" applyBorder="1" applyAlignment="1">
      <alignment horizontal="center" vertical="center" wrapText="1"/>
    </xf>
    <xf numFmtId="0" fontId="31" fillId="36" borderId="5" xfId="97" applyFont="1" applyFill="1" applyBorder="1" applyAlignment="1">
      <alignment horizontal="center" vertical="center" wrapText="1"/>
    </xf>
    <xf numFmtId="0" fontId="31" fillId="36" borderId="24" xfId="97" applyFont="1" applyFill="1" applyBorder="1" applyAlignment="1">
      <alignment horizontal="center" vertical="center" wrapText="1"/>
    </xf>
    <xf numFmtId="0" fontId="31" fillId="36" borderId="16" xfId="97" applyFont="1" applyFill="1" applyBorder="1" applyAlignment="1">
      <alignment horizontal="center" vertical="center" wrapText="1"/>
    </xf>
    <xf numFmtId="0" fontId="31" fillId="36" borderId="2" xfId="97" applyFont="1" applyFill="1" applyBorder="1" applyAlignment="1">
      <alignment horizontal="center" vertical="center" wrapText="1"/>
    </xf>
    <xf numFmtId="0" fontId="31" fillId="36" borderId="3" xfId="97" applyFont="1" applyFill="1" applyBorder="1" applyAlignment="1">
      <alignment horizontal="center" vertical="center" wrapText="1"/>
    </xf>
    <xf numFmtId="0" fontId="31" fillId="36" borderId="4" xfId="97" applyFont="1" applyFill="1" applyBorder="1" applyAlignment="1">
      <alignment horizontal="center" vertical="center" wrapText="1"/>
    </xf>
    <xf numFmtId="164" fontId="31" fillId="36" borderId="2" xfId="96" applyFont="1" applyFill="1" applyBorder="1" applyAlignment="1">
      <alignment horizontal="center" vertical="center" wrapText="1"/>
    </xf>
    <xf numFmtId="164" fontId="31" fillId="36" borderId="3" xfId="96" applyFont="1" applyFill="1" applyBorder="1" applyAlignment="1">
      <alignment horizontal="center" vertical="center" wrapText="1"/>
    </xf>
    <xf numFmtId="164" fontId="31" fillId="36" borderId="4" xfId="96" applyFont="1" applyFill="1" applyBorder="1" applyAlignment="1">
      <alignment horizontal="center" vertical="center" wrapText="1"/>
    </xf>
    <xf numFmtId="0" fontId="40" fillId="0" borderId="2" xfId="97" applyFont="1" applyFill="1" applyBorder="1" applyAlignment="1">
      <alignment horizontal="center" vertical="center" wrapText="1"/>
    </xf>
    <xf numFmtId="0" fontId="40" fillId="0" borderId="3" xfId="97" applyFont="1" applyFill="1" applyBorder="1" applyAlignment="1">
      <alignment horizontal="center" vertical="center" wrapText="1"/>
    </xf>
    <xf numFmtId="0" fontId="40" fillId="0" borderId="4" xfId="97" applyFont="1" applyFill="1" applyBorder="1" applyAlignment="1">
      <alignment horizontal="center" vertical="center" wrapText="1"/>
    </xf>
    <xf numFmtId="0" fontId="31" fillId="36" borderId="21" xfId="97" applyFont="1" applyFill="1" applyBorder="1" applyAlignment="1">
      <alignment horizontal="center" vertical="center" wrapText="1"/>
    </xf>
    <xf numFmtId="0" fontId="31" fillId="36" borderId="23" xfId="97" applyFont="1" applyFill="1" applyBorder="1" applyAlignment="1">
      <alignment horizontal="center" vertical="center" wrapText="1"/>
    </xf>
    <xf numFmtId="0" fontId="31" fillId="36" borderId="25" xfId="97" applyFont="1" applyFill="1" applyBorder="1" applyAlignment="1">
      <alignment horizontal="center" vertical="center" wrapText="1"/>
    </xf>
    <xf numFmtId="0" fontId="31" fillId="36" borderId="26" xfId="97" applyFont="1" applyFill="1" applyBorder="1" applyAlignment="1">
      <alignment horizontal="center" vertical="center" wrapText="1"/>
    </xf>
    <xf numFmtId="0" fontId="27" fillId="0" borderId="1" xfId="0" applyFont="1" applyFill="1" applyBorder="1" applyAlignment="1">
      <alignment horizontal="left" vertical="center" wrapText="1"/>
    </xf>
    <xf numFmtId="0" fontId="28" fillId="34" borderId="2" xfId="0" applyFont="1" applyFill="1" applyBorder="1" applyAlignment="1">
      <alignment horizontal="center" vertical="center" wrapText="1"/>
    </xf>
    <xf numFmtId="0" fontId="28" fillId="34" borderId="3" xfId="0" applyFont="1" applyFill="1" applyBorder="1" applyAlignment="1">
      <alignment horizontal="center" vertical="center" wrapText="1"/>
    </xf>
    <xf numFmtId="0" fontId="28" fillId="34" borderId="4" xfId="0" applyFont="1" applyFill="1" applyBorder="1" applyAlignment="1">
      <alignment horizontal="center" vertical="center" wrapText="1"/>
    </xf>
    <xf numFmtId="0" fontId="0" fillId="2" borderId="1" xfId="0" applyFill="1" applyBorder="1" applyAlignment="1">
      <alignment horizontal="center" vertical="center" wrapText="1"/>
    </xf>
    <xf numFmtId="0" fontId="36" fillId="35" borderId="0" xfId="97" applyFont="1" applyFill="1"/>
  </cellXfs>
  <cellStyles count="101">
    <cellStyle name="20% — акцент1" xfId="18" builtinId="30" customBuiltin="1"/>
    <cellStyle name="20% - Акцент1 2" xfId="45"/>
    <cellStyle name="20% - Акцент1 3" xfId="61"/>
    <cellStyle name="20% - Акцент1 4" xfId="77"/>
    <cellStyle name="20% — акцент2" xfId="22" builtinId="34" customBuiltin="1"/>
    <cellStyle name="20% - Акцент2 2" xfId="47"/>
    <cellStyle name="20% - Акцент2 3" xfId="63"/>
    <cellStyle name="20% - Акцент2 4" xfId="79"/>
    <cellStyle name="20% — акцент3" xfId="26" builtinId="38" customBuiltin="1"/>
    <cellStyle name="20% - Акцент3 2" xfId="49"/>
    <cellStyle name="20% - Акцент3 3" xfId="65"/>
    <cellStyle name="20% - Акцент3 4" xfId="81"/>
    <cellStyle name="20% — акцент4" xfId="30" builtinId="42" customBuiltin="1"/>
    <cellStyle name="20% - Акцент4 2" xfId="51"/>
    <cellStyle name="20% - Акцент4 3" xfId="67"/>
    <cellStyle name="20% - Акцент4 4" xfId="83"/>
    <cellStyle name="20% — акцент5" xfId="34" builtinId="46" customBuiltin="1"/>
    <cellStyle name="20% - Акцент5 2" xfId="53"/>
    <cellStyle name="20% - Акцент5 3" xfId="69"/>
    <cellStyle name="20% - Акцент5 4" xfId="85"/>
    <cellStyle name="20% — акцент6" xfId="38" builtinId="50" customBuiltin="1"/>
    <cellStyle name="20% - Акцент6 2" xfId="55"/>
    <cellStyle name="20% - Акцент6 3" xfId="71"/>
    <cellStyle name="20% - Акцент6 4" xfId="87"/>
    <cellStyle name="40% — акцент1" xfId="19" builtinId="31" customBuiltin="1"/>
    <cellStyle name="40% - Акцент1 2" xfId="46"/>
    <cellStyle name="40% - Акцент1 3" xfId="62"/>
    <cellStyle name="40% - Акцент1 4" xfId="78"/>
    <cellStyle name="40% — акцент2" xfId="23" builtinId="35" customBuiltin="1"/>
    <cellStyle name="40% - Акцент2 2" xfId="48"/>
    <cellStyle name="40% - Акцент2 3" xfId="64"/>
    <cellStyle name="40% - Акцент2 4" xfId="80"/>
    <cellStyle name="40% — акцент3" xfId="27" builtinId="39" customBuiltin="1"/>
    <cellStyle name="40% - Акцент3 2" xfId="50"/>
    <cellStyle name="40% - Акцент3 3" xfId="66"/>
    <cellStyle name="40% - Акцент3 4" xfId="82"/>
    <cellStyle name="40% — акцент4" xfId="31" builtinId="43" customBuiltin="1"/>
    <cellStyle name="40% - Акцент4 2" xfId="52"/>
    <cellStyle name="40% - Акцент4 3" xfId="68"/>
    <cellStyle name="40% - Акцент4 4" xfId="84"/>
    <cellStyle name="40% — акцент5" xfId="35" builtinId="47" customBuiltin="1"/>
    <cellStyle name="40% - Акцент5 2" xfId="54"/>
    <cellStyle name="40% - Акцент5 3" xfId="70"/>
    <cellStyle name="40% - Акцент5 4" xfId="86"/>
    <cellStyle name="40% — акцент6" xfId="39" builtinId="51" customBuiltin="1"/>
    <cellStyle name="40% - Акцент6 2" xfId="56"/>
    <cellStyle name="40% - Акцент6 3" xfId="72"/>
    <cellStyle name="40% - Акцент6 4" xfId="88"/>
    <cellStyle name="60% — акцент1" xfId="20" builtinId="32" customBuiltin="1"/>
    <cellStyle name="60% — акцент2" xfId="24" builtinId="36" customBuiltin="1"/>
    <cellStyle name="60% — акцент3" xfId="28" builtinId="40" customBuiltin="1"/>
    <cellStyle name="60% — акцент4" xfId="32" builtinId="44" customBuiltin="1"/>
    <cellStyle name="60% — акцент5" xfId="36" builtinId="48" customBuiltin="1"/>
    <cellStyle name="60% — акцент6" xfId="40" builtinId="52" customBuiltin="1"/>
    <cellStyle name="Акцент1" xfId="17" builtinId="29" customBuiltin="1"/>
    <cellStyle name="Акцент2" xfId="21" builtinId="33" customBuiltin="1"/>
    <cellStyle name="Акцент3" xfId="25" builtinId="37" customBuiltin="1"/>
    <cellStyle name="Акцент4" xfId="29" builtinId="41" customBuiltin="1"/>
    <cellStyle name="Акцент5" xfId="33" builtinId="45" customBuiltin="1"/>
    <cellStyle name="Акцент6" xfId="37" builtinId="49" customBuiltin="1"/>
    <cellStyle name="Ввод " xfId="9" builtinId="20" customBuiltin="1"/>
    <cellStyle name="Вывод" xfId="10" builtinId="21" customBuiltin="1"/>
    <cellStyle name="Вычисление" xfId="11" builtinId="22" customBuiltin="1"/>
    <cellStyle name="Гиперссылка 2" xfId="93"/>
    <cellStyle name="Денежный" xfId="95" builtinId="4"/>
    <cellStyle name="Денежный 2" xfId="96"/>
    <cellStyle name="Денежный 2 2" xfId="100"/>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6"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4"/>
    <cellStyle name="Обычный 2 2" xfId="60"/>
    <cellStyle name="Обычный 2 3" xfId="76"/>
    <cellStyle name="Обычный 2 4" xfId="92"/>
    <cellStyle name="Обычный 3" xfId="43"/>
    <cellStyle name="Обычный 3 2" xfId="59"/>
    <cellStyle name="Обычный 3 3" xfId="75"/>
    <cellStyle name="Обычный 3 4" xfId="91"/>
    <cellStyle name="Обычный 4" xfId="41"/>
    <cellStyle name="Обычный 4 2" xfId="57"/>
    <cellStyle name="Обычный 4 3" xfId="73"/>
    <cellStyle name="Обычный 4 4" xfId="89"/>
    <cellStyle name="Обычный 5" xfId="97"/>
    <cellStyle name="Обычный 5 2" xfId="99"/>
    <cellStyle name="Плохой" xfId="7" builtinId="27" customBuiltin="1"/>
    <cellStyle name="Пояснение" xfId="15" builtinId="53" customBuiltin="1"/>
    <cellStyle name="Примечание 2" xfId="42"/>
    <cellStyle name="Примечание 2 2" xfId="58"/>
    <cellStyle name="Примечание 2 3" xfId="74"/>
    <cellStyle name="Примечание 2 4" xfId="90"/>
    <cellStyle name="Процентный 2" xfId="98"/>
    <cellStyle name="Связанная ячейка" xfId="12" builtinId="24" customBuiltin="1"/>
    <cellStyle name="Текст предупреждения" xfId="14" builtinId="11" customBuiltin="1"/>
    <cellStyle name="Финансовый 2" xfId="94"/>
    <cellStyle name="Хороший" xfId="6" builtinId="26" customBuiltin="1"/>
  </cellStyles>
  <dxfs count="12">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auto="1"/>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4"/>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id="2" name="Таблица13" displayName="Таблица13" ref="A5:G62" totalsRowShown="0" headerRowDxfId="11" dataDxfId="9" headerRowBorderDxfId="10" tableBorderDxfId="8" totalsRowBorderDxfId="7">
  <autoFilter ref="A5:G62"/>
  <tableColumns count="7">
    <tableColumn id="1" name="№ п/п" dataDxfId="6"/>
    <tableColumn id="2" name="Шифр отраслевого плана" dataDxfId="5"/>
    <tableColumn id="3" name="Продукт (технология)" dataDxfId="4"/>
    <tableColumn id="4" name="Срок реализации" dataDxfId="3"/>
    <tableColumn id="5" name="Начальная доля импорта (до реализации), %" dataDxfId="2"/>
    <tableColumn id="6" name="Плановая доля импорта к 2020 г., %" dataDxfId="1"/>
    <tableColumn id="7" name="Текущая доля импорта, %" dataDxfId="0"/>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95"/>
  <sheetViews>
    <sheetView zoomScale="55" zoomScaleNormal="55" workbookViewId="0">
      <pane xSplit="3" ySplit="5" topLeftCell="D6" activePane="bottomRight" state="frozen"/>
      <selection pane="topRight" activeCell="D1" sqref="D1"/>
      <selection pane="bottomLeft" activeCell="A6" sqref="A6"/>
      <selection pane="bottomRight" activeCell="J7" sqref="J7"/>
    </sheetView>
  </sheetViews>
  <sheetFormatPr defaultRowHeight="15" x14ac:dyDescent="0.25"/>
  <cols>
    <col min="1" max="1" width="7.42578125" customWidth="1"/>
    <col min="2" max="2" width="24.85546875" customWidth="1"/>
    <col min="3" max="3" width="21" style="18" customWidth="1"/>
    <col min="4" max="5" width="24.85546875" customWidth="1"/>
    <col min="6" max="6" width="19.85546875" customWidth="1"/>
    <col min="7" max="7" width="17" customWidth="1"/>
    <col min="8" max="11" width="15.85546875" customWidth="1"/>
    <col min="12" max="12" width="22" customWidth="1"/>
    <col min="13" max="13" width="25.42578125" customWidth="1"/>
    <col min="14" max="14" width="19.85546875" customWidth="1"/>
    <col min="15" max="15" width="21" customWidth="1"/>
    <col min="16" max="17" width="15.7109375" customWidth="1"/>
    <col min="18" max="18" width="22" customWidth="1"/>
    <col min="19" max="19" width="19.5703125" customWidth="1"/>
    <col min="20" max="20" width="23.140625" customWidth="1"/>
    <col min="21" max="22" width="14.5703125" customWidth="1"/>
    <col min="23" max="24" width="22" customWidth="1"/>
  </cols>
  <sheetData>
    <row r="2" spans="1:24" ht="53.25" customHeight="1" x14ac:dyDescent="0.25">
      <c r="U2" s="260" t="s">
        <v>122</v>
      </c>
      <c r="V2" s="260"/>
      <c r="W2" s="260"/>
    </row>
    <row r="3" spans="1:24" ht="25.5" customHeight="1" x14ac:dyDescent="0.25">
      <c r="A3" s="261" t="s">
        <v>216</v>
      </c>
      <c r="B3" s="261"/>
      <c r="C3" s="261"/>
      <c r="D3" s="261"/>
      <c r="E3" s="261"/>
      <c r="F3" s="261"/>
      <c r="G3" s="261"/>
      <c r="H3" s="261"/>
      <c r="I3" s="261"/>
      <c r="J3" s="261"/>
      <c r="K3" s="261"/>
      <c r="L3" s="261"/>
      <c r="M3" s="261"/>
      <c r="N3" s="261"/>
      <c r="O3" s="261"/>
      <c r="P3" s="261"/>
      <c r="Q3" s="261"/>
      <c r="R3" s="261"/>
      <c r="S3" s="261"/>
      <c r="T3" s="261"/>
      <c r="U3" s="261"/>
      <c r="V3" s="261"/>
      <c r="W3" s="261"/>
      <c r="X3" s="14"/>
    </row>
    <row r="5" spans="1:24" s="17" customFormat="1" ht="56.25" x14ac:dyDescent="0.3">
      <c r="A5" s="19" t="s">
        <v>111</v>
      </c>
      <c r="B5" s="19" t="s">
        <v>124</v>
      </c>
      <c r="C5" s="19" t="s">
        <v>125</v>
      </c>
      <c r="D5" s="19" t="s">
        <v>126</v>
      </c>
      <c r="E5" s="19" t="s">
        <v>127</v>
      </c>
      <c r="F5" s="19" t="s">
        <v>128</v>
      </c>
      <c r="G5" s="19" t="s">
        <v>129</v>
      </c>
      <c r="H5" s="15"/>
      <c r="I5" s="15"/>
      <c r="J5" s="15"/>
      <c r="K5" s="15"/>
      <c r="L5" s="15"/>
      <c r="M5" s="15"/>
      <c r="N5" s="15"/>
      <c r="O5" s="15"/>
      <c r="P5" s="15"/>
      <c r="Q5" s="15"/>
      <c r="R5" s="15"/>
      <c r="S5" s="15"/>
      <c r="T5" s="15"/>
      <c r="U5" s="15"/>
      <c r="V5" s="15"/>
      <c r="W5" s="15"/>
      <c r="X5" s="16"/>
    </row>
    <row r="6" spans="1:24" ht="244.5" customHeight="1" x14ac:dyDescent="0.25">
      <c r="A6" s="85">
        <v>1</v>
      </c>
      <c r="B6" s="20" t="s">
        <v>217</v>
      </c>
      <c r="C6" s="21" t="s">
        <v>930</v>
      </c>
      <c r="D6" s="20">
        <v>2019</v>
      </c>
      <c r="E6" s="20">
        <v>100</v>
      </c>
      <c r="F6" s="20">
        <v>0</v>
      </c>
      <c r="G6" s="20">
        <v>100</v>
      </c>
      <c r="H6" s="22"/>
      <c r="I6" s="22"/>
      <c r="J6" s="22"/>
      <c r="K6" s="22"/>
      <c r="L6" s="22"/>
      <c r="M6" s="22"/>
      <c r="N6" s="22"/>
      <c r="O6" s="22"/>
      <c r="P6" s="22"/>
      <c r="Q6" s="22"/>
      <c r="R6" s="22"/>
      <c r="S6" s="22"/>
      <c r="T6" s="22"/>
      <c r="U6" s="22"/>
      <c r="V6" s="22"/>
      <c r="W6" s="22"/>
    </row>
    <row r="7" spans="1:24" ht="409.5" x14ac:dyDescent="0.25">
      <c r="A7" s="85">
        <v>2</v>
      </c>
      <c r="B7" s="20" t="s">
        <v>218</v>
      </c>
      <c r="C7" s="23" t="s">
        <v>931</v>
      </c>
      <c r="D7" s="20">
        <v>2018</v>
      </c>
      <c r="E7" s="20">
        <v>100</v>
      </c>
      <c r="F7" s="20">
        <v>0</v>
      </c>
      <c r="G7" s="20">
        <v>100</v>
      </c>
      <c r="H7" s="22"/>
      <c r="I7" s="22"/>
      <c r="J7" s="22"/>
      <c r="K7" s="22"/>
      <c r="L7" s="22"/>
      <c r="M7" s="22"/>
      <c r="N7" s="22"/>
      <c r="O7" s="22"/>
      <c r="P7" s="22"/>
      <c r="Q7" s="22"/>
      <c r="R7" s="22"/>
      <c r="S7" s="22"/>
      <c r="T7" s="22"/>
      <c r="U7" s="22"/>
      <c r="V7" s="22"/>
      <c r="W7" s="22"/>
    </row>
    <row r="8" spans="1:24" ht="120.75" customHeight="1" x14ac:dyDescent="0.3">
      <c r="A8" s="85">
        <v>3</v>
      </c>
      <c r="B8" s="20" t="s">
        <v>220</v>
      </c>
      <c r="C8" s="86" t="s">
        <v>932</v>
      </c>
      <c r="D8" s="87">
        <v>2016</v>
      </c>
      <c r="E8" s="20">
        <v>100</v>
      </c>
      <c r="F8" s="20">
        <v>0</v>
      </c>
      <c r="G8" s="20">
        <v>100</v>
      </c>
      <c r="H8" s="22"/>
      <c r="I8" s="22"/>
      <c r="J8" s="22"/>
      <c r="K8" s="22"/>
      <c r="L8" s="22"/>
      <c r="M8" s="22"/>
      <c r="N8" s="22"/>
      <c r="O8" s="22"/>
      <c r="P8" s="22"/>
      <c r="Q8" s="22"/>
      <c r="R8" s="22"/>
      <c r="S8" s="22"/>
      <c r="T8" s="22"/>
      <c r="U8" s="22"/>
      <c r="V8" s="22"/>
      <c r="W8" s="22"/>
    </row>
    <row r="9" spans="1:24" ht="42.75" customHeight="1" x14ac:dyDescent="0.25">
      <c r="A9" s="85">
        <v>4</v>
      </c>
      <c r="B9" s="20" t="s">
        <v>221</v>
      </c>
      <c r="C9" s="21" t="s">
        <v>222</v>
      </c>
      <c r="D9" s="87">
        <v>2016</v>
      </c>
      <c r="E9" s="20">
        <v>100</v>
      </c>
      <c r="F9" s="20">
        <v>0</v>
      </c>
      <c r="G9" s="20">
        <v>100</v>
      </c>
      <c r="H9" s="22"/>
      <c r="I9" s="22"/>
      <c r="J9" s="22"/>
      <c r="K9" s="22"/>
      <c r="L9" s="22"/>
      <c r="M9" s="22"/>
      <c r="N9" s="22"/>
      <c r="O9" s="22"/>
      <c r="P9" s="22"/>
      <c r="Q9" s="22"/>
      <c r="R9" s="22"/>
      <c r="S9" s="22"/>
      <c r="T9" s="22"/>
      <c r="U9" s="22"/>
      <c r="V9" s="22"/>
      <c r="W9" s="22"/>
    </row>
    <row r="10" spans="1:24" ht="47.25" customHeight="1" x14ac:dyDescent="0.25">
      <c r="A10" s="88">
        <v>5</v>
      </c>
      <c r="B10" s="20" t="s">
        <v>223</v>
      </c>
      <c r="C10" s="24" t="s">
        <v>224</v>
      </c>
      <c r="D10" s="87">
        <v>2016</v>
      </c>
      <c r="E10" s="20">
        <v>100</v>
      </c>
      <c r="F10" s="20">
        <v>0</v>
      </c>
      <c r="G10" s="20">
        <v>0</v>
      </c>
      <c r="H10" s="22"/>
      <c r="I10" s="22"/>
      <c r="J10" s="22"/>
      <c r="K10" s="22"/>
      <c r="L10" s="22"/>
      <c r="M10" s="22"/>
      <c r="N10" s="22"/>
      <c r="O10" s="22"/>
      <c r="P10" s="22"/>
      <c r="Q10" s="22"/>
      <c r="R10" s="22"/>
      <c r="S10" s="22"/>
      <c r="T10" s="22"/>
      <c r="U10" s="22"/>
      <c r="V10" s="22"/>
      <c r="W10" s="22"/>
    </row>
    <row r="11" spans="1:24" ht="116.25" customHeight="1" x14ac:dyDescent="0.25">
      <c r="A11" s="85">
        <v>6</v>
      </c>
      <c r="B11" s="20" t="s">
        <v>225</v>
      </c>
      <c r="C11" s="21" t="s">
        <v>933</v>
      </c>
      <c r="D11" s="87">
        <v>2016</v>
      </c>
      <c r="E11" s="20">
        <v>100</v>
      </c>
      <c r="F11" s="20">
        <v>0</v>
      </c>
      <c r="G11" s="20">
        <v>100</v>
      </c>
      <c r="H11" s="22"/>
      <c r="I11" s="22"/>
      <c r="J11" s="22"/>
      <c r="K11" s="22"/>
      <c r="L11" s="22"/>
      <c r="M11" s="22"/>
      <c r="N11" s="22"/>
      <c r="O11" s="22"/>
      <c r="P11" s="22"/>
      <c r="Q11" s="22"/>
      <c r="R11" s="22"/>
      <c r="S11" s="22"/>
      <c r="T11" s="22"/>
      <c r="U11" s="22"/>
      <c r="V11" s="22"/>
      <c r="W11" s="22"/>
    </row>
    <row r="12" spans="1:24" ht="168.75" x14ac:dyDescent="0.25">
      <c r="A12" s="88">
        <v>7</v>
      </c>
      <c r="B12" s="20" t="s">
        <v>226</v>
      </c>
      <c r="C12" s="21" t="s">
        <v>934</v>
      </c>
      <c r="D12" s="89">
        <v>2016</v>
      </c>
      <c r="E12" s="20">
        <v>100</v>
      </c>
      <c r="F12" s="20">
        <v>0</v>
      </c>
      <c r="G12" s="20">
        <v>0</v>
      </c>
      <c r="H12" s="22"/>
      <c r="I12" s="22"/>
      <c r="J12" s="22"/>
      <c r="K12" s="22"/>
      <c r="L12" s="22"/>
      <c r="M12" s="22"/>
      <c r="N12" s="22"/>
      <c r="O12" s="22"/>
      <c r="P12" s="22"/>
      <c r="Q12" s="22"/>
      <c r="R12" s="22"/>
      <c r="S12" s="22"/>
      <c r="T12" s="22"/>
      <c r="U12" s="22"/>
      <c r="V12" s="22"/>
      <c r="W12" s="22"/>
    </row>
    <row r="13" spans="1:24" ht="131.25" x14ac:dyDescent="0.25">
      <c r="A13" s="85">
        <v>8</v>
      </c>
      <c r="B13" s="20" t="s">
        <v>227</v>
      </c>
      <c r="C13" s="25" t="s">
        <v>228</v>
      </c>
      <c r="D13" s="90">
        <v>2016</v>
      </c>
      <c r="E13" s="20">
        <v>100</v>
      </c>
      <c r="F13" s="20">
        <v>0</v>
      </c>
      <c r="G13" s="20">
        <v>100</v>
      </c>
      <c r="H13" s="22"/>
      <c r="I13" s="22"/>
      <c r="J13" s="22"/>
      <c r="K13" s="22"/>
      <c r="L13" s="22"/>
      <c r="M13" s="22"/>
      <c r="N13" s="22"/>
      <c r="O13" s="22"/>
      <c r="P13" s="22"/>
      <c r="Q13" s="22"/>
      <c r="R13" s="22"/>
      <c r="S13" s="22"/>
      <c r="T13" s="22"/>
      <c r="U13" s="22"/>
      <c r="V13" s="22"/>
      <c r="W13" s="22"/>
    </row>
    <row r="14" spans="1:24" ht="42.75" customHeight="1" x14ac:dyDescent="0.25">
      <c r="A14" s="85">
        <v>9</v>
      </c>
      <c r="B14" s="20" t="s">
        <v>229</v>
      </c>
      <c r="C14" s="21" t="s">
        <v>935</v>
      </c>
      <c r="D14" s="89">
        <v>2017</v>
      </c>
      <c r="E14" s="20">
        <v>100</v>
      </c>
      <c r="F14" s="20">
        <v>0</v>
      </c>
      <c r="G14" s="20">
        <v>100</v>
      </c>
      <c r="H14" s="22"/>
      <c r="I14" s="22"/>
      <c r="J14" s="22"/>
      <c r="K14" s="22"/>
      <c r="L14" s="22"/>
      <c r="M14" s="22"/>
      <c r="N14" s="22"/>
      <c r="O14" s="22"/>
      <c r="P14" s="22"/>
      <c r="Q14" s="22"/>
      <c r="R14" s="22"/>
      <c r="S14" s="22"/>
      <c r="T14" s="22"/>
      <c r="U14" s="22"/>
      <c r="V14" s="22"/>
      <c r="W14" s="22"/>
    </row>
    <row r="15" spans="1:24" ht="67.5" customHeight="1" x14ac:dyDescent="0.25">
      <c r="A15" s="85">
        <v>10</v>
      </c>
      <c r="B15" s="20" t="s">
        <v>230</v>
      </c>
      <c r="C15" s="21" t="s">
        <v>231</v>
      </c>
      <c r="D15" s="89">
        <v>2016</v>
      </c>
      <c r="E15" s="20">
        <v>100</v>
      </c>
      <c r="F15" s="20">
        <v>0</v>
      </c>
      <c r="G15" s="20">
        <v>0</v>
      </c>
      <c r="H15" s="22"/>
      <c r="I15" s="22"/>
      <c r="J15" s="22"/>
      <c r="K15" s="22"/>
      <c r="L15" s="22"/>
      <c r="M15" s="22"/>
      <c r="N15" s="22"/>
      <c r="O15" s="22"/>
      <c r="P15" s="22"/>
      <c r="Q15" s="22"/>
      <c r="R15" s="22"/>
      <c r="S15" s="22"/>
      <c r="T15" s="22"/>
      <c r="U15" s="22"/>
      <c r="V15" s="22"/>
      <c r="W15" s="22"/>
    </row>
    <row r="16" spans="1:24" ht="67.5" customHeight="1" x14ac:dyDescent="0.25">
      <c r="A16" s="85">
        <v>11</v>
      </c>
      <c r="B16" s="20" t="s">
        <v>232</v>
      </c>
      <c r="C16" s="21" t="s">
        <v>233</v>
      </c>
      <c r="D16" s="89">
        <v>2016</v>
      </c>
      <c r="E16" s="20">
        <v>100</v>
      </c>
      <c r="F16" s="20">
        <v>0</v>
      </c>
      <c r="G16" s="20">
        <v>0</v>
      </c>
      <c r="H16" s="22"/>
      <c r="I16" s="22"/>
      <c r="J16" s="22"/>
      <c r="K16" s="22"/>
      <c r="L16" s="22"/>
      <c r="M16" s="22"/>
      <c r="N16" s="22"/>
      <c r="O16" s="22"/>
      <c r="P16" s="22"/>
      <c r="Q16" s="22"/>
      <c r="R16" s="22"/>
      <c r="S16" s="22"/>
      <c r="T16" s="22"/>
      <c r="U16" s="22"/>
      <c r="V16" s="22"/>
      <c r="W16" s="22"/>
    </row>
    <row r="17" spans="1:24" ht="112.5" x14ac:dyDescent="0.25">
      <c r="A17" s="85">
        <v>12</v>
      </c>
      <c r="B17" s="20" t="s">
        <v>234</v>
      </c>
      <c r="C17" s="21" t="s">
        <v>235</v>
      </c>
      <c r="D17" s="89">
        <v>2016</v>
      </c>
      <c r="E17" s="20">
        <v>100</v>
      </c>
      <c r="F17" s="20">
        <v>0</v>
      </c>
      <c r="G17" s="20">
        <v>100</v>
      </c>
      <c r="H17" s="22"/>
      <c r="I17" s="22"/>
      <c r="J17" s="22"/>
      <c r="K17" s="22"/>
      <c r="L17" s="22"/>
      <c r="M17" s="22"/>
      <c r="N17" s="22"/>
      <c r="O17" s="22"/>
      <c r="P17" s="22"/>
      <c r="Q17" s="22"/>
      <c r="R17" s="22"/>
      <c r="S17" s="22"/>
      <c r="T17" s="22"/>
      <c r="U17" s="22"/>
      <c r="V17" s="22"/>
      <c r="W17" s="22"/>
    </row>
    <row r="18" spans="1:24" ht="93.75" x14ac:dyDescent="0.25">
      <c r="A18" s="85">
        <v>13</v>
      </c>
      <c r="B18" s="20" t="s">
        <v>236</v>
      </c>
      <c r="C18" s="21" t="s">
        <v>237</v>
      </c>
      <c r="D18" s="89">
        <v>2016</v>
      </c>
      <c r="E18" s="20">
        <v>100</v>
      </c>
      <c r="F18" s="20">
        <v>0</v>
      </c>
      <c r="G18" s="20">
        <v>100</v>
      </c>
      <c r="H18" s="22"/>
      <c r="I18" s="22"/>
      <c r="J18" s="22"/>
      <c r="K18" s="22"/>
      <c r="L18" s="22"/>
      <c r="M18" s="22"/>
      <c r="N18" s="22"/>
      <c r="O18" s="22"/>
      <c r="P18" s="22"/>
      <c r="Q18" s="22"/>
      <c r="R18" s="22"/>
      <c r="S18" s="22"/>
      <c r="T18" s="22"/>
      <c r="U18" s="22"/>
      <c r="V18" s="22"/>
      <c r="W18" s="22"/>
    </row>
    <row r="19" spans="1:24" ht="37.5" x14ac:dyDescent="0.25">
      <c r="A19" s="85">
        <v>14</v>
      </c>
      <c r="B19" s="20" t="s">
        <v>238</v>
      </c>
      <c r="C19" s="21" t="s">
        <v>936</v>
      </c>
      <c r="D19" s="89">
        <v>2017</v>
      </c>
      <c r="E19" s="20">
        <v>100</v>
      </c>
      <c r="F19" s="20">
        <v>0</v>
      </c>
      <c r="G19" s="20">
        <v>100</v>
      </c>
      <c r="H19" s="22"/>
      <c r="I19" s="22"/>
      <c r="J19" s="22"/>
      <c r="K19" s="22"/>
      <c r="L19" s="22"/>
      <c r="M19" s="22"/>
      <c r="N19" s="22"/>
      <c r="O19" s="22"/>
      <c r="P19" s="22"/>
      <c r="Q19" s="22"/>
      <c r="R19" s="22"/>
      <c r="S19" s="22"/>
      <c r="T19" s="22"/>
      <c r="U19" s="22"/>
      <c r="V19" s="22"/>
      <c r="W19" s="22"/>
    </row>
    <row r="20" spans="1:24" ht="168.75" x14ac:dyDescent="0.25">
      <c r="A20" s="85">
        <v>15</v>
      </c>
      <c r="B20" s="20" t="s">
        <v>239</v>
      </c>
      <c r="C20" s="21" t="s">
        <v>240</v>
      </c>
      <c r="D20" s="89">
        <v>2017</v>
      </c>
      <c r="E20" s="20">
        <v>100</v>
      </c>
      <c r="F20" s="20">
        <v>0</v>
      </c>
      <c r="G20" s="20">
        <v>100</v>
      </c>
      <c r="H20" s="22"/>
      <c r="I20" s="22"/>
      <c r="J20" s="22"/>
      <c r="K20" s="22"/>
      <c r="L20" s="22"/>
      <c r="M20" s="22"/>
      <c r="N20" s="22"/>
      <c r="O20" s="22"/>
      <c r="P20" s="22"/>
      <c r="Q20" s="22"/>
      <c r="R20" s="22"/>
      <c r="S20" s="22"/>
      <c r="T20" s="22"/>
      <c r="U20" s="22"/>
      <c r="V20" s="22"/>
      <c r="W20" s="22"/>
    </row>
    <row r="21" spans="1:24" ht="44.25" customHeight="1" x14ac:dyDescent="0.25">
      <c r="A21" s="85">
        <v>16</v>
      </c>
      <c r="B21" s="20" t="s">
        <v>241</v>
      </c>
      <c r="C21" s="21" t="s">
        <v>937</v>
      </c>
      <c r="D21" s="89">
        <v>2017</v>
      </c>
      <c r="E21" s="20">
        <v>100</v>
      </c>
      <c r="F21" s="20">
        <v>0</v>
      </c>
      <c r="G21" s="20">
        <v>100</v>
      </c>
      <c r="H21" s="22"/>
      <c r="I21" s="22"/>
      <c r="J21" s="22"/>
      <c r="K21" s="22"/>
      <c r="L21" s="22"/>
      <c r="M21" s="22"/>
      <c r="N21" s="22"/>
      <c r="O21" s="22"/>
      <c r="P21" s="22"/>
      <c r="Q21" s="22"/>
      <c r="R21" s="22"/>
      <c r="S21" s="22"/>
      <c r="T21" s="22"/>
      <c r="U21" s="22"/>
      <c r="V21" s="22"/>
      <c r="W21" s="22"/>
    </row>
    <row r="22" spans="1:24" ht="83.25" customHeight="1" x14ac:dyDescent="0.25">
      <c r="A22" s="85">
        <v>17</v>
      </c>
      <c r="B22" s="20" t="s">
        <v>242</v>
      </c>
      <c r="C22" s="21" t="s">
        <v>938</v>
      </c>
      <c r="D22" s="89">
        <v>2016</v>
      </c>
      <c r="E22" s="20">
        <v>100</v>
      </c>
      <c r="F22" s="20">
        <v>0</v>
      </c>
      <c r="G22" s="20">
        <v>100</v>
      </c>
      <c r="H22" s="22"/>
      <c r="I22" s="22"/>
      <c r="J22" s="22"/>
      <c r="K22" s="22"/>
      <c r="L22" s="22"/>
      <c r="M22" s="22"/>
      <c r="N22" s="22"/>
      <c r="O22" s="22"/>
      <c r="P22" s="22"/>
      <c r="Q22" s="22"/>
      <c r="R22" s="22"/>
      <c r="S22" s="22"/>
      <c r="T22" s="22"/>
      <c r="U22" s="22"/>
      <c r="V22" s="22"/>
      <c r="W22" s="22"/>
    </row>
    <row r="23" spans="1:24" ht="65.25" customHeight="1" x14ac:dyDescent="0.25">
      <c r="A23" s="85">
        <v>18</v>
      </c>
      <c r="B23" s="20" t="s">
        <v>244</v>
      </c>
      <c r="C23" s="21" t="s">
        <v>939</v>
      </c>
      <c r="D23" s="89">
        <v>2016</v>
      </c>
      <c r="E23" s="20">
        <v>100</v>
      </c>
      <c r="F23" s="20">
        <v>0</v>
      </c>
      <c r="G23" s="20">
        <v>100</v>
      </c>
      <c r="H23" s="22"/>
      <c r="I23" s="22"/>
      <c r="J23" s="22"/>
      <c r="K23" s="22"/>
      <c r="L23" s="22"/>
      <c r="M23" s="22"/>
      <c r="N23" s="22"/>
      <c r="O23" s="22"/>
      <c r="P23" s="22"/>
      <c r="Q23" s="22"/>
      <c r="R23" s="22"/>
      <c r="S23" s="22"/>
      <c r="T23" s="22"/>
      <c r="U23" s="22"/>
      <c r="V23" s="22"/>
      <c r="W23" s="22"/>
    </row>
    <row r="24" spans="1:24" ht="61.5" customHeight="1" x14ac:dyDescent="0.25">
      <c r="A24" s="85">
        <v>19</v>
      </c>
      <c r="B24" s="20" t="s">
        <v>246</v>
      </c>
      <c r="C24" s="21" t="s">
        <v>940</v>
      </c>
      <c r="D24" s="89">
        <v>2017</v>
      </c>
      <c r="E24" s="20">
        <v>100</v>
      </c>
      <c r="F24" s="20">
        <v>0</v>
      </c>
      <c r="G24" s="20">
        <v>100</v>
      </c>
      <c r="H24" s="22"/>
      <c r="I24" s="22"/>
      <c r="J24" s="22"/>
      <c r="K24" s="22"/>
      <c r="L24" s="22"/>
      <c r="M24" s="22"/>
      <c r="N24" s="22"/>
      <c r="O24" s="22"/>
      <c r="P24" s="22"/>
      <c r="Q24" s="22"/>
      <c r="R24" s="22"/>
      <c r="S24" s="22"/>
      <c r="T24" s="22"/>
      <c r="U24" s="22"/>
      <c r="V24" s="22"/>
      <c r="W24" s="22"/>
    </row>
    <row r="25" spans="1:24" ht="61.5" customHeight="1" x14ac:dyDescent="0.25">
      <c r="A25" s="85">
        <v>20</v>
      </c>
      <c r="B25" s="20" t="s">
        <v>941</v>
      </c>
      <c r="C25" s="21" t="s">
        <v>942</v>
      </c>
      <c r="D25" s="89">
        <v>2017</v>
      </c>
      <c r="E25" s="20">
        <v>100</v>
      </c>
      <c r="F25" s="20">
        <v>0</v>
      </c>
      <c r="G25" s="20">
        <v>100</v>
      </c>
      <c r="H25" s="22"/>
      <c r="I25" s="22"/>
      <c r="J25" s="22"/>
      <c r="K25" s="22"/>
      <c r="L25" s="22"/>
      <c r="M25" s="22"/>
      <c r="N25" s="22"/>
      <c r="O25" s="22"/>
      <c r="P25" s="22"/>
      <c r="Q25" s="22"/>
      <c r="R25" s="22"/>
      <c r="S25" s="22"/>
      <c r="T25" s="22"/>
      <c r="U25" s="22"/>
      <c r="V25" s="22"/>
      <c r="W25" s="22"/>
    </row>
    <row r="26" spans="1:24" ht="61.5" customHeight="1" x14ac:dyDescent="0.25">
      <c r="A26" s="85">
        <v>21</v>
      </c>
      <c r="B26" s="20" t="s">
        <v>943</v>
      </c>
      <c r="C26" s="21" t="s">
        <v>944</v>
      </c>
      <c r="D26" s="89">
        <v>2020</v>
      </c>
      <c r="E26" s="20">
        <v>80</v>
      </c>
      <c r="F26" s="20">
        <v>0</v>
      </c>
      <c r="G26" s="20">
        <v>80</v>
      </c>
      <c r="H26" s="22"/>
      <c r="I26" s="22"/>
      <c r="J26" s="22"/>
      <c r="K26" s="22"/>
      <c r="L26" s="22"/>
      <c r="M26" s="22"/>
      <c r="N26" s="22"/>
      <c r="O26" s="22"/>
      <c r="P26" s="22"/>
      <c r="Q26" s="22"/>
      <c r="R26" s="22"/>
      <c r="S26" s="22"/>
      <c r="T26" s="22"/>
      <c r="U26" s="22"/>
      <c r="V26" s="22"/>
      <c r="W26" s="22"/>
    </row>
    <row r="27" spans="1:24" ht="61.5" customHeight="1" x14ac:dyDescent="0.25">
      <c r="A27" s="85">
        <v>22</v>
      </c>
      <c r="B27" s="20" t="s">
        <v>945</v>
      </c>
      <c r="C27" s="21" t="s">
        <v>946</v>
      </c>
      <c r="D27" s="89">
        <v>2018</v>
      </c>
      <c r="E27" s="20">
        <v>100</v>
      </c>
      <c r="F27" s="20">
        <v>0</v>
      </c>
      <c r="G27" s="20">
        <v>100</v>
      </c>
      <c r="H27" s="22"/>
      <c r="I27" s="22"/>
      <c r="J27" s="22"/>
      <c r="K27" s="22"/>
      <c r="L27" s="22"/>
      <c r="M27" s="22"/>
      <c r="N27" s="22"/>
      <c r="O27" s="22"/>
      <c r="P27" s="22"/>
      <c r="Q27" s="22"/>
      <c r="R27" s="22"/>
      <c r="S27" s="22"/>
      <c r="T27" s="22"/>
      <c r="U27" s="22"/>
      <c r="V27" s="22"/>
      <c r="W27" s="22"/>
    </row>
    <row r="28" spans="1:24" ht="26.25" x14ac:dyDescent="0.25">
      <c r="A28" s="26"/>
      <c r="B28" s="26"/>
      <c r="C28" s="26"/>
      <c r="D28" s="26"/>
      <c r="E28" s="26"/>
      <c r="F28" s="26"/>
      <c r="G28" s="26"/>
      <c r="H28" s="22"/>
      <c r="I28" s="22"/>
      <c r="J28" s="22"/>
      <c r="K28" s="22"/>
      <c r="L28" s="22"/>
      <c r="M28" s="22"/>
      <c r="N28" s="22"/>
      <c r="O28" s="22"/>
      <c r="P28" s="22"/>
      <c r="Q28" s="22"/>
      <c r="R28" s="22"/>
      <c r="S28" s="22"/>
      <c r="T28" s="22"/>
      <c r="U28" s="22"/>
      <c r="V28" s="22"/>
      <c r="W28" s="22"/>
    </row>
    <row r="29" spans="1:24" x14ac:dyDescent="0.25">
      <c r="A29" s="22"/>
      <c r="B29" s="22"/>
      <c r="C29" s="27"/>
      <c r="D29" s="22"/>
      <c r="E29" s="22"/>
      <c r="F29" s="22"/>
      <c r="G29" s="22"/>
      <c r="H29" s="22"/>
      <c r="I29" s="22"/>
      <c r="J29" s="22"/>
      <c r="K29" s="22"/>
      <c r="L29" s="22"/>
      <c r="M29" s="22"/>
      <c r="N29" s="22"/>
      <c r="O29" s="22"/>
      <c r="P29" s="22"/>
      <c r="Q29" s="22"/>
      <c r="R29" s="22"/>
      <c r="S29" s="22"/>
      <c r="T29" s="22"/>
      <c r="U29" s="22"/>
      <c r="V29" s="22"/>
      <c r="W29" s="22"/>
      <c r="X29" s="22"/>
    </row>
    <row r="30" spans="1:24" s="17" customFormat="1" ht="37.5" customHeight="1" x14ac:dyDescent="0.3">
      <c r="A30" s="257" t="s">
        <v>111</v>
      </c>
      <c r="B30" s="257" t="s">
        <v>112</v>
      </c>
      <c r="C30" s="257" t="s">
        <v>16</v>
      </c>
      <c r="D30" s="257" t="s">
        <v>176</v>
      </c>
      <c r="E30" s="257" t="s">
        <v>177</v>
      </c>
      <c r="F30" s="257" t="s">
        <v>11</v>
      </c>
      <c r="G30" s="262" t="s">
        <v>178</v>
      </c>
      <c r="H30" s="263"/>
      <c r="I30" s="263"/>
      <c r="J30" s="263"/>
      <c r="K30" s="264"/>
      <c r="L30" s="257" t="s">
        <v>179</v>
      </c>
      <c r="M30" s="257" t="s">
        <v>180</v>
      </c>
      <c r="N30" s="257" t="s">
        <v>181</v>
      </c>
      <c r="O30" s="273" t="s">
        <v>182</v>
      </c>
      <c r="P30" s="273"/>
      <c r="Q30" s="273"/>
      <c r="R30" s="273"/>
      <c r="S30" s="257" t="s">
        <v>183</v>
      </c>
      <c r="T30" s="278" t="s">
        <v>184</v>
      </c>
      <c r="U30" s="278"/>
      <c r="V30" s="278"/>
      <c r="W30" s="257" t="s">
        <v>185</v>
      </c>
    </row>
    <row r="31" spans="1:24" s="17" customFormat="1" ht="37.5" customHeight="1" x14ac:dyDescent="0.3">
      <c r="A31" s="258"/>
      <c r="B31" s="258"/>
      <c r="C31" s="258"/>
      <c r="D31" s="258"/>
      <c r="E31" s="258"/>
      <c r="F31" s="258"/>
      <c r="G31" s="273" t="s">
        <v>186</v>
      </c>
      <c r="H31" s="263" t="s">
        <v>947</v>
      </c>
      <c r="I31" s="273" t="s">
        <v>187</v>
      </c>
      <c r="J31" s="273"/>
      <c r="K31" s="273"/>
      <c r="L31" s="258"/>
      <c r="M31" s="258"/>
      <c r="N31" s="258"/>
      <c r="O31" s="77"/>
      <c r="P31" s="77"/>
      <c r="Q31" s="77"/>
      <c r="R31" s="77"/>
      <c r="S31" s="258"/>
      <c r="T31" s="91"/>
      <c r="U31" s="92"/>
      <c r="V31" s="93"/>
      <c r="W31" s="258"/>
    </row>
    <row r="32" spans="1:24" s="17" customFormat="1" ht="86.25" customHeight="1" x14ac:dyDescent="0.3">
      <c r="A32" s="258"/>
      <c r="B32" s="258"/>
      <c r="C32" s="258"/>
      <c r="D32" s="258"/>
      <c r="E32" s="258"/>
      <c r="F32" s="258"/>
      <c r="G32" s="273"/>
      <c r="H32" s="274"/>
      <c r="I32" s="276" t="s">
        <v>188</v>
      </c>
      <c r="J32" s="277"/>
      <c r="K32" s="257" t="s">
        <v>189</v>
      </c>
      <c r="L32" s="258"/>
      <c r="M32" s="258"/>
      <c r="N32" s="258"/>
      <c r="O32" s="257" t="s">
        <v>186</v>
      </c>
      <c r="P32" s="257" t="s">
        <v>947</v>
      </c>
      <c r="Q32" s="257" t="s">
        <v>948</v>
      </c>
      <c r="R32" s="257" t="s">
        <v>190</v>
      </c>
      <c r="S32" s="258"/>
      <c r="T32" s="257" t="s">
        <v>191</v>
      </c>
      <c r="U32" s="262" t="s">
        <v>192</v>
      </c>
      <c r="V32" s="264"/>
      <c r="W32" s="258"/>
    </row>
    <row r="33" spans="1:23" s="17" customFormat="1" ht="86.25" customHeight="1" x14ac:dyDescent="0.3">
      <c r="A33" s="259"/>
      <c r="B33" s="259"/>
      <c r="C33" s="259"/>
      <c r="D33" s="259"/>
      <c r="E33" s="259"/>
      <c r="F33" s="259"/>
      <c r="G33" s="273"/>
      <c r="H33" s="275"/>
      <c r="I33" s="76" t="s">
        <v>949</v>
      </c>
      <c r="J33" s="78" t="s">
        <v>194</v>
      </c>
      <c r="K33" s="259"/>
      <c r="L33" s="259"/>
      <c r="M33" s="259"/>
      <c r="N33" s="259"/>
      <c r="O33" s="259"/>
      <c r="P33" s="259"/>
      <c r="Q33" s="259"/>
      <c r="R33" s="259"/>
      <c r="S33" s="259"/>
      <c r="T33" s="259"/>
      <c r="U33" s="265"/>
      <c r="V33" s="266"/>
      <c r="W33" s="259"/>
    </row>
    <row r="34" spans="1:23" s="28" customFormat="1" ht="409.5" customHeight="1" x14ac:dyDescent="0.25">
      <c r="A34" s="94">
        <v>1</v>
      </c>
      <c r="B34" s="95" t="s">
        <v>950</v>
      </c>
      <c r="C34" s="94" t="s">
        <v>951</v>
      </c>
      <c r="D34" s="94" t="s">
        <v>952</v>
      </c>
      <c r="E34" s="94" t="s">
        <v>248</v>
      </c>
      <c r="F34" s="94" t="s">
        <v>109</v>
      </c>
      <c r="G34" s="95">
        <v>450</v>
      </c>
      <c r="H34" s="94">
        <v>0</v>
      </c>
      <c r="I34" s="94">
        <v>0</v>
      </c>
      <c r="J34" s="94">
        <v>300</v>
      </c>
      <c r="K34" s="94" t="s">
        <v>953</v>
      </c>
      <c r="L34" s="94"/>
      <c r="M34" s="94" t="s">
        <v>954</v>
      </c>
      <c r="N34" s="94" t="s">
        <v>955</v>
      </c>
      <c r="O34" s="94">
        <v>0</v>
      </c>
      <c r="P34" s="94">
        <v>0</v>
      </c>
      <c r="Q34" s="94">
        <v>0</v>
      </c>
      <c r="R34" s="96"/>
      <c r="S34" s="94"/>
      <c r="T34" s="267" t="s">
        <v>956</v>
      </c>
      <c r="U34" s="268"/>
      <c r="V34" s="269"/>
      <c r="W34" s="97" t="s">
        <v>957</v>
      </c>
    </row>
    <row r="35" spans="1:23" s="28" customFormat="1" ht="15.75" x14ac:dyDescent="0.25">
      <c r="A35" s="98" t="s">
        <v>249</v>
      </c>
      <c r="B35" s="98"/>
      <c r="C35" s="98"/>
      <c r="D35" s="98"/>
      <c r="E35" s="98"/>
      <c r="F35" s="99"/>
      <c r="G35" s="100"/>
      <c r="H35" s="98"/>
      <c r="I35" s="98"/>
      <c r="J35" s="98"/>
      <c r="K35" s="98"/>
      <c r="L35" s="99"/>
      <c r="M35" s="99"/>
      <c r="N35" s="98"/>
      <c r="O35" s="98"/>
      <c r="P35" s="98"/>
      <c r="Q35" s="98"/>
      <c r="R35" s="98"/>
      <c r="S35" s="98"/>
      <c r="T35" s="270"/>
      <c r="U35" s="271"/>
      <c r="V35" s="272"/>
      <c r="W35" s="101"/>
    </row>
    <row r="36" spans="1:23" s="29" customFormat="1" ht="393.75" customHeight="1" x14ac:dyDescent="0.25">
      <c r="A36" s="94">
        <v>2</v>
      </c>
      <c r="B36" s="94" t="s">
        <v>219</v>
      </c>
      <c r="C36" s="94" t="s">
        <v>958</v>
      </c>
      <c r="D36" s="94" t="s">
        <v>959</v>
      </c>
      <c r="E36" s="94" t="s">
        <v>250</v>
      </c>
      <c r="F36" s="94" t="s">
        <v>251</v>
      </c>
      <c r="G36" s="95">
        <v>66</v>
      </c>
      <c r="H36" s="94">
        <v>262</v>
      </c>
      <c r="I36" s="94">
        <v>0</v>
      </c>
      <c r="J36" s="94">
        <v>0</v>
      </c>
      <c r="K36" s="94"/>
      <c r="L36" s="94"/>
      <c r="M36" s="94" t="s">
        <v>960</v>
      </c>
      <c r="N36" s="94" t="s">
        <v>252</v>
      </c>
      <c r="O36" s="94">
        <v>0</v>
      </c>
      <c r="P36" s="94">
        <v>0</v>
      </c>
      <c r="Q36" s="94">
        <v>0</v>
      </c>
      <c r="R36" s="94"/>
      <c r="S36" s="94"/>
      <c r="T36" s="267" t="s">
        <v>956</v>
      </c>
      <c r="U36" s="268"/>
      <c r="V36" s="269"/>
      <c r="W36" s="94"/>
    </row>
    <row r="37" spans="1:23" s="28" customFormat="1" ht="15.75" x14ac:dyDescent="0.25">
      <c r="A37" s="98" t="s">
        <v>249</v>
      </c>
      <c r="B37" s="98"/>
      <c r="C37" s="98"/>
      <c r="D37" s="98"/>
      <c r="E37" s="98"/>
      <c r="F37" s="99"/>
      <c r="G37" s="100"/>
      <c r="H37" s="98"/>
      <c r="I37" s="98"/>
      <c r="J37" s="98"/>
      <c r="K37" s="98"/>
      <c r="L37" s="99"/>
      <c r="M37" s="99"/>
      <c r="N37" s="98"/>
      <c r="O37" s="98"/>
      <c r="P37" s="98"/>
      <c r="Q37" s="98"/>
      <c r="R37" s="98"/>
      <c r="S37" s="98"/>
      <c r="T37" s="270"/>
      <c r="U37" s="271"/>
      <c r="V37" s="272"/>
      <c r="W37" s="98"/>
    </row>
    <row r="38" spans="1:23" s="28" customFormat="1" ht="289.5" customHeight="1" x14ac:dyDescent="0.25">
      <c r="A38" s="94">
        <v>3</v>
      </c>
      <c r="B38" s="94" t="s">
        <v>961</v>
      </c>
      <c r="C38" s="94" t="s">
        <v>962</v>
      </c>
      <c r="D38" s="94" t="s">
        <v>963</v>
      </c>
      <c r="E38" s="94" t="s">
        <v>253</v>
      </c>
      <c r="F38" s="94" t="s">
        <v>254</v>
      </c>
      <c r="G38" s="95">
        <v>50</v>
      </c>
      <c r="H38" s="94">
        <v>0</v>
      </c>
      <c r="I38" s="94">
        <v>50</v>
      </c>
      <c r="J38" s="94">
        <v>0</v>
      </c>
      <c r="K38" s="94" t="s">
        <v>255</v>
      </c>
      <c r="L38" s="94" t="s">
        <v>107</v>
      </c>
      <c r="M38" s="94" t="s">
        <v>964</v>
      </c>
      <c r="N38" s="94" t="s">
        <v>965</v>
      </c>
      <c r="O38" s="94">
        <v>45</v>
      </c>
      <c r="P38" s="94">
        <v>0</v>
      </c>
      <c r="Q38" s="94">
        <v>0</v>
      </c>
      <c r="R38" s="94"/>
      <c r="S38" s="94" t="s">
        <v>107</v>
      </c>
      <c r="T38" s="267" t="s">
        <v>956</v>
      </c>
      <c r="U38" s="268"/>
      <c r="V38" s="269"/>
      <c r="W38" s="94"/>
    </row>
    <row r="39" spans="1:23" s="28" customFormat="1" ht="15.75" x14ac:dyDescent="0.25">
      <c r="A39" s="98" t="s">
        <v>249</v>
      </c>
      <c r="B39" s="98"/>
      <c r="C39" s="98"/>
      <c r="D39" s="98"/>
      <c r="E39" s="98"/>
      <c r="F39" s="99"/>
      <c r="G39" s="100"/>
      <c r="H39" s="98"/>
      <c r="I39" s="98"/>
      <c r="J39" s="98"/>
      <c r="K39" s="98"/>
      <c r="L39" s="99"/>
      <c r="M39" s="99"/>
      <c r="N39" s="98"/>
      <c r="O39" s="98"/>
      <c r="P39" s="98"/>
      <c r="Q39" s="98"/>
      <c r="R39" s="98"/>
      <c r="S39" s="98"/>
      <c r="T39" s="270"/>
      <c r="U39" s="271"/>
      <c r="V39" s="272"/>
      <c r="W39" s="98"/>
    </row>
    <row r="40" spans="1:23" s="28" customFormat="1" ht="409.5" customHeight="1" x14ac:dyDescent="0.25">
      <c r="A40" s="279">
        <v>4</v>
      </c>
      <c r="B40" s="281" t="s">
        <v>256</v>
      </c>
      <c r="C40" s="279" t="s">
        <v>962</v>
      </c>
      <c r="D40" s="283" t="s">
        <v>966</v>
      </c>
      <c r="E40" s="283" t="s">
        <v>270</v>
      </c>
      <c r="F40" s="283" t="s">
        <v>121</v>
      </c>
      <c r="G40" s="285">
        <v>378.6</v>
      </c>
      <c r="H40" s="285">
        <v>250</v>
      </c>
      <c r="I40" s="285">
        <v>0</v>
      </c>
      <c r="J40" s="285">
        <v>92.8</v>
      </c>
      <c r="K40" s="283" t="s">
        <v>967</v>
      </c>
      <c r="L40" s="283"/>
      <c r="M40" s="283" t="s">
        <v>968</v>
      </c>
      <c r="N40" s="283" t="s">
        <v>969</v>
      </c>
      <c r="O40" s="287">
        <v>325</v>
      </c>
      <c r="P40" s="287">
        <v>242.05699999999999</v>
      </c>
      <c r="Q40" s="285">
        <v>0</v>
      </c>
      <c r="R40" s="283" t="s">
        <v>970</v>
      </c>
      <c r="S40" s="283"/>
      <c r="T40" s="289" t="s">
        <v>956</v>
      </c>
      <c r="U40" s="290"/>
      <c r="V40" s="291"/>
      <c r="W40" s="283"/>
    </row>
    <row r="41" spans="1:23" s="28" customFormat="1" ht="157.5" customHeight="1" x14ac:dyDescent="0.25">
      <c r="A41" s="280"/>
      <c r="B41" s="282"/>
      <c r="C41" s="280"/>
      <c r="D41" s="284"/>
      <c r="E41" s="284"/>
      <c r="F41" s="284"/>
      <c r="G41" s="286"/>
      <c r="H41" s="286"/>
      <c r="I41" s="286"/>
      <c r="J41" s="286"/>
      <c r="K41" s="284"/>
      <c r="L41" s="284"/>
      <c r="M41" s="284"/>
      <c r="N41" s="284"/>
      <c r="O41" s="288"/>
      <c r="P41" s="288"/>
      <c r="Q41" s="286"/>
      <c r="R41" s="284"/>
      <c r="S41" s="284"/>
      <c r="T41" s="292"/>
      <c r="U41" s="293"/>
      <c r="V41" s="294"/>
      <c r="W41" s="284"/>
    </row>
    <row r="42" spans="1:23" s="28" customFormat="1" ht="15.75" x14ac:dyDescent="0.25">
      <c r="A42" s="98" t="s">
        <v>249</v>
      </c>
      <c r="B42" s="98"/>
      <c r="C42" s="98"/>
      <c r="D42" s="98"/>
      <c r="E42" s="98"/>
      <c r="F42" s="99"/>
      <c r="G42" s="100"/>
      <c r="H42" s="98"/>
      <c r="I42" s="98"/>
      <c r="J42" s="98"/>
      <c r="K42" s="98"/>
      <c r="L42" s="99"/>
      <c r="M42" s="99"/>
      <c r="N42" s="98"/>
      <c r="O42" s="98"/>
      <c r="P42" s="98"/>
      <c r="Q42" s="98"/>
      <c r="R42" s="98"/>
      <c r="S42" s="98"/>
      <c r="T42" s="295"/>
      <c r="U42" s="296"/>
      <c r="V42" s="297"/>
      <c r="W42" s="98"/>
    </row>
    <row r="43" spans="1:23" s="30" customFormat="1" ht="374.25" customHeight="1" x14ac:dyDescent="0.25">
      <c r="A43" s="102">
        <v>5</v>
      </c>
      <c r="B43" s="94" t="s">
        <v>258</v>
      </c>
      <c r="C43" s="102" t="s">
        <v>971</v>
      </c>
      <c r="D43" s="94" t="s">
        <v>972</v>
      </c>
      <c r="E43" s="102" t="s">
        <v>259</v>
      </c>
      <c r="F43" s="94" t="s">
        <v>260</v>
      </c>
      <c r="G43" s="103">
        <v>130</v>
      </c>
      <c r="H43" s="102">
        <v>150</v>
      </c>
      <c r="I43" s="102">
        <v>0</v>
      </c>
      <c r="J43" s="102">
        <v>300</v>
      </c>
      <c r="K43" s="94" t="s">
        <v>953</v>
      </c>
      <c r="L43" s="104"/>
      <c r="M43" s="94" t="s">
        <v>973</v>
      </c>
      <c r="N43" s="94" t="s">
        <v>974</v>
      </c>
      <c r="O43" s="102">
        <v>75</v>
      </c>
      <c r="P43" s="102">
        <v>150</v>
      </c>
      <c r="Q43" s="102">
        <v>0</v>
      </c>
      <c r="R43" s="102"/>
      <c r="S43" s="102"/>
      <c r="T43" s="267" t="s">
        <v>956</v>
      </c>
      <c r="U43" s="268"/>
      <c r="V43" s="269"/>
      <c r="W43" s="94" t="s">
        <v>975</v>
      </c>
    </row>
    <row r="44" spans="1:23" s="28" customFormat="1" ht="15.75" x14ac:dyDescent="0.25">
      <c r="A44" s="98" t="s">
        <v>249</v>
      </c>
      <c r="B44" s="98"/>
      <c r="C44" s="98"/>
      <c r="D44" s="98"/>
      <c r="E44" s="98"/>
      <c r="F44" s="99"/>
      <c r="G44" s="105"/>
      <c r="H44" s="98"/>
      <c r="I44" s="98"/>
      <c r="J44" s="98"/>
      <c r="K44" s="98"/>
      <c r="L44" s="99"/>
      <c r="M44" s="99"/>
      <c r="N44" s="101"/>
      <c r="O44" s="98"/>
      <c r="P44" s="98"/>
      <c r="Q44" s="98"/>
      <c r="R44" s="98"/>
      <c r="S44" s="98"/>
      <c r="T44" s="295"/>
      <c r="U44" s="296"/>
      <c r="V44" s="297"/>
      <c r="W44" s="106"/>
    </row>
    <row r="45" spans="1:23" s="30" customFormat="1" ht="333" customHeight="1" x14ac:dyDescent="0.25">
      <c r="A45" s="298">
        <v>6</v>
      </c>
      <c r="B45" s="300" t="s">
        <v>976</v>
      </c>
      <c r="C45" s="302" t="s">
        <v>962</v>
      </c>
      <c r="D45" s="300" t="s">
        <v>977</v>
      </c>
      <c r="E45" s="300" t="s">
        <v>261</v>
      </c>
      <c r="F45" s="300" t="s">
        <v>109</v>
      </c>
      <c r="G45" s="304">
        <v>203</v>
      </c>
      <c r="H45" s="302">
        <v>0</v>
      </c>
      <c r="I45" s="302">
        <v>0</v>
      </c>
      <c r="J45" s="302">
        <v>232</v>
      </c>
      <c r="K45" s="300" t="s">
        <v>953</v>
      </c>
      <c r="L45" s="314"/>
      <c r="M45" s="300" t="s">
        <v>262</v>
      </c>
      <c r="N45" s="300" t="s">
        <v>978</v>
      </c>
      <c r="O45" s="300">
        <v>0</v>
      </c>
      <c r="P45" s="302">
        <v>0</v>
      </c>
      <c r="Q45" s="302">
        <v>0</v>
      </c>
      <c r="R45" s="302"/>
      <c r="S45" s="302"/>
      <c r="T45" s="306" t="s">
        <v>956</v>
      </c>
      <c r="U45" s="307"/>
      <c r="V45" s="308"/>
      <c r="W45" s="300" t="s">
        <v>957</v>
      </c>
    </row>
    <row r="46" spans="1:23" s="30" customFormat="1" ht="41.25" customHeight="1" x14ac:dyDescent="0.25">
      <c r="A46" s="299"/>
      <c r="B46" s="301"/>
      <c r="C46" s="303"/>
      <c r="D46" s="303"/>
      <c r="E46" s="301"/>
      <c r="F46" s="301"/>
      <c r="G46" s="305"/>
      <c r="H46" s="303"/>
      <c r="I46" s="303"/>
      <c r="J46" s="303"/>
      <c r="K46" s="301"/>
      <c r="L46" s="315"/>
      <c r="M46" s="301"/>
      <c r="N46" s="301"/>
      <c r="O46" s="301"/>
      <c r="P46" s="303"/>
      <c r="Q46" s="303"/>
      <c r="R46" s="303"/>
      <c r="S46" s="303"/>
      <c r="T46" s="309"/>
      <c r="U46" s="310"/>
      <c r="V46" s="311"/>
      <c r="W46" s="301"/>
    </row>
    <row r="47" spans="1:23" s="28" customFormat="1" ht="15.75" x14ac:dyDescent="0.25">
      <c r="A47" s="98" t="s">
        <v>249</v>
      </c>
      <c r="B47" s="98"/>
      <c r="C47" s="98"/>
      <c r="D47" s="98"/>
      <c r="E47" s="98"/>
      <c r="F47" s="99"/>
      <c r="G47" s="100"/>
      <c r="H47" s="98"/>
      <c r="I47" s="98"/>
      <c r="J47" s="98"/>
      <c r="K47" s="98"/>
      <c r="L47" s="99"/>
      <c r="M47" s="99"/>
      <c r="N47" s="98"/>
      <c r="O47" s="98"/>
      <c r="P47" s="98"/>
      <c r="Q47" s="98"/>
      <c r="R47" s="98"/>
      <c r="S47" s="98"/>
      <c r="T47" s="295"/>
      <c r="U47" s="296"/>
      <c r="V47" s="297"/>
      <c r="W47" s="98"/>
    </row>
    <row r="48" spans="1:23" s="30" customFormat="1" ht="408" customHeight="1" x14ac:dyDescent="0.25">
      <c r="A48" s="298">
        <v>7</v>
      </c>
      <c r="B48" s="279" t="s">
        <v>263</v>
      </c>
      <c r="C48" s="298" t="s">
        <v>962</v>
      </c>
      <c r="D48" s="279" t="s">
        <v>972</v>
      </c>
      <c r="E48" s="298" t="s">
        <v>259</v>
      </c>
      <c r="F48" s="279" t="s">
        <v>260</v>
      </c>
      <c r="G48" s="312">
        <v>130</v>
      </c>
      <c r="H48" s="298">
        <v>150</v>
      </c>
      <c r="I48" s="298">
        <v>0</v>
      </c>
      <c r="J48" s="298">
        <v>300</v>
      </c>
      <c r="K48" s="279" t="s">
        <v>953</v>
      </c>
      <c r="L48" s="298"/>
      <c r="M48" s="279" t="s">
        <v>979</v>
      </c>
      <c r="N48" s="279" t="s">
        <v>974</v>
      </c>
      <c r="O48" s="298">
        <v>75</v>
      </c>
      <c r="P48" s="298">
        <v>300</v>
      </c>
      <c r="Q48" s="298">
        <v>0</v>
      </c>
      <c r="R48" s="298"/>
      <c r="S48" s="298"/>
      <c r="T48" s="316" t="s">
        <v>956</v>
      </c>
      <c r="U48" s="317"/>
      <c r="V48" s="318"/>
      <c r="W48" s="279" t="s">
        <v>975</v>
      </c>
    </row>
    <row r="49" spans="1:23" s="30" customFormat="1" ht="339" customHeight="1" x14ac:dyDescent="0.25">
      <c r="A49" s="299"/>
      <c r="B49" s="280"/>
      <c r="C49" s="299"/>
      <c r="D49" s="280"/>
      <c r="E49" s="299"/>
      <c r="F49" s="280"/>
      <c r="G49" s="313"/>
      <c r="H49" s="299"/>
      <c r="I49" s="299"/>
      <c r="J49" s="299"/>
      <c r="K49" s="280"/>
      <c r="L49" s="299"/>
      <c r="M49" s="280"/>
      <c r="N49" s="280"/>
      <c r="O49" s="299"/>
      <c r="P49" s="299"/>
      <c r="Q49" s="299"/>
      <c r="R49" s="299"/>
      <c r="S49" s="299"/>
      <c r="T49" s="319"/>
      <c r="U49" s="320"/>
      <c r="V49" s="321"/>
      <c r="W49" s="280"/>
    </row>
    <row r="50" spans="1:23" s="28" customFormat="1" ht="15.75" x14ac:dyDescent="0.25">
      <c r="A50" s="98" t="s">
        <v>249</v>
      </c>
      <c r="B50" s="98"/>
      <c r="C50" s="98"/>
      <c r="D50" s="98"/>
      <c r="E50" s="98"/>
      <c r="F50" s="99"/>
      <c r="G50" s="100"/>
      <c r="H50" s="98"/>
      <c r="I50" s="98"/>
      <c r="J50" s="98"/>
      <c r="K50" s="101"/>
      <c r="L50" s="99"/>
      <c r="M50" s="99"/>
      <c r="N50" s="98"/>
      <c r="O50" s="98"/>
      <c r="P50" s="98"/>
      <c r="Q50" s="98"/>
      <c r="R50" s="98"/>
      <c r="S50" s="98"/>
      <c r="T50" s="295"/>
      <c r="U50" s="296"/>
      <c r="V50" s="297"/>
      <c r="W50" s="98"/>
    </row>
    <row r="51" spans="1:23" s="30" customFormat="1" ht="15.75" x14ac:dyDescent="0.25">
      <c r="A51" s="298">
        <v>8</v>
      </c>
      <c r="B51" s="279" t="s">
        <v>264</v>
      </c>
      <c r="C51" s="298" t="s">
        <v>962</v>
      </c>
      <c r="D51" s="279" t="s">
        <v>972</v>
      </c>
      <c r="E51" s="279" t="s">
        <v>1128</v>
      </c>
      <c r="F51" s="322" t="s">
        <v>980</v>
      </c>
      <c r="G51" s="312">
        <v>260</v>
      </c>
      <c r="H51" s="298">
        <v>0</v>
      </c>
      <c r="I51" s="298">
        <v>0</v>
      </c>
      <c r="J51" s="298">
        <v>250</v>
      </c>
      <c r="K51" s="279" t="s">
        <v>981</v>
      </c>
      <c r="L51" s="324"/>
      <c r="M51" s="279" t="s">
        <v>265</v>
      </c>
      <c r="N51" s="279" t="s">
        <v>982</v>
      </c>
      <c r="O51" s="298">
        <v>0</v>
      </c>
      <c r="P51" s="298">
        <v>0</v>
      </c>
      <c r="Q51" s="298">
        <v>0</v>
      </c>
      <c r="R51" s="298"/>
      <c r="S51" s="298"/>
      <c r="T51" s="316" t="s">
        <v>956</v>
      </c>
      <c r="U51" s="317"/>
      <c r="V51" s="318"/>
      <c r="W51" s="298"/>
    </row>
    <row r="52" spans="1:23" s="28" customFormat="1" ht="408.75" customHeight="1" x14ac:dyDescent="0.25">
      <c r="A52" s="299"/>
      <c r="B52" s="280"/>
      <c r="C52" s="299"/>
      <c r="D52" s="280"/>
      <c r="E52" s="280"/>
      <c r="F52" s="323"/>
      <c r="G52" s="313"/>
      <c r="H52" s="299"/>
      <c r="I52" s="299"/>
      <c r="J52" s="299"/>
      <c r="K52" s="280"/>
      <c r="L52" s="325"/>
      <c r="M52" s="280"/>
      <c r="N52" s="280"/>
      <c r="O52" s="299"/>
      <c r="P52" s="299"/>
      <c r="Q52" s="299"/>
      <c r="R52" s="299"/>
      <c r="S52" s="299"/>
      <c r="T52" s="319"/>
      <c r="U52" s="320"/>
      <c r="V52" s="321"/>
      <c r="W52" s="299"/>
    </row>
    <row r="53" spans="1:23" s="30" customFormat="1" ht="22.5" customHeight="1" x14ac:dyDescent="0.25">
      <c r="A53" s="98" t="s">
        <v>249</v>
      </c>
      <c r="B53" s="98"/>
      <c r="C53" s="98"/>
      <c r="D53" s="98"/>
      <c r="E53" s="98"/>
      <c r="F53" s="99"/>
      <c r="G53" s="100"/>
      <c r="H53" s="98"/>
      <c r="I53" s="98"/>
      <c r="J53" s="98"/>
      <c r="K53" s="98"/>
      <c r="L53" s="99"/>
      <c r="M53" s="101"/>
      <c r="N53" s="98"/>
      <c r="O53" s="98"/>
      <c r="P53" s="98"/>
      <c r="Q53" s="98"/>
      <c r="R53" s="98"/>
      <c r="S53" s="98"/>
      <c r="T53" s="295"/>
      <c r="U53" s="296"/>
      <c r="V53" s="297"/>
      <c r="W53" s="98"/>
    </row>
    <row r="54" spans="1:23" s="28" customFormat="1" ht="378" x14ac:dyDescent="0.25">
      <c r="A54" s="103">
        <v>9.1</v>
      </c>
      <c r="B54" s="95" t="s">
        <v>266</v>
      </c>
      <c r="C54" s="102" t="s">
        <v>983</v>
      </c>
      <c r="D54" s="94" t="s">
        <v>972</v>
      </c>
      <c r="E54" s="94" t="s">
        <v>267</v>
      </c>
      <c r="F54" s="94" t="s">
        <v>109</v>
      </c>
      <c r="G54" s="103">
        <v>700</v>
      </c>
      <c r="H54" s="102">
        <v>0</v>
      </c>
      <c r="I54" s="102">
        <v>0</v>
      </c>
      <c r="J54" s="102">
        <v>500</v>
      </c>
      <c r="K54" s="94" t="s">
        <v>953</v>
      </c>
      <c r="L54" s="104"/>
      <c r="M54" s="94" t="s">
        <v>984</v>
      </c>
      <c r="N54" s="94" t="s">
        <v>985</v>
      </c>
      <c r="O54" s="102">
        <v>1</v>
      </c>
      <c r="P54" s="102">
        <v>0</v>
      </c>
      <c r="Q54" s="102">
        <v>0</v>
      </c>
      <c r="R54" s="102"/>
      <c r="S54" s="102"/>
      <c r="T54" s="267" t="s">
        <v>956</v>
      </c>
      <c r="U54" s="268"/>
      <c r="V54" s="269"/>
      <c r="W54" s="94" t="s">
        <v>268</v>
      </c>
    </row>
    <row r="55" spans="1:23" s="28" customFormat="1" ht="248.25" customHeight="1" x14ac:dyDescent="0.25">
      <c r="A55" s="102">
        <v>9.1999999999999993</v>
      </c>
      <c r="B55" s="94" t="s">
        <v>986</v>
      </c>
      <c r="C55" s="102" t="s">
        <v>983</v>
      </c>
      <c r="D55" s="94" t="s">
        <v>963</v>
      </c>
      <c r="E55" s="94" t="s">
        <v>253</v>
      </c>
      <c r="F55" s="94" t="s">
        <v>254</v>
      </c>
      <c r="G55" s="95">
        <v>96</v>
      </c>
      <c r="H55" s="94">
        <v>0</v>
      </c>
      <c r="I55" s="94">
        <v>96</v>
      </c>
      <c r="J55" s="94">
        <v>0</v>
      </c>
      <c r="K55" s="94" t="s">
        <v>987</v>
      </c>
      <c r="L55" s="94" t="s">
        <v>107</v>
      </c>
      <c r="M55" s="94" t="s">
        <v>988</v>
      </c>
      <c r="N55" s="94" t="s">
        <v>989</v>
      </c>
      <c r="O55" s="94">
        <v>60</v>
      </c>
      <c r="P55" s="94">
        <v>0</v>
      </c>
      <c r="Q55" s="94">
        <v>0</v>
      </c>
      <c r="R55" s="94"/>
      <c r="S55" s="94"/>
      <c r="T55" s="267" t="s">
        <v>956</v>
      </c>
      <c r="U55" s="268"/>
      <c r="V55" s="269"/>
      <c r="W55" s="94" t="s">
        <v>990</v>
      </c>
    </row>
    <row r="56" spans="1:23" s="28" customFormat="1" ht="15.75" x14ac:dyDescent="0.25">
      <c r="A56" s="98" t="s">
        <v>249</v>
      </c>
      <c r="B56" s="98"/>
      <c r="C56" s="98"/>
      <c r="D56" s="98"/>
      <c r="E56" s="98"/>
      <c r="F56" s="99"/>
      <c r="G56" s="100"/>
      <c r="H56" s="98"/>
      <c r="I56" s="98"/>
      <c r="J56" s="98"/>
      <c r="K56" s="98"/>
      <c r="L56" s="99"/>
      <c r="M56" s="99"/>
      <c r="N56" s="101"/>
      <c r="O56" s="98"/>
      <c r="P56" s="98"/>
      <c r="Q56" s="98"/>
      <c r="R56" s="98"/>
      <c r="S56" s="98"/>
      <c r="T56" s="295"/>
      <c r="U56" s="296"/>
      <c r="V56" s="297"/>
      <c r="W56" s="98"/>
    </row>
    <row r="57" spans="1:23" s="28" customFormat="1" ht="409.5" customHeight="1" x14ac:dyDescent="0.25">
      <c r="A57" s="94">
        <v>10</v>
      </c>
      <c r="B57" s="94" t="s">
        <v>269</v>
      </c>
      <c r="C57" s="94" t="s">
        <v>962</v>
      </c>
      <c r="D57" s="107" t="s">
        <v>991</v>
      </c>
      <c r="E57" s="107" t="s">
        <v>992</v>
      </c>
      <c r="F57" s="107" t="s">
        <v>119</v>
      </c>
      <c r="G57" s="108">
        <v>861.63099999999997</v>
      </c>
      <c r="H57" s="108">
        <v>1420</v>
      </c>
      <c r="I57" s="108"/>
      <c r="J57" s="108">
        <v>264.3</v>
      </c>
      <c r="K57" s="107" t="s">
        <v>993</v>
      </c>
      <c r="L57" s="107"/>
      <c r="M57" s="107" t="s">
        <v>994</v>
      </c>
      <c r="N57" s="107" t="s">
        <v>995</v>
      </c>
      <c r="O57" s="108">
        <v>915.64278327999989</v>
      </c>
      <c r="P57" s="108">
        <v>619.86509672</v>
      </c>
      <c r="Q57" s="107">
        <v>0</v>
      </c>
      <c r="R57" s="107"/>
      <c r="S57" s="107"/>
      <c r="T57" s="107">
        <v>0</v>
      </c>
      <c r="U57" s="107" t="s">
        <v>996</v>
      </c>
      <c r="V57" s="109" t="s">
        <v>997</v>
      </c>
      <c r="W57" s="94" t="s">
        <v>970</v>
      </c>
    </row>
    <row r="58" spans="1:23" s="28" customFormat="1" ht="23.25" customHeight="1" x14ac:dyDescent="0.25">
      <c r="A58" s="98" t="s">
        <v>249</v>
      </c>
      <c r="B58" s="98"/>
      <c r="C58" s="98"/>
      <c r="D58" s="98"/>
      <c r="E58" s="98"/>
      <c r="F58" s="99"/>
      <c r="G58" s="100"/>
      <c r="H58" s="98"/>
      <c r="I58" s="98"/>
      <c r="J58" s="98"/>
      <c r="K58" s="98"/>
      <c r="L58" s="99"/>
      <c r="M58" s="99"/>
      <c r="N58" s="101"/>
      <c r="O58" s="98"/>
      <c r="P58" s="98"/>
      <c r="Q58" s="98"/>
      <c r="R58" s="98"/>
      <c r="S58" s="98"/>
      <c r="T58" s="295"/>
      <c r="U58" s="296"/>
      <c r="V58" s="297"/>
      <c r="W58" s="101"/>
    </row>
    <row r="59" spans="1:23" s="28" customFormat="1" ht="15.75" x14ac:dyDescent="0.25">
      <c r="A59" s="279">
        <v>11</v>
      </c>
      <c r="B59" s="283" t="s">
        <v>998</v>
      </c>
      <c r="C59" s="283" t="s">
        <v>971</v>
      </c>
      <c r="D59" s="283" t="s">
        <v>999</v>
      </c>
      <c r="E59" s="283" t="s">
        <v>270</v>
      </c>
      <c r="F59" s="283" t="s">
        <v>121</v>
      </c>
      <c r="G59" s="285">
        <v>172.71342999999999</v>
      </c>
      <c r="H59" s="285">
        <v>0</v>
      </c>
      <c r="I59" s="285">
        <v>0</v>
      </c>
      <c r="J59" s="285">
        <v>107</v>
      </c>
      <c r="K59" s="283" t="s">
        <v>981</v>
      </c>
      <c r="L59" s="283"/>
      <c r="M59" s="283" t="s">
        <v>1000</v>
      </c>
      <c r="N59" s="283" t="s">
        <v>1001</v>
      </c>
      <c r="O59" s="287">
        <f>165.55366+70.22301</f>
        <v>235.77667000000002</v>
      </c>
      <c r="P59" s="285">
        <v>0</v>
      </c>
      <c r="Q59" s="283">
        <v>0</v>
      </c>
      <c r="R59" s="283"/>
      <c r="S59" s="283"/>
      <c r="T59" s="329">
        <v>0</v>
      </c>
      <c r="U59" s="329" t="s">
        <v>1002</v>
      </c>
      <c r="V59" s="329" t="s">
        <v>1003</v>
      </c>
      <c r="W59" s="283"/>
    </row>
    <row r="60" spans="1:23" s="28" customFormat="1" ht="299.25" customHeight="1" x14ac:dyDescent="0.25">
      <c r="A60" s="326"/>
      <c r="B60" s="327"/>
      <c r="C60" s="327"/>
      <c r="D60" s="327"/>
      <c r="E60" s="327"/>
      <c r="F60" s="327"/>
      <c r="G60" s="328"/>
      <c r="H60" s="328"/>
      <c r="I60" s="328"/>
      <c r="J60" s="328"/>
      <c r="K60" s="327"/>
      <c r="L60" s="327"/>
      <c r="M60" s="327"/>
      <c r="N60" s="327"/>
      <c r="O60" s="330"/>
      <c r="P60" s="328"/>
      <c r="Q60" s="327"/>
      <c r="R60" s="327"/>
      <c r="S60" s="327"/>
      <c r="T60" s="329"/>
      <c r="U60" s="329"/>
      <c r="V60" s="329"/>
      <c r="W60" s="327"/>
    </row>
    <row r="61" spans="1:23" s="28" customFormat="1" ht="408.75" customHeight="1" x14ac:dyDescent="0.25">
      <c r="A61" s="280"/>
      <c r="B61" s="284"/>
      <c r="C61" s="284"/>
      <c r="D61" s="284"/>
      <c r="E61" s="284"/>
      <c r="F61" s="284"/>
      <c r="G61" s="286"/>
      <c r="H61" s="286"/>
      <c r="I61" s="286"/>
      <c r="J61" s="286"/>
      <c r="K61" s="284"/>
      <c r="L61" s="284"/>
      <c r="M61" s="284"/>
      <c r="N61" s="284"/>
      <c r="O61" s="288"/>
      <c r="P61" s="286"/>
      <c r="Q61" s="284"/>
      <c r="R61" s="284"/>
      <c r="S61" s="284"/>
      <c r="T61" s="329"/>
      <c r="U61" s="329"/>
      <c r="V61" s="329"/>
      <c r="W61" s="284"/>
    </row>
    <row r="62" spans="1:23" s="28" customFormat="1" ht="20.25" customHeight="1" x14ac:dyDescent="0.25">
      <c r="A62" s="98" t="s">
        <v>249</v>
      </c>
      <c r="B62" s="98"/>
      <c r="C62" s="98"/>
      <c r="D62" s="98"/>
      <c r="E62" s="98"/>
      <c r="F62" s="99"/>
      <c r="G62" s="100"/>
      <c r="H62" s="98"/>
      <c r="I62" s="98"/>
      <c r="J62" s="98"/>
      <c r="K62" s="98"/>
      <c r="L62" s="99"/>
      <c r="M62" s="99"/>
      <c r="N62" s="98"/>
      <c r="O62" s="98"/>
      <c r="P62" s="98"/>
      <c r="Q62" s="98"/>
      <c r="R62" s="98"/>
      <c r="S62" s="98"/>
      <c r="T62" s="295"/>
      <c r="U62" s="296"/>
      <c r="V62" s="297"/>
      <c r="W62" s="101"/>
    </row>
    <row r="63" spans="1:23" s="28" customFormat="1" ht="15.75" x14ac:dyDescent="0.25">
      <c r="A63" s="279">
        <v>12</v>
      </c>
      <c r="B63" s="283" t="s">
        <v>1004</v>
      </c>
      <c r="C63" s="283" t="s">
        <v>983</v>
      </c>
      <c r="D63" s="283" t="s">
        <v>1005</v>
      </c>
      <c r="E63" s="283" t="s">
        <v>271</v>
      </c>
      <c r="F63" s="283" t="s">
        <v>121</v>
      </c>
      <c r="G63" s="285">
        <f>79.98+21</f>
        <v>100.98</v>
      </c>
      <c r="H63" s="285">
        <v>0</v>
      </c>
      <c r="I63" s="285">
        <v>0</v>
      </c>
      <c r="J63" s="285">
        <v>0</v>
      </c>
      <c r="K63" s="283"/>
      <c r="L63" s="283"/>
      <c r="M63" s="283" t="s">
        <v>1006</v>
      </c>
      <c r="N63" s="283" t="s">
        <v>1007</v>
      </c>
      <c r="O63" s="287">
        <f>0.36+19</f>
        <v>19.36</v>
      </c>
      <c r="P63" s="285">
        <v>0</v>
      </c>
      <c r="Q63" s="283">
        <v>0</v>
      </c>
      <c r="R63" s="283">
        <v>0</v>
      </c>
      <c r="S63" s="283"/>
      <c r="T63" s="316" t="s">
        <v>956</v>
      </c>
      <c r="U63" s="317"/>
      <c r="V63" s="318"/>
      <c r="W63" s="279"/>
    </row>
    <row r="64" spans="1:23" s="28" customFormat="1" ht="408.75" customHeight="1" x14ac:dyDescent="0.25">
      <c r="A64" s="280"/>
      <c r="B64" s="284"/>
      <c r="C64" s="284"/>
      <c r="D64" s="284"/>
      <c r="E64" s="284"/>
      <c r="F64" s="284"/>
      <c r="G64" s="286"/>
      <c r="H64" s="286"/>
      <c r="I64" s="286"/>
      <c r="J64" s="286"/>
      <c r="K64" s="284"/>
      <c r="L64" s="284"/>
      <c r="M64" s="284"/>
      <c r="N64" s="284"/>
      <c r="O64" s="288"/>
      <c r="P64" s="286"/>
      <c r="Q64" s="284"/>
      <c r="R64" s="284"/>
      <c r="S64" s="284"/>
      <c r="T64" s="319"/>
      <c r="U64" s="320"/>
      <c r="V64" s="321"/>
      <c r="W64" s="280"/>
    </row>
    <row r="65" spans="1:23" s="28" customFormat="1" ht="15.75" x14ac:dyDescent="0.25">
      <c r="A65" s="98" t="s">
        <v>249</v>
      </c>
      <c r="B65" s="98"/>
      <c r="C65" s="98"/>
      <c r="D65" s="98"/>
      <c r="E65" s="98"/>
      <c r="F65" s="99"/>
      <c r="G65" s="100"/>
      <c r="H65" s="98"/>
      <c r="I65" s="98"/>
      <c r="J65" s="98"/>
      <c r="K65" s="98"/>
      <c r="L65" s="99"/>
      <c r="M65" s="99"/>
      <c r="N65" s="98"/>
      <c r="O65" s="98"/>
      <c r="P65" s="98"/>
      <c r="Q65" s="98"/>
      <c r="R65" s="98"/>
      <c r="S65" s="98"/>
      <c r="T65" s="295"/>
      <c r="U65" s="296"/>
      <c r="V65" s="297"/>
      <c r="W65" s="101"/>
    </row>
    <row r="66" spans="1:23" s="28" customFormat="1" ht="154.5" customHeight="1" x14ac:dyDescent="0.25">
      <c r="A66" s="279">
        <v>13</v>
      </c>
      <c r="B66" s="283" t="s">
        <v>1008</v>
      </c>
      <c r="C66" s="283" t="s">
        <v>983</v>
      </c>
      <c r="D66" s="283" t="s">
        <v>1009</v>
      </c>
      <c r="E66" s="283" t="s">
        <v>271</v>
      </c>
      <c r="F66" s="283" t="s">
        <v>121</v>
      </c>
      <c r="G66" s="285">
        <v>393.6</v>
      </c>
      <c r="H66" s="285">
        <v>480</v>
      </c>
      <c r="I66" s="285"/>
      <c r="J66" s="285">
        <v>219.7</v>
      </c>
      <c r="K66" s="283" t="s">
        <v>993</v>
      </c>
      <c r="L66" s="283"/>
      <c r="M66" s="283" t="s">
        <v>1010</v>
      </c>
      <c r="N66" s="283" t="s">
        <v>1011</v>
      </c>
      <c r="O66" s="287">
        <v>3.64</v>
      </c>
      <c r="P66" s="287">
        <v>193.95</v>
      </c>
      <c r="Q66" s="283">
        <v>0</v>
      </c>
      <c r="R66" s="283"/>
      <c r="S66" s="283"/>
      <c r="T66" s="316" t="s">
        <v>956</v>
      </c>
      <c r="U66" s="317"/>
      <c r="V66" s="318"/>
      <c r="W66" s="279"/>
    </row>
    <row r="67" spans="1:23" s="28" customFormat="1" ht="408.75" customHeight="1" x14ac:dyDescent="0.25">
      <c r="A67" s="280"/>
      <c r="B67" s="284"/>
      <c r="C67" s="284"/>
      <c r="D67" s="284"/>
      <c r="E67" s="284"/>
      <c r="F67" s="284"/>
      <c r="G67" s="286"/>
      <c r="H67" s="286"/>
      <c r="I67" s="286"/>
      <c r="J67" s="286"/>
      <c r="K67" s="284"/>
      <c r="L67" s="284"/>
      <c r="M67" s="284"/>
      <c r="N67" s="284"/>
      <c r="O67" s="288"/>
      <c r="P67" s="288"/>
      <c r="Q67" s="284"/>
      <c r="R67" s="284"/>
      <c r="S67" s="284"/>
      <c r="T67" s="319"/>
      <c r="U67" s="320"/>
      <c r="V67" s="321"/>
      <c r="W67" s="280"/>
    </row>
    <row r="68" spans="1:23" s="28" customFormat="1" ht="21.75" customHeight="1" x14ac:dyDescent="0.25">
      <c r="A68" s="98" t="s">
        <v>249</v>
      </c>
      <c r="B68" s="98"/>
      <c r="C68" s="98"/>
      <c r="D68" s="98"/>
      <c r="E68" s="98"/>
      <c r="F68" s="99"/>
      <c r="G68" s="100"/>
      <c r="H68" s="98"/>
      <c r="I68" s="98"/>
      <c r="J68" s="98"/>
      <c r="K68" s="98"/>
      <c r="L68" s="99"/>
      <c r="M68" s="99"/>
      <c r="N68" s="98"/>
      <c r="O68" s="98"/>
      <c r="P68" s="98"/>
      <c r="Q68" s="98"/>
      <c r="R68" s="98"/>
      <c r="S68" s="98"/>
      <c r="T68" s="295"/>
      <c r="U68" s="296"/>
      <c r="V68" s="297"/>
      <c r="W68" s="101"/>
    </row>
    <row r="69" spans="1:23" s="28" customFormat="1" ht="173.25" x14ac:dyDescent="0.25">
      <c r="A69" s="94">
        <v>14</v>
      </c>
      <c r="B69" s="94" t="s">
        <v>272</v>
      </c>
      <c r="C69" s="94" t="s">
        <v>962</v>
      </c>
      <c r="D69" s="94" t="s">
        <v>972</v>
      </c>
      <c r="E69" s="94" t="s">
        <v>1012</v>
      </c>
      <c r="F69" s="94" t="s">
        <v>273</v>
      </c>
      <c r="G69" s="95">
        <v>600</v>
      </c>
      <c r="H69" s="94">
        <v>0</v>
      </c>
      <c r="I69" s="94">
        <v>0</v>
      </c>
      <c r="J69" s="94">
        <v>400</v>
      </c>
      <c r="K69" s="94" t="s">
        <v>1013</v>
      </c>
      <c r="L69" s="94"/>
      <c r="M69" s="94" t="s">
        <v>274</v>
      </c>
      <c r="N69" s="94" t="s">
        <v>1014</v>
      </c>
      <c r="O69" s="94">
        <v>0</v>
      </c>
      <c r="P69" s="94">
        <v>0</v>
      </c>
      <c r="Q69" s="94">
        <v>400</v>
      </c>
      <c r="R69" s="94" t="s">
        <v>1015</v>
      </c>
      <c r="S69" s="94"/>
      <c r="T69" s="267" t="s">
        <v>956</v>
      </c>
      <c r="U69" s="268"/>
      <c r="V69" s="269"/>
      <c r="W69" s="94"/>
    </row>
    <row r="70" spans="1:23" s="29" customFormat="1" ht="20.25" customHeight="1" x14ac:dyDescent="0.25">
      <c r="A70" s="98" t="s">
        <v>249</v>
      </c>
      <c r="B70" s="98"/>
      <c r="C70" s="98"/>
      <c r="D70" s="98"/>
      <c r="E70" s="98"/>
      <c r="F70" s="99"/>
      <c r="G70" s="100"/>
      <c r="H70" s="98"/>
      <c r="I70" s="98"/>
      <c r="J70" s="98"/>
      <c r="K70" s="98"/>
      <c r="L70" s="99"/>
      <c r="M70" s="99"/>
      <c r="N70" s="98"/>
      <c r="O70" s="98"/>
      <c r="P70" s="98"/>
      <c r="Q70" s="98"/>
      <c r="R70" s="98"/>
      <c r="S70" s="98"/>
      <c r="T70" s="295"/>
      <c r="U70" s="296"/>
      <c r="V70" s="297"/>
      <c r="W70" s="98"/>
    </row>
    <row r="71" spans="1:23" s="29" customFormat="1" ht="234" customHeight="1" x14ac:dyDescent="0.25">
      <c r="A71" s="94">
        <v>15</v>
      </c>
      <c r="B71" s="94" t="s">
        <v>275</v>
      </c>
      <c r="C71" s="94" t="s">
        <v>962</v>
      </c>
      <c r="D71" s="94" t="s">
        <v>972</v>
      </c>
      <c r="E71" s="94" t="s">
        <v>276</v>
      </c>
      <c r="F71" s="94" t="s">
        <v>117</v>
      </c>
      <c r="G71" s="95">
        <v>80</v>
      </c>
      <c r="H71" s="94">
        <v>0</v>
      </c>
      <c r="I71" s="94">
        <v>70</v>
      </c>
      <c r="J71" s="94">
        <v>0</v>
      </c>
      <c r="K71" s="94" t="s">
        <v>987</v>
      </c>
      <c r="L71" s="102"/>
      <c r="M71" s="94" t="s">
        <v>1016</v>
      </c>
      <c r="N71" s="94" t="s">
        <v>1017</v>
      </c>
      <c r="O71" s="94">
        <v>0</v>
      </c>
      <c r="P71" s="94">
        <v>0</v>
      </c>
      <c r="Q71" s="94">
        <v>0</v>
      </c>
      <c r="R71" s="94"/>
      <c r="S71" s="94"/>
      <c r="T71" s="267" t="s">
        <v>956</v>
      </c>
      <c r="U71" s="268"/>
      <c r="V71" s="269"/>
      <c r="W71" s="94" t="s">
        <v>277</v>
      </c>
    </row>
    <row r="72" spans="1:23" s="29" customFormat="1" ht="17.25" customHeight="1" x14ac:dyDescent="0.25">
      <c r="A72" s="98" t="s">
        <v>249</v>
      </c>
      <c r="B72" s="98"/>
      <c r="C72" s="98"/>
      <c r="D72" s="98"/>
      <c r="E72" s="98"/>
      <c r="F72" s="99"/>
      <c r="G72" s="100"/>
      <c r="H72" s="98"/>
      <c r="I72" s="98"/>
      <c r="J72" s="98"/>
      <c r="K72" s="98"/>
      <c r="L72" s="99"/>
      <c r="M72" s="99"/>
      <c r="N72" s="98"/>
      <c r="O72" s="98"/>
      <c r="P72" s="98"/>
      <c r="Q72" s="98"/>
      <c r="R72" s="98"/>
      <c r="S72" s="98"/>
      <c r="T72" s="295"/>
      <c r="U72" s="296"/>
      <c r="V72" s="297"/>
      <c r="W72" s="98"/>
    </row>
    <row r="73" spans="1:23" s="29" customFormat="1" ht="372" customHeight="1" x14ac:dyDescent="0.25">
      <c r="A73" s="94">
        <v>16</v>
      </c>
      <c r="B73" s="94" t="s">
        <v>278</v>
      </c>
      <c r="C73" s="94" t="s">
        <v>962</v>
      </c>
      <c r="D73" s="94" t="s">
        <v>1018</v>
      </c>
      <c r="E73" s="94" t="s">
        <v>279</v>
      </c>
      <c r="F73" s="94" t="s">
        <v>114</v>
      </c>
      <c r="G73" s="95">
        <v>415</v>
      </c>
      <c r="H73" s="94">
        <v>397</v>
      </c>
      <c r="I73" s="94">
        <v>0</v>
      </c>
      <c r="J73" s="94">
        <v>0</v>
      </c>
      <c r="K73" s="94"/>
      <c r="L73" s="94"/>
      <c r="M73" s="94" t="s">
        <v>1019</v>
      </c>
      <c r="N73" s="94" t="s">
        <v>280</v>
      </c>
      <c r="O73" s="94">
        <v>415</v>
      </c>
      <c r="P73" s="94">
        <v>0</v>
      </c>
      <c r="Q73" s="94">
        <v>0</v>
      </c>
      <c r="R73" s="94"/>
      <c r="S73" s="94"/>
      <c r="T73" s="267" t="s">
        <v>956</v>
      </c>
      <c r="U73" s="268"/>
      <c r="V73" s="269"/>
      <c r="W73" s="94" t="s">
        <v>257</v>
      </c>
    </row>
    <row r="74" spans="1:23" s="29" customFormat="1" ht="15.75" x14ac:dyDescent="0.25">
      <c r="A74" s="98" t="s">
        <v>249</v>
      </c>
      <c r="B74" s="98"/>
      <c r="C74" s="98"/>
      <c r="D74" s="98"/>
      <c r="E74" s="98"/>
      <c r="F74" s="99"/>
      <c r="G74" s="100"/>
      <c r="H74" s="98"/>
      <c r="I74" s="98"/>
      <c r="J74" s="98"/>
      <c r="K74" s="98"/>
      <c r="L74" s="99"/>
      <c r="M74" s="99"/>
      <c r="N74" s="98"/>
      <c r="O74" s="98"/>
      <c r="P74" s="98"/>
      <c r="Q74" s="98"/>
      <c r="R74" s="98"/>
      <c r="S74" s="98"/>
      <c r="T74" s="295"/>
      <c r="U74" s="296"/>
      <c r="V74" s="297"/>
      <c r="W74" s="98"/>
    </row>
    <row r="75" spans="1:23" s="29" customFormat="1" ht="318.75" customHeight="1" x14ac:dyDescent="0.25">
      <c r="A75" s="94">
        <v>17</v>
      </c>
      <c r="B75" s="94" t="s">
        <v>243</v>
      </c>
      <c r="C75" s="94" t="s">
        <v>962</v>
      </c>
      <c r="D75" s="94" t="s">
        <v>1020</v>
      </c>
      <c r="E75" s="94" t="s">
        <v>250</v>
      </c>
      <c r="F75" s="94" t="s">
        <v>251</v>
      </c>
      <c r="G75" s="94">
        <v>394</v>
      </c>
      <c r="H75" s="94">
        <v>1576</v>
      </c>
      <c r="I75" s="94">
        <v>0</v>
      </c>
      <c r="J75" s="94">
        <v>0</v>
      </c>
      <c r="K75" s="94"/>
      <c r="L75" s="94"/>
      <c r="M75" s="94" t="s">
        <v>1021</v>
      </c>
      <c r="N75" s="94" t="s">
        <v>1022</v>
      </c>
      <c r="O75" s="94">
        <v>324</v>
      </c>
      <c r="P75" s="94">
        <v>951</v>
      </c>
      <c r="Q75" s="94">
        <v>0</v>
      </c>
      <c r="R75" s="94"/>
      <c r="S75" s="94"/>
      <c r="T75" s="267" t="s">
        <v>956</v>
      </c>
      <c r="U75" s="268"/>
      <c r="V75" s="269"/>
      <c r="W75" s="94"/>
    </row>
    <row r="76" spans="1:23" s="29" customFormat="1" ht="15.75" x14ac:dyDescent="0.25">
      <c r="A76" s="98"/>
      <c r="B76" s="98"/>
      <c r="C76" s="98"/>
      <c r="D76" s="98"/>
      <c r="E76" s="98"/>
      <c r="F76" s="99"/>
      <c r="G76" s="100"/>
      <c r="H76" s="98"/>
      <c r="I76" s="98"/>
      <c r="J76" s="98"/>
      <c r="K76" s="98"/>
      <c r="L76" s="99"/>
      <c r="M76" s="99"/>
      <c r="N76" s="98"/>
      <c r="O76" s="98"/>
      <c r="P76" s="98"/>
      <c r="Q76" s="98"/>
      <c r="R76" s="98"/>
      <c r="S76" s="98"/>
      <c r="T76" s="295"/>
      <c r="U76" s="296"/>
      <c r="V76" s="297"/>
      <c r="W76" s="98"/>
    </row>
    <row r="77" spans="1:23" s="29" customFormat="1" ht="195" customHeight="1" x14ac:dyDescent="0.25">
      <c r="A77" s="94">
        <v>18</v>
      </c>
      <c r="B77" s="94" t="s">
        <v>247</v>
      </c>
      <c r="C77" s="94" t="s">
        <v>983</v>
      </c>
      <c r="D77" s="94" t="s">
        <v>972</v>
      </c>
      <c r="E77" s="94" t="s">
        <v>250</v>
      </c>
      <c r="F77" s="94" t="s">
        <v>251</v>
      </c>
      <c r="G77" s="95">
        <v>446</v>
      </c>
      <c r="H77" s="94">
        <v>1785</v>
      </c>
      <c r="I77" s="94">
        <v>0</v>
      </c>
      <c r="J77" s="94">
        <v>0</v>
      </c>
      <c r="K77" s="94"/>
      <c r="L77" s="94"/>
      <c r="M77" s="94" t="s">
        <v>1023</v>
      </c>
      <c r="N77" s="94" t="s">
        <v>1024</v>
      </c>
      <c r="O77" s="94">
        <v>0</v>
      </c>
      <c r="P77" s="94">
        <v>0</v>
      </c>
      <c r="Q77" s="94">
        <v>0</v>
      </c>
      <c r="R77" s="94"/>
      <c r="S77" s="94"/>
      <c r="T77" s="267" t="s">
        <v>956</v>
      </c>
      <c r="U77" s="268"/>
      <c r="V77" s="269"/>
      <c r="W77" s="94"/>
    </row>
    <row r="78" spans="1:23" s="29" customFormat="1" ht="15.75" x14ac:dyDescent="0.25">
      <c r="A78" s="98" t="s">
        <v>249</v>
      </c>
      <c r="B78" s="98"/>
      <c r="C78" s="98"/>
      <c r="D78" s="98"/>
      <c r="E78" s="98"/>
      <c r="F78" s="99"/>
      <c r="G78" s="100"/>
      <c r="H78" s="98"/>
      <c r="I78" s="98"/>
      <c r="J78" s="98"/>
      <c r="K78" s="98"/>
      <c r="L78" s="99"/>
      <c r="M78" s="99"/>
      <c r="N78" s="98"/>
      <c r="O78" s="98"/>
      <c r="P78" s="98"/>
      <c r="Q78" s="98"/>
      <c r="R78" s="98"/>
      <c r="S78" s="98"/>
      <c r="T78" s="295"/>
      <c r="U78" s="296"/>
      <c r="V78" s="297"/>
      <c r="W78" s="98"/>
    </row>
    <row r="79" spans="1:23" s="29" customFormat="1" ht="175.5" customHeight="1" x14ac:dyDescent="0.25">
      <c r="A79" s="94">
        <v>19</v>
      </c>
      <c r="B79" s="94" t="s">
        <v>245</v>
      </c>
      <c r="C79" s="94" t="s">
        <v>983</v>
      </c>
      <c r="D79" s="94" t="s">
        <v>972</v>
      </c>
      <c r="E79" s="94" t="s">
        <v>250</v>
      </c>
      <c r="F79" s="94" t="s">
        <v>251</v>
      </c>
      <c r="G79" s="95">
        <v>610</v>
      </c>
      <c r="H79" s="94">
        <v>2438</v>
      </c>
      <c r="I79" s="94">
        <v>0</v>
      </c>
      <c r="J79" s="94">
        <v>0</v>
      </c>
      <c r="K79" s="94"/>
      <c r="L79" s="94"/>
      <c r="M79" s="94" t="s">
        <v>1025</v>
      </c>
      <c r="N79" s="94" t="s">
        <v>1026</v>
      </c>
      <c r="O79" s="94">
        <v>0</v>
      </c>
      <c r="P79" s="94">
        <v>0</v>
      </c>
      <c r="Q79" s="94">
        <v>0</v>
      </c>
      <c r="R79" s="94"/>
      <c r="S79" s="94"/>
      <c r="T79" s="267" t="s">
        <v>956</v>
      </c>
      <c r="U79" s="268"/>
      <c r="V79" s="269"/>
      <c r="W79" s="94"/>
    </row>
    <row r="80" spans="1:23" s="29" customFormat="1" ht="17.25" customHeight="1" x14ac:dyDescent="0.25">
      <c r="A80" s="98" t="s">
        <v>249</v>
      </c>
      <c r="B80" s="98"/>
      <c r="C80" s="98"/>
      <c r="D80" s="98"/>
      <c r="E80" s="98"/>
      <c r="F80" s="99"/>
      <c r="G80" s="100"/>
      <c r="H80" s="98"/>
      <c r="I80" s="98"/>
      <c r="J80" s="98"/>
      <c r="K80" s="98"/>
      <c r="L80" s="99"/>
      <c r="M80" s="99"/>
      <c r="N80" s="98"/>
      <c r="O80" s="98"/>
      <c r="P80" s="98"/>
      <c r="Q80" s="98"/>
      <c r="R80" s="98"/>
      <c r="S80" s="98"/>
      <c r="T80" s="295"/>
      <c r="U80" s="296"/>
      <c r="V80" s="297"/>
      <c r="W80" s="98"/>
    </row>
    <row r="81" spans="1:23" s="28" customFormat="1" ht="162" customHeight="1" x14ac:dyDescent="0.25">
      <c r="A81" s="94">
        <v>20</v>
      </c>
      <c r="B81" s="94" t="s">
        <v>1027</v>
      </c>
      <c r="C81" s="94" t="s">
        <v>983</v>
      </c>
      <c r="D81" s="94" t="s">
        <v>972</v>
      </c>
      <c r="E81" s="94" t="s">
        <v>1028</v>
      </c>
      <c r="F81" s="94" t="s">
        <v>1029</v>
      </c>
      <c r="G81" s="95">
        <v>80</v>
      </c>
      <c r="H81" s="94"/>
      <c r="I81" s="94">
        <v>70</v>
      </c>
      <c r="J81" s="94">
        <v>0</v>
      </c>
      <c r="K81" s="94" t="s">
        <v>1030</v>
      </c>
      <c r="L81" s="110"/>
      <c r="M81" s="94" t="s">
        <v>1031</v>
      </c>
      <c r="N81" s="94" t="s">
        <v>1026</v>
      </c>
      <c r="O81" s="94">
        <v>0</v>
      </c>
      <c r="P81" s="94">
        <v>0</v>
      </c>
      <c r="Q81" s="94">
        <v>0</v>
      </c>
      <c r="R81" s="94"/>
      <c r="S81" s="94"/>
      <c r="T81" s="267" t="s">
        <v>956</v>
      </c>
      <c r="U81" s="268"/>
      <c r="V81" s="269"/>
      <c r="W81" s="94" t="s">
        <v>1032</v>
      </c>
    </row>
    <row r="82" spans="1:23" s="28" customFormat="1" ht="15.75" x14ac:dyDescent="0.25">
      <c r="A82" s="98"/>
      <c r="B82" s="98"/>
      <c r="C82" s="98"/>
      <c r="D82" s="98"/>
      <c r="E82" s="98"/>
      <c r="F82" s="99"/>
      <c r="G82" s="100"/>
      <c r="H82" s="98"/>
      <c r="I82" s="98"/>
      <c r="J82" s="98"/>
      <c r="K82" s="98"/>
      <c r="L82" s="99"/>
      <c r="M82" s="99"/>
      <c r="N82" s="98"/>
      <c r="O82" s="98"/>
      <c r="P82" s="98"/>
      <c r="Q82" s="98"/>
      <c r="R82" s="98"/>
      <c r="S82" s="98"/>
      <c r="T82" s="295"/>
      <c r="U82" s="296"/>
      <c r="V82" s="297"/>
      <c r="W82" s="98"/>
    </row>
    <row r="83" spans="1:23" s="28" customFormat="1" ht="372.75" customHeight="1" x14ac:dyDescent="0.25">
      <c r="A83" s="94">
        <v>21</v>
      </c>
      <c r="B83" s="94" t="s">
        <v>1033</v>
      </c>
      <c r="C83" s="94" t="s">
        <v>1034</v>
      </c>
      <c r="D83" s="94" t="s">
        <v>1035</v>
      </c>
      <c r="E83" s="94" t="s">
        <v>1036</v>
      </c>
      <c r="F83" s="94" t="s">
        <v>1037</v>
      </c>
      <c r="G83" s="95">
        <v>500</v>
      </c>
      <c r="H83" s="94">
        <v>0</v>
      </c>
      <c r="I83" s="94">
        <v>0</v>
      </c>
      <c r="J83" s="94">
        <v>500</v>
      </c>
      <c r="K83" s="94" t="s">
        <v>1038</v>
      </c>
      <c r="L83" s="94"/>
      <c r="M83" s="94" t="s">
        <v>1039</v>
      </c>
      <c r="N83" s="94" t="s">
        <v>1040</v>
      </c>
      <c r="O83" s="94">
        <v>0</v>
      </c>
      <c r="P83" s="94">
        <v>0</v>
      </c>
      <c r="Q83" s="94">
        <v>0</v>
      </c>
      <c r="R83" s="94"/>
      <c r="S83" s="94"/>
      <c r="T83" s="267" t="s">
        <v>956</v>
      </c>
      <c r="U83" s="268"/>
      <c r="V83" s="269"/>
      <c r="W83" s="94"/>
    </row>
    <row r="84" spans="1:23" s="28" customFormat="1" ht="15.75" x14ac:dyDescent="0.25">
      <c r="A84" s="98" t="s">
        <v>249</v>
      </c>
      <c r="B84" s="98"/>
      <c r="C84" s="98"/>
      <c r="D84" s="98"/>
      <c r="E84" s="98"/>
      <c r="F84" s="99"/>
      <c r="G84" s="100"/>
      <c r="H84" s="98"/>
      <c r="I84" s="98"/>
      <c r="J84" s="98"/>
      <c r="K84" s="98"/>
      <c r="L84" s="99"/>
      <c r="M84" s="99"/>
      <c r="N84" s="98"/>
      <c r="O84" s="98"/>
      <c r="P84" s="98"/>
      <c r="Q84" s="98"/>
      <c r="R84" s="98"/>
      <c r="S84" s="98"/>
      <c r="T84" s="295"/>
      <c r="U84" s="296"/>
      <c r="V84" s="297"/>
      <c r="W84" s="98"/>
    </row>
    <row r="85" spans="1:23" s="28" customFormat="1" ht="283.5" x14ac:dyDescent="0.25">
      <c r="A85" s="94">
        <v>22</v>
      </c>
      <c r="B85" s="94" t="s">
        <v>946</v>
      </c>
      <c r="C85" s="94" t="s">
        <v>1041</v>
      </c>
      <c r="D85" s="94" t="s">
        <v>1042</v>
      </c>
      <c r="E85" s="94" t="s">
        <v>1043</v>
      </c>
      <c r="F85" s="94" t="s">
        <v>1044</v>
      </c>
      <c r="G85" s="95">
        <v>40</v>
      </c>
      <c r="H85" s="94"/>
      <c r="I85" s="94">
        <v>0</v>
      </c>
      <c r="J85" s="94">
        <v>70</v>
      </c>
      <c r="K85" s="94" t="s">
        <v>1038</v>
      </c>
      <c r="L85" s="94"/>
      <c r="M85" s="94" t="s">
        <v>1045</v>
      </c>
      <c r="N85" s="94" t="s">
        <v>1046</v>
      </c>
      <c r="O85" s="94">
        <v>27</v>
      </c>
      <c r="P85" s="94">
        <v>0</v>
      </c>
      <c r="Q85" s="94">
        <v>0</v>
      </c>
      <c r="R85" s="94"/>
      <c r="S85" s="94"/>
      <c r="T85" s="267" t="s">
        <v>956</v>
      </c>
      <c r="U85" s="268"/>
      <c r="V85" s="269"/>
      <c r="W85" s="94" t="s">
        <v>957</v>
      </c>
    </row>
    <row r="86" spans="1:23" s="28" customFormat="1" ht="15.75" x14ac:dyDescent="0.25">
      <c r="A86" s="111" t="s">
        <v>1047</v>
      </c>
      <c r="B86" s="111"/>
      <c r="C86" s="112"/>
      <c r="D86" s="111"/>
      <c r="E86" s="111"/>
      <c r="F86" s="111"/>
      <c r="G86" s="113">
        <f>SUM(G34:G85)</f>
        <v>7157.5244299999995</v>
      </c>
      <c r="H86" s="113">
        <f>SUM(H34:H85)</f>
        <v>8908</v>
      </c>
      <c r="I86" s="113">
        <f>SUM(I34:I85)</f>
        <v>286</v>
      </c>
      <c r="J86" s="113">
        <f>SUM(J34:J85)</f>
        <v>3535.7999999999997</v>
      </c>
      <c r="K86" s="111"/>
      <c r="L86" s="111"/>
      <c r="M86" s="111"/>
      <c r="N86" s="111"/>
      <c r="O86" s="114">
        <f>SUM(O34:O85)</f>
        <v>2521.4194532800002</v>
      </c>
      <c r="P86" s="114">
        <f t="shared" ref="P86:Q86" si="0">SUM(P34:P85)</f>
        <v>2456.8720967199997</v>
      </c>
      <c r="Q86" s="114">
        <f t="shared" si="0"/>
        <v>400</v>
      </c>
      <c r="R86" s="111"/>
      <c r="S86" s="111"/>
      <c r="T86" s="111"/>
      <c r="U86" s="111"/>
      <c r="V86" s="111"/>
      <c r="W86" s="111"/>
    </row>
    <row r="87" spans="1:23" s="28" customFormat="1" ht="15.75" x14ac:dyDescent="0.25">
      <c r="C87" s="31"/>
    </row>
    <row r="88" spans="1:23" s="28" customFormat="1" ht="15.75" x14ac:dyDescent="0.25">
      <c r="C88" s="31"/>
    </row>
    <row r="89" spans="1:23" s="28" customFormat="1" ht="15.75" x14ac:dyDescent="0.25">
      <c r="C89" s="31"/>
    </row>
    <row r="90" spans="1:23" s="28" customFormat="1" ht="15.75" x14ac:dyDescent="0.25">
      <c r="C90" s="31"/>
    </row>
    <row r="91" spans="1:23" s="28" customFormat="1" ht="15.75" x14ac:dyDescent="0.25">
      <c r="C91" s="31"/>
    </row>
    <row r="92" spans="1:23" s="28" customFormat="1" ht="15.75" x14ac:dyDescent="0.25">
      <c r="C92" s="31"/>
    </row>
    <row r="93" spans="1:23" s="28" customFormat="1" ht="15.75" x14ac:dyDescent="0.25">
      <c r="C93" s="31"/>
    </row>
    <row r="94" spans="1:23" s="28" customFormat="1" ht="15.75" x14ac:dyDescent="0.25">
      <c r="C94" s="31"/>
    </row>
    <row r="95" spans="1:23" s="28" customFormat="1" ht="15.75" x14ac:dyDescent="0.25">
      <c r="C95" s="31"/>
    </row>
  </sheetData>
  <mergeCells count="212">
    <mergeCell ref="T85:V85"/>
    <mergeCell ref="T78:V78"/>
    <mergeCell ref="T79:V79"/>
    <mergeCell ref="T80:V80"/>
    <mergeCell ref="T81:V81"/>
    <mergeCell ref="T82:V82"/>
    <mergeCell ref="T83:V83"/>
    <mergeCell ref="T72:V72"/>
    <mergeCell ref="T73:V73"/>
    <mergeCell ref="T74:V74"/>
    <mergeCell ref="T75:V75"/>
    <mergeCell ref="T76:V76"/>
    <mergeCell ref="T77:V77"/>
    <mergeCell ref="T70:V70"/>
    <mergeCell ref="T71:V71"/>
    <mergeCell ref="N66:N67"/>
    <mergeCell ref="O66:O67"/>
    <mergeCell ref="P66:P67"/>
    <mergeCell ref="Q66:Q67"/>
    <mergeCell ref="R66:R67"/>
    <mergeCell ref="S66:S67"/>
    <mergeCell ref="T84:V84"/>
    <mergeCell ref="T65:V65"/>
    <mergeCell ref="P63:P64"/>
    <mergeCell ref="Q63:Q64"/>
    <mergeCell ref="R63:R64"/>
    <mergeCell ref="S63:S64"/>
    <mergeCell ref="T66:V67"/>
    <mergeCell ref="W66:W67"/>
    <mergeCell ref="T68:V68"/>
    <mergeCell ref="T69:V69"/>
    <mergeCell ref="A66:A67"/>
    <mergeCell ref="B66:B67"/>
    <mergeCell ref="C66:C67"/>
    <mergeCell ref="D66:D67"/>
    <mergeCell ref="E66:E67"/>
    <mergeCell ref="F66:F67"/>
    <mergeCell ref="G66:G67"/>
    <mergeCell ref="N63:N64"/>
    <mergeCell ref="O63:O64"/>
    <mergeCell ref="H63:H64"/>
    <mergeCell ref="I63:I64"/>
    <mergeCell ref="J63:J64"/>
    <mergeCell ref="K63:K64"/>
    <mergeCell ref="L63:L64"/>
    <mergeCell ref="M63:M64"/>
    <mergeCell ref="H66:H67"/>
    <mergeCell ref="I66:I67"/>
    <mergeCell ref="J66:J67"/>
    <mergeCell ref="K66:K67"/>
    <mergeCell ref="L66:L67"/>
    <mergeCell ref="M66:M67"/>
    <mergeCell ref="V59:V61"/>
    <mergeCell ref="W59:W61"/>
    <mergeCell ref="T62:V62"/>
    <mergeCell ref="A63:A64"/>
    <mergeCell ref="B63:B64"/>
    <mergeCell ref="C63:C64"/>
    <mergeCell ref="D63:D64"/>
    <mergeCell ref="E63:E64"/>
    <mergeCell ref="F63:F64"/>
    <mergeCell ref="G63:G64"/>
    <mergeCell ref="P59:P61"/>
    <mergeCell ref="Q59:Q61"/>
    <mergeCell ref="R59:R61"/>
    <mergeCell ref="S59:S61"/>
    <mergeCell ref="T59:T61"/>
    <mergeCell ref="U59:U61"/>
    <mergeCell ref="J59:J61"/>
    <mergeCell ref="K59:K61"/>
    <mergeCell ref="L59:L61"/>
    <mergeCell ref="M59:M61"/>
    <mergeCell ref="N59:N61"/>
    <mergeCell ref="O59:O61"/>
    <mergeCell ref="T63:V64"/>
    <mergeCell ref="W63:W64"/>
    <mergeCell ref="A59:A61"/>
    <mergeCell ref="B59:B61"/>
    <mergeCell ref="C59:C61"/>
    <mergeCell ref="D59:D61"/>
    <mergeCell ref="E59:E61"/>
    <mergeCell ref="F59:F61"/>
    <mergeCell ref="G59:G61"/>
    <mergeCell ref="H59:H61"/>
    <mergeCell ref="I59:I61"/>
    <mergeCell ref="T55:V55"/>
    <mergeCell ref="T56:V56"/>
    <mergeCell ref="N51:N52"/>
    <mergeCell ref="O51:O52"/>
    <mergeCell ref="P51:P52"/>
    <mergeCell ref="Q51:Q52"/>
    <mergeCell ref="R51:R52"/>
    <mergeCell ref="S51:S52"/>
    <mergeCell ref="T58:V58"/>
    <mergeCell ref="T50:V50"/>
    <mergeCell ref="P48:P49"/>
    <mergeCell ref="Q48:Q49"/>
    <mergeCell ref="R48:R49"/>
    <mergeCell ref="S48:S49"/>
    <mergeCell ref="T51:V52"/>
    <mergeCell ref="W51:W52"/>
    <mergeCell ref="T53:V53"/>
    <mergeCell ref="T54:V54"/>
    <mergeCell ref="A51:A52"/>
    <mergeCell ref="B51:B52"/>
    <mergeCell ref="C51:C52"/>
    <mergeCell ref="D51:D52"/>
    <mergeCell ref="E51:E52"/>
    <mergeCell ref="F51:F52"/>
    <mergeCell ref="G51:G52"/>
    <mergeCell ref="N48:N49"/>
    <mergeCell ref="O48:O49"/>
    <mergeCell ref="H48:H49"/>
    <mergeCell ref="I48:I49"/>
    <mergeCell ref="J48:J49"/>
    <mergeCell ref="K48:K49"/>
    <mergeCell ref="L48:L49"/>
    <mergeCell ref="M48:M49"/>
    <mergeCell ref="H51:H52"/>
    <mergeCell ref="I51:I52"/>
    <mergeCell ref="J51:J52"/>
    <mergeCell ref="K51:K52"/>
    <mergeCell ref="L51:L52"/>
    <mergeCell ref="M51:M52"/>
    <mergeCell ref="W45:W46"/>
    <mergeCell ref="T47:V47"/>
    <mergeCell ref="A48:A49"/>
    <mergeCell ref="B48:B49"/>
    <mergeCell ref="C48:C49"/>
    <mergeCell ref="D48:D49"/>
    <mergeCell ref="E48:E49"/>
    <mergeCell ref="F48:F49"/>
    <mergeCell ref="G48:G49"/>
    <mergeCell ref="N45:N46"/>
    <mergeCell ref="O45:O46"/>
    <mergeCell ref="P45:P46"/>
    <mergeCell ref="Q45:Q46"/>
    <mergeCell ref="R45:R46"/>
    <mergeCell ref="S45:S46"/>
    <mergeCell ref="H45:H46"/>
    <mergeCell ref="I45:I46"/>
    <mergeCell ref="J45:J46"/>
    <mergeCell ref="K45:K46"/>
    <mergeCell ref="L45:L46"/>
    <mergeCell ref="M45:M46"/>
    <mergeCell ref="T48:V49"/>
    <mergeCell ref="W48:W49"/>
    <mergeCell ref="T44:V44"/>
    <mergeCell ref="A45:A46"/>
    <mergeCell ref="B45:B46"/>
    <mergeCell ref="C45:C46"/>
    <mergeCell ref="D45:D46"/>
    <mergeCell ref="E45:E46"/>
    <mergeCell ref="F45:F46"/>
    <mergeCell ref="G45:G46"/>
    <mergeCell ref="T45:V46"/>
    <mergeCell ref="W40:W41"/>
    <mergeCell ref="J40:J41"/>
    <mergeCell ref="K40:K41"/>
    <mergeCell ref="L40:L41"/>
    <mergeCell ref="M40:M41"/>
    <mergeCell ref="N40:N41"/>
    <mergeCell ref="O40:O41"/>
    <mergeCell ref="T42:V42"/>
    <mergeCell ref="T43:V43"/>
    <mergeCell ref="T39:V39"/>
    <mergeCell ref="A40:A41"/>
    <mergeCell ref="B40:B41"/>
    <mergeCell ref="C40:C41"/>
    <mergeCell ref="D40:D41"/>
    <mergeCell ref="E40:E41"/>
    <mergeCell ref="F40:F41"/>
    <mergeCell ref="G40:G41"/>
    <mergeCell ref="H40:H41"/>
    <mergeCell ref="I40:I41"/>
    <mergeCell ref="P40:P41"/>
    <mergeCell ref="Q40:Q41"/>
    <mergeCell ref="R40:R41"/>
    <mergeCell ref="S40:S41"/>
    <mergeCell ref="T40:V41"/>
    <mergeCell ref="T34:V34"/>
    <mergeCell ref="T35:V35"/>
    <mergeCell ref="T36:V36"/>
    <mergeCell ref="T37:V37"/>
    <mergeCell ref="T38:V38"/>
    <mergeCell ref="G31:G33"/>
    <mergeCell ref="H31:H33"/>
    <mergeCell ref="I31:K31"/>
    <mergeCell ref="I32:J32"/>
    <mergeCell ref="K32:K33"/>
    <mergeCell ref="O32:O33"/>
    <mergeCell ref="M30:M33"/>
    <mergeCell ref="N30:N33"/>
    <mergeCell ref="O30:R30"/>
    <mergeCell ref="S30:S33"/>
    <mergeCell ref="T30:V30"/>
    <mergeCell ref="W30:W33"/>
    <mergeCell ref="P32:P33"/>
    <mergeCell ref="Q32:Q33"/>
    <mergeCell ref="R32:R33"/>
    <mergeCell ref="T32:T33"/>
    <mergeCell ref="U2:W2"/>
    <mergeCell ref="A3:W3"/>
    <mergeCell ref="A30:A33"/>
    <mergeCell ref="B30:B33"/>
    <mergeCell ref="C30:C33"/>
    <mergeCell ref="D30:D33"/>
    <mergeCell ref="E30:E33"/>
    <mergeCell ref="F30:F33"/>
    <mergeCell ref="G30:K30"/>
    <mergeCell ref="L30:L33"/>
    <mergeCell ref="U32:V33"/>
  </mergeCells>
  <printOptions horizontalCentered="1" verticalCentered="1"/>
  <pageMargins left="0" right="0" top="0.35433070866141736" bottom="0.35433070866141736" header="0.31496062992125984" footer="0.31496062992125984"/>
  <pageSetup paperSize="8" scale="41"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52"/>
  <sheetViews>
    <sheetView zoomScale="40" zoomScaleNormal="40" workbookViewId="0">
      <selection activeCell="N33" sqref="N33"/>
    </sheetView>
  </sheetViews>
  <sheetFormatPr defaultColWidth="9.140625" defaultRowHeight="15" x14ac:dyDescent="0.25"/>
  <cols>
    <col min="1" max="1" width="7.42578125" style="165" customWidth="1"/>
    <col min="2" max="2" width="56.140625" style="165" customWidth="1"/>
    <col min="3" max="3" width="77.42578125" style="165" customWidth="1"/>
    <col min="4" max="4" width="55.42578125" style="165" customWidth="1"/>
    <col min="5" max="5" width="24.85546875" style="165" customWidth="1"/>
    <col min="6" max="6" width="19.85546875" style="165" customWidth="1"/>
    <col min="7" max="7" width="17" style="165" customWidth="1"/>
    <col min="8" max="8" width="27.28515625" style="165" customWidth="1"/>
    <col min="9" max="10" width="15.85546875" style="165" customWidth="1"/>
    <col min="11" max="11" width="18" style="165" customWidth="1"/>
    <col min="12" max="12" width="22" style="165" customWidth="1"/>
    <col min="13" max="13" width="25.42578125" style="165" customWidth="1"/>
    <col min="14" max="14" width="19.85546875" style="165" customWidth="1"/>
    <col min="15" max="15" width="21" style="165" customWidth="1"/>
    <col min="16" max="17" width="15.7109375" style="165" customWidth="1"/>
    <col min="18" max="18" width="22" style="165" customWidth="1"/>
    <col min="19" max="19" width="19.5703125" style="165" customWidth="1"/>
    <col min="20" max="20" width="23.140625" style="165" customWidth="1"/>
    <col min="21" max="22" width="14.5703125" style="165" customWidth="1"/>
    <col min="23" max="24" width="22" style="165" customWidth="1"/>
    <col min="25" max="16384" width="9.140625" style="165"/>
  </cols>
  <sheetData>
    <row r="2" spans="1:24" ht="45.75" customHeight="1" x14ac:dyDescent="0.25">
      <c r="U2" s="331" t="s">
        <v>122</v>
      </c>
      <c r="V2" s="331"/>
      <c r="W2" s="331"/>
    </row>
    <row r="3" spans="1:24" ht="25.5" customHeight="1" x14ac:dyDescent="0.25">
      <c r="A3" s="332" t="s">
        <v>123</v>
      </c>
      <c r="B3" s="332"/>
      <c r="C3" s="332"/>
      <c r="D3" s="332"/>
      <c r="E3" s="332"/>
      <c r="F3" s="332"/>
      <c r="G3" s="332"/>
      <c r="H3" s="332"/>
      <c r="I3" s="332"/>
      <c r="J3" s="332"/>
      <c r="K3" s="332"/>
      <c r="L3" s="332"/>
      <c r="M3" s="332"/>
      <c r="N3" s="332"/>
      <c r="O3" s="332"/>
      <c r="P3" s="332"/>
      <c r="Q3" s="332"/>
      <c r="R3" s="332"/>
      <c r="S3" s="332"/>
      <c r="T3" s="332"/>
      <c r="U3" s="332"/>
      <c r="V3" s="332"/>
      <c r="W3" s="332"/>
      <c r="X3" s="166"/>
    </row>
    <row r="5" spans="1:24" s="172" customFormat="1" ht="78" x14ac:dyDescent="0.3">
      <c r="A5" s="167" t="s">
        <v>111</v>
      </c>
      <c r="B5" s="167" t="s">
        <v>124</v>
      </c>
      <c r="C5" s="167" t="s">
        <v>125</v>
      </c>
      <c r="D5" s="167" t="s">
        <v>126</v>
      </c>
      <c r="E5" s="167" t="s">
        <v>127</v>
      </c>
      <c r="F5" s="168" t="s">
        <v>128</v>
      </c>
      <c r="G5" s="167" t="s">
        <v>129</v>
      </c>
      <c r="H5" s="169"/>
      <c r="I5" s="170"/>
      <c r="J5" s="170"/>
      <c r="K5" s="170"/>
      <c r="L5" s="170"/>
      <c r="M5" s="170"/>
      <c r="N5" s="170"/>
      <c r="O5" s="170"/>
      <c r="P5" s="170"/>
      <c r="Q5" s="170"/>
      <c r="R5" s="170"/>
      <c r="S5" s="170"/>
      <c r="T5" s="170"/>
      <c r="U5" s="170"/>
      <c r="V5" s="170"/>
      <c r="W5" s="170"/>
      <c r="X5" s="171"/>
    </row>
    <row r="6" spans="1:24" s="172" customFormat="1" ht="234" customHeight="1" x14ac:dyDescent="0.3">
      <c r="A6" s="173">
        <v>1</v>
      </c>
      <c r="B6" s="174" t="s">
        <v>130</v>
      </c>
      <c r="C6" s="175" t="s">
        <v>131</v>
      </c>
      <c r="D6" s="175" t="s">
        <v>132</v>
      </c>
      <c r="E6" s="176">
        <v>0.8</v>
      </c>
      <c r="F6" s="177">
        <v>0.4</v>
      </c>
      <c r="G6" s="178">
        <v>0.8</v>
      </c>
      <c r="H6" s="179"/>
      <c r="I6" s="170"/>
      <c r="J6" s="170"/>
      <c r="K6" s="170"/>
      <c r="L6" s="170"/>
      <c r="M6" s="170"/>
      <c r="N6" s="170"/>
      <c r="O6" s="170"/>
      <c r="P6" s="170"/>
      <c r="Q6" s="170"/>
      <c r="R6" s="170"/>
      <c r="S6" s="170"/>
      <c r="T6" s="170"/>
      <c r="U6" s="170"/>
      <c r="V6" s="170"/>
      <c r="W6" s="170"/>
      <c r="X6" s="171"/>
    </row>
    <row r="7" spans="1:24" s="172" customFormat="1" ht="105" customHeight="1" x14ac:dyDescent="0.3">
      <c r="A7" s="180">
        <v>2</v>
      </c>
      <c r="B7" s="181" t="s">
        <v>133</v>
      </c>
      <c r="C7" s="182" t="s">
        <v>134</v>
      </c>
      <c r="D7" s="182" t="s">
        <v>135</v>
      </c>
      <c r="E7" s="183">
        <v>0.88</v>
      </c>
      <c r="F7" s="184">
        <v>0.4</v>
      </c>
      <c r="G7" s="178">
        <v>0.88</v>
      </c>
      <c r="H7" s="179"/>
      <c r="I7" s="170"/>
      <c r="J7" s="170"/>
      <c r="K7" s="170"/>
      <c r="L7" s="170"/>
      <c r="M7" s="170"/>
      <c r="N7" s="170"/>
      <c r="O7" s="170"/>
      <c r="P7" s="170"/>
      <c r="Q7" s="170"/>
      <c r="R7" s="170"/>
      <c r="S7" s="170"/>
      <c r="T7" s="170"/>
      <c r="U7" s="170"/>
      <c r="V7" s="170"/>
      <c r="W7" s="170"/>
      <c r="X7" s="171"/>
    </row>
    <row r="8" spans="1:24" s="172" customFormat="1" ht="262.5" customHeight="1" x14ac:dyDescent="0.3">
      <c r="A8" s="180">
        <v>3</v>
      </c>
      <c r="B8" s="181" t="s">
        <v>136</v>
      </c>
      <c r="C8" s="182" t="s">
        <v>137</v>
      </c>
      <c r="D8" s="182" t="s">
        <v>138</v>
      </c>
      <c r="E8" s="183">
        <v>0.84</v>
      </c>
      <c r="F8" s="184">
        <v>0.25</v>
      </c>
      <c r="G8" s="178">
        <v>0.84</v>
      </c>
      <c r="H8" s="179"/>
      <c r="I8" s="170"/>
      <c r="J8" s="170"/>
      <c r="K8" s="170"/>
      <c r="L8" s="170"/>
      <c r="M8" s="170"/>
      <c r="N8" s="170"/>
      <c r="O8" s="170"/>
      <c r="P8" s="170"/>
      <c r="Q8" s="170"/>
      <c r="R8" s="170"/>
      <c r="S8" s="170"/>
      <c r="T8" s="170"/>
      <c r="U8" s="170"/>
      <c r="V8" s="170"/>
      <c r="W8" s="170"/>
      <c r="X8" s="171"/>
    </row>
    <row r="9" spans="1:24" s="172" customFormat="1" ht="105" customHeight="1" x14ac:dyDescent="0.3">
      <c r="A9" s="180">
        <v>4</v>
      </c>
      <c r="B9" s="181" t="s">
        <v>139</v>
      </c>
      <c r="C9" s="182" t="s">
        <v>140</v>
      </c>
      <c r="D9" s="182" t="s">
        <v>138</v>
      </c>
      <c r="E9" s="183">
        <v>0.95</v>
      </c>
      <c r="F9" s="184">
        <v>0.4</v>
      </c>
      <c r="G9" s="178">
        <v>0.95</v>
      </c>
      <c r="H9" s="179"/>
      <c r="I9" s="170"/>
      <c r="J9" s="170"/>
      <c r="K9" s="170"/>
      <c r="L9" s="170"/>
      <c r="M9" s="170"/>
      <c r="N9" s="170"/>
      <c r="O9" s="170"/>
      <c r="P9" s="170"/>
      <c r="Q9" s="170"/>
      <c r="R9" s="170"/>
      <c r="S9" s="170"/>
      <c r="T9" s="170"/>
      <c r="U9" s="170"/>
      <c r="V9" s="170"/>
      <c r="W9" s="170"/>
      <c r="X9" s="171"/>
    </row>
    <row r="10" spans="1:24" s="172" customFormat="1" ht="87" customHeight="1" x14ac:dyDescent="0.3">
      <c r="A10" s="185">
        <v>5</v>
      </c>
      <c r="B10" s="181" t="s">
        <v>141</v>
      </c>
      <c r="C10" s="182" t="s">
        <v>142</v>
      </c>
      <c r="D10" s="182" t="s">
        <v>143</v>
      </c>
      <c r="E10" s="183">
        <v>1</v>
      </c>
      <c r="F10" s="184">
        <v>0.7</v>
      </c>
      <c r="G10" s="178">
        <v>1</v>
      </c>
      <c r="H10" s="179"/>
      <c r="I10" s="170"/>
      <c r="J10" s="170"/>
      <c r="K10" s="170"/>
      <c r="L10" s="170"/>
      <c r="M10" s="170"/>
      <c r="N10" s="170"/>
      <c r="O10" s="170"/>
      <c r="P10" s="170"/>
      <c r="Q10" s="170"/>
      <c r="R10" s="170"/>
      <c r="S10" s="170"/>
      <c r="T10" s="170"/>
      <c r="U10" s="170"/>
      <c r="V10" s="170"/>
      <c r="W10" s="170"/>
      <c r="X10" s="171"/>
    </row>
    <row r="11" spans="1:24" s="172" customFormat="1" ht="123.75" customHeight="1" x14ac:dyDescent="0.3">
      <c r="A11" s="180">
        <v>6</v>
      </c>
      <c r="B11" s="181" t="s">
        <v>144</v>
      </c>
      <c r="C11" s="182" t="s">
        <v>145</v>
      </c>
      <c r="D11" s="182" t="s">
        <v>138</v>
      </c>
      <c r="E11" s="183">
        <v>0.8</v>
      </c>
      <c r="F11" s="184">
        <v>0.4</v>
      </c>
      <c r="G11" s="178">
        <v>0.8</v>
      </c>
      <c r="H11" s="179"/>
      <c r="I11" s="170"/>
      <c r="J11" s="170"/>
      <c r="K11" s="170"/>
      <c r="L11" s="170"/>
      <c r="M11" s="170"/>
      <c r="N11" s="170"/>
      <c r="O11" s="170"/>
      <c r="P11" s="170"/>
      <c r="Q11" s="170"/>
      <c r="R11" s="170"/>
      <c r="S11" s="170"/>
      <c r="T11" s="170"/>
      <c r="U11" s="170"/>
      <c r="V11" s="170"/>
      <c r="W11" s="170"/>
      <c r="X11" s="171"/>
    </row>
    <row r="12" spans="1:24" s="172" customFormat="1" ht="150" customHeight="1" x14ac:dyDescent="0.3">
      <c r="A12" s="180">
        <v>7</v>
      </c>
      <c r="B12" s="181" t="s">
        <v>146</v>
      </c>
      <c r="C12" s="182" t="s">
        <v>847</v>
      </c>
      <c r="D12" s="182" t="s">
        <v>147</v>
      </c>
      <c r="E12" s="183">
        <v>1</v>
      </c>
      <c r="F12" s="184">
        <v>0.5</v>
      </c>
      <c r="G12" s="178">
        <v>1</v>
      </c>
      <c r="H12" s="179"/>
      <c r="I12" s="170"/>
      <c r="J12" s="170"/>
      <c r="K12" s="170"/>
      <c r="L12" s="170"/>
      <c r="M12" s="170"/>
      <c r="N12" s="170"/>
      <c r="O12" s="170"/>
      <c r="P12" s="170"/>
      <c r="Q12" s="170"/>
      <c r="R12" s="170"/>
      <c r="S12" s="170"/>
      <c r="T12" s="170"/>
      <c r="U12" s="170"/>
      <c r="V12" s="170"/>
      <c r="W12" s="170"/>
      <c r="X12" s="171"/>
    </row>
    <row r="13" spans="1:24" s="172" customFormat="1" ht="339.75" customHeight="1" x14ac:dyDescent="0.3">
      <c r="A13" s="180">
        <v>8</v>
      </c>
      <c r="B13" s="181" t="s">
        <v>148</v>
      </c>
      <c r="C13" s="182" t="s">
        <v>848</v>
      </c>
      <c r="D13" s="182" t="s">
        <v>138</v>
      </c>
      <c r="E13" s="183">
        <v>0.85</v>
      </c>
      <c r="F13" s="184">
        <v>0.25</v>
      </c>
      <c r="G13" s="178">
        <v>0.85</v>
      </c>
      <c r="H13" s="179"/>
      <c r="I13" s="170"/>
      <c r="J13" s="170"/>
      <c r="K13" s="170"/>
      <c r="L13" s="170"/>
      <c r="M13" s="170"/>
      <c r="N13" s="170"/>
      <c r="O13" s="170"/>
      <c r="P13" s="170"/>
      <c r="Q13" s="170"/>
      <c r="R13" s="170"/>
      <c r="S13" s="170"/>
      <c r="T13" s="170"/>
      <c r="U13" s="170"/>
      <c r="V13" s="170"/>
      <c r="W13" s="170"/>
      <c r="X13" s="171"/>
    </row>
    <row r="14" spans="1:24" s="172" customFormat="1" ht="121.5" customHeight="1" x14ac:dyDescent="0.3">
      <c r="A14" s="180">
        <v>9</v>
      </c>
      <c r="B14" s="181" t="s">
        <v>149</v>
      </c>
      <c r="C14" s="182" t="s">
        <v>150</v>
      </c>
      <c r="D14" s="182" t="s">
        <v>151</v>
      </c>
      <c r="E14" s="183">
        <v>0.8</v>
      </c>
      <c r="F14" s="184">
        <v>0.3</v>
      </c>
      <c r="G14" s="178">
        <v>0.8</v>
      </c>
      <c r="H14" s="179"/>
      <c r="I14" s="170"/>
      <c r="J14" s="170"/>
      <c r="K14" s="170"/>
      <c r="L14" s="170"/>
      <c r="M14" s="170"/>
      <c r="N14" s="170"/>
      <c r="O14" s="170"/>
      <c r="P14" s="170"/>
      <c r="Q14" s="170"/>
      <c r="R14" s="170"/>
      <c r="S14" s="170"/>
      <c r="T14" s="170"/>
      <c r="U14" s="170"/>
      <c r="V14" s="170"/>
      <c r="W14" s="170"/>
      <c r="X14" s="171"/>
    </row>
    <row r="15" spans="1:24" s="172" customFormat="1" ht="81" customHeight="1" x14ac:dyDescent="0.3">
      <c r="A15" s="185">
        <v>10</v>
      </c>
      <c r="B15" s="181" t="s">
        <v>152</v>
      </c>
      <c r="C15" s="182" t="s">
        <v>153</v>
      </c>
      <c r="D15" s="182" t="s">
        <v>154</v>
      </c>
      <c r="E15" s="183">
        <v>1</v>
      </c>
      <c r="F15" s="184">
        <v>0.3</v>
      </c>
      <c r="G15" s="178">
        <v>1</v>
      </c>
      <c r="H15" s="179"/>
      <c r="I15" s="170"/>
      <c r="J15" s="170"/>
      <c r="K15" s="170"/>
      <c r="L15" s="170"/>
      <c r="M15" s="170"/>
      <c r="N15" s="170"/>
      <c r="O15" s="170"/>
      <c r="P15" s="170"/>
      <c r="Q15" s="170"/>
      <c r="R15" s="170"/>
      <c r="S15" s="170"/>
      <c r="T15" s="170"/>
      <c r="U15" s="170"/>
      <c r="V15" s="170"/>
      <c r="W15" s="170"/>
      <c r="X15" s="171"/>
    </row>
    <row r="16" spans="1:24" s="172" customFormat="1" ht="62.25" customHeight="1" x14ac:dyDescent="0.3">
      <c r="A16" s="180">
        <v>11</v>
      </c>
      <c r="B16" s="181" t="s">
        <v>155</v>
      </c>
      <c r="C16" s="182" t="s">
        <v>156</v>
      </c>
      <c r="D16" s="182" t="s">
        <v>157</v>
      </c>
      <c r="E16" s="183">
        <v>0.9</v>
      </c>
      <c r="F16" s="184">
        <v>0.4</v>
      </c>
      <c r="G16" s="178">
        <v>0.9</v>
      </c>
      <c r="H16" s="179"/>
      <c r="I16" s="170"/>
      <c r="J16" s="170"/>
      <c r="K16" s="170"/>
      <c r="L16" s="170"/>
      <c r="M16" s="170"/>
      <c r="N16" s="170"/>
      <c r="O16" s="170"/>
      <c r="P16" s="170"/>
      <c r="Q16" s="170"/>
      <c r="R16" s="170"/>
      <c r="S16" s="170"/>
      <c r="T16" s="170"/>
      <c r="U16" s="170"/>
      <c r="V16" s="170"/>
      <c r="W16" s="170"/>
      <c r="X16" s="171"/>
    </row>
    <row r="17" spans="1:24" s="172" customFormat="1" ht="210.75" customHeight="1" x14ac:dyDescent="0.3">
      <c r="A17" s="180">
        <v>12</v>
      </c>
      <c r="B17" s="181" t="s">
        <v>158</v>
      </c>
      <c r="C17" s="182" t="s">
        <v>159</v>
      </c>
      <c r="D17" s="182" t="s">
        <v>160</v>
      </c>
      <c r="E17" s="183">
        <v>0.95</v>
      </c>
      <c r="F17" s="184">
        <v>0.2</v>
      </c>
      <c r="G17" s="178">
        <v>0.95</v>
      </c>
      <c r="H17" s="179"/>
      <c r="I17" s="170"/>
      <c r="J17" s="170"/>
      <c r="K17" s="170"/>
      <c r="L17" s="170"/>
      <c r="M17" s="170"/>
      <c r="N17" s="170"/>
      <c r="O17" s="170"/>
      <c r="P17" s="170"/>
      <c r="Q17" s="170"/>
      <c r="R17" s="170"/>
      <c r="S17" s="170"/>
      <c r="T17" s="170"/>
      <c r="U17" s="170"/>
      <c r="V17" s="170"/>
      <c r="W17" s="170"/>
      <c r="X17" s="171"/>
    </row>
    <row r="18" spans="1:24" s="172" customFormat="1" ht="105" customHeight="1" x14ac:dyDescent="0.3">
      <c r="A18" s="185">
        <v>13</v>
      </c>
      <c r="B18" s="181" t="s">
        <v>161</v>
      </c>
      <c r="C18" s="182" t="s">
        <v>162</v>
      </c>
      <c r="D18" s="182" t="s">
        <v>157</v>
      </c>
      <c r="E18" s="183">
        <v>0.9</v>
      </c>
      <c r="F18" s="184">
        <v>0.2</v>
      </c>
      <c r="G18" s="178">
        <v>0.9</v>
      </c>
      <c r="H18" s="179"/>
      <c r="I18" s="170"/>
      <c r="J18" s="170"/>
      <c r="K18" s="170"/>
      <c r="L18" s="170"/>
      <c r="M18" s="170"/>
      <c r="N18" s="170"/>
      <c r="O18" s="170"/>
      <c r="P18" s="170"/>
      <c r="Q18" s="170"/>
      <c r="R18" s="170"/>
      <c r="S18" s="170"/>
      <c r="T18" s="170"/>
      <c r="U18" s="170"/>
      <c r="V18" s="170"/>
      <c r="W18" s="170"/>
      <c r="X18" s="171"/>
    </row>
    <row r="19" spans="1:24" s="172" customFormat="1" ht="87.75" customHeight="1" x14ac:dyDescent="0.3">
      <c r="A19" s="186">
        <v>14</v>
      </c>
      <c r="B19" s="181" t="s">
        <v>163</v>
      </c>
      <c r="C19" s="182" t="s">
        <v>164</v>
      </c>
      <c r="D19" s="182" t="s">
        <v>132</v>
      </c>
      <c r="E19" s="183">
        <v>1</v>
      </c>
      <c r="F19" s="184">
        <v>0.3</v>
      </c>
      <c r="G19" s="178">
        <v>1</v>
      </c>
      <c r="H19" s="187"/>
      <c r="I19" s="170"/>
      <c r="J19" s="170"/>
      <c r="K19" s="170"/>
      <c r="L19" s="170"/>
      <c r="M19" s="170"/>
      <c r="N19" s="170"/>
      <c r="O19" s="170"/>
      <c r="P19" s="170"/>
      <c r="Q19" s="170"/>
      <c r="R19" s="170"/>
      <c r="S19" s="170"/>
      <c r="T19" s="170"/>
      <c r="U19" s="170"/>
      <c r="V19" s="170"/>
      <c r="W19" s="170"/>
      <c r="X19" s="171"/>
    </row>
    <row r="20" spans="1:24" s="172" customFormat="1" ht="82.5" customHeight="1" x14ac:dyDescent="0.3">
      <c r="A20" s="180">
        <v>15</v>
      </c>
      <c r="B20" s="181" t="s">
        <v>165</v>
      </c>
      <c r="C20" s="182" t="s">
        <v>166</v>
      </c>
      <c r="D20" s="182" t="s">
        <v>167</v>
      </c>
      <c r="E20" s="183">
        <v>0.65</v>
      </c>
      <c r="F20" s="184">
        <v>0.35</v>
      </c>
      <c r="G20" s="178">
        <v>0.65</v>
      </c>
      <c r="H20" s="179"/>
      <c r="I20" s="170"/>
      <c r="J20" s="170"/>
      <c r="K20" s="170"/>
      <c r="L20" s="170"/>
      <c r="M20" s="170"/>
      <c r="N20" s="170"/>
      <c r="O20" s="170"/>
      <c r="P20" s="170"/>
      <c r="Q20" s="170"/>
      <c r="R20" s="170"/>
      <c r="S20" s="170"/>
      <c r="T20" s="170"/>
      <c r="U20" s="170"/>
      <c r="V20" s="170"/>
      <c r="W20" s="170"/>
      <c r="X20" s="171"/>
    </row>
    <row r="21" spans="1:24" s="172" customFormat="1" ht="118.5" customHeight="1" x14ac:dyDescent="0.3">
      <c r="A21" s="185">
        <v>16</v>
      </c>
      <c r="B21" s="181" t="s">
        <v>168</v>
      </c>
      <c r="C21" s="182" t="s">
        <v>169</v>
      </c>
      <c r="D21" s="182" t="s">
        <v>167</v>
      </c>
      <c r="E21" s="183">
        <v>1</v>
      </c>
      <c r="F21" s="184">
        <v>0.25</v>
      </c>
      <c r="G21" s="178">
        <v>1</v>
      </c>
      <c r="H21" s="179"/>
      <c r="I21" s="170"/>
      <c r="J21" s="170"/>
      <c r="K21" s="170"/>
      <c r="L21" s="170"/>
      <c r="M21" s="170"/>
      <c r="N21" s="170"/>
      <c r="O21" s="170"/>
      <c r="P21" s="170"/>
      <c r="Q21" s="170"/>
      <c r="R21" s="170"/>
      <c r="S21" s="170"/>
      <c r="T21" s="170"/>
      <c r="U21" s="170"/>
      <c r="V21" s="170"/>
      <c r="W21" s="170"/>
      <c r="X21" s="171"/>
    </row>
    <row r="22" spans="1:24" s="172" customFormat="1" ht="58.5" x14ac:dyDescent="0.3">
      <c r="A22" s="180">
        <v>17</v>
      </c>
      <c r="B22" s="181" t="s">
        <v>170</v>
      </c>
      <c r="C22" s="182" t="s">
        <v>171</v>
      </c>
      <c r="D22" s="182" t="s">
        <v>172</v>
      </c>
      <c r="E22" s="183">
        <v>0.8</v>
      </c>
      <c r="F22" s="184">
        <v>0.4</v>
      </c>
      <c r="G22" s="178">
        <v>0.8</v>
      </c>
      <c r="H22" s="179"/>
      <c r="I22" s="170"/>
      <c r="J22" s="170"/>
      <c r="K22" s="170"/>
      <c r="L22" s="170"/>
      <c r="M22" s="170"/>
      <c r="N22" s="170"/>
      <c r="O22" s="170"/>
      <c r="P22" s="170"/>
      <c r="Q22" s="170"/>
      <c r="R22" s="170"/>
      <c r="S22" s="170"/>
      <c r="T22" s="170"/>
      <c r="U22" s="170"/>
      <c r="V22" s="170"/>
      <c r="W22" s="170"/>
      <c r="X22" s="171"/>
    </row>
    <row r="23" spans="1:24" s="172" customFormat="1" ht="140.25" customHeight="1" x14ac:dyDescent="0.3">
      <c r="A23" s="245">
        <v>18</v>
      </c>
      <c r="B23" s="181" t="s">
        <v>173</v>
      </c>
      <c r="C23" s="182" t="s">
        <v>174</v>
      </c>
      <c r="D23" s="182" t="s">
        <v>175</v>
      </c>
      <c r="E23" s="183">
        <v>1</v>
      </c>
      <c r="F23" s="184">
        <v>0.15</v>
      </c>
      <c r="G23" s="178">
        <v>1</v>
      </c>
      <c r="H23" s="179"/>
      <c r="I23" s="170"/>
      <c r="J23" s="170"/>
      <c r="K23" s="170"/>
      <c r="L23" s="170"/>
      <c r="M23" s="170"/>
      <c r="N23" s="170"/>
      <c r="O23" s="170"/>
      <c r="P23" s="170"/>
      <c r="Q23" s="170"/>
      <c r="R23" s="170"/>
      <c r="S23" s="170"/>
      <c r="T23" s="170"/>
      <c r="U23" s="170"/>
      <c r="V23" s="170"/>
      <c r="W23" s="170"/>
      <c r="X23" s="171"/>
    </row>
    <row r="24" spans="1:24" s="172" customFormat="1" ht="36.75" customHeight="1" x14ac:dyDescent="0.3">
      <c r="A24" s="188"/>
      <c r="B24" s="188"/>
      <c r="C24" s="189"/>
      <c r="D24" s="189"/>
      <c r="E24" s="190"/>
      <c r="F24" s="190"/>
      <c r="G24" s="190"/>
      <c r="H24" s="170"/>
      <c r="I24" s="170"/>
      <c r="J24" s="170"/>
      <c r="K24" s="170"/>
      <c r="L24" s="170"/>
      <c r="M24" s="170"/>
      <c r="N24" s="170"/>
      <c r="O24" s="170"/>
      <c r="P24" s="170"/>
      <c r="Q24" s="170"/>
      <c r="R24" s="170"/>
      <c r="S24" s="170"/>
      <c r="T24" s="170"/>
      <c r="U24" s="170"/>
      <c r="V24" s="170"/>
      <c r="W24" s="170"/>
      <c r="X24" s="171"/>
    </row>
    <row r="25" spans="1:24" s="172" customFormat="1" ht="18.75" customHeight="1" x14ac:dyDescent="0.3">
      <c r="A25" s="333" t="s">
        <v>111</v>
      </c>
      <c r="B25" s="333" t="s">
        <v>112</v>
      </c>
      <c r="C25" s="333" t="s">
        <v>16</v>
      </c>
      <c r="D25" s="333" t="s">
        <v>176</v>
      </c>
      <c r="E25" s="333" t="s">
        <v>849</v>
      </c>
      <c r="F25" s="333" t="s">
        <v>11</v>
      </c>
      <c r="G25" s="336" t="s">
        <v>178</v>
      </c>
      <c r="H25" s="337"/>
      <c r="I25" s="337"/>
      <c r="J25" s="337"/>
      <c r="K25" s="338"/>
      <c r="L25" s="333" t="s">
        <v>179</v>
      </c>
      <c r="M25" s="333" t="s">
        <v>180</v>
      </c>
      <c r="N25" s="333" t="s">
        <v>181</v>
      </c>
      <c r="O25" s="342" t="s">
        <v>850</v>
      </c>
      <c r="P25" s="342"/>
      <c r="Q25" s="342"/>
      <c r="R25" s="342"/>
      <c r="S25" s="333" t="s">
        <v>183</v>
      </c>
      <c r="T25" s="339" t="s">
        <v>184</v>
      </c>
      <c r="U25" s="339"/>
      <c r="V25" s="339"/>
      <c r="W25" s="333" t="s">
        <v>851</v>
      </c>
    </row>
    <row r="26" spans="1:24" s="172" customFormat="1" ht="18.75" x14ac:dyDescent="0.3">
      <c r="A26" s="334"/>
      <c r="B26" s="334"/>
      <c r="C26" s="334"/>
      <c r="D26" s="334"/>
      <c r="E26" s="334"/>
      <c r="F26" s="334"/>
      <c r="G26" s="342" t="s">
        <v>186</v>
      </c>
      <c r="H26" s="337" t="s">
        <v>23</v>
      </c>
      <c r="I26" s="342" t="s">
        <v>187</v>
      </c>
      <c r="J26" s="342"/>
      <c r="K26" s="342"/>
      <c r="L26" s="334"/>
      <c r="M26" s="334"/>
      <c r="N26" s="334"/>
      <c r="O26" s="191"/>
      <c r="P26" s="191"/>
      <c r="Q26" s="191"/>
      <c r="R26" s="191"/>
      <c r="S26" s="334"/>
      <c r="T26" s="192"/>
      <c r="U26" s="193"/>
      <c r="V26" s="194"/>
      <c r="W26" s="334"/>
    </row>
    <row r="27" spans="1:24" s="172" customFormat="1" ht="18.75" x14ac:dyDescent="0.3">
      <c r="A27" s="334"/>
      <c r="B27" s="334"/>
      <c r="C27" s="334"/>
      <c r="D27" s="334"/>
      <c r="E27" s="334"/>
      <c r="F27" s="334"/>
      <c r="G27" s="342"/>
      <c r="H27" s="343"/>
      <c r="I27" s="345" t="s">
        <v>188</v>
      </c>
      <c r="J27" s="346"/>
      <c r="K27" s="347"/>
      <c r="L27" s="334"/>
      <c r="M27" s="334"/>
      <c r="N27" s="334"/>
      <c r="O27" s="333" t="s">
        <v>186</v>
      </c>
      <c r="P27" s="333" t="s">
        <v>23</v>
      </c>
      <c r="Q27" s="333" t="s">
        <v>187</v>
      </c>
      <c r="R27" s="333" t="s">
        <v>190</v>
      </c>
      <c r="S27" s="334"/>
      <c r="T27" s="333" t="s">
        <v>191</v>
      </c>
      <c r="U27" s="336" t="s">
        <v>192</v>
      </c>
      <c r="V27" s="338"/>
      <c r="W27" s="334"/>
    </row>
    <row r="28" spans="1:24" s="172" customFormat="1" ht="93.75" x14ac:dyDescent="0.3">
      <c r="A28" s="335"/>
      <c r="B28" s="335"/>
      <c r="C28" s="335"/>
      <c r="D28" s="335"/>
      <c r="E28" s="335"/>
      <c r="F28" s="335"/>
      <c r="G28" s="342"/>
      <c r="H28" s="344"/>
      <c r="I28" s="195" t="s">
        <v>193</v>
      </c>
      <c r="J28" s="196" t="s">
        <v>194</v>
      </c>
      <c r="K28" s="195" t="s">
        <v>189</v>
      </c>
      <c r="L28" s="335"/>
      <c r="M28" s="335"/>
      <c r="N28" s="335"/>
      <c r="O28" s="335"/>
      <c r="P28" s="335"/>
      <c r="Q28" s="335"/>
      <c r="R28" s="335"/>
      <c r="S28" s="335"/>
      <c r="T28" s="335"/>
      <c r="U28" s="340"/>
      <c r="V28" s="341"/>
      <c r="W28" s="335"/>
    </row>
    <row r="29" spans="1:24" ht="281.25" x14ac:dyDescent="0.25">
      <c r="A29" s="197">
        <v>1</v>
      </c>
      <c r="B29" s="198" t="s">
        <v>852</v>
      </c>
      <c r="C29" s="199" t="s">
        <v>132</v>
      </c>
      <c r="D29" s="198" t="s">
        <v>853</v>
      </c>
      <c r="E29" s="200" t="s">
        <v>195</v>
      </c>
      <c r="F29" s="200" t="s">
        <v>104</v>
      </c>
      <c r="G29" s="201" t="s">
        <v>1056</v>
      </c>
      <c r="H29" s="200" t="s">
        <v>107</v>
      </c>
      <c r="I29" s="200" t="s">
        <v>854</v>
      </c>
      <c r="J29" s="200" t="s">
        <v>107</v>
      </c>
      <c r="K29" s="200" t="s">
        <v>855</v>
      </c>
      <c r="L29" s="200" t="s">
        <v>856</v>
      </c>
      <c r="M29" s="200" t="s">
        <v>857</v>
      </c>
      <c r="N29" s="200" t="s">
        <v>858</v>
      </c>
      <c r="O29" s="201">
        <v>13.1</v>
      </c>
      <c r="P29" s="200" t="s">
        <v>204</v>
      </c>
      <c r="Q29" s="200" t="s">
        <v>204</v>
      </c>
      <c r="R29" s="200" t="s">
        <v>204</v>
      </c>
      <c r="S29" s="200" t="s">
        <v>805</v>
      </c>
      <c r="T29" s="200" t="s">
        <v>204</v>
      </c>
      <c r="U29" s="200" t="s">
        <v>806</v>
      </c>
      <c r="V29" s="200" t="s">
        <v>859</v>
      </c>
      <c r="W29" s="200" t="s">
        <v>860</v>
      </c>
    </row>
    <row r="30" spans="1:24" ht="131.25" x14ac:dyDescent="0.25">
      <c r="A30" s="202">
        <v>2</v>
      </c>
      <c r="B30" s="200" t="s">
        <v>861</v>
      </c>
      <c r="C30" s="200" t="s">
        <v>135</v>
      </c>
      <c r="D30" s="198" t="s">
        <v>862</v>
      </c>
      <c r="E30" s="200" t="s">
        <v>863</v>
      </c>
      <c r="F30" s="200" t="s">
        <v>118</v>
      </c>
      <c r="G30" s="201" t="s">
        <v>1055</v>
      </c>
      <c r="H30" s="200" t="s">
        <v>864</v>
      </c>
      <c r="I30" s="200" t="s">
        <v>107</v>
      </c>
      <c r="J30" s="200" t="s">
        <v>107</v>
      </c>
      <c r="K30" s="200" t="s">
        <v>865</v>
      </c>
      <c r="L30" s="200" t="s">
        <v>856</v>
      </c>
      <c r="M30" s="200" t="s">
        <v>866</v>
      </c>
      <c r="N30" s="200" t="s">
        <v>858</v>
      </c>
      <c r="O30" s="201" t="s">
        <v>204</v>
      </c>
      <c r="P30" s="200" t="s">
        <v>204</v>
      </c>
      <c r="Q30" s="200" t="s">
        <v>204</v>
      </c>
      <c r="R30" s="200" t="s">
        <v>204</v>
      </c>
      <c r="S30" s="200" t="s">
        <v>805</v>
      </c>
      <c r="T30" s="200" t="s">
        <v>204</v>
      </c>
      <c r="U30" s="200" t="s">
        <v>806</v>
      </c>
      <c r="V30" s="200" t="s">
        <v>859</v>
      </c>
      <c r="W30" s="200" t="s">
        <v>867</v>
      </c>
    </row>
    <row r="31" spans="1:24" ht="131.25" x14ac:dyDescent="0.25">
      <c r="A31" s="203">
        <v>3</v>
      </c>
      <c r="B31" s="204" t="s">
        <v>868</v>
      </c>
      <c r="C31" s="205" t="s">
        <v>869</v>
      </c>
      <c r="D31" s="198" t="s">
        <v>870</v>
      </c>
      <c r="E31" s="206" t="s">
        <v>197</v>
      </c>
      <c r="F31" s="206" t="s">
        <v>198</v>
      </c>
      <c r="G31" s="201">
        <v>150</v>
      </c>
      <c r="H31" s="207" t="s">
        <v>107</v>
      </c>
      <c r="I31" s="208">
        <v>150</v>
      </c>
      <c r="J31" s="209" t="s">
        <v>107</v>
      </c>
      <c r="K31" s="200" t="s">
        <v>871</v>
      </c>
      <c r="L31" s="200" t="s">
        <v>856</v>
      </c>
      <c r="M31" s="200" t="s">
        <v>872</v>
      </c>
      <c r="N31" s="200" t="s">
        <v>1138</v>
      </c>
      <c r="O31" s="201">
        <v>26</v>
      </c>
      <c r="P31" s="200" t="s">
        <v>204</v>
      </c>
      <c r="Q31" s="200" t="s">
        <v>204</v>
      </c>
      <c r="R31" s="200" t="s">
        <v>204</v>
      </c>
      <c r="S31" s="200" t="s">
        <v>805</v>
      </c>
      <c r="T31" s="200" t="s">
        <v>204</v>
      </c>
      <c r="U31" s="200" t="s">
        <v>806</v>
      </c>
      <c r="V31" s="200" t="s">
        <v>859</v>
      </c>
      <c r="W31" s="200" t="s">
        <v>860</v>
      </c>
    </row>
    <row r="32" spans="1:24" ht="187.5" x14ac:dyDescent="0.25">
      <c r="A32" s="210" t="s">
        <v>199</v>
      </c>
      <c r="B32" s="211" t="s">
        <v>873</v>
      </c>
      <c r="C32" s="211" t="s">
        <v>138</v>
      </c>
      <c r="D32" s="212" t="s">
        <v>874</v>
      </c>
      <c r="E32" s="213" t="s">
        <v>200</v>
      </c>
      <c r="F32" s="213" t="s">
        <v>201</v>
      </c>
      <c r="G32" s="214" t="s">
        <v>1049</v>
      </c>
      <c r="H32" s="207" t="s">
        <v>107</v>
      </c>
      <c r="I32" s="208">
        <v>70</v>
      </c>
      <c r="J32" s="209" t="s">
        <v>107</v>
      </c>
      <c r="K32" s="200" t="s">
        <v>875</v>
      </c>
      <c r="L32" s="200" t="s">
        <v>856</v>
      </c>
      <c r="M32" s="200" t="s">
        <v>876</v>
      </c>
      <c r="N32" s="200" t="s">
        <v>858</v>
      </c>
      <c r="O32" s="201">
        <v>11.51</v>
      </c>
      <c r="P32" s="200" t="s">
        <v>204</v>
      </c>
      <c r="Q32" s="200" t="s">
        <v>204</v>
      </c>
      <c r="R32" s="200" t="s">
        <v>204</v>
      </c>
      <c r="S32" s="200" t="s">
        <v>805</v>
      </c>
      <c r="T32" s="200" t="s">
        <v>204</v>
      </c>
      <c r="U32" s="200" t="s">
        <v>806</v>
      </c>
      <c r="V32" s="200" t="s">
        <v>859</v>
      </c>
      <c r="W32" s="200" t="s">
        <v>860</v>
      </c>
    </row>
    <row r="33" spans="1:23" ht="187.5" x14ac:dyDescent="0.25">
      <c r="A33" s="215">
        <v>5</v>
      </c>
      <c r="B33" s="198" t="s">
        <v>877</v>
      </c>
      <c r="C33" s="199" t="s">
        <v>143</v>
      </c>
      <c r="D33" s="198" t="s">
        <v>1140</v>
      </c>
      <c r="E33" s="200" t="s">
        <v>195</v>
      </c>
      <c r="F33" s="200" t="s">
        <v>104</v>
      </c>
      <c r="G33" s="214" t="s">
        <v>1054</v>
      </c>
      <c r="H33" s="207" t="s">
        <v>107</v>
      </c>
      <c r="I33" s="200" t="s">
        <v>878</v>
      </c>
      <c r="J33" s="209" t="s">
        <v>107</v>
      </c>
      <c r="K33" s="200" t="s">
        <v>879</v>
      </c>
      <c r="L33" s="200" t="s">
        <v>856</v>
      </c>
      <c r="M33" s="200" t="s">
        <v>880</v>
      </c>
      <c r="N33" s="200" t="s">
        <v>1139</v>
      </c>
      <c r="O33" s="201" t="s">
        <v>204</v>
      </c>
      <c r="P33" s="200" t="s">
        <v>204</v>
      </c>
      <c r="Q33" s="200" t="s">
        <v>204</v>
      </c>
      <c r="R33" s="200" t="s">
        <v>204</v>
      </c>
      <c r="S33" s="200" t="s">
        <v>805</v>
      </c>
      <c r="T33" s="200" t="s">
        <v>204</v>
      </c>
      <c r="U33" s="200" t="s">
        <v>806</v>
      </c>
      <c r="V33" s="200" t="s">
        <v>859</v>
      </c>
      <c r="W33" s="200" t="s">
        <v>860</v>
      </c>
    </row>
    <row r="34" spans="1:23" ht="150" x14ac:dyDescent="0.25">
      <c r="A34" s="216">
        <v>6</v>
      </c>
      <c r="B34" s="198" t="s">
        <v>882</v>
      </c>
      <c r="C34" s="199" t="s">
        <v>138</v>
      </c>
      <c r="D34" s="198" t="s">
        <v>883</v>
      </c>
      <c r="E34" s="200" t="s">
        <v>203</v>
      </c>
      <c r="F34" s="200" t="s">
        <v>799</v>
      </c>
      <c r="G34" s="201" t="s">
        <v>1053</v>
      </c>
      <c r="H34" s="207" t="s">
        <v>107</v>
      </c>
      <c r="I34" s="208">
        <v>784</v>
      </c>
      <c r="J34" s="209" t="s">
        <v>107</v>
      </c>
      <c r="K34" s="200" t="s">
        <v>884</v>
      </c>
      <c r="L34" s="200" t="s">
        <v>856</v>
      </c>
      <c r="M34" s="200" t="s">
        <v>857</v>
      </c>
      <c r="N34" s="200" t="s">
        <v>858</v>
      </c>
      <c r="O34" s="201" t="s">
        <v>204</v>
      </c>
      <c r="P34" s="200" t="s">
        <v>204</v>
      </c>
      <c r="Q34" s="200" t="s">
        <v>204</v>
      </c>
      <c r="R34" s="200" t="s">
        <v>204</v>
      </c>
      <c r="S34" s="200" t="s">
        <v>805</v>
      </c>
      <c r="T34" s="200" t="s">
        <v>204</v>
      </c>
      <c r="U34" s="200" t="s">
        <v>806</v>
      </c>
      <c r="V34" s="200" t="s">
        <v>859</v>
      </c>
      <c r="W34" s="200" t="s">
        <v>860</v>
      </c>
    </row>
    <row r="35" spans="1:23" ht="141.75" customHeight="1" x14ac:dyDescent="0.25">
      <c r="A35" s="217">
        <v>7</v>
      </c>
      <c r="B35" s="198" t="s">
        <v>885</v>
      </c>
      <c r="C35" s="198" t="s">
        <v>147</v>
      </c>
      <c r="D35" s="198" t="s">
        <v>886</v>
      </c>
      <c r="E35" s="198" t="s">
        <v>887</v>
      </c>
      <c r="F35" s="198" t="s">
        <v>842</v>
      </c>
      <c r="G35" s="201">
        <v>58</v>
      </c>
      <c r="H35" s="207" t="s">
        <v>107</v>
      </c>
      <c r="I35" s="208">
        <v>58</v>
      </c>
      <c r="J35" s="209" t="s">
        <v>107</v>
      </c>
      <c r="K35" s="200" t="s">
        <v>888</v>
      </c>
      <c r="L35" s="200" t="s">
        <v>856</v>
      </c>
      <c r="M35" s="200" t="s">
        <v>889</v>
      </c>
      <c r="N35" s="209" t="s">
        <v>890</v>
      </c>
      <c r="O35" s="201" t="s">
        <v>204</v>
      </c>
      <c r="P35" s="200" t="s">
        <v>204</v>
      </c>
      <c r="Q35" s="200" t="s">
        <v>204</v>
      </c>
      <c r="R35" s="200" t="s">
        <v>204</v>
      </c>
      <c r="S35" s="200" t="s">
        <v>805</v>
      </c>
      <c r="T35" s="200" t="s">
        <v>204</v>
      </c>
      <c r="U35" s="200" t="s">
        <v>806</v>
      </c>
      <c r="V35" s="200" t="s">
        <v>859</v>
      </c>
      <c r="W35" s="200" t="s">
        <v>860</v>
      </c>
    </row>
    <row r="36" spans="1:23" ht="136.5" customHeight="1" x14ac:dyDescent="0.25">
      <c r="A36" s="203">
        <v>8</v>
      </c>
      <c r="B36" s="209" t="s">
        <v>891</v>
      </c>
      <c r="C36" s="209" t="s">
        <v>138</v>
      </c>
      <c r="D36" s="209" t="s">
        <v>892</v>
      </c>
      <c r="E36" s="209" t="s">
        <v>205</v>
      </c>
      <c r="F36" s="209" t="s">
        <v>104</v>
      </c>
      <c r="G36" s="214">
        <v>24.8</v>
      </c>
      <c r="H36" s="207" t="s">
        <v>107</v>
      </c>
      <c r="I36" s="208">
        <v>71.400000000000006</v>
      </c>
      <c r="J36" s="209" t="s">
        <v>107</v>
      </c>
      <c r="K36" s="209" t="s">
        <v>893</v>
      </c>
      <c r="L36" s="200" t="s">
        <v>856</v>
      </c>
      <c r="M36" s="200" t="s">
        <v>894</v>
      </c>
      <c r="N36" s="200" t="s">
        <v>858</v>
      </c>
      <c r="O36" s="201">
        <v>1.3</v>
      </c>
      <c r="P36" s="200" t="s">
        <v>204</v>
      </c>
      <c r="Q36" s="200" t="s">
        <v>204</v>
      </c>
      <c r="R36" s="200" t="s">
        <v>204</v>
      </c>
      <c r="S36" s="200" t="s">
        <v>805</v>
      </c>
      <c r="T36" s="200" t="s">
        <v>204</v>
      </c>
      <c r="U36" s="200" t="s">
        <v>806</v>
      </c>
      <c r="V36" s="200" t="s">
        <v>859</v>
      </c>
      <c r="W36" s="200" t="s">
        <v>860</v>
      </c>
    </row>
    <row r="37" spans="1:23" ht="273.75" customHeight="1" x14ac:dyDescent="0.25">
      <c r="A37" s="218">
        <v>9</v>
      </c>
      <c r="B37" s="219" t="s">
        <v>895</v>
      </c>
      <c r="C37" s="220" t="s">
        <v>151</v>
      </c>
      <c r="D37" s="219" t="s">
        <v>896</v>
      </c>
      <c r="E37" s="221" t="s">
        <v>203</v>
      </c>
      <c r="F37" s="221" t="s">
        <v>799</v>
      </c>
      <c r="G37" s="222" t="s">
        <v>1052</v>
      </c>
      <c r="H37" s="221" t="s">
        <v>897</v>
      </c>
      <c r="I37" s="207" t="s">
        <v>107</v>
      </c>
      <c r="J37" s="209" t="s">
        <v>107</v>
      </c>
      <c r="K37" s="221" t="s">
        <v>898</v>
      </c>
      <c r="L37" s="200" t="s">
        <v>856</v>
      </c>
      <c r="M37" s="200" t="s">
        <v>889</v>
      </c>
      <c r="N37" s="200" t="s">
        <v>899</v>
      </c>
      <c r="O37" s="201" t="s">
        <v>204</v>
      </c>
      <c r="P37" s="200" t="s">
        <v>204</v>
      </c>
      <c r="Q37" s="200" t="s">
        <v>204</v>
      </c>
      <c r="R37" s="200" t="s">
        <v>204</v>
      </c>
      <c r="S37" s="200" t="s">
        <v>805</v>
      </c>
      <c r="T37" s="200" t="s">
        <v>204</v>
      </c>
      <c r="U37" s="200" t="s">
        <v>806</v>
      </c>
      <c r="V37" s="200" t="s">
        <v>859</v>
      </c>
      <c r="W37" s="200" t="s">
        <v>867</v>
      </c>
    </row>
    <row r="38" spans="1:23" ht="168.75" x14ac:dyDescent="0.25">
      <c r="A38" s="199" t="s">
        <v>196</v>
      </c>
      <c r="B38" s="199" t="s">
        <v>900</v>
      </c>
      <c r="C38" s="199" t="s">
        <v>154</v>
      </c>
      <c r="D38" s="198" t="s">
        <v>901</v>
      </c>
      <c r="E38" s="223" t="s">
        <v>902</v>
      </c>
      <c r="F38" s="223" t="s">
        <v>104</v>
      </c>
      <c r="G38" s="224" t="s">
        <v>1051</v>
      </c>
      <c r="H38" s="207" t="s">
        <v>107</v>
      </c>
      <c r="I38" s="223" t="s">
        <v>206</v>
      </c>
      <c r="J38" s="209" t="s">
        <v>107</v>
      </c>
      <c r="K38" s="209" t="s">
        <v>903</v>
      </c>
      <c r="L38" s="200" t="s">
        <v>856</v>
      </c>
      <c r="M38" s="200" t="s">
        <v>904</v>
      </c>
      <c r="N38" s="200" t="s">
        <v>1139</v>
      </c>
      <c r="O38" s="201" t="s">
        <v>204</v>
      </c>
      <c r="P38" s="200" t="s">
        <v>204</v>
      </c>
      <c r="Q38" s="200" t="s">
        <v>204</v>
      </c>
      <c r="R38" s="200" t="s">
        <v>204</v>
      </c>
      <c r="S38" s="200" t="s">
        <v>805</v>
      </c>
      <c r="T38" s="200" t="s">
        <v>204</v>
      </c>
      <c r="U38" s="200" t="s">
        <v>806</v>
      </c>
      <c r="V38" s="200" t="s">
        <v>859</v>
      </c>
      <c r="W38" s="200" t="s">
        <v>860</v>
      </c>
    </row>
    <row r="39" spans="1:23" ht="150" x14ac:dyDescent="0.25">
      <c r="A39" s="202">
        <v>11</v>
      </c>
      <c r="B39" s="200" t="s">
        <v>156</v>
      </c>
      <c r="C39" s="200" t="s">
        <v>157</v>
      </c>
      <c r="D39" s="198" t="s">
        <v>905</v>
      </c>
      <c r="E39" s="200" t="s">
        <v>197</v>
      </c>
      <c r="F39" s="200" t="s">
        <v>198</v>
      </c>
      <c r="G39" s="224" t="s">
        <v>760</v>
      </c>
      <c r="H39" s="207" t="s">
        <v>107</v>
      </c>
      <c r="I39" s="223" t="s">
        <v>906</v>
      </c>
      <c r="J39" s="209" t="s">
        <v>107</v>
      </c>
      <c r="K39" s="209" t="s">
        <v>907</v>
      </c>
      <c r="L39" s="200" t="s">
        <v>856</v>
      </c>
      <c r="M39" s="200" t="s">
        <v>889</v>
      </c>
      <c r="N39" s="200" t="s">
        <v>881</v>
      </c>
      <c r="O39" s="201">
        <v>0.5</v>
      </c>
      <c r="P39" s="200" t="s">
        <v>204</v>
      </c>
      <c r="Q39" s="200" t="s">
        <v>204</v>
      </c>
      <c r="R39" s="200" t="s">
        <v>204</v>
      </c>
      <c r="S39" s="200" t="s">
        <v>805</v>
      </c>
      <c r="T39" s="200" t="s">
        <v>204</v>
      </c>
      <c r="U39" s="200" t="s">
        <v>806</v>
      </c>
      <c r="V39" s="200" t="s">
        <v>859</v>
      </c>
      <c r="W39" s="200" t="s">
        <v>860</v>
      </c>
    </row>
    <row r="40" spans="1:23" ht="396" customHeight="1" x14ac:dyDescent="0.25">
      <c r="A40" s="202">
        <v>12</v>
      </c>
      <c r="B40" s="225" t="s">
        <v>908</v>
      </c>
      <c r="C40" s="225" t="s">
        <v>160</v>
      </c>
      <c r="D40" s="226" t="s">
        <v>909</v>
      </c>
      <c r="E40" s="227" t="s">
        <v>207</v>
      </c>
      <c r="F40" s="225" t="s">
        <v>910</v>
      </c>
      <c r="G40" s="236">
        <v>270</v>
      </c>
      <c r="H40" s="207" t="s">
        <v>107</v>
      </c>
      <c r="I40" s="208" t="s">
        <v>107</v>
      </c>
      <c r="J40" s="209" t="s">
        <v>107</v>
      </c>
      <c r="K40" s="209" t="s">
        <v>1133</v>
      </c>
      <c r="L40" s="200" t="s">
        <v>856</v>
      </c>
      <c r="M40" s="200" t="s">
        <v>911</v>
      </c>
      <c r="N40" s="200" t="s">
        <v>1134</v>
      </c>
      <c r="O40" s="201" t="s">
        <v>1050</v>
      </c>
      <c r="P40" s="200" t="s">
        <v>204</v>
      </c>
      <c r="Q40" s="200" t="s">
        <v>204</v>
      </c>
      <c r="R40" s="200" t="s">
        <v>204</v>
      </c>
      <c r="S40" s="200" t="s">
        <v>805</v>
      </c>
      <c r="T40" s="200" t="s">
        <v>204</v>
      </c>
      <c r="U40" s="200" t="s">
        <v>806</v>
      </c>
      <c r="V40" s="200" t="s">
        <v>859</v>
      </c>
      <c r="W40" s="200" t="s">
        <v>860</v>
      </c>
    </row>
    <row r="41" spans="1:23" ht="165.75" customHeight="1" x14ac:dyDescent="0.25">
      <c r="A41" s="213" t="s">
        <v>912</v>
      </c>
      <c r="B41" s="211" t="s">
        <v>913</v>
      </c>
      <c r="C41" s="211" t="s">
        <v>157</v>
      </c>
      <c r="D41" s="212" t="s">
        <v>914</v>
      </c>
      <c r="E41" s="213" t="s">
        <v>915</v>
      </c>
      <c r="F41" s="213" t="s">
        <v>208</v>
      </c>
      <c r="G41" s="236">
        <v>10</v>
      </c>
      <c r="H41" s="207" t="s">
        <v>107</v>
      </c>
      <c r="I41" s="213" t="s">
        <v>916</v>
      </c>
      <c r="J41" s="207" t="s">
        <v>107</v>
      </c>
      <c r="K41" s="209" t="s">
        <v>917</v>
      </c>
      <c r="L41" s="200" t="s">
        <v>856</v>
      </c>
      <c r="M41" s="213" t="s">
        <v>904</v>
      </c>
      <c r="N41" s="200" t="s">
        <v>1139</v>
      </c>
      <c r="O41" s="201" t="s">
        <v>204</v>
      </c>
      <c r="P41" s="200" t="s">
        <v>204</v>
      </c>
      <c r="Q41" s="200" t="s">
        <v>204</v>
      </c>
      <c r="R41" s="200" t="s">
        <v>204</v>
      </c>
      <c r="S41" s="200" t="s">
        <v>805</v>
      </c>
      <c r="T41" s="200" t="s">
        <v>204</v>
      </c>
      <c r="U41" s="200" t="s">
        <v>806</v>
      </c>
      <c r="V41" s="200" t="s">
        <v>859</v>
      </c>
      <c r="W41" s="200" t="s">
        <v>860</v>
      </c>
    </row>
    <row r="42" spans="1:23" ht="129.75" customHeight="1" x14ac:dyDescent="0.25">
      <c r="A42" s="228">
        <v>14</v>
      </c>
      <c r="B42" s="211" t="s">
        <v>164</v>
      </c>
      <c r="C42" s="211" t="s">
        <v>132</v>
      </c>
      <c r="D42" s="212" t="s">
        <v>918</v>
      </c>
      <c r="E42" s="213" t="s">
        <v>209</v>
      </c>
      <c r="F42" s="213" t="s">
        <v>919</v>
      </c>
      <c r="G42" s="236">
        <v>70</v>
      </c>
      <c r="H42" s="207" t="s">
        <v>107</v>
      </c>
      <c r="I42" s="213" t="s">
        <v>202</v>
      </c>
      <c r="J42" s="207" t="s">
        <v>107</v>
      </c>
      <c r="K42" s="209" t="s">
        <v>920</v>
      </c>
      <c r="L42" s="200" t="s">
        <v>856</v>
      </c>
      <c r="M42" s="213" t="s">
        <v>904</v>
      </c>
      <c r="N42" s="200" t="s">
        <v>899</v>
      </c>
      <c r="O42" s="201" t="s">
        <v>204</v>
      </c>
      <c r="P42" s="200" t="s">
        <v>204</v>
      </c>
      <c r="Q42" s="200" t="s">
        <v>204</v>
      </c>
      <c r="R42" s="200" t="s">
        <v>204</v>
      </c>
      <c r="S42" s="200" t="s">
        <v>805</v>
      </c>
      <c r="T42" s="200" t="s">
        <v>204</v>
      </c>
      <c r="U42" s="200" t="s">
        <v>806</v>
      </c>
      <c r="V42" s="200" t="s">
        <v>859</v>
      </c>
      <c r="W42" s="200" t="s">
        <v>860</v>
      </c>
    </row>
    <row r="43" spans="1:23" ht="262.5" x14ac:dyDescent="0.25">
      <c r="A43" s="229">
        <v>15</v>
      </c>
      <c r="B43" s="230" t="s">
        <v>921</v>
      </c>
      <c r="C43" s="230" t="s">
        <v>167</v>
      </c>
      <c r="D43" s="230" t="s">
        <v>1131</v>
      </c>
      <c r="E43" s="230" t="s">
        <v>210</v>
      </c>
      <c r="F43" s="209" t="s">
        <v>211</v>
      </c>
      <c r="G43" s="231">
        <v>35</v>
      </c>
      <c r="H43" s="232">
        <v>100</v>
      </c>
      <c r="I43" s="233" t="s">
        <v>107</v>
      </c>
      <c r="J43" s="230" t="s">
        <v>107</v>
      </c>
      <c r="K43" s="200" t="s">
        <v>922</v>
      </c>
      <c r="L43" s="200" t="s">
        <v>856</v>
      </c>
      <c r="M43" s="213" t="s">
        <v>880</v>
      </c>
      <c r="N43" s="200" t="s">
        <v>1132</v>
      </c>
      <c r="O43" s="201">
        <v>15</v>
      </c>
      <c r="P43" s="200" t="s">
        <v>204</v>
      </c>
      <c r="Q43" s="200" t="s">
        <v>204</v>
      </c>
      <c r="R43" s="200" t="s">
        <v>204</v>
      </c>
      <c r="S43" s="200" t="s">
        <v>805</v>
      </c>
      <c r="T43" s="200" t="s">
        <v>204</v>
      </c>
      <c r="U43" s="200" t="s">
        <v>806</v>
      </c>
      <c r="V43" s="200" t="s">
        <v>859</v>
      </c>
      <c r="W43" s="200" t="s">
        <v>860</v>
      </c>
    </row>
    <row r="44" spans="1:23" ht="131.25" x14ac:dyDescent="0.25">
      <c r="A44" s="234">
        <v>16</v>
      </c>
      <c r="B44" s="230" t="s">
        <v>923</v>
      </c>
      <c r="C44" s="230" t="s">
        <v>167</v>
      </c>
      <c r="D44" s="198" t="s">
        <v>924</v>
      </c>
      <c r="E44" s="209" t="s">
        <v>212</v>
      </c>
      <c r="F44" s="230" t="s">
        <v>925</v>
      </c>
      <c r="G44" s="231">
        <v>50</v>
      </c>
      <c r="H44" s="235" t="s">
        <v>107</v>
      </c>
      <c r="I44" s="236">
        <v>50</v>
      </c>
      <c r="J44" s="230" t="s">
        <v>107</v>
      </c>
      <c r="K44" s="209" t="s">
        <v>907</v>
      </c>
      <c r="L44" s="200" t="s">
        <v>856</v>
      </c>
      <c r="M44" s="213" t="s">
        <v>911</v>
      </c>
      <c r="N44" s="200" t="s">
        <v>1139</v>
      </c>
      <c r="O44" s="201" t="s">
        <v>204</v>
      </c>
      <c r="P44" s="200" t="s">
        <v>204</v>
      </c>
      <c r="Q44" s="200" t="s">
        <v>204</v>
      </c>
      <c r="R44" s="200" t="s">
        <v>204</v>
      </c>
      <c r="S44" s="200" t="s">
        <v>805</v>
      </c>
      <c r="T44" s="200" t="s">
        <v>204</v>
      </c>
      <c r="U44" s="200" t="s">
        <v>806</v>
      </c>
      <c r="V44" s="200" t="s">
        <v>859</v>
      </c>
      <c r="W44" s="200" t="s">
        <v>860</v>
      </c>
    </row>
    <row r="45" spans="1:23" ht="272.25" customHeight="1" x14ac:dyDescent="0.25">
      <c r="A45" s="229">
        <v>17</v>
      </c>
      <c r="B45" s="230" t="s">
        <v>926</v>
      </c>
      <c r="C45" s="230" t="s">
        <v>172</v>
      </c>
      <c r="D45" s="198" t="s">
        <v>1135</v>
      </c>
      <c r="E45" s="209" t="s">
        <v>927</v>
      </c>
      <c r="F45" s="209" t="s">
        <v>910</v>
      </c>
      <c r="G45" s="231">
        <v>500</v>
      </c>
      <c r="H45" s="235" t="s">
        <v>107</v>
      </c>
      <c r="I45" s="235" t="s">
        <v>107</v>
      </c>
      <c r="J45" s="230" t="s">
        <v>107</v>
      </c>
      <c r="K45" s="209" t="s">
        <v>1136</v>
      </c>
      <c r="L45" s="200" t="s">
        <v>856</v>
      </c>
      <c r="M45" s="213" t="s">
        <v>857</v>
      </c>
      <c r="N45" s="200" t="s">
        <v>1137</v>
      </c>
      <c r="O45" s="201">
        <v>5</v>
      </c>
      <c r="P45" s="200" t="s">
        <v>204</v>
      </c>
      <c r="Q45" s="200" t="s">
        <v>204</v>
      </c>
      <c r="R45" s="200" t="s">
        <v>204</v>
      </c>
      <c r="S45" s="200" t="s">
        <v>805</v>
      </c>
      <c r="T45" s="200" t="s">
        <v>204</v>
      </c>
      <c r="U45" s="200" t="s">
        <v>806</v>
      </c>
      <c r="V45" s="200" t="s">
        <v>859</v>
      </c>
      <c r="W45" s="200" t="s">
        <v>860</v>
      </c>
    </row>
    <row r="46" spans="1:23" ht="133.5" customHeight="1" x14ac:dyDescent="0.25">
      <c r="A46" s="244">
        <v>18</v>
      </c>
      <c r="B46" s="230" t="s">
        <v>928</v>
      </c>
      <c r="C46" s="230" t="s">
        <v>175</v>
      </c>
      <c r="D46" s="198" t="s">
        <v>1129</v>
      </c>
      <c r="E46" s="230" t="s">
        <v>213</v>
      </c>
      <c r="F46" s="230" t="s">
        <v>214</v>
      </c>
      <c r="G46" s="231">
        <v>470</v>
      </c>
      <c r="H46" s="235" t="s">
        <v>107</v>
      </c>
      <c r="I46" s="236">
        <v>470</v>
      </c>
      <c r="J46" s="230" t="s">
        <v>107</v>
      </c>
      <c r="K46" s="230" t="s">
        <v>929</v>
      </c>
      <c r="L46" s="237" t="s">
        <v>856</v>
      </c>
      <c r="M46" s="230" t="s">
        <v>215</v>
      </c>
      <c r="N46" s="237" t="s">
        <v>1130</v>
      </c>
      <c r="O46" s="238" t="s">
        <v>204</v>
      </c>
      <c r="P46" s="237" t="s">
        <v>204</v>
      </c>
      <c r="Q46" s="237" t="s">
        <v>204</v>
      </c>
      <c r="R46" s="237" t="s">
        <v>204</v>
      </c>
      <c r="S46" s="237" t="s">
        <v>805</v>
      </c>
      <c r="T46" s="237" t="s">
        <v>204</v>
      </c>
      <c r="U46" s="237" t="s">
        <v>806</v>
      </c>
      <c r="V46" s="237" t="s">
        <v>859</v>
      </c>
      <c r="W46" s="237" t="s">
        <v>860</v>
      </c>
    </row>
    <row r="47" spans="1:23" x14ac:dyDescent="0.25">
      <c r="A47" s="239"/>
      <c r="B47" s="240" t="s">
        <v>1048</v>
      </c>
      <c r="C47" s="239"/>
      <c r="D47" s="239"/>
      <c r="E47" s="239"/>
      <c r="F47" s="239"/>
      <c r="G47" s="241">
        <f>G46+G45+G44+G43+G42+G41+G40+G39+G38+G37+G36+G35+G34+G33+G32+G31+G30+G29</f>
        <v>3792.8</v>
      </c>
      <c r="H47" s="242">
        <f>H43+H37+H30</f>
        <v>6596</v>
      </c>
      <c r="I47" s="242">
        <f>I46+I44+I42+I41+I39+I38+I36+I35+I34+I33+I32+I31+I29</f>
        <v>2198.4</v>
      </c>
      <c r="J47" s="242">
        <f>SUM(J29:J46)</f>
        <v>0</v>
      </c>
      <c r="K47" s="239"/>
      <c r="L47" s="239"/>
      <c r="M47" s="239"/>
      <c r="N47" s="239"/>
      <c r="O47" s="242">
        <f>O45+O43+O40+O39+O36+O32+O31+O29</f>
        <v>73.61</v>
      </c>
      <c r="P47" s="242" t="str">
        <f>P46</f>
        <v>0</v>
      </c>
      <c r="Q47" s="242" t="str">
        <f>Q46</f>
        <v>0</v>
      </c>
      <c r="R47" s="239"/>
      <c r="S47" s="239"/>
      <c r="T47" s="239"/>
      <c r="U47" s="239"/>
      <c r="V47" s="239"/>
      <c r="W47" s="239"/>
    </row>
    <row r="52" spans="7:7" x14ac:dyDescent="0.25">
      <c r="G52" s="243"/>
    </row>
  </sheetData>
  <mergeCells count="26">
    <mergeCell ref="G26:G28"/>
    <mergeCell ref="H26:H28"/>
    <mergeCell ref="I26:K26"/>
    <mergeCell ref="I27:K27"/>
    <mergeCell ref="O27:O28"/>
    <mergeCell ref="P27:P28"/>
    <mergeCell ref="M25:M28"/>
    <mergeCell ref="N25:N28"/>
    <mergeCell ref="O25:R25"/>
    <mergeCell ref="S25:S28"/>
    <mergeCell ref="U2:W2"/>
    <mergeCell ref="A3:W3"/>
    <mergeCell ref="A25:A28"/>
    <mergeCell ref="B25:B28"/>
    <mergeCell ref="C25:C28"/>
    <mergeCell ref="D25:D28"/>
    <mergeCell ref="E25:E28"/>
    <mergeCell ref="F25:F28"/>
    <mergeCell ref="G25:K25"/>
    <mergeCell ref="L25:L28"/>
    <mergeCell ref="T25:V25"/>
    <mergeCell ref="W25:W28"/>
    <mergeCell ref="Q27:Q28"/>
    <mergeCell ref="R27:R28"/>
    <mergeCell ref="T27:T28"/>
    <mergeCell ref="U27:V28"/>
  </mergeCells>
  <printOptions horizontalCentered="1"/>
  <pageMargins left="0.31496062992125984" right="0.70866141732283472" top="0.33" bottom="0.31" header="0.31496062992125984" footer="0.31496062992125984"/>
  <pageSetup paperSize="8" scale="31"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topLeftCell="A22" zoomScale="40" zoomScaleNormal="40" workbookViewId="0">
      <selection activeCell="AF37" sqref="AF37"/>
    </sheetView>
  </sheetViews>
  <sheetFormatPr defaultRowHeight="15" x14ac:dyDescent="0.25"/>
  <cols>
    <col min="1" max="1" width="7.42578125" customWidth="1"/>
    <col min="2" max="2" width="28.28515625" customWidth="1"/>
    <col min="3" max="3" width="49.7109375" customWidth="1"/>
    <col min="4" max="4" width="24.85546875" customWidth="1"/>
    <col min="5" max="5" width="26.28515625" customWidth="1"/>
    <col min="6" max="6" width="23.5703125" customWidth="1"/>
    <col min="7" max="7" width="17" customWidth="1"/>
    <col min="8" max="11" width="15.85546875" customWidth="1"/>
    <col min="12" max="12" width="22" customWidth="1"/>
    <col min="13" max="13" width="25.42578125" customWidth="1"/>
    <col min="14" max="14" width="19.85546875" customWidth="1"/>
    <col min="15" max="15" width="21" customWidth="1"/>
    <col min="16" max="17" width="15.7109375" customWidth="1"/>
    <col min="18" max="18" width="22" customWidth="1"/>
    <col min="19" max="19" width="19.5703125" customWidth="1"/>
    <col min="20" max="20" width="28.28515625" customWidth="1"/>
    <col min="21" max="22" width="14.5703125" customWidth="1"/>
    <col min="23" max="23" width="17.28515625" customWidth="1"/>
  </cols>
  <sheetData>
    <row r="1" spans="1:23" x14ac:dyDescent="0.25">
      <c r="C1" s="18"/>
    </row>
    <row r="2" spans="1:23" ht="15.75" x14ac:dyDescent="0.25">
      <c r="C2" s="18"/>
      <c r="U2" s="260" t="s">
        <v>122</v>
      </c>
      <c r="V2" s="260"/>
      <c r="W2" s="260"/>
    </row>
    <row r="3" spans="1:23" ht="25.5" x14ac:dyDescent="0.25">
      <c r="A3" s="261" t="s">
        <v>216</v>
      </c>
      <c r="B3" s="261"/>
      <c r="C3" s="261"/>
      <c r="D3" s="261"/>
      <c r="E3" s="261"/>
      <c r="F3" s="261"/>
      <c r="G3" s="261"/>
      <c r="H3" s="261"/>
      <c r="I3" s="261"/>
      <c r="J3" s="261"/>
      <c r="K3" s="261"/>
      <c r="L3" s="261"/>
      <c r="M3" s="261"/>
      <c r="N3" s="261"/>
      <c r="O3" s="261"/>
      <c r="P3" s="261"/>
      <c r="Q3" s="261"/>
      <c r="R3" s="261"/>
      <c r="S3" s="261"/>
      <c r="T3" s="261"/>
      <c r="U3" s="261"/>
      <c r="V3" s="261"/>
      <c r="W3" s="261"/>
    </row>
    <row r="4" spans="1:23" x14ac:dyDescent="0.25">
      <c r="C4" s="18"/>
    </row>
    <row r="5" spans="1:23" ht="56.25" x14ac:dyDescent="0.3">
      <c r="A5" s="54" t="s">
        <v>111</v>
      </c>
      <c r="B5" s="54" t="s">
        <v>124</v>
      </c>
      <c r="C5" s="54" t="s">
        <v>125</v>
      </c>
      <c r="D5" s="54" t="s">
        <v>126</v>
      </c>
      <c r="E5" s="54" t="s">
        <v>127</v>
      </c>
      <c r="F5" s="54" t="s">
        <v>128</v>
      </c>
      <c r="G5" s="19" t="s">
        <v>129</v>
      </c>
      <c r="H5" s="15"/>
      <c r="I5" s="15"/>
      <c r="J5" s="15"/>
      <c r="K5" s="15"/>
      <c r="L5" s="15"/>
      <c r="M5" s="15"/>
      <c r="N5" s="15"/>
      <c r="O5" s="15"/>
      <c r="P5" s="15"/>
      <c r="Q5" s="15"/>
      <c r="R5" s="15"/>
      <c r="S5" s="15"/>
      <c r="T5" s="15"/>
      <c r="U5" s="15"/>
      <c r="V5" s="15"/>
      <c r="W5" s="15"/>
    </row>
    <row r="6" spans="1:23" ht="38.25" x14ac:dyDescent="0.25">
      <c r="A6" s="55">
        <v>1</v>
      </c>
      <c r="B6" s="56" t="s">
        <v>757</v>
      </c>
      <c r="C6" s="56" t="s">
        <v>758</v>
      </c>
      <c r="D6" s="56" t="s">
        <v>309</v>
      </c>
      <c r="E6" s="57" t="s">
        <v>759</v>
      </c>
      <c r="F6" s="57" t="s">
        <v>760</v>
      </c>
      <c r="G6" s="57" t="s">
        <v>759</v>
      </c>
      <c r="H6" s="58"/>
      <c r="I6" s="59"/>
    </row>
    <row r="7" spans="1:23" x14ac:dyDescent="0.25">
      <c r="A7" s="60">
        <v>2</v>
      </c>
      <c r="B7" s="61" t="s">
        <v>761</v>
      </c>
      <c r="C7" s="61" t="s">
        <v>762</v>
      </c>
      <c r="D7" s="61" t="s">
        <v>138</v>
      </c>
      <c r="E7" s="62">
        <v>80</v>
      </c>
      <c r="F7" s="62">
        <v>20</v>
      </c>
      <c r="G7" s="62">
        <v>80</v>
      </c>
      <c r="H7" s="63"/>
      <c r="I7" s="59"/>
    </row>
    <row r="8" spans="1:23" x14ac:dyDescent="0.25">
      <c r="A8" s="60">
        <v>3</v>
      </c>
      <c r="B8" s="61" t="s">
        <v>763</v>
      </c>
      <c r="C8" s="61" t="s">
        <v>764</v>
      </c>
      <c r="D8" s="61" t="s">
        <v>765</v>
      </c>
      <c r="E8" s="62">
        <v>95</v>
      </c>
      <c r="F8" s="62">
        <v>5</v>
      </c>
      <c r="G8" s="62">
        <v>95</v>
      </c>
      <c r="H8" s="64"/>
      <c r="I8" s="59"/>
    </row>
    <row r="9" spans="1:23" ht="25.5" x14ac:dyDescent="0.25">
      <c r="A9" s="60">
        <v>4</v>
      </c>
      <c r="B9" s="61" t="s">
        <v>766</v>
      </c>
      <c r="C9" s="61" t="s">
        <v>767</v>
      </c>
      <c r="D9" s="61" t="s">
        <v>138</v>
      </c>
      <c r="E9" s="62">
        <v>90</v>
      </c>
      <c r="F9" s="62">
        <v>10</v>
      </c>
      <c r="G9" s="62">
        <v>90</v>
      </c>
      <c r="H9" s="63"/>
      <c r="I9" s="59"/>
    </row>
    <row r="10" spans="1:23" x14ac:dyDescent="0.25">
      <c r="A10" s="60">
        <v>5</v>
      </c>
      <c r="B10" s="61" t="s">
        <v>768</v>
      </c>
      <c r="C10" s="61" t="s">
        <v>769</v>
      </c>
      <c r="D10" s="61" t="s">
        <v>138</v>
      </c>
      <c r="E10" s="62">
        <v>80</v>
      </c>
      <c r="F10" s="62">
        <v>20</v>
      </c>
      <c r="G10" s="62">
        <v>80</v>
      </c>
      <c r="H10" s="64"/>
      <c r="I10" s="59"/>
    </row>
    <row r="11" spans="1:23" x14ac:dyDescent="0.25">
      <c r="A11" s="60">
        <v>6</v>
      </c>
      <c r="B11" s="61" t="s">
        <v>770</v>
      </c>
      <c r="C11" s="61" t="s">
        <v>771</v>
      </c>
      <c r="D11" s="61" t="s">
        <v>132</v>
      </c>
      <c r="E11" s="62">
        <v>100</v>
      </c>
      <c r="F11" s="62">
        <v>0</v>
      </c>
      <c r="G11" s="62">
        <v>100</v>
      </c>
      <c r="H11" s="63"/>
      <c r="I11" s="59"/>
    </row>
    <row r="12" spans="1:23" ht="38.25" x14ac:dyDescent="0.25">
      <c r="A12" s="55">
        <v>7</v>
      </c>
      <c r="B12" s="56" t="s">
        <v>772</v>
      </c>
      <c r="C12" s="56" t="s">
        <v>773</v>
      </c>
      <c r="D12" s="56" t="s">
        <v>143</v>
      </c>
      <c r="E12" s="57" t="s">
        <v>774</v>
      </c>
      <c r="F12" s="57" t="s">
        <v>775</v>
      </c>
      <c r="G12" s="57" t="s">
        <v>774</v>
      </c>
      <c r="H12" s="64"/>
      <c r="I12" s="59"/>
    </row>
    <row r="13" spans="1:23" ht="38.25" x14ac:dyDescent="0.25">
      <c r="A13" s="55">
        <v>8</v>
      </c>
      <c r="B13" s="56" t="s">
        <v>776</v>
      </c>
      <c r="C13" s="55" t="s">
        <v>777</v>
      </c>
      <c r="D13" s="56" t="s">
        <v>138</v>
      </c>
      <c r="E13" s="57" t="s">
        <v>759</v>
      </c>
      <c r="F13" s="57" t="s">
        <v>778</v>
      </c>
      <c r="G13" s="57" t="s">
        <v>759</v>
      </c>
      <c r="H13" s="64"/>
      <c r="I13" s="59"/>
    </row>
    <row r="14" spans="1:23" ht="63.75" x14ac:dyDescent="0.25">
      <c r="A14" s="55">
        <v>9</v>
      </c>
      <c r="B14" s="56" t="s">
        <v>779</v>
      </c>
      <c r="C14" s="56" t="s">
        <v>780</v>
      </c>
      <c r="D14" s="56" t="s">
        <v>167</v>
      </c>
      <c r="E14" s="57" t="s">
        <v>781</v>
      </c>
      <c r="F14" s="57" t="s">
        <v>782</v>
      </c>
      <c r="G14" s="57" t="s">
        <v>781</v>
      </c>
      <c r="H14" s="64"/>
      <c r="I14" s="59"/>
    </row>
    <row r="15" spans="1:23" ht="38.25" x14ac:dyDescent="0.25">
      <c r="A15" s="60">
        <v>10</v>
      </c>
      <c r="B15" s="65" t="s">
        <v>783</v>
      </c>
      <c r="C15" s="61" t="s">
        <v>784</v>
      </c>
      <c r="D15" s="61" t="s">
        <v>138</v>
      </c>
      <c r="E15" s="61">
        <v>86</v>
      </c>
      <c r="F15" s="61">
        <v>20</v>
      </c>
      <c r="G15" s="61">
        <v>86</v>
      </c>
      <c r="H15" s="59"/>
      <c r="I15" s="63"/>
    </row>
    <row r="16" spans="1:23" ht="51" x14ac:dyDescent="0.25">
      <c r="A16" s="60">
        <v>11</v>
      </c>
      <c r="B16" s="65" t="s">
        <v>785</v>
      </c>
      <c r="C16" s="61" t="s">
        <v>786</v>
      </c>
      <c r="D16" s="61" t="s">
        <v>138</v>
      </c>
      <c r="E16" s="61">
        <v>100</v>
      </c>
      <c r="F16" s="61">
        <v>50</v>
      </c>
      <c r="G16" s="61">
        <v>100</v>
      </c>
      <c r="H16" s="59"/>
      <c r="I16" s="63"/>
    </row>
    <row r="17" spans="1:23" ht="63.75" x14ac:dyDescent="0.25">
      <c r="A17" s="60">
        <v>12</v>
      </c>
      <c r="B17" s="65" t="s">
        <v>787</v>
      </c>
      <c r="C17" s="61" t="s">
        <v>788</v>
      </c>
      <c r="D17" s="61" t="s">
        <v>138</v>
      </c>
      <c r="E17" s="61">
        <v>100</v>
      </c>
      <c r="F17" s="61">
        <v>50</v>
      </c>
      <c r="G17" s="61">
        <v>100</v>
      </c>
      <c r="H17" s="59"/>
      <c r="I17" s="63"/>
    </row>
    <row r="18" spans="1:23" ht="51" x14ac:dyDescent="0.25">
      <c r="A18" s="60">
        <v>13</v>
      </c>
      <c r="B18" s="65" t="s">
        <v>789</v>
      </c>
      <c r="C18" s="61" t="s">
        <v>790</v>
      </c>
      <c r="D18" s="61" t="s">
        <v>138</v>
      </c>
      <c r="E18" s="61">
        <v>100</v>
      </c>
      <c r="F18" s="61">
        <v>20</v>
      </c>
      <c r="G18" s="61">
        <v>100</v>
      </c>
      <c r="I18" s="66"/>
    </row>
    <row r="19" spans="1:23" ht="51" x14ac:dyDescent="0.25">
      <c r="A19" s="55">
        <v>14</v>
      </c>
      <c r="B19" s="67" t="s">
        <v>791</v>
      </c>
      <c r="C19" s="56" t="s">
        <v>792</v>
      </c>
      <c r="D19" s="56" t="s">
        <v>143</v>
      </c>
      <c r="E19" s="57" t="s">
        <v>759</v>
      </c>
      <c r="F19" s="57" t="s">
        <v>793</v>
      </c>
      <c r="G19" s="57" t="s">
        <v>759</v>
      </c>
    </row>
    <row r="20" spans="1:23" ht="51" x14ac:dyDescent="0.25">
      <c r="A20" s="55">
        <v>15</v>
      </c>
      <c r="B20" s="56" t="s">
        <v>794</v>
      </c>
      <c r="C20" s="56" t="s">
        <v>94</v>
      </c>
      <c r="D20" s="56" t="s">
        <v>575</v>
      </c>
      <c r="E20" s="57" t="s">
        <v>795</v>
      </c>
      <c r="F20" s="57" t="s">
        <v>760</v>
      </c>
      <c r="G20" s="57" t="s">
        <v>795</v>
      </c>
    </row>
    <row r="24" spans="1:23" ht="18.75" x14ac:dyDescent="0.25">
      <c r="A24" s="257" t="s">
        <v>111</v>
      </c>
      <c r="B24" s="257" t="s">
        <v>112</v>
      </c>
      <c r="C24" s="257" t="s">
        <v>16</v>
      </c>
      <c r="D24" s="257" t="s">
        <v>176</v>
      </c>
      <c r="E24" s="257" t="s">
        <v>177</v>
      </c>
      <c r="F24" s="257" t="s">
        <v>11</v>
      </c>
      <c r="G24" s="262" t="s">
        <v>178</v>
      </c>
      <c r="H24" s="263"/>
      <c r="I24" s="263"/>
      <c r="J24" s="263"/>
      <c r="K24" s="264"/>
      <c r="L24" s="257" t="s">
        <v>179</v>
      </c>
      <c r="M24" s="257" t="s">
        <v>180</v>
      </c>
      <c r="N24" s="257" t="s">
        <v>181</v>
      </c>
      <c r="O24" s="262" t="s">
        <v>182</v>
      </c>
      <c r="P24" s="263"/>
      <c r="Q24" s="263"/>
      <c r="R24" s="264"/>
      <c r="S24" s="257" t="s">
        <v>183</v>
      </c>
      <c r="T24" s="348" t="s">
        <v>184</v>
      </c>
      <c r="U24" s="349"/>
      <c r="V24" s="350"/>
      <c r="W24" s="257" t="s">
        <v>185</v>
      </c>
    </row>
    <row r="25" spans="1:23" ht="18.75" x14ac:dyDescent="0.25">
      <c r="A25" s="258"/>
      <c r="B25" s="258"/>
      <c r="C25" s="258"/>
      <c r="D25" s="258"/>
      <c r="E25" s="258"/>
      <c r="F25" s="258"/>
      <c r="G25" s="273" t="s">
        <v>186</v>
      </c>
      <c r="H25" s="263" t="s">
        <v>23</v>
      </c>
      <c r="I25" s="273" t="s">
        <v>187</v>
      </c>
      <c r="J25" s="273"/>
      <c r="K25" s="273"/>
      <c r="L25" s="258"/>
      <c r="M25" s="258"/>
      <c r="N25" s="258"/>
      <c r="O25" s="265"/>
      <c r="P25" s="275"/>
      <c r="Q25" s="275"/>
      <c r="R25" s="266"/>
      <c r="S25" s="258"/>
      <c r="T25" s="351"/>
      <c r="U25" s="352"/>
      <c r="V25" s="353"/>
      <c r="W25" s="258"/>
    </row>
    <row r="26" spans="1:23" ht="18.75" x14ac:dyDescent="0.25">
      <c r="A26" s="258"/>
      <c r="B26" s="258"/>
      <c r="C26" s="258"/>
      <c r="D26" s="258"/>
      <c r="E26" s="258"/>
      <c r="F26" s="258"/>
      <c r="G26" s="273"/>
      <c r="H26" s="274"/>
      <c r="I26" s="276" t="s">
        <v>188</v>
      </c>
      <c r="J26" s="277"/>
      <c r="K26" s="257" t="s">
        <v>189</v>
      </c>
      <c r="L26" s="258"/>
      <c r="M26" s="258"/>
      <c r="N26" s="258"/>
      <c r="O26" s="257" t="s">
        <v>186</v>
      </c>
      <c r="P26" s="257" t="s">
        <v>23</v>
      </c>
      <c r="Q26" s="257" t="s">
        <v>187</v>
      </c>
      <c r="R26" s="257" t="s">
        <v>190</v>
      </c>
      <c r="S26" s="258"/>
      <c r="T26" s="257" t="s">
        <v>191</v>
      </c>
      <c r="U26" s="262" t="s">
        <v>192</v>
      </c>
      <c r="V26" s="264"/>
      <c r="W26" s="258"/>
    </row>
    <row r="27" spans="1:23" ht="18.75" x14ac:dyDescent="0.25">
      <c r="A27" s="259"/>
      <c r="B27" s="259"/>
      <c r="C27" s="259"/>
      <c r="D27" s="259"/>
      <c r="E27" s="259"/>
      <c r="F27" s="259"/>
      <c r="G27" s="273"/>
      <c r="H27" s="275"/>
      <c r="I27" s="52" t="s">
        <v>193</v>
      </c>
      <c r="J27" s="53" t="s">
        <v>194</v>
      </c>
      <c r="K27" s="259"/>
      <c r="L27" s="259"/>
      <c r="M27" s="259"/>
      <c r="N27" s="259"/>
      <c r="O27" s="259"/>
      <c r="P27" s="259"/>
      <c r="Q27" s="259"/>
      <c r="R27" s="259"/>
      <c r="S27" s="259"/>
      <c r="T27" s="259"/>
      <c r="U27" s="265"/>
      <c r="V27" s="266"/>
      <c r="W27" s="259"/>
    </row>
    <row r="28" spans="1:23" ht="75" x14ac:dyDescent="0.25">
      <c r="A28" s="68">
        <v>1</v>
      </c>
      <c r="B28" s="69" t="s">
        <v>796</v>
      </c>
      <c r="C28" s="68" t="s">
        <v>309</v>
      </c>
      <c r="D28" s="69" t="s">
        <v>797</v>
      </c>
      <c r="E28" s="68" t="s">
        <v>798</v>
      </c>
      <c r="F28" s="68" t="s">
        <v>799</v>
      </c>
      <c r="G28" s="68">
        <v>171.3</v>
      </c>
      <c r="H28" s="68">
        <v>274</v>
      </c>
      <c r="I28" s="68">
        <v>0</v>
      </c>
      <c r="J28" s="68">
        <v>0</v>
      </c>
      <c r="K28" s="68" t="s">
        <v>800</v>
      </c>
      <c r="L28" s="69" t="s">
        <v>801</v>
      </c>
      <c r="M28" s="69" t="s">
        <v>802</v>
      </c>
      <c r="N28" s="69" t="s">
        <v>803</v>
      </c>
      <c r="O28" s="68">
        <v>171.3</v>
      </c>
      <c r="P28" s="68">
        <v>274</v>
      </c>
      <c r="Q28" s="68">
        <v>0</v>
      </c>
      <c r="R28" s="68" t="s">
        <v>804</v>
      </c>
      <c r="S28" s="69" t="s">
        <v>805</v>
      </c>
      <c r="T28" s="69">
        <v>0</v>
      </c>
      <c r="U28" s="69" t="s">
        <v>806</v>
      </c>
      <c r="V28" s="69" t="s">
        <v>806</v>
      </c>
      <c r="W28" s="68" t="s">
        <v>107</v>
      </c>
    </row>
    <row r="29" spans="1:23" ht="105" x14ac:dyDescent="0.25">
      <c r="A29" s="70">
        <v>2</v>
      </c>
      <c r="B29" s="61" t="s">
        <v>762</v>
      </c>
      <c r="C29" s="61" t="s">
        <v>807</v>
      </c>
      <c r="D29" s="71" t="s">
        <v>808</v>
      </c>
      <c r="E29" s="72" t="s">
        <v>809</v>
      </c>
      <c r="F29" s="70" t="s">
        <v>115</v>
      </c>
      <c r="G29" s="70">
        <v>0</v>
      </c>
      <c r="H29" s="70">
        <v>0</v>
      </c>
      <c r="I29" s="70">
        <v>0</v>
      </c>
      <c r="J29" s="70">
        <v>0</v>
      </c>
      <c r="K29" s="70" t="s">
        <v>810</v>
      </c>
      <c r="L29" s="71" t="s">
        <v>801</v>
      </c>
      <c r="M29" s="71" t="s">
        <v>811</v>
      </c>
      <c r="N29" s="71" t="s">
        <v>812</v>
      </c>
      <c r="O29" s="70">
        <v>0</v>
      </c>
      <c r="P29" s="70">
        <v>0</v>
      </c>
      <c r="Q29" s="70">
        <v>0</v>
      </c>
      <c r="R29" s="70" t="s">
        <v>813</v>
      </c>
      <c r="S29" s="71" t="s">
        <v>814</v>
      </c>
      <c r="T29" s="71">
        <v>0</v>
      </c>
      <c r="U29" s="71" t="s">
        <v>806</v>
      </c>
      <c r="V29" s="71" t="s">
        <v>806</v>
      </c>
      <c r="W29" s="71" t="s">
        <v>815</v>
      </c>
    </row>
    <row r="30" spans="1:23" ht="90" x14ac:dyDescent="0.25">
      <c r="A30" s="70">
        <v>3</v>
      </c>
      <c r="B30" s="61" t="s">
        <v>764</v>
      </c>
      <c r="C30" s="61" t="s">
        <v>816</v>
      </c>
      <c r="D30" s="71" t="s">
        <v>808</v>
      </c>
      <c r="E30" s="72" t="s">
        <v>817</v>
      </c>
      <c r="F30" s="70" t="s">
        <v>115</v>
      </c>
      <c r="G30" s="70">
        <v>0</v>
      </c>
      <c r="H30" s="70">
        <v>0</v>
      </c>
      <c r="I30" s="70">
        <v>0</v>
      </c>
      <c r="J30" s="70">
        <v>0</v>
      </c>
      <c r="K30" s="70" t="s">
        <v>810</v>
      </c>
      <c r="L30" s="71" t="s">
        <v>801</v>
      </c>
      <c r="M30" s="71" t="s">
        <v>811</v>
      </c>
      <c r="N30" s="71" t="s">
        <v>812</v>
      </c>
      <c r="O30" s="70">
        <v>0</v>
      </c>
      <c r="P30" s="70">
        <v>0</v>
      </c>
      <c r="Q30" s="70">
        <v>0</v>
      </c>
      <c r="R30" s="70" t="s">
        <v>813</v>
      </c>
      <c r="S30" s="71" t="s">
        <v>805</v>
      </c>
      <c r="T30" s="71">
        <v>0</v>
      </c>
      <c r="U30" s="71" t="s">
        <v>806</v>
      </c>
      <c r="V30" s="71" t="s">
        <v>806</v>
      </c>
      <c r="W30" s="71" t="s">
        <v>815</v>
      </c>
    </row>
    <row r="31" spans="1:23" ht="90" x14ac:dyDescent="0.25">
      <c r="A31" s="70">
        <v>4</v>
      </c>
      <c r="B31" s="61" t="s">
        <v>767</v>
      </c>
      <c r="C31" s="61" t="s">
        <v>807</v>
      </c>
      <c r="D31" s="71" t="s">
        <v>808</v>
      </c>
      <c r="E31" s="72" t="s">
        <v>817</v>
      </c>
      <c r="F31" s="70" t="s">
        <v>115</v>
      </c>
      <c r="G31" s="70">
        <v>0</v>
      </c>
      <c r="H31" s="70">
        <v>0</v>
      </c>
      <c r="I31" s="70">
        <v>0</v>
      </c>
      <c r="J31" s="70">
        <v>0</v>
      </c>
      <c r="K31" s="70" t="s">
        <v>810</v>
      </c>
      <c r="L31" s="71" t="s">
        <v>801</v>
      </c>
      <c r="M31" s="71" t="s">
        <v>811</v>
      </c>
      <c r="N31" s="71" t="s">
        <v>812</v>
      </c>
      <c r="O31" s="70">
        <v>0</v>
      </c>
      <c r="P31" s="70">
        <v>0</v>
      </c>
      <c r="Q31" s="70">
        <v>0</v>
      </c>
      <c r="R31" s="70" t="s">
        <v>813</v>
      </c>
      <c r="S31" s="71" t="s">
        <v>805</v>
      </c>
      <c r="T31" s="71">
        <v>0</v>
      </c>
      <c r="U31" s="71" t="s">
        <v>806</v>
      </c>
      <c r="V31" s="71" t="s">
        <v>806</v>
      </c>
      <c r="W31" s="71" t="s">
        <v>815</v>
      </c>
    </row>
    <row r="32" spans="1:23" ht="90" x14ac:dyDescent="0.25">
      <c r="A32" s="70">
        <v>5</v>
      </c>
      <c r="B32" s="61" t="s">
        <v>769</v>
      </c>
      <c r="C32" s="61" t="s">
        <v>807</v>
      </c>
      <c r="D32" s="71" t="s">
        <v>808</v>
      </c>
      <c r="E32" s="73" t="s">
        <v>817</v>
      </c>
      <c r="F32" s="70" t="s">
        <v>115</v>
      </c>
      <c r="G32" s="70">
        <v>0</v>
      </c>
      <c r="H32" s="70">
        <v>0</v>
      </c>
      <c r="I32" s="70">
        <v>0</v>
      </c>
      <c r="J32" s="70">
        <v>0</v>
      </c>
      <c r="K32" s="70" t="s">
        <v>810</v>
      </c>
      <c r="L32" s="71" t="s">
        <v>801</v>
      </c>
      <c r="M32" s="71" t="s">
        <v>811</v>
      </c>
      <c r="N32" s="71" t="s">
        <v>812</v>
      </c>
      <c r="O32" s="70">
        <v>0</v>
      </c>
      <c r="P32" s="70">
        <v>0</v>
      </c>
      <c r="Q32" s="70">
        <v>0</v>
      </c>
      <c r="R32" s="70" t="s">
        <v>813</v>
      </c>
      <c r="S32" s="71" t="s">
        <v>805</v>
      </c>
      <c r="T32" s="71">
        <v>0</v>
      </c>
      <c r="U32" s="71" t="s">
        <v>806</v>
      </c>
      <c r="V32" s="71" t="s">
        <v>806</v>
      </c>
      <c r="W32" s="71" t="s">
        <v>815</v>
      </c>
    </row>
    <row r="33" spans="1:23" ht="90" x14ac:dyDescent="0.25">
      <c r="A33" s="70">
        <v>6</v>
      </c>
      <c r="B33" s="61" t="s">
        <v>771</v>
      </c>
      <c r="C33" s="61" t="s">
        <v>818</v>
      </c>
      <c r="D33" s="71" t="s">
        <v>808</v>
      </c>
      <c r="E33" s="74" t="s">
        <v>819</v>
      </c>
      <c r="F33" s="70" t="s">
        <v>820</v>
      </c>
      <c r="G33" s="70">
        <v>0</v>
      </c>
      <c r="H33" s="70">
        <v>0</v>
      </c>
      <c r="I33" s="70">
        <v>0</v>
      </c>
      <c r="J33" s="70">
        <v>0</v>
      </c>
      <c r="K33" s="70" t="s">
        <v>810</v>
      </c>
      <c r="L33" s="71" t="s">
        <v>801</v>
      </c>
      <c r="M33" s="71" t="s">
        <v>811</v>
      </c>
      <c r="N33" s="71" t="s">
        <v>812</v>
      </c>
      <c r="O33" s="70">
        <v>0</v>
      </c>
      <c r="P33" s="70">
        <v>0</v>
      </c>
      <c r="Q33" s="70">
        <v>0</v>
      </c>
      <c r="R33" s="70" t="s">
        <v>813</v>
      </c>
      <c r="S33" s="71" t="s">
        <v>805</v>
      </c>
      <c r="T33" s="71">
        <v>0</v>
      </c>
      <c r="U33" s="71" t="s">
        <v>806</v>
      </c>
      <c r="V33" s="71" t="s">
        <v>806</v>
      </c>
      <c r="W33" s="71" t="s">
        <v>815</v>
      </c>
    </row>
    <row r="34" spans="1:23" ht="105" x14ac:dyDescent="0.25">
      <c r="A34" s="69">
        <v>7</v>
      </c>
      <c r="B34" s="69" t="s">
        <v>773</v>
      </c>
      <c r="C34" s="69" t="s">
        <v>143</v>
      </c>
      <c r="D34" s="69" t="s">
        <v>797</v>
      </c>
      <c r="E34" s="69" t="s">
        <v>821</v>
      </c>
      <c r="F34" s="69" t="s">
        <v>114</v>
      </c>
      <c r="G34" s="69">
        <v>20</v>
      </c>
      <c r="H34" s="69">
        <v>51.4</v>
      </c>
      <c r="I34" s="69">
        <v>0</v>
      </c>
      <c r="J34" s="69">
        <v>0</v>
      </c>
      <c r="K34" s="69" t="s">
        <v>822</v>
      </c>
      <c r="L34" s="69" t="s">
        <v>801</v>
      </c>
      <c r="M34" s="69" t="s">
        <v>823</v>
      </c>
      <c r="N34" s="69" t="s">
        <v>824</v>
      </c>
      <c r="O34" s="69">
        <v>0</v>
      </c>
      <c r="P34" s="69">
        <v>0</v>
      </c>
      <c r="Q34" s="69">
        <v>0</v>
      </c>
      <c r="R34" s="69" t="s">
        <v>825</v>
      </c>
      <c r="S34" s="69" t="s">
        <v>814</v>
      </c>
      <c r="T34" s="69">
        <v>0</v>
      </c>
      <c r="U34" s="69" t="s">
        <v>806</v>
      </c>
      <c r="V34" s="69" t="s">
        <v>826</v>
      </c>
      <c r="W34" s="69" t="s">
        <v>107</v>
      </c>
    </row>
    <row r="35" spans="1:23" ht="63.75" x14ac:dyDescent="0.25">
      <c r="A35" s="56">
        <v>8</v>
      </c>
      <c r="B35" s="56" t="s">
        <v>777</v>
      </c>
      <c r="C35" s="56" t="s">
        <v>138</v>
      </c>
      <c r="D35" s="56" t="s">
        <v>797</v>
      </c>
      <c r="E35" s="56" t="s">
        <v>827</v>
      </c>
      <c r="F35" s="56" t="s">
        <v>113</v>
      </c>
      <c r="G35" s="56">
        <v>90.7</v>
      </c>
      <c r="H35" s="56">
        <v>297</v>
      </c>
      <c r="I35" s="56">
        <v>0</v>
      </c>
      <c r="J35" s="56">
        <v>0</v>
      </c>
      <c r="K35" s="56" t="s">
        <v>828</v>
      </c>
      <c r="L35" s="56" t="s">
        <v>801</v>
      </c>
      <c r="M35" s="56" t="s">
        <v>829</v>
      </c>
      <c r="N35" s="56" t="s">
        <v>830</v>
      </c>
      <c r="O35" s="56">
        <v>90.7</v>
      </c>
      <c r="P35" s="56">
        <v>297</v>
      </c>
      <c r="Q35" s="56">
        <v>0</v>
      </c>
      <c r="R35" s="56" t="s">
        <v>804</v>
      </c>
      <c r="S35" s="56" t="s">
        <v>814</v>
      </c>
      <c r="T35" s="56">
        <v>0</v>
      </c>
      <c r="U35" s="56" t="s">
        <v>806</v>
      </c>
      <c r="V35" s="56" t="s">
        <v>826</v>
      </c>
      <c r="W35" s="56" t="s">
        <v>107</v>
      </c>
    </row>
    <row r="36" spans="1:23" ht="105" x14ac:dyDescent="0.25">
      <c r="A36" s="69">
        <v>9</v>
      </c>
      <c r="B36" s="75" t="s">
        <v>831</v>
      </c>
      <c r="C36" s="69" t="s">
        <v>167</v>
      </c>
      <c r="D36" s="69" t="s">
        <v>797</v>
      </c>
      <c r="E36" s="69" t="s">
        <v>120</v>
      </c>
      <c r="F36" s="69" t="s">
        <v>832</v>
      </c>
      <c r="G36" s="69">
        <v>1016.2</v>
      </c>
      <c r="H36" s="69">
        <v>300</v>
      </c>
      <c r="I36" s="69">
        <v>0</v>
      </c>
      <c r="J36" s="69">
        <v>0</v>
      </c>
      <c r="K36" s="69" t="s">
        <v>833</v>
      </c>
      <c r="L36" s="69" t="s">
        <v>801</v>
      </c>
      <c r="M36" s="69" t="s">
        <v>834</v>
      </c>
      <c r="N36" s="69" t="s">
        <v>116</v>
      </c>
      <c r="O36" s="69">
        <v>1016.2</v>
      </c>
      <c r="P36" s="69">
        <v>0</v>
      </c>
      <c r="Q36" s="69">
        <v>0</v>
      </c>
      <c r="R36" s="69" t="s">
        <v>825</v>
      </c>
      <c r="S36" s="69" t="s">
        <v>814</v>
      </c>
      <c r="T36" s="69">
        <v>0</v>
      </c>
      <c r="U36" s="69" t="s">
        <v>806</v>
      </c>
      <c r="V36" s="69" t="s">
        <v>806</v>
      </c>
      <c r="W36" s="69" t="s">
        <v>107</v>
      </c>
    </row>
    <row r="37" spans="1:23" ht="75" x14ac:dyDescent="0.25">
      <c r="A37" s="70">
        <v>10</v>
      </c>
      <c r="B37" s="61" t="s">
        <v>835</v>
      </c>
      <c r="C37" s="61" t="s">
        <v>836</v>
      </c>
      <c r="D37" s="71" t="s">
        <v>808</v>
      </c>
      <c r="E37" s="71" t="s">
        <v>415</v>
      </c>
      <c r="F37" s="70" t="s">
        <v>273</v>
      </c>
      <c r="G37" s="70">
        <v>0</v>
      </c>
      <c r="H37" s="70">
        <v>0</v>
      </c>
      <c r="I37" s="70">
        <v>0</v>
      </c>
      <c r="J37" s="70">
        <v>0</v>
      </c>
      <c r="K37" s="70" t="s">
        <v>810</v>
      </c>
      <c r="L37" s="71" t="s">
        <v>801</v>
      </c>
      <c r="M37" s="71" t="s">
        <v>811</v>
      </c>
      <c r="N37" s="71" t="s">
        <v>812</v>
      </c>
      <c r="O37" s="70">
        <v>0</v>
      </c>
      <c r="P37" s="70">
        <v>0</v>
      </c>
      <c r="Q37" s="70">
        <v>0</v>
      </c>
      <c r="R37" s="70" t="s">
        <v>813</v>
      </c>
      <c r="S37" s="71" t="s">
        <v>805</v>
      </c>
      <c r="T37" s="71">
        <v>0</v>
      </c>
      <c r="U37" s="71" t="s">
        <v>806</v>
      </c>
      <c r="V37" s="71" t="s">
        <v>806</v>
      </c>
      <c r="W37" s="70" t="s">
        <v>808</v>
      </c>
    </row>
    <row r="38" spans="1:23" ht="76.5" x14ac:dyDescent="0.25">
      <c r="A38" s="70">
        <v>11</v>
      </c>
      <c r="B38" s="61" t="s">
        <v>786</v>
      </c>
      <c r="C38" s="61" t="s">
        <v>836</v>
      </c>
      <c r="D38" s="71" t="s">
        <v>808</v>
      </c>
      <c r="E38" s="70" t="s">
        <v>837</v>
      </c>
      <c r="F38" s="70" t="s">
        <v>808</v>
      </c>
      <c r="G38" s="70">
        <v>0</v>
      </c>
      <c r="H38" s="70">
        <v>0</v>
      </c>
      <c r="I38" s="70">
        <v>0</v>
      </c>
      <c r="J38" s="70">
        <v>0</v>
      </c>
      <c r="K38" s="70" t="s">
        <v>810</v>
      </c>
      <c r="L38" s="71" t="s">
        <v>801</v>
      </c>
      <c r="M38" s="71" t="s">
        <v>811</v>
      </c>
      <c r="N38" s="71" t="s">
        <v>107</v>
      </c>
      <c r="O38" s="70">
        <v>0</v>
      </c>
      <c r="P38" s="70">
        <v>0</v>
      </c>
      <c r="Q38" s="70">
        <v>0</v>
      </c>
      <c r="R38" s="70" t="s">
        <v>813</v>
      </c>
      <c r="S38" s="71" t="s">
        <v>805</v>
      </c>
      <c r="T38" s="71">
        <v>0</v>
      </c>
      <c r="U38" s="71" t="s">
        <v>806</v>
      </c>
      <c r="V38" s="71" t="s">
        <v>806</v>
      </c>
      <c r="W38" s="71" t="s">
        <v>838</v>
      </c>
    </row>
    <row r="39" spans="1:23" ht="120" x14ac:dyDescent="0.25">
      <c r="A39" s="70">
        <v>12</v>
      </c>
      <c r="B39" s="61" t="s">
        <v>788</v>
      </c>
      <c r="C39" s="61" t="s">
        <v>836</v>
      </c>
      <c r="D39" s="71" t="s">
        <v>808</v>
      </c>
      <c r="E39" s="70" t="s">
        <v>839</v>
      </c>
      <c r="F39" s="70" t="s">
        <v>104</v>
      </c>
      <c r="G39" s="70">
        <v>0</v>
      </c>
      <c r="H39" s="70">
        <v>0</v>
      </c>
      <c r="I39" s="70">
        <v>0</v>
      </c>
      <c r="J39" s="70">
        <v>0</v>
      </c>
      <c r="K39" s="70" t="s">
        <v>810</v>
      </c>
      <c r="L39" s="71" t="s">
        <v>801</v>
      </c>
      <c r="M39" s="71" t="s">
        <v>811</v>
      </c>
      <c r="N39" s="71" t="s">
        <v>812</v>
      </c>
      <c r="O39" s="70">
        <v>0</v>
      </c>
      <c r="P39" s="70">
        <v>0</v>
      </c>
      <c r="Q39" s="70">
        <v>0</v>
      </c>
      <c r="R39" s="70" t="s">
        <v>813</v>
      </c>
      <c r="S39" s="71" t="s">
        <v>805</v>
      </c>
      <c r="T39" s="71">
        <v>0</v>
      </c>
      <c r="U39" s="71" t="s">
        <v>806</v>
      </c>
      <c r="V39" s="71" t="s">
        <v>806</v>
      </c>
      <c r="W39" s="71" t="s">
        <v>840</v>
      </c>
    </row>
    <row r="40" spans="1:23" ht="89.25" x14ac:dyDescent="0.25">
      <c r="A40" s="71">
        <v>13</v>
      </c>
      <c r="B40" s="61" t="s">
        <v>790</v>
      </c>
      <c r="C40" s="61" t="s">
        <v>836</v>
      </c>
      <c r="D40" s="71" t="s">
        <v>808</v>
      </c>
      <c r="E40" s="71" t="s">
        <v>415</v>
      </c>
      <c r="F40" s="70" t="s">
        <v>273</v>
      </c>
      <c r="G40" s="70">
        <v>0</v>
      </c>
      <c r="H40" s="70">
        <v>0</v>
      </c>
      <c r="I40" s="70">
        <v>0</v>
      </c>
      <c r="J40" s="70">
        <v>0</v>
      </c>
      <c r="K40" s="70" t="s">
        <v>810</v>
      </c>
      <c r="L40" s="71" t="s">
        <v>801</v>
      </c>
      <c r="M40" s="71" t="s">
        <v>811</v>
      </c>
      <c r="N40" s="71" t="s">
        <v>812</v>
      </c>
      <c r="O40" s="70">
        <v>0</v>
      </c>
      <c r="P40" s="70">
        <v>0</v>
      </c>
      <c r="Q40" s="70">
        <v>0</v>
      </c>
      <c r="R40" s="70" t="s">
        <v>813</v>
      </c>
      <c r="S40" s="71" t="s">
        <v>805</v>
      </c>
      <c r="T40" s="71">
        <v>0</v>
      </c>
      <c r="U40" s="71" t="s">
        <v>806</v>
      </c>
      <c r="V40" s="71" t="s">
        <v>806</v>
      </c>
      <c r="W40" s="70" t="s">
        <v>808</v>
      </c>
    </row>
    <row r="41" spans="1:23" ht="105" x14ac:dyDescent="0.25">
      <c r="A41" s="56">
        <v>14</v>
      </c>
      <c r="B41" s="69" t="s">
        <v>792</v>
      </c>
      <c r="C41" s="56" t="s">
        <v>143</v>
      </c>
      <c r="D41" s="69" t="s">
        <v>797</v>
      </c>
      <c r="E41" s="69" t="s">
        <v>841</v>
      </c>
      <c r="F41" s="68" t="s">
        <v>842</v>
      </c>
      <c r="G41" s="68">
        <v>25</v>
      </c>
      <c r="H41" s="68">
        <v>0</v>
      </c>
      <c r="I41" s="68">
        <v>154.4</v>
      </c>
      <c r="J41" s="68">
        <v>0</v>
      </c>
      <c r="K41" s="69" t="s">
        <v>843</v>
      </c>
      <c r="L41" s="69" t="s">
        <v>801</v>
      </c>
      <c r="M41" s="69" t="s">
        <v>834</v>
      </c>
      <c r="N41" s="69" t="s">
        <v>844</v>
      </c>
      <c r="O41" s="68">
        <v>25</v>
      </c>
      <c r="P41" s="68" t="s">
        <v>107</v>
      </c>
      <c r="Q41" s="68">
        <v>154.4</v>
      </c>
      <c r="R41" s="69" t="s">
        <v>843</v>
      </c>
      <c r="S41" s="69" t="s">
        <v>814</v>
      </c>
      <c r="T41" s="69">
        <v>0</v>
      </c>
      <c r="U41" s="69" t="s">
        <v>806</v>
      </c>
      <c r="V41" s="69" t="s">
        <v>826</v>
      </c>
      <c r="W41" s="69" t="s">
        <v>107</v>
      </c>
    </row>
    <row r="42" spans="1:23" ht="105" x14ac:dyDescent="0.25">
      <c r="A42" s="69">
        <v>15</v>
      </c>
      <c r="B42" s="56" t="s">
        <v>94</v>
      </c>
      <c r="C42" s="56" t="s">
        <v>575</v>
      </c>
      <c r="D42" s="69" t="s">
        <v>797</v>
      </c>
      <c r="E42" s="69" t="s">
        <v>845</v>
      </c>
      <c r="F42" s="68" t="s">
        <v>109</v>
      </c>
      <c r="G42" s="68">
        <v>100</v>
      </c>
      <c r="H42" s="68">
        <v>0</v>
      </c>
      <c r="I42" s="68">
        <v>50</v>
      </c>
      <c r="J42" s="68">
        <v>0</v>
      </c>
      <c r="K42" s="69" t="s">
        <v>843</v>
      </c>
      <c r="L42" s="69" t="s">
        <v>801</v>
      </c>
      <c r="M42" s="69" t="s">
        <v>834</v>
      </c>
      <c r="N42" s="69" t="s">
        <v>846</v>
      </c>
      <c r="O42" s="68">
        <v>100</v>
      </c>
      <c r="P42" s="68" t="s">
        <v>107</v>
      </c>
      <c r="Q42" s="68">
        <v>50</v>
      </c>
      <c r="R42" s="69" t="s">
        <v>843</v>
      </c>
      <c r="S42" s="69" t="s">
        <v>814</v>
      </c>
      <c r="T42" s="56">
        <v>0</v>
      </c>
      <c r="U42" s="56" t="s">
        <v>806</v>
      </c>
      <c r="V42" s="56" t="s">
        <v>826</v>
      </c>
      <c r="W42" s="56" t="s">
        <v>107</v>
      </c>
    </row>
  </sheetData>
  <mergeCells count="27">
    <mergeCell ref="T24:V25"/>
    <mergeCell ref="O26:O27"/>
    <mergeCell ref="M24:M27"/>
    <mergeCell ref="N24:N27"/>
    <mergeCell ref="O24:R25"/>
    <mergeCell ref="S24:S27"/>
    <mergeCell ref="G25:G27"/>
    <mergeCell ref="H25:H27"/>
    <mergeCell ref="I25:K25"/>
    <mergeCell ref="I26:J26"/>
    <mergeCell ref="K26:K27"/>
    <mergeCell ref="U2:W2"/>
    <mergeCell ref="A3:W3"/>
    <mergeCell ref="A24:A27"/>
    <mergeCell ref="B24:B27"/>
    <mergeCell ref="C24:C27"/>
    <mergeCell ref="D24:D27"/>
    <mergeCell ref="E24:E27"/>
    <mergeCell ref="F24:F27"/>
    <mergeCell ref="G24:K24"/>
    <mergeCell ref="L24:L27"/>
    <mergeCell ref="W24:W27"/>
    <mergeCell ref="P26:P27"/>
    <mergeCell ref="Q26:Q27"/>
    <mergeCell ref="R26:R27"/>
    <mergeCell ref="T26:T27"/>
    <mergeCell ref="U26:V2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X124"/>
  <sheetViews>
    <sheetView topLeftCell="A84" zoomScale="25" zoomScaleNormal="25" workbookViewId="0">
      <selection activeCell="O85" sqref="O85"/>
    </sheetView>
  </sheetViews>
  <sheetFormatPr defaultRowHeight="15" x14ac:dyDescent="0.25"/>
  <cols>
    <col min="1" max="1" width="10.42578125" customWidth="1"/>
    <col min="2" max="2" width="20.28515625" customWidth="1"/>
    <col min="3" max="3" width="38.140625" customWidth="1"/>
    <col min="4" max="4" width="28.7109375" customWidth="1"/>
    <col min="5" max="5" width="26.7109375" customWidth="1"/>
    <col min="6" max="6" width="25.42578125" customWidth="1"/>
    <col min="7" max="7" width="29" customWidth="1"/>
    <col min="8" max="9" width="15.85546875" customWidth="1"/>
    <col min="10" max="10" width="16.42578125" customWidth="1"/>
    <col min="11" max="11" width="15.85546875" customWidth="1"/>
    <col min="12" max="12" width="22" customWidth="1"/>
    <col min="13" max="13" width="25.42578125" customWidth="1"/>
    <col min="14" max="14" width="19.85546875" customWidth="1"/>
    <col min="15" max="15" width="23.85546875" customWidth="1"/>
    <col min="16" max="17" width="15.7109375" customWidth="1"/>
    <col min="18" max="18" width="22" customWidth="1"/>
    <col min="19" max="19" width="19.5703125" customWidth="1"/>
    <col min="20" max="20" width="23.140625" customWidth="1"/>
    <col min="21" max="22" width="14.5703125" customWidth="1"/>
    <col min="23" max="24" width="22" customWidth="1"/>
  </cols>
  <sheetData>
    <row r="2" spans="1:24" ht="15.75" x14ac:dyDescent="0.25">
      <c r="U2" s="260" t="s">
        <v>122</v>
      </c>
      <c r="V2" s="260"/>
      <c r="W2" s="260"/>
    </row>
    <row r="3" spans="1:24" ht="25.5" x14ac:dyDescent="0.25">
      <c r="A3" s="261" t="s">
        <v>216</v>
      </c>
      <c r="B3" s="261"/>
      <c r="C3" s="261"/>
      <c r="D3" s="261"/>
      <c r="E3" s="261"/>
      <c r="F3" s="261"/>
      <c r="G3" s="261"/>
      <c r="H3" s="261"/>
      <c r="I3" s="261"/>
      <c r="J3" s="261"/>
      <c r="K3" s="261"/>
      <c r="L3" s="261"/>
      <c r="M3" s="261"/>
      <c r="N3" s="261"/>
      <c r="O3" s="261"/>
      <c r="P3" s="261"/>
      <c r="Q3" s="261"/>
      <c r="R3" s="261"/>
      <c r="S3" s="261"/>
      <c r="T3" s="261"/>
      <c r="U3" s="261"/>
      <c r="V3" s="261"/>
      <c r="W3" s="261"/>
      <c r="X3" s="14"/>
    </row>
    <row r="5" spans="1:24" s="34" customFormat="1" ht="56.25" x14ac:dyDescent="0.3">
      <c r="A5" s="81" t="s">
        <v>111</v>
      </c>
      <c r="B5" s="79" t="s">
        <v>124</v>
      </c>
      <c r="C5" s="79" t="s">
        <v>125</v>
      </c>
      <c r="D5" s="79" t="s">
        <v>126</v>
      </c>
      <c r="E5" s="79" t="s">
        <v>127</v>
      </c>
      <c r="F5" s="79" t="s">
        <v>128</v>
      </c>
      <c r="G5" s="80" t="s">
        <v>129</v>
      </c>
      <c r="H5" s="32"/>
      <c r="I5" s="32"/>
      <c r="J5" s="32"/>
      <c r="K5" s="32"/>
      <c r="L5" s="32"/>
      <c r="M5" s="32"/>
      <c r="N5" s="32"/>
      <c r="O5" s="32"/>
      <c r="P5" s="32"/>
      <c r="Q5" s="32"/>
      <c r="R5" s="32"/>
      <c r="S5" s="32"/>
      <c r="T5" s="32"/>
      <c r="U5" s="32"/>
      <c r="V5" s="32"/>
      <c r="W5" s="32"/>
      <c r="X5" s="33"/>
    </row>
    <row r="6" spans="1:24" s="17" customFormat="1" ht="37.5" x14ac:dyDescent="0.3">
      <c r="A6" s="35">
        <v>1</v>
      </c>
      <c r="B6" s="36" t="s">
        <v>281</v>
      </c>
      <c r="C6" s="36" t="s">
        <v>282</v>
      </c>
      <c r="D6" s="36" t="s">
        <v>283</v>
      </c>
      <c r="E6" s="36">
        <v>100</v>
      </c>
      <c r="F6" s="36">
        <v>15</v>
      </c>
      <c r="G6" s="36">
        <v>100</v>
      </c>
      <c r="H6" s="37"/>
      <c r="I6" s="37"/>
      <c r="J6" s="37"/>
      <c r="K6" s="37"/>
      <c r="L6" s="37"/>
      <c r="M6" s="37"/>
      <c r="N6" s="37"/>
      <c r="O6" s="37"/>
      <c r="P6" s="37"/>
      <c r="Q6" s="37"/>
      <c r="R6" s="37"/>
      <c r="S6" s="37"/>
      <c r="T6" s="37"/>
      <c r="U6" s="37"/>
      <c r="V6" s="37"/>
      <c r="W6" s="37"/>
    </row>
    <row r="7" spans="1:24" ht="18.75" x14ac:dyDescent="0.25">
      <c r="A7" s="35">
        <v>2</v>
      </c>
      <c r="B7" s="36" t="s">
        <v>284</v>
      </c>
      <c r="C7" s="36" t="s">
        <v>285</v>
      </c>
      <c r="D7" s="36" t="s">
        <v>286</v>
      </c>
      <c r="E7" s="36">
        <v>100</v>
      </c>
      <c r="F7" s="36">
        <v>15</v>
      </c>
      <c r="G7" s="36">
        <v>100</v>
      </c>
      <c r="H7" s="22"/>
      <c r="I7" s="22"/>
      <c r="J7" s="22"/>
      <c r="K7" s="22"/>
      <c r="L7" s="22"/>
      <c r="M7" s="22"/>
      <c r="N7" s="22"/>
      <c r="O7" s="22"/>
      <c r="P7" s="22"/>
      <c r="Q7" s="22"/>
      <c r="R7" s="22"/>
      <c r="S7" s="22"/>
      <c r="T7" s="22"/>
      <c r="U7" s="22"/>
      <c r="V7" s="22"/>
      <c r="W7" s="22"/>
      <c r="X7" s="22"/>
    </row>
    <row r="8" spans="1:24" ht="18.75" x14ac:dyDescent="0.25">
      <c r="A8" s="35">
        <v>3</v>
      </c>
      <c r="B8" s="36" t="s">
        <v>287</v>
      </c>
      <c r="C8" s="36" t="s">
        <v>288</v>
      </c>
      <c r="D8" s="36" t="s">
        <v>283</v>
      </c>
      <c r="E8" s="36">
        <v>100</v>
      </c>
      <c r="F8" s="36">
        <v>15</v>
      </c>
      <c r="G8" s="36">
        <v>100</v>
      </c>
      <c r="M8" s="38"/>
      <c r="N8" s="39"/>
    </row>
    <row r="9" spans="1:24" ht="37.5" x14ac:dyDescent="0.25">
      <c r="A9" s="35">
        <v>4</v>
      </c>
      <c r="B9" s="36" t="s">
        <v>289</v>
      </c>
      <c r="C9" s="36" t="s">
        <v>290</v>
      </c>
      <c r="D9" s="36" t="s">
        <v>283</v>
      </c>
      <c r="E9" s="36">
        <v>100</v>
      </c>
      <c r="F9" s="36">
        <v>15</v>
      </c>
      <c r="G9" s="36">
        <v>100</v>
      </c>
      <c r="N9" s="40"/>
    </row>
    <row r="10" spans="1:24" ht="168.75" x14ac:dyDescent="0.25">
      <c r="A10" s="35">
        <v>5</v>
      </c>
      <c r="B10" s="36" t="s">
        <v>291</v>
      </c>
      <c r="C10" s="36" t="s">
        <v>292</v>
      </c>
      <c r="D10" s="36" t="s">
        <v>293</v>
      </c>
      <c r="E10" s="36">
        <v>72</v>
      </c>
      <c r="F10" s="36">
        <v>50</v>
      </c>
      <c r="G10" s="36">
        <v>72</v>
      </c>
    </row>
    <row r="11" spans="1:24" ht="75" x14ac:dyDescent="0.25">
      <c r="A11" s="35">
        <v>6</v>
      </c>
      <c r="B11" s="36" t="s">
        <v>294</v>
      </c>
      <c r="C11" s="36" t="s">
        <v>295</v>
      </c>
      <c r="D11" s="36" t="s">
        <v>296</v>
      </c>
      <c r="E11" s="36">
        <v>90</v>
      </c>
      <c r="F11" s="36">
        <v>75</v>
      </c>
      <c r="G11" s="36">
        <v>90</v>
      </c>
    </row>
    <row r="12" spans="1:24" ht="168.75" x14ac:dyDescent="0.25">
      <c r="A12" s="35">
        <v>7</v>
      </c>
      <c r="B12" s="36" t="s">
        <v>297</v>
      </c>
      <c r="C12" s="36" t="s">
        <v>298</v>
      </c>
      <c r="D12" s="36" t="s">
        <v>299</v>
      </c>
      <c r="E12" s="36">
        <v>97</v>
      </c>
      <c r="F12" s="36">
        <v>80</v>
      </c>
      <c r="G12" s="36">
        <v>97</v>
      </c>
    </row>
    <row r="13" spans="1:24" ht="187.5" x14ac:dyDescent="0.25">
      <c r="A13" s="35">
        <v>8</v>
      </c>
      <c r="B13" s="36" t="s">
        <v>110</v>
      </c>
      <c r="C13" s="36" t="s">
        <v>300</v>
      </c>
      <c r="D13" s="36" t="s">
        <v>301</v>
      </c>
      <c r="E13" s="36">
        <v>100</v>
      </c>
      <c r="F13" s="36">
        <v>20</v>
      </c>
      <c r="G13" s="36">
        <v>100</v>
      </c>
    </row>
    <row r="14" spans="1:24" ht="75" x14ac:dyDescent="0.25">
      <c r="A14" s="35">
        <v>9</v>
      </c>
      <c r="B14" s="36" t="s">
        <v>302</v>
      </c>
      <c r="C14" s="36" t="s">
        <v>303</v>
      </c>
      <c r="D14" s="36" t="s">
        <v>304</v>
      </c>
      <c r="E14" s="36">
        <v>100</v>
      </c>
      <c r="F14" s="36">
        <v>20</v>
      </c>
      <c r="G14" s="36">
        <v>100</v>
      </c>
    </row>
    <row r="15" spans="1:24" ht="168.75" x14ac:dyDescent="0.25">
      <c r="A15" s="35">
        <v>10</v>
      </c>
      <c r="B15" s="36" t="s">
        <v>305</v>
      </c>
      <c r="C15" s="36" t="s">
        <v>306</v>
      </c>
      <c r="D15" s="36" t="s">
        <v>304</v>
      </c>
      <c r="E15" s="36">
        <v>80</v>
      </c>
      <c r="F15" s="36">
        <v>20</v>
      </c>
      <c r="G15" s="36">
        <v>80</v>
      </c>
    </row>
    <row r="16" spans="1:24" ht="150" x14ac:dyDescent="0.25">
      <c r="A16" s="35">
        <v>11</v>
      </c>
      <c r="B16" s="36" t="s">
        <v>307</v>
      </c>
      <c r="C16" s="36" t="s">
        <v>308</v>
      </c>
      <c r="D16" s="36" t="s">
        <v>309</v>
      </c>
      <c r="E16" s="36">
        <v>60</v>
      </c>
      <c r="F16" s="36">
        <v>40</v>
      </c>
      <c r="G16" s="36">
        <v>60</v>
      </c>
    </row>
    <row r="17" spans="1:7" ht="168.75" x14ac:dyDescent="0.25">
      <c r="A17" s="35">
        <v>12</v>
      </c>
      <c r="B17" s="36" t="s">
        <v>310</v>
      </c>
      <c r="C17" s="36" t="s">
        <v>311</v>
      </c>
      <c r="D17" s="36" t="s">
        <v>312</v>
      </c>
      <c r="E17" s="36">
        <v>45</v>
      </c>
      <c r="F17" s="36">
        <v>20</v>
      </c>
      <c r="G17" s="36">
        <v>45</v>
      </c>
    </row>
    <row r="18" spans="1:7" ht="37.5" x14ac:dyDescent="0.25">
      <c r="A18" s="35">
        <v>13</v>
      </c>
      <c r="B18" s="36" t="s">
        <v>313</v>
      </c>
      <c r="C18" s="36" t="s">
        <v>314</v>
      </c>
      <c r="D18" s="36" t="s">
        <v>309</v>
      </c>
      <c r="E18" s="36">
        <v>99</v>
      </c>
      <c r="F18" s="36">
        <v>80</v>
      </c>
      <c r="G18" s="36">
        <v>99</v>
      </c>
    </row>
    <row r="19" spans="1:7" ht="131.25" x14ac:dyDescent="0.25">
      <c r="A19" s="35">
        <v>14</v>
      </c>
      <c r="B19" s="36" t="s">
        <v>315</v>
      </c>
      <c r="C19" s="36" t="s">
        <v>316</v>
      </c>
      <c r="D19" s="36" t="s">
        <v>309</v>
      </c>
      <c r="E19" s="36">
        <v>80</v>
      </c>
      <c r="F19" s="36">
        <v>30</v>
      </c>
      <c r="G19" s="36">
        <v>80</v>
      </c>
    </row>
    <row r="20" spans="1:7" ht="93.75" x14ac:dyDescent="0.25">
      <c r="A20" s="35">
        <v>15</v>
      </c>
      <c r="B20" s="36" t="s">
        <v>317</v>
      </c>
      <c r="C20" s="36" t="s">
        <v>318</v>
      </c>
      <c r="D20" s="36" t="s">
        <v>304</v>
      </c>
      <c r="E20" s="36">
        <v>91</v>
      </c>
      <c r="F20" s="36">
        <v>35</v>
      </c>
      <c r="G20" s="36">
        <v>91</v>
      </c>
    </row>
    <row r="21" spans="1:7" ht="56.25" x14ac:dyDescent="0.25">
      <c r="A21" s="35">
        <v>16</v>
      </c>
      <c r="B21" s="36" t="s">
        <v>319</v>
      </c>
      <c r="C21" s="36" t="s">
        <v>320</v>
      </c>
      <c r="D21" s="36" t="s">
        <v>321</v>
      </c>
      <c r="E21" s="36">
        <v>67</v>
      </c>
      <c r="F21" s="36">
        <v>36</v>
      </c>
      <c r="G21" s="36">
        <v>67</v>
      </c>
    </row>
    <row r="22" spans="1:7" ht="75" x14ac:dyDescent="0.25">
      <c r="A22" s="35">
        <v>17</v>
      </c>
      <c r="B22" s="36" t="s">
        <v>322</v>
      </c>
      <c r="C22" s="36" t="s">
        <v>323</v>
      </c>
      <c r="D22" s="36" t="s">
        <v>309</v>
      </c>
      <c r="E22" s="36">
        <v>98</v>
      </c>
      <c r="F22" s="36">
        <v>53</v>
      </c>
      <c r="G22" s="36">
        <v>98</v>
      </c>
    </row>
    <row r="23" spans="1:7" ht="75" x14ac:dyDescent="0.25">
      <c r="A23" s="35">
        <v>18</v>
      </c>
      <c r="B23" s="36" t="s">
        <v>324</v>
      </c>
      <c r="C23" s="36" t="s">
        <v>325</v>
      </c>
      <c r="D23" s="36" t="s">
        <v>309</v>
      </c>
      <c r="E23" s="36">
        <v>100</v>
      </c>
      <c r="F23" s="36">
        <v>50</v>
      </c>
      <c r="G23" s="36">
        <v>100</v>
      </c>
    </row>
    <row r="24" spans="1:7" ht="56.25" x14ac:dyDescent="0.25">
      <c r="A24" s="35">
        <v>19</v>
      </c>
      <c r="B24" s="36" t="s">
        <v>326</v>
      </c>
      <c r="C24" s="36" t="s">
        <v>327</v>
      </c>
      <c r="D24" s="36" t="s">
        <v>309</v>
      </c>
      <c r="E24" s="36">
        <v>96</v>
      </c>
      <c r="F24" s="36">
        <v>70</v>
      </c>
      <c r="G24" s="36">
        <v>96</v>
      </c>
    </row>
    <row r="25" spans="1:7" ht="56.25" x14ac:dyDescent="0.25">
      <c r="A25" s="35">
        <v>20</v>
      </c>
      <c r="B25" s="36" t="s">
        <v>328</v>
      </c>
      <c r="C25" s="36" t="s">
        <v>329</v>
      </c>
      <c r="D25" s="36" t="s">
        <v>309</v>
      </c>
      <c r="E25" s="36">
        <v>98</v>
      </c>
      <c r="F25" s="36">
        <v>85</v>
      </c>
      <c r="G25" s="36">
        <v>98</v>
      </c>
    </row>
    <row r="26" spans="1:7" ht="75" x14ac:dyDescent="0.25">
      <c r="A26" s="35">
        <v>21</v>
      </c>
      <c r="B26" s="36" t="s">
        <v>330</v>
      </c>
      <c r="C26" s="36" t="s">
        <v>331</v>
      </c>
      <c r="D26" s="36" t="s">
        <v>309</v>
      </c>
      <c r="E26" s="36">
        <v>100</v>
      </c>
      <c r="F26" s="36">
        <v>85</v>
      </c>
      <c r="G26" s="36">
        <v>100</v>
      </c>
    </row>
    <row r="27" spans="1:7" ht="56.25" x14ac:dyDescent="0.25">
      <c r="A27" s="35">
        <v>22</v>
      </c>
      <c r="B27" s="36" t="s">
        <v>332</v>
      </c>
      <c r="C27" s="36" t="s">
        <v>333</v>
      </c>
      <c r="D27" s="36" t="s">
        <v>309</v>
      </c>
      <c r="E27" s="36">
        <v>100</v>
      </c>
      <c r="F27" s="36">
        <v>90</v>
      </c>
      <c r="G27" s="36">
        <v>100</v>
      </c>
    </row>
    <row r="28" spans="1:7" ht="56.25" x14ac:dyDescent="0.25">
      <c r="A28" s="35">
        <v>23</v>
      </c>
      <c r="B28" s="36" t="s">
        <v>334</v>
      </c>
      <c r="C28" s="36" t="s">
        <v>335</v>
      </c>
      <c r="D28" s="36" t="s">
        <v>312</v>
      </c>
      <c r="E28" s="36">
        <v>61</v>
      </c>
      <c r="F28" s="36">
        <v>12</v>
      </c>
      <c r="G28" s="36">
        <v>61</v>
      </c>
    </row>
    <row r="29" spans="1:7" ht="75" x14ac:dyDescent="0.25">
      <c r="A29" s="35">
        <v>24</v>
      </c>
      <c r="B29" s="36" t="s">
        <v>336</v>
      </c>
      <c r="C29" s="36" t="s">
        <v>337</v>
      </c>
      <c r="D29" s="36" t="s">
        <v>312</v>
      </c>
      <c r="E29" s="36">
        <v>50</v>
      </c>
      <c r="F29" s="36">
        <v>20</v>
      </c>
      <c r="G29" s="36">
        <v>50</v>
      </c>
    </row>
    <row r="30" spans="1:7" ht="37.5" x14ac:dyDescent="0.25">
      <c r="A30" s="35">
        <v>25</v>
      </c>
      <c r="B30" s="36" t="s">
        <v>338</v>
      </c>
      <c r="C30" s="36" t="s">
        <v>339</v>
      </c>
      <c r="D30" s="36" t="s">
        <v>321</v>
      </c>
      <c r="E30" s="36">
        <v>50</v>
      </c>
      <c r="F30" s="36">
        <v>40</v>
      </c>
      <c r="G30" s="36">
        <v>50</v>
      </c>
    </row>
    <row r="31" spans="1:7" ht="56.25" x14ac:dyDescent="0.25">
      <c r="A31" s="35">
        <v>26</v>
      </c>
      <c r="B31" s="36" t="s">
        <v>340</v>
      </c>
      <c r="C31" s="36" t="s">
        <v>341</v>
      </c>
      <c r="D31" s="36" t="s">
        <v>304</v>
      </c>
      <c r="E31" s="36">
        <v>100</v>
      </c>
      <c r="F31" s="36">
        <v>15</v>
      </c>
      <c r="G31" s="36">
        <v>100</v>
      </c>
    </row>
    <row r="32" spans="1:7" ht="56.25" x14ac:dyDescent="0.25">
      <c r="A32" s="35">
        <v>27</v>
      </c>
      <c r="B32" s="36" t="s">
        <v>342</v>
      </c>
      <c r="C32" s="36" t="s">
        <v>343</v>
      </c>
      <c r="D32" s="36" t="s">
        <v>304</v>
      </c>
      <c r="E32" s="36">
        <v>100</v>
      </c>
      <c r="F32" s="36">
        <v>10</v>
      </c>
      <c r="G32" s="36">
        <v>100</v>
      </c>
    </row>
    <row r="33" spans="1:7" ht="75" x14ac:dyDescent="0.25">
      <c r="A33" s="35">
        <v>28</v>
      </c>
      <c r="B33" s="36" t="s">
        <v>344</v>
      </c>
      <c r="C33" s="36" t="s">
        <v>345</v>
      </c>
      <c r="D33" s="36" t="s">
        <v>105</v>
      </c>
      <c r="E33" s="36">
        <v>100</v>
      </c>
      <c r="F33" s="36">
        <v>10</v>
      </c>
      <c r="G33" s="36">
        <v>100</v>
      </c>
    </row>
    <row r="34" spans="1:7" ht="56.25" x14ac:dyDescent="0.25">
      <c r="A34" s="35">
        <v>29</v>
      </c>
      <c r="B34" s="36" t="s">
        <v>346</v>
      </c>
      <c r="C34" s="36" t="s">
        <v>347</v>
      </c>
      <c r="D34" s="36" t="s">
        <v>312</v>
      </c>
      <c r="E34" s="36">
        <v>100</v>
      </c>
      <c r="F34" s="36">
        <v>10</v>
      </c>
      <c r="G34" s="36">
        <v>100</v>
      </c>
    </row>
    <row r="35" spans="1:7" ht="75" x14ac:dyDescent="0.25">
      <c r="A35" s="35">
        <v>30</v>
      </c>
      <c r="B35" s="36" t="s">
        <v>348</v>
      </c>
      <c r="C35" s="36" t="s">
        <v>349</v>
      </c>
      <c r="D35" s="36" t="s">
        <v>350</v>
      </c>
      <c r="E35" s="36">
        <v>50</v>
      </c>
      <c r="F35" s="36">
        <v>20</v>
      </c>
      <c r="G35" s="36">
        <v>50</v>
      </c>
    </row>
    <row r="36" spans="1:7" ht="75" x14ac:dyDescent="0.25">
      <c r="A36" s="35">
        <v>31</v>
      </c>
      <c r="B36" s="36" t="s">
        <v>351</v>
      </c>
      <c r="C36" s="36" t="s">
        <v>352</v>
      </c>
      <c r="D36" s="36" t="s">
        <v>353</v>
      </c>
      <c r="E36" s="36">
        <v>97</v>
      </c>
      <c r="F36" s="36">
        <v>10</v>
      </c>
      <c r="G36" s="36">
        <v>97</v>
      </c>
    </row>
    <row r="37" spans="1:7" ht="93.75" x14ac:dyDescent="0.25">
      <c r="A37" s="35">
        <v>32</v>
      </c>
      <c r="B37" s="36" t="s">
        <v>354</v>
      </c>
      <c r="C37" s="36" t="s">
        <v>355</v>
      </c>
      <c r="D37" s="36" t="s">
        <v>105</v>
      </c>
      <c r="E37" s="36">
        <v>100</v>
      </c>
      <c r="F37" s="36">
        <v>10</v>
      </c>
      <c r="G37" s="36">
        <v>100</v>
      </c>
    </row>
    <row r="38" spans="1:7" ht="93.75" x14ac:dyDescent="0.25">
      <c r="A38" s="35">
        <v>33</v>
      </c>
      <c r="B38" s="36" t="s">
        <v>356</v>
      </c>
      <c r="C38" s="36" t="s">
        <v>357</v>
      </c>
      <c r="D38" s="36" t="s">
        <v>358</v>
      </c>
      <c r="E38" s="36">
        <v>100</v>
      </c>
      <c r="F38" s="36">
        <v>10</v>
      </c>
      <c r="G38" s="36">
        <v>100</v>
      </c>
    </row>
    <row r="39" spans="1:7" ht="112.5" x14ac:dyDescent="0.25">
      <c r="A39" s="35">
        <v>34</v>
      </c>
      <c r="B39" s="36" t="s">
        <v>359</v>
      </c>
      <c r="C39" s="36" t="s">
        <v>360</v>
      </c>
      <c r="D39" s="36" t="s">
        <v>358</v>
      </c>
      <c r="E39" s="36">
        <v>100</v>
      </c>
      <c r="F39" s="36">
        <v>15</v>
      </c>
      <c r="G39" s="36">
        <v>100</v>
      </c>
    </row>
    <row r="40" spans="1:7" ht="93.75" x14ac:dyDescent="0.25">
      <c r="A40" s="35">
        <v>35</v>
      </c>
      <c r="B40" s="36" t="s">
        <v>361</v>
      </c>
      <c r="C40" s="36" t="s">
        <v>362</v>
      </c>
      <c r="D40" s="36" t="s">
        <v>363</v>
      </c>
      <c r="E40" s="36">
        <v>100</v>
      </c>
      <c r="F40" s="36">
        <v>20</v>
      </c>
      <c r="G40" s="36">
        <v>100</v>
      </c>
    </row>
    <row r="41" spans="1:7" ht="93.75" x14ac:dyDescent="0.25">
      <c r="A41" s="35">
        <v>36</v>
      </c>
      <c r="B41" s="36" t="s">
        <v>364</v>
      </c>
      <c r="C41" s="36" t="s">
        <v>365</v>
      </c>
      <c r="D41" s="36" t="s">
        <v>363</v>
      </c>
      <c r="E41" s="36">
        <v>90</v>
      </c>
      <c r="F41" s="36">
        <v>20</v>
      </c>
      <c r="G41" s="36">
        <v>90</v>
      </c>
    </row>
    <row r="42" spans="1:7" ht="56.25" x14ac:dyDescent="0.25">
      <c r="A42" s="35">
        <v>37</v>
      </c>
      <c r="B42" s="36" t="s">
        <v>366</v>
      </c>
      <c r="C42" s="36" t="s">
        <v>367</v>
      </c>
      <c r="D42" s="36" t="s">
        <v>105</v>
      </c>
      <c r="E42" s="36">
        <v>100</v>
      </c>
      <c r="F42" s="36">
        <v>20</v>
      </c>
      <c r="G42" s="36">
        <v>100</v>
      </c>
    </row>
    <row r="43" spans="1:7" ht="112.5" x14ac:dyDescent="0.25">
      <c r="A43" s="35">
        <v>38</v>
      </c>
      <c r="B43" s="36" t="s">
        <v>368</v>
      </c>
      <c r="C43" s="36" t="s">
        <v>369</v>
      </c>
      <c r="D43" s="36" t="s">
        <v>370</v>
      </c>
      <c r="E43" s="36">
        <v>50</v>
      </c>
      <c r="F43" s="36">
        <v>30</v>
      </c>
      <c r="G43" s="36">
        <v>50</v>
      </c>
    </row>
    <row r="44" spans="1:7" ht="112.5" x14ac:dyDescent="0.25">
      <c r="A44" s="35">
        <v>39</v>
      </c>
      <c r="B44" s="36" t="s">
        <v>371</v>
      </c>
      <c r="C44" s="36" t="s">
        <v>372</v>
      </c>
      <c r="D44" s="36" t="s">
        <v>353</v>
      </c>
      <c r="E44" s="36">
        <v>80</v>
      </c>
      <c r="F44" s="36">
        <v>10</v>
      </c>
      <c r="G44" s="36">
        <v>80</v>
      </c>
    </row>
    <row r="45" spans="1:7" ht="75" x14ac:dyDescent="0.25">
      <c r="A45" s="35">
        <v>40</v>
      </c>
      <c r="B45" s="36" t="s">
        <v>373</v>
      </c>
      <c r="C45" s="36" t="s">
        <v>374</v>
      </c>
      <c r="D45" s="36" t="s">
        <v>304</v>
      </c>
      <c r="E45" s="36">
        <v>100</v>
      </c>
      <c r="F45" s="36">
        <v>10</v>
      </c>
      <c r="G45" s="36">
        <v>100</v>
      </c>
    </row>
    <row r="46" spans="1:7" ht="56.25" x14ac:dyDescent="0.25">
      <c r="A46" s="35">
        <v>41</v>
      </c>
      <c r="B46" s="36" t="s">
        <v>375</v>
      </c>
      <c r="C46" s="36" t="s">
        <v>376</v>
      </c>
      <c r="D46" s="36" t="s">
        <v>309</v>
      </c>
      <c r="E46" s="36">
        <v>45</v>
      </c>
      <c r="F46" s="36">
        <v>30</v>
      </c>
      <c r="G46" s="36">
        <v>45</v>
      </c>
    </row>
    <row r="47" spans="1:7" ht="37.5" x14ac:dyDescent="0.25">
      <c r="A47" s="35">
        <v>42</v>
      </c>
      <c r="B47" s="36" t="s">
        <v>377</v>
      </c>
      <c r="C47" s="36" t="s">
        <v>378</v>
      </c>
      <c r="D47" s="36" t="s">
        <v>379</v>
      </c>
      <c r="E47" s="36">
        <v>100</v>
      </c>
      <c r="F47" s="36">
        <v>20</v>
      </c>
      <c r="G47" s="36">
        <v>100</v>
      </c>
    </row>
    <row r="48" spans="1:7" ht="150" x14ac:dyDescent="0.25">
      <c r="A48" s="35">
        <v>43</v>
      </c>
      <c r="B48" s="36" t="s">
        <v>380</v>
      </c>
      <c r="C48" s="36" t="s">
        <v>381</v>
      </c>
      <c r="D48" s="36" t="s">
        <v>312</v>
      </c>
      <c r="E48" s="36">
        <v>71</v>
      </c>
      <c r="F48" s="36">
        <v>60</v>
      </c>
      <c r="G48" s="36">
        <v>69</v>
      </c>
    </row>
    <row r="49" spans="1:24" ht="56.25" x14ac:dyDescent="0.25">
      <c r="A49" s="35">
        <v>44</v>
      </c>
      <c r="B49" s="36" t="s">
        <v>382</v>
      </c>
      <c r="C49" s="36" t="s">
        <v>383</v>
      </c>
      <c r="D49" s="36" t="s">
        <v>304</v>
      </c>
      <c r="E49" s="36">
        <v>42</v>
      </c>
      <c r="F49" s="36">
        <v>15</v>
      </c>
      <c r="G49" s="36">
        <v>42</v>
      </c>
    </row>
    <row r="50" spans="1:24" ht="112.5" x14ac:dyDescent="0.25">
      <c r="A50" s="35">
        <v>45</v>
      </c>
      <c r="B50" s="36" t="s">
        <v>384</v>
      </c>
      <c r="C50" s="36" t="s">
        <v>385</v>
      </c>
      <c r="D50" s="36" t="s">
        <v>304</v>
      </c>
      <c r="E50" s="36">
        <v>100</v>
      </c>
      <c r="F50" s="36">
        <v>20</v>
      </c>
      <c r="G50" s="36">
        <v>100</v>
      </c>
    </row>
    <row r="51" spans="1:24" ht="56.25" x14ac:dyDescent="0.25">
      <c r="A51" s="35" t="s">
        <v>1127</v>
      </c>
      <c r="B51" s="36" t="s">
        <v>1118</v>
      </c>
      <c r="C51" s="36" t="s">
        <v>1117</v>
      </c>
      <c r="D51" s="36" t="s">
        <v>296</v>
      </c>
      <c r="E51" s="36">
        <v>100</v>
      </c>
      <c r="F51" s="36">
        <v>0</v>
      </c>
      <c r="G51" s="36">
        <v>100</v>
      </c>
    </row>
    <row r="52" spans="1:24" ht="37.5" x14ac:dyDescent="0.25">
      <c r="A52" s="35">
        <v>47</v>
      </c>
      <c r="B52" s="36" t="s">
        <v>1114</v>
      </c>
      <c r="C52" s="36" t="s">
        <v>1113</v>
      </c>
      <c r="D52" s="36" t="s">
        <v>312</v>
      </c>
      <c r="E52" s="36">
        <v>93</v>
      </c>
      <c r="F52" s="36">
        <v>0</v>
      </c>
      <c r="G52" s="36">
        <v>93</v>
      </c>
    </row>
    <row r="53" spans="1:24" ht="37.5" x14ac:dyDescent="0.25">
      <c r="A53" s="35">
        <v>48</v>
      </c>
      <c r="B53" s="36" t="s">
        <v>1112</v>
      </c>
      <c r="C53" s="36" t="s">
        <v>1111</v>
      </c>
      <c r="D53" s="36" t="s">
        <v>304</v>
      </c>
      <c r="E53" s="36" t="s">
        <v>1126</v>
      </c>
      <c r="F53" s="36">
        <v>0</v>
      </c>
      <c r="G53" s="36" t="s">
        <v>1126</v>
      </c>
    </row>
    <row r="54" spans="1:24" ht="37.5" x14ac:dyDescent="0.25">
      <c r="A54" s="35">
        <v>49</v>
      </c>
      <c r="B54" s="36" t="s">
        <v>1110</v>
      </c>
      <c r="C54" s="36" t="s">
        <v>1109</v>
      </c>
      <c r="D54" s="36" t="s">
        <v>1108</v>
      </c>
      <c r="E54" s="36">
        <v>100</v>
      </c>
      <c r="F54" s="36">
        <v>0</v>
      </c>
      <c r="G54" s="36">
        <v>100</v>
      </c>
    </row>
    <row r="55" spans="1:24" ht="18.75" x14ac:dyDescent="0.25">
      <c r="A55" s="35">
        <v>50</v>
      </c>
      <c r="B55" s="36" t="s">
        <v>1107</v>
      </c>
      <c r="C55" s="36" t="s">
        <v>1106</v>
      </c>
      <c r="D55" s="36" t="s">
        <v>296</v>
      </c>
      <c r="E55" s="36">
        <v>70</v>
      </c>
      <c r="F55" s="36">
        <v>0</v>
      </c>
      <c r="G55" s="36">
        <v>70</v>
      </c>
    </row>
    <row r="56" spans="1:24" ht="37.5" x14ac:dyDescent="0.25">
      <c r="A56" s="35">
        <v>51</v>
      </c>
      <c r="B56" s="36" t="s">
        <v>1102</v>
      </c>
      <c r="C56" s="36" t="s">
        <v>1101</v>
      </c>
      <c r="D56" s="36" t="s">
        <v>312</v>
      </c>
      <c r="E56" s="36">
        <v>88</v>
      </c>
      <c r="F56" s="36">
        <v>58</v>
      </c>
      <c r="G56" s="36">
        <v>88</v>
      </c>
    </row>
    <row r="57" spans="1:24" ht="187.5" x14ac:dyDescent="0.25">
      <c r="A57" s="35">
        <v>52</v>
      </c>
      <c r="B57" s="36" t="s">
        <v>1098</v>
      </c>
      <c r="C57" s="36" t="s">
        <v>1097</v>
      </c>
      <c r="D57" s="36" t="s">
        <v>304</v>
      </c>
      <c r="E57" s="36">
        <v>80</v>
      </c>
      <c r="F57" s="36">
        <v>25</v>
      </c>
      <c r="G57" s="36">
        <v>80</v>
      </c>
    </row>
    <row r="58" spans="1:24" ht="187.5" x14ac:dyDescent="0.25">
      <c r="A58" s="35">
        <v>53</v>
      </c>
      <c r="B58" s="36" t="s">
        <v>1093</v>
      </c>
      <c r="C58" s="36" t="s">
        <v>1092</v>
      </c>
      <c r="D58" s="36" t="s">
        <v>983</v>
      </c>
      <c r="E58" s="36">
        <v>100</v>
      </c>
      <c r="F58" s="36" t="s">
        <v>1125</v>
      </c>
      <c r="G58" s="36">
        <v>100</v>
      </c>
    </row>
    <row r="59" spans="1:24" ht="150" x14ac:dyDescent="0.25">
      <c r="A59" s="35">
        <v>54</v>
      </c>
      <c r="B59" s="36" t="s">
        <v>1088</v>
      </c>
      <c r="C59" s="36" t="s">
        <v>1087</v>
      </c>
      <c r="D59" s="36" t="s">
        <v>132</v>
      </c>
      <c r="E59" s="36">
        <v>90</v>
      </c>
      <c r="F59" s="36">
        <v>30</v>
      </c>
      <c r="G59" s="36">
        <v>90</v>
      </c>
    </row>
    <row r="60" spans="1:24" ht="375" x14ac:dyDescent="0.25">
      <c r="A60" s="35">
        <v>55</v>
      </c>
      <c r="B60" s="36" t="s">
        <v>1082</v>
      </c>
      <c r="C60" s="36" t="s">
        <v>1081</v>
      </c>
      <c r="D60" s="36" t="s">
        <v>304</v>
      </c>
      <c r="E60" s="36">
        <v>100</v>
      </c>
      <c r="F60" s="36">
        <v>50</v>
      </c>
      <c r="G60" s="36">
        <v>100</v>
      </c>
    </row>
    <row r="61" spans="1:24" ht="168.75" x14ac:dyDescent="0.25">
      <c r="A61" s="35">
        <v>56</v>
      </c>
      <c r="B61" s="36" t="s">
        <v>1077</v>
      </c>
      <c r="C61" s="36" t="s">
        <v>1076</v>
      </c>
      <c r="D61" s="36" t="s">
        <v>304</v>
      </c>
      <c r="E61" s="36">
        <v>100</v>
      </c>
      <c r="F61" s="36">
        <v>25</v>
      </c>
      <c r="G61" s="36">
        <v>100</v>
      </c>
    </row>
    <row r="62" spans="1:24" ht="56.25" x14ac:dyDescent="0.25">
      <c r="A62" s="35">
        <v>57</v>
      </c>
      <c r="B62" s="36" t="s">
        <v>1071</v>
      </c>
      <c r="C62" s="36" t="s">
        <v>1070</v>
      </c>
      <c r="D62" s="36" t="s">
        <v>983</v>
      </c>
      <c r="E62" s="36">
        <v>100</v>
      </c>
      <c r="F62" s="36">
        <v>40</v>
      </c>
      <c r="G62" s="36">
        <v>100</v>
      </c>
    </row>
    <row r="64" spans="1:24" ht="18.75" x14ac:dyDescent="0.25">
      <c r="A64" s="357" t="s">
        <v>111</v>
      </c>
      <c r="B64" s="82"/>
      <c r="C64" s="357" t="s">
        <v>112</v>
      </c>
      <c r="D64" s="357" t="s">
        <v>16</v>
      </c>
      <c r="E64" s="357" t="s">
        <v>176</v>
      </c>
      <c r="F64" s="357" t="s">
        <v>177</v>
      </c>
      <c r="G64" s="357" t="s">
        <v>11</v>
      </c>
      <c r="H64" s="357" t="s">
        <v>178</v>
      </c>
      <c r="I64" s="357"/>
      <c r="J64" s="357"/>
      <c r="K64" s="357"/>
      <c r="L64" s="357"/>
      <c r="M64" s="357" t="s">
        <v>179</v>
      </c>
      <c r="N64" s="357" t="s">
        <v>180</v>
      </c>
      <c r="O64" s="357" t="s">
        <v>181</v>
      </c>
      <c r="P64" s="357" t="s">
        <v>182</v>
      </c>
      <c r="Q64" s="357"/>
      <c r="R64" s="357"/>
      <c r="S64" s="357"/>
      <c r="T64" s="357" t="s">
        <v>183</v>
      </c>
      <c r="U64" s="358" t="s">
        <v>184</v>
      </c>
      <c r="V64" s="358"/>
      <c r="W64" s="358"/>
      <c r="X64" s="357" t="s">
        <v>185</v>
      </c>
    </row>
    <row r="65" spans="1:24" ht="18.75" x14ac:dyDescent="0.25">
      <c r="A65" s="357"/>
      <c r="B65" s="82"/>
      <c r="C65" s="357"/>
      <c r="D65" s="357"/>
      <c r="E65" s="357"/>
      <c r="F65" s="357"/>
      <c r="G65" s="357"/>
      <c r="H65" s="357" t="s">
        <v>186</v>
      </c>
      <c r="I65" s="357" t="s">
        <v>23</v>
      </c>
      <c r="J65" s="357" t="s">
        <v>187</v>
      </c>
      <c r="K65" s="357"/>
      <c r="L65" s="357"/>
      <c r="M65" s="357"/>
      <c r="N65" s="357"/>
      <c r="O65" s="357"/>
      <c r="P65" s="82"/>
      <c r="Q65" s="82"/>
      <c r="R65" s="82"/>
      <c r="S65" s="82"/>
      <c r="T65" s="357"/>
      <c r="U65" s="83"/>
      <c r="V65" s="83"/>
      <c r="W65" s="83"/>
      <c r="X65" s="357"/>
    </row>
    <row r="66" spans="1:24" ht="18.75" x14ac:dyDescent="0.25">
      <c r="A66" s="357"/>
      <c r="B66" s="82"/>
      <c r="C66" s="357"/>
      <c r="D66" s="357"/>
      <c r="E66" s="357"/>
      <c r="F66" s="357"/>
      <c r="G66" s="357"/>
      <c r="H66" s="357"/>
      <c r="I66" s="357"/>
      <c r="J66" s="357" t="s">
        <v>188</v>
      </c>
      <c r="K66" s="357"/>
      <c r="L66" s="357" t="s">
        <v>189</v>
      </c>
      <c r="M66" s="357"/>
      <c r="N66" s="357"/>
      <c r="O66" s="357"/>
      <c r="P66" s="357" t="s">
        <v>186</v>
      </c>
      <c r="Q66" s="357" t="s">
        <v>23</v>
      </c>
      <c r="R66" s="357" t="s">
        <v>187</v>
      </c>
      <c r="S66" s="357" t="s">
        <v>190</v>
      </c>
      <c r="T66" s="357"/>
      <c r="U66" s="357" t="s">
        <v>191</v>
      </c>
      <c r="V66" s="357" t="s">
        <v>192</v>
      </c>
      <c r="W66" s="357"/>
      <c r="X66" s="357"/>
    </row>
    <row r="67" spans="1:24" ht="18.75" x14ac:dyDescent="0.25">
      <c r="A67" s="357"/>
      <c r="B67" s="82"/>
      <c r="C67" s="357"/>
      <c r="D67" s="357"/>
      <c r="E67" s="357"/>
      <c r="F67" s="357"/>
      <c r="G67" s="357"/>
      <c r="H67" s="357"/>
      <c r="I67" s="357"/>
      <c r="J67" s="82" t="s">
        <v>193</v>
      </c>
      <c r="K67" s="82" t="s">
        <v>194</v>
      </c>
      <c r="L67" s="357"/>
      <c r="M67" s="357"/>
      <c r="N67" s="357"/>
      <c r="O67" s="357"/>
      <c r="P67" s="357"/>
      <c r="Q67" s="357"/>
      <c r="R67" s="357"/>
      <c r="S67" s="357"/>
      <c r="T67" s="357"/>
      <c r="U67" s="357"/>
      <c r="V67" s="357"/>
      <c r="W67" s="357"/>
      <c r="X67" s="357"/>
    </row>
    <row r="68" spans="1:24" ht="409.5" x14ac:dyDescent="0.25">
      <c r="A68" s="149">
        <v>1</v>
      </c>
      <c r="B68" s="41" t="s">
        <v>281</v>
      </c>
      <c r="C68" s="41" t="s">
        <v>386</v>
      </c>
      <c r="D68" s="41" t="s">
        <v>283</v>
      </c>
      <c r="E68" s="42" t="s">
        <v>387</v>
      </c>
      <c r="F68" s="84" t="s">
        <v>388</v>
      </c>
      <c r="G68" s="84" t="s">
        <v>389</v>
      </c>
      <c r="H68" s="84">
        <v>728.3</v>
      </c>
      <c r="I68" s="84">
        <v>1857</v>
      </c>
      <c r="J68" s="84"/>
      <c r="K68" s="84"/>
      <c r="L68" s="84">
        <v>500</v>
      </c>
      <c r="M68" s="84" t="s">
        <v>391</v>
      </c>
      <c r="N68" s="42" t="s">
        <v>392</v>
      </c>
      <c r="O68" s="42" t="s">
        <v>393</v>
      </c>
      <c r="P68" s="84">
        <v>462.9</v>
      </c>
      <c r="Q68" s="84">
        <v>795.4</v>
      </c>
      <c r="R68" s="84">
        <v>500</v>
      </c>
      <c r="S68" s="160" t="s">
        <v>394</v>
      </c>
      <c r="T68" s="84"/>
      <c r="U68" s="354" t="s">
        <v>1057</v>
      </c>
      <c r="V68" s="355"/>
      <c r="W68" s="356"/>
      <c r="X68" s="161"/>
    </row>
    <row r="69" spans="1:24" ht="375" x14ac:dyDescent="0.25">
      <c r="A69" s="153">
        <v>2</v>
      </c>
      <c r="B69" s="41" t="s">
        <v>284</v>
      </c>
      <c r="C69" s="41" t="s">
        <v>285</v>
      </c>
      <c r="D69" s="41" t="s">
        <v>286</v>
      </c>
      <c r="E69" s="43" t="s">
        <v>395</v>
      </c>
      <c r="F69" s="84" t="s">
        <v>388</v>
      </c>
      <c r="G69" s="84" t="s">
        <v>389</v>
      </c>
      <c r="H69" s="359">
        <v>1230.3</v>
      </c>
      <c r="I69" s="359">
        <v>3819.2</v>
      </c>
      <c r="J69" s="84"/>
      <c r="K69" s="84"/>
      <c r="L69" s="360">
        <v>400</v>
      </c>
      <c r="M69" s="84" t="s">
        <v>391</v>
      </c>
      <c r="N69" s="42" t="s">
        <v>392</v>
      </c>
      <c r="O69" s="42" t="s">
        <v>396</v>
      </c>
      <c r="P69" s="151" t="s">
        <v>107</v>
      </c>
      <c r="Q69" s="151" t="s">
        <v>107</v>
      </c>
      <c r="R69" s="151" t="s">
        <v>107</v>
      </c>
      <c r="S69" s="151" t="s">
        <v>107</v>
      </c>
      <c r="T69" s="151" t="s">
        <v>107</v>
      </c>
      <c r="U69" s="354" t="s">
        <v>1057</v>
      </c>
      <c r="V69" s="355"/>
      <c r="W69" s="356"/>
      <c r="X69" s="41" t="s">
        <v>397</v>
      </c>
    </row>
    <row r="70" spans="1:24" ht="375" x14ac:dyDescent="0.25">
      <c r="A70" s="153">
        <v>3</v>
      </c>
      <c r="B70" s="41" t="s">
        <v>287</v>
      </c>
      <c r="C70" s="41" t="s">
        <v>288</v>
      </c>
      <c r="D70" s="41" t="s">
        <v>283</v>
      </c>
      <c r="E70" s="43" t="s">
        <v>395</v>
      </c>
      <c r="F70" s="84" t="s">
        <v>388</v>
      </c>
      <c r="G70" s="84" t="s">
        <v>389</v>
      </c>
      <c r="H70" s="359"/>
      <c r="I70" s="359"/>
      <c r="J70" s="84"/>
      <c r="K70" s="84"/>
      <c r="L70" s="361"/>
      <c r="M70" s="84" t="s">
        <v>391</v>
      </c>
      <c r="N70" s="42" t="s">
        <v>392</v>
      </c>
      <c r="O70" s="42" t="s">
        <v>396</v>
      </c>
      <c r="P70" s="151" t="s">
        <v>107</v>
      </c>
      <c r="Q70" s="151" t="s">
        <v>107</v>
      </c>
      <c r="R70" s="151" t="s">
        <v>107</v>
      </c>
      <c r="S70" s="151" t="s">
        <v>107</v>
      </c>
      <c r="T70" s="151" t="s">
        <v>107</v>
      </c>
      <c r="U70" s="354" t="s">
        <v>1057</v>
      </c>
      <c r="V70" s="355"/>
      <c r="W70" s="356"/>
      <c r="X70" s="41" t="s">
        <v>397</v>
      </c>
    </row>
    <row r="71" spans="1:24" ht="375" x14ac:dyDescent="0.25">
      <c r="A71" s="153">
        <v>4</v>
      </c>
      <c r="B71" s="41" t="s">
        <v>289</v>
      </c>
      <c r="C71" s="41" t="s">
        <v>290</v>
      </c>
      <c r="D71" s="41" t="s">
        <v>283</v>
      </c>
      <c r="E71" s="43" t="s">
        <v>395</v>
      </c>
      <c r="F71" s="84" t="s">
        <v>388</v>
      </c>
      <c r="G71" s="84" t="s">
        <v>389</v>
      </c>
      <c r="H71" s="359"/>
      <c r="I71" s="359"/>
      <c r="J71" s="151"/>
      <c r="K71" s="151"/>
      <c r="L71" s="362"/>
      <c r="M71" s="84" t="s">
        <v>391</v>
      </c>
      <c r="N71" s="42" t="s">
        <v>392</v>
      </c>
      <c r="O71" s="42" t="s">
        <v>396</v>
      </c>
      <c r="P71" s="151" t="s">
        <v>107</v>
      </c>
      <c r="Q71" s="151" t="s">
        <v>107</v>
      </c>
      <c r="R71" s="151" t="s">
        <v>107</v>
      </c>
      <c r="S71" s="151" t="s">
        <v>107</v>
      </c>
      <c r="T71" s="151" t="s">
        <v>107</v>
      </c>
      <c r="U71" s="354" t="s">
        <v>1057</v>
      </c>
      <c r="V71" s="355"/>
      <c r="W71" s="356"/>
      <c r="X71" s="41" t="s">
        <v>397</v>
      </c>
    </row>
    <row r="72" spans="1:24" ht="409.5" x14ac:dyDescent="0.25">
      <c r="A72" s="149">
        <v>5</v>
      </c>
      <c r="B72" s="41" t="s">
        <v>291</v>
      </c>
      <c r="C72" s="41" t="s">
        <v>292</v>
      </c>
      <c r="D72" s="41" t="s">
        <v>293</v>
      </c>
      <c r="E72" s="42" t="s">
        <v>398</v>
      </c>
      <c r="F72" s="41" t="s">
        <v>399</v>
      </c>
      <c r="G72" s="41" t="s">
        <v>121</v>
      </c>
      <c r="H72" s="84">
        <v>64</v>
      </c>
      <c r="I72" s="151"/>
      <c r="J72" s="84">
        <v>140.30000000000001</v>
      </c>
      <c r="K72" s="151"/>
      <c r="L72" s="151"/>
      <c r="M72" s="84" t="s">
        <v>400</v>
      </c>
      <c r="N72" s="45" t="s">
        <v>401</v>
      </c>
      <c r="O72" s="42" t="s">
        <v>402</v>
      </c>
      <c r="P72" s="151" t="s">
        <v>107</v>
      </c>
      <c r="Q72" s="151" t="s">
        <v>107</v>
      </c>
      <c r="R72" s="84">
        <v>67</v>
      </c>
      <c r="S72" s="160" t="s">
        <v>255</v>
      </c>
      <c r="T72" s="151" t="s">
        <v>107</v>
      </c>
      <c r="U72" s="354" t="s">
        <v>1057</v>
      </c>
      <c r="V72" s="355"/>
      <c r="W72" s="356"/>
      <c r="X72" s="159"/>
    </row>
    <row r="73" spans="1:24" ht="409.5" x14ac:dyDescent="0.25">
      <c r="A73" s="155">
        <v>6</v>
      </c>
      <c r="B73" s="41" t="s">
        <v>294</v>
      </c>
      <c r="C73" s="41" t="s">
        <v>295</v>
      </c>
      <c r="D73" s="41" t="s">
        <v>296</v>
      </c>
      <c r="E73" s="46" t="s">
        <v>403</v>
      </c>
      <c r="F73" s="41" t="s">
        <v>404</v>
      </c>
      <c r="G73" s="41" t="s">
        <v>106</v>
      </c>
      <c r="H73" s="41">
        <v>143.30000000000001</v>
      </c>
      <c r="I73" s="151"/>
      <c r="J73" s="41">
        <v>85</v>
      </c>
      <c r="K73" s="151"/>
      <c r="L73" s="41">
        <v>107</v>
      </c>
      <c r="M73" s="48" t="s">
        <v>405</v>
      </c>
      <c r="N73" s="42" t="s">
        <v>406</v>
      </c>
      <c r="O73" s="43" t="s">
        <v>407</v>
      </c>
      <c r="P73" s="84">
        <v>161.80000000000001</v>
      </c>
      <c r="Q73" s="151" t="s">
        <v>107</v>
      </c>
      <c r="R73" s="41">
        <v>60</v>
      </c>
      <c r="S73" s="41" t="s">
        <v>413</v>
      </c>
      <c r="T73" s="151" t="s">
        <v>107</v>
      </c>
      <c r="U73" s="354" t="s">
        <v>1057</v>
      </c>
      <c r="V73" s="355"/>
      <c r="W73" s="356"/>
      <c r="X73" s="47" t="s">
        <v>408</v>
      </c>
    </row>
    <row r="74" spans="1:24" ht="409.5" x14ac:dyDescent="0.25">
      <c r="A74" s="155">
        <v>7</v>
      </c>
      <c r="B74" s="41" t="s">
        <v>297</v>
      </c>
      <c r="C74" s="41" t="s">
        <v>298</v>
      </c>
      <c r="D74" s="41" t="s">
        <v>299</v>
      </c>
      <c r="E74" s="43" t="s">
        <v>409</v>
      </c>
      <c r="F74" s="41" t="s">
        <v>410</v>
      </c>
      <c r="G74" s="41" t="s">
        <v>108</v>
      </c>
      <c r="H74" s="41">
        <v>1248</v>
      </c>
      <c r="I74" s="41">
        <v>140</v>
      </c>
      <c r="J74" s="41">
        <v>100</v>
      </c>
      <c r="K74" s="151"/>
      <c r="L74" s="151"/>
      <c r="M74" s="48" t="s">
        <v>411</v>
      </c>
      <c r="N74" s="42" t="s">
        <v>412</v>
      </c>
      <c r="O74" s="43" t="s">
        <v>1124</v>
      </c>
      <c r="P74" s="41">
        <v>153.9</v>
      </c>
      <c r="Q74" s="151" t="s">
        <v>107</v>
      </c>
      <c r="R74" s="41">
        <v>100</v>
      </c>
      <c r="S74" s="41" t="s">
        <v>413</v>
      </c>
      <c r="T74" s="151" t="s">
        <v>107</v>
      </c>
      <c r="U74" s="354" t="s">
        <v>1057</v>
      </c>
      <c r="V74" s="355"/>
      <c r="W74" s="356"/>
      <c r="X74" s="47" t="s">
        <v>1123</v>
      </c>
    </row>
    <row r="75" spans="1:24" ht="409.5" x14ac:dyDescent="0.25">
      <c r="A75" s="149">
        <v>8</v>
      </c>
      <c r="B75" s="41" t="s">
        <v>110</v>
      </c>
      <c r="C75" s="41" t="s">
        <v>300</v>
      </c>
      <c r="D75" s="41" t="s">
        <v>301</v>
      </c>
      <c r="E75" s="46" t="s">
        <v>414</v>
      </c>
      <c r="F75" s="41" t="s">
        <v>415</v>
      </c>
      <c r="G75" s="41" t="s">
        <v>214</v>
      </c>
      <c r="H75" s="41">
        <v>198.7</v>
      </c>
      <c r="I75" s="151"/>
      <c r="J75" s="41">
        <v>50</v>
      </c>
      <c r="K75" s="84"/>
      <c r="L75" s="84"/>
      <c r="M75" s="48" t="s">
        <v>416</v>
      </c>
      <c r="N75" s="45" t="s">
        <v>417</v>
      </c>
      <c r="O75" s="46" t="s">
        <v>418</v>
      </c>
      <c r="P75" s="41">
        <v>27</v>
      </c>
      <c r="Q75" s="151" t="s">
        <v>107</v>
      </c>
      <c r="R75" s="41">
        <v>50</v>
      </c>
      <c r="S75" s="41" t="s">
        <v>419</v>
      </c>
      <c r="T75" s="151" t="s">
        <v>107</v>
      </c>
      <c r="U75" s="354" t="s">
        <v>1057</v>
      </c>
      <c r="V75" s="355"/>
      <c r="W75" s="356"/>
      <c r="X75" s="46" t="s">
        <v>107</v>
      </c>
    </row>
    <row r="76" spans="1:24" ht="409.5" x14ac:dyDescent="0.25">
      <c r="A76" s="153">
        <v>9</v>
      </c>
      <c r="B76" s="41" t="s">
        <v>302</v>
      </c>
      <c r="C76" s="41" t="s">
        <v>303</v>
      </c>
      <c r="D76" s="41" t="s">
        <v>304</v>
      </c>
      <c r="E76" s="41" t="s">
        <v>420</v>
      </c>
      <c r="F76" s="41" t="s">
        <v>421</v>
      </c>
      <c r="G76" s="41" t="s">
        <v>121</v>
      </c>
      <c r="H76" s="41">
        <v>50</v>
      </c>
      <c r="I76" s="151"/>
      <c r="J76" s="41">
        <v>500</v>
      </c>
      <c r="K76" s="84"/>
      <c r="L76" s="84"/>
      <c r="M76" s="48" t="s">
        <v>416</v>
      </c>
      <c r="N76" s="41" t="s">
        <v>401</v>
      </c>
      <c r="O76" s="41" t="s">
        <v>396</v>
      </c>
      <c r="P76" s="151" t="s">
        <v>107</v>
      </c>
      <c r="Q76" s="151" t="s">
        <v>107</v>
      </c>
      <c r="R76" s="151" t="s">
        <v>107</v>
      </c>
      <c r="S76" s="151" t="s">
        <v>107</v>
      </c>
      <c r="T76" s="151" t="s">
        <v>107</v>
      </c>
      <c r="U76" s="354" t="s">
        <v>1057</v>
      </c>
      <c r="V76" s="355"/>
      <c r="W76" s="356"/>
      <c r="X76" s="41" t="s">
        <v>463</v>
      </c>
    </row>
    <row r="77" spans="1:24" ht="409.5" x14ac:dyDescent="0.25">
      <c r="A77" s="153">
        <v>10</v>
      </c>
      <c r="B77" s="41" t="s">
        <v>305</v>
      </c>
      <c r="C77" s="41" t="s">
        <v>306</v>
      </c>
      <c r="D77" s="41" t="s">
        <v>304</v>
      </c>
      <c r="E77" s="41" t="s">
        <v>422</v>
      </c>
      <c r="F77" s="41" t="s">
        <v>423</v>
      </c>
      <c r="G77" s="41" t="s">
        <v>214</v>
      </c>
      <c r="H77" s="41">
        <v>30</v>
      </c>
      <c r="I77" s="41">
        <v>50</v>
      </c>
      <c r="J77" s="41">
        <v>100</v>
      </c>
      <c r="K77" s="84"/>
      <c r="L77" s="84"/>
      <c r="M77" s="48" t="s">
        <v>416</v>
      </c>
      <c r="N77" s="41" t="s">
        <v>401</v>
      </c>
      <c r="O77" s="41" t="s">
        <v>396</v>
      </c>
      <c r="P77" s="151" t="s">
        <v>107</v>
      </c>
      <c r="Q77" s="151" t="s">
        <v>107</v>
      </c>
      <c r="R77" s="151" t="s">
        <v>107</v>
      </c>
      <c r="S77" s="151" t="s">
        <v>107</v>
      </c>
      <c r="T77" s="151" t="s">
        <v>107</v>
      </c>
      <c r="U77" s="354" t="s">
        <v>1057</v>
      </c>
      <c r="V77" s="355"/>
      <c r="W77" s="356"/>
      <c r="X77" s="41" t="s">
        <v>463</v>
      </c>
    </row>
    <row r="78" spans="1:24" ht="409.5" x14ac:dyDescent="0.25">
      <c r="A78" s="155">
        <v>11</v>
      </c>
      <c r="B78" s="41" t="s">
        <v>307</v>
      </c>
      <c r="C78" s="41" t="s">
        <v>308</v>
      </c>
      <c r="D78" s="41" t="s">
        <v>309</v>
      </c>
      <c r="E78" s="41" t="s">
        <v>424</v>
      </c>
      <c r="F78" s="41" t="s">
        <v>425</v>
      </c>
      <c r="G78" s="41" t="s">
        <v>108</v>
      </c>
      <c r="H78" s="84">
        <v>214</v>
      </c>
      <c r="I78" s="84"/>
      <c r="J78" s="41">
        <v>100</v>
      </c>
      <c r="K78" s="84"/>
      <c r="L78" s="84"/>
      <c r="M78" s="48" t="s">
        <v>416</v>
      </c>
      <c r="N78" s="41" t="s">
        <v>426</v>
      </c>
      <c r="O78" s="43" t="s">
        <v>427</v>
      </c>
      <c r="P78" s="41">
        <v>29</v>
      </c>
      <c r="Q78" s="151" t="s">
        <v>107</v>
      </c>
      <c r="R78" s="151" t="s">
        <v>107</v>
      </c>
      <c r="S78" s="151" t="s">
        <v>107</v>
      </c>
      <c r="T78" s="151" t="s">
        <v>107</v>
      </c>
      <c r="U78" s="354" t="s">
        <v>1057</v>
      </c>
      <c r="V78" s="355"/>
      <c r="W78" s="356"/>
      <c r="X78" s="158" t="s">
        <v>428</v>
      </c>
    </row>
    <row r="79" spans="1:24" ht="409.5" x14ac:dyDescent="0.25">
      <c r="A79" s="155">
        <v>12</v>
      </c>
      <c r="B79" s="41" t="s">
        <v>310</v>
      </c>
      <c r="C79" s="41" t="s">
        <v>311</v>
      </c>
      <c r="D79" s="41" t="s">
        <v>312</v>
      </c>
      <c r="E79" s="43" t="s">
        <v>429</v>
      </c>
      <c r="F79" s="41" t="s">
        <v>430</v>
      </c>
      <c r="G79" s="41" t="s">
        <v>254</v>
      </c>
      <c r="H79" s="84">
        <v>21.6</v>
      </c>
      <c r="I79" s="84"/>
      <c r="J79" s="41">
        <v>20</v>
      </c>
      <c r="K79" s="84"/>
      <c r="L79" s="84"/>
      <c r="M79" s="48" t="s">
        <v>431</v>
      </c>
      <c r="N79" s="41" t="s">
        <v>432</v>
      </c>
      <c r="O79" s="41" t="s">
        <v>433</v>
      </c>
      <c r="P79" s="41">
        <v>12.8</v>
      </c>
      <c r="Q79" s="151" t="s">
        <v>107</v>
      </c>
      <c r="R79" s="151" t="s">
        <v>107</v>
      </c>
      <c r="S79" s="151" t="s">
        <v>107</v>
      </c>
      <c r="T79" s="151" t="s">
        <v>107</v>
      </c>
      <c r="U79" s="354" t="s">
        <v>1057</v>
      </c>
      <c r="V79" s="355"/>
      <c r="W79" s="356"/>
      <c r="X79" s="158" t="s">
        <v>434</v>
      </c>
    </row>
    <row r="80" spans="1:24" ht="409.5" x14ac:dyDescent="0.25">
      <c r="A80" s="155">
        <v>13</v>
      </c>
      <c r="B80" s="41" t="s">
        <v>313</v>
      </c>
      <c r="C80" s="41" t="s">
        <v>314</v>
      </c>
      <c r="D80" s="41" t="s">
        <v>309</v>
      </c>
      <c r="E80" s="43" t="s">
        <v>435</v>
      </c>
      <c r="F80" s="41" t="s">
        <v>436</v>
      </c>
      <c r="G80" s="41" t="s">
        <v>437</v>
      </c>
      <c r="H80" s="84">
        <v>4.16</v>
      </c>
      <c r="I80" s="84"/>
      <c r="J80" s="84"/>
      <c r="K80" s="84"/>
      <c r="L80" s="84"/>
      <c r="M80" s="48" t="s">
        <v>416</v>
      </c>
      <c r="N80" s="84" t="s">
        <v>438</v>
      </c>
      <c r="O80" s="43" t="s">
        <v>439</v>
      </c>
      <c r="P80" s="41">
        <v>0.21</v>
      </c>
      <c r="Q80" s="151" t="s">
        <v>107</v>
      </c>
      <c r="R80" s="151" t="s">
        <v>107</v>
      </c>
      <c r="S80" s="151" t="s">
        <v>107</v>
      </c>
      <c r="T80" s="151" t="s">
        <v>107</v>
      </c>
      <c r="U80" s="354" t="s">
        <v>1057</v>
      </c>
      <c r="V80" s="355"/>
      <c r="W80" s="356"/>
      <c r="X80" s="158" t="s">
        <v>440</v>
      </c>
    </row>
    <row r="81" spans="1:24" ht="409.5" x14ac:dyDescent="0.25">
      <c r="A81" s="155">
        <v>14</v>
      </c>
      <c r="B81" s="41" t="s">
        <v>315</v>
      </c>
      <c r="C81" s="41" t="s">
        <v>316</v>
      </c>
      <c r="D81" s="41" t="s">
        <v>309</v>
      </c>
      <c r="E81" s="43" t="s">
        <v>441</v>
      </c>
      <c r="F81" s="41" t="s">
        <v>442</v>
      </c>
      <c r="G81" s="41" t="s">
        <v>113</v>
      </c>
      <c r="H81" s="84">
        <v>205</v>
      </c>
      <c r="I81" s="84">
        <v>250</v>
      </c>
      <c r="J81" s="41">
        <v>200</v>
      </c>
      <c r="K81" s="84"/>
      <c r="L81" s="84"/>
      <c r="M81" s="48" t="s">
        <v>416</v>
      </c>
      <c r="N81" s="84" t="s">
        <v>443</v>
      </c>
      <c r="O81" s="43" t="s">
        <v>444</v>
      </c>
      <c r="P81" s="41">
        <v>20</v>
      </c>
      <c r="Q81" s="41" t="s">
        <v>107</v>
      </c>
      <c r="R81" s="41" t="s">
        <v>107</v>
      </c>
      <c r="S81" s="41" t="s">
        <v>107</v>
      </c>
      <c r="T81" s="41" t="s">
        <v>107</v>
      </c>
      <c r="U81" s="354" t="s">
        <v>1057</v>
      </c>
      <c r="V81" s="355"/>
      <c r="W81" s="356"/>
      <c r="X81" s="158" t="s">
        <v>445</v>
      </c>
    </row>
    <row r="82" spans="1:24" ht="409.5" x14ac:dyDescent="0.25">
      <c r="A82" s="153">
        <v>15</v>
      </c>
      <c r="B82" s="41" t="s">
        <v>317</v>
      </c>
      <c r="C82" s="41" t="s">
        <v>318</v>
      </c>
      <c r="D82" s="41" t="s">
        <v>304</v>
      </c>
      <c r="E82" s="43" t="s">
        <v>446</v>
      </c>
      <c r="F82" s="41" t="s">
        <v>267</v>
      </c>
      <c r="G82" s="41" t="s">
        <v>447</v>
      </c>
      <c r="H82" s="84">
        <v>552</v>
      </c>
      <c r="I82" s="84"/>
      <c r="J82" s="84">
        <v>500</v>
      </c>
      <c r="K82" s="84"/>
      <c r="L82" s="84"/>
      <c r="M82" s="48" t="s">
        <v>416</v>
      </c>
      <c r="N82" s="84" t="s">
        <v>448</v>
      </c>
      <c r="O82" s="84" t="s">
        <v>396</v>
      </c>
      <c r="P82" s="41" t="s">
        <v>107</v>
      </c>
      <c r="Q82" s="41" t="s">
        <v>107</v>
      </c>
      <c r="R82" s="41" t="s">
        <v>107</v>
      </c>
      <c r="S82" s="41" t="s">
        <v>107</v>
      </c>
      <c r="T82" s="41" t="s">
        <v>107</v>
      </c>
      <c r="U82" s="354" t="s">
        <v>1057</v>
      </c>
      <c r="V82" s="355"/>
      <c r="W82" s="356"/>
      <c r="X82" s="158" t="s">
        <v>463</v>
      </c>
    </row>
    <row r="83" spans="1:24" ht="165" x14ac:dyDescent="0.25">
      <c r="A83" s="155">
        <v>16</v>
      </c>
      <c r="B83" s="41" t="s">
        <v>319</v>
      </c>
      <c r="C83" s="41" t="s">
        <v>320</v>
      </c>
      <c r="D83" s="41" t="s">
        <v>321</v>
      </c>
      <c r="E83" s="43" t="s">
        <v>449</v>
      </c>
      <c r="F83" s="41" t="s">
        <v>450</v>
      </c>
      <c r="G83" s="41" t="s">
        <v>117</v>
      </c>
      <c r="H83" s="84">
        <v>910</v>
      </c>
      <c r="I83" s="84">
        <v>4193</v>
      </c>
      <c r="J83" s="84"/>
      <c r="K83" s="84"/>
      <c r="L83" s="84"/>
      <c r="M83" s="48" t="s">
        <v>451</v>
      </c>
      <c r="N83" s="44" t="s">
        <v>452</v>
      </c>
      <c r="O83" s="43" t="s">
        <v>453</v>
      </c>
      <c r="P83" s="41">
        <v>910</v>
      </c>
      <c r="Q83" s="41">
        <v>3826</v>
      </c>
      <c r="R83" s="41" t="s">
        <v>107</v>
      </c>
      <c r="S83" s="41" t="s">
        <v>107</v>
      </c>
      <c r="T83" s="41" t="s">
        <v>107</v>
      </c>
      <c r="U83" s="354" t="s">
        <v>1057</v>
      </c>
      <c r="V83" s="355"/>
      <c r="W83" s="356"/>
      <c r="X83" s="158" t="s">
        <v>454</v>
      </c>
    </row>
    <row r="84" spans="1:24" ht="409.5" x14ac:dyDescent="0.25">
      <c r="A84" s="155">
        <v>17</v>
      </c>
      <c r="B84" s="41" t="s">
        <v>322</v>
      </c>
      <c r="C84" s="41" t="s">
        <v>323</v>
      </c>
      <c r="D84" s="41" t="s">
        <v>309</v>
      </c>
      <c r="E84" s="43" t="s">
        <v>455</v>
      </c>
      <c r="F84" s="43" t="s">
        <v>456</v>
      </c>
      <c r="G84" s="41" t="s">
        <v>108</v>
      </c>
      <c r="H84" s="84">
        <v>228</v>
      </c>
      <c r="I84" s="84"/>
      <c r="J84" s="84"/>
      <c r="K84" s="84"/>
      <c r="L84" s="84">
        <v>85</v>
      </c>
      <c r="M84" s="48" t="s">
        <v>416</v>
      </c>
      <c r="N84" s="44" t="s">
        <v>457</v>
      </c>
      <c r="O84" s="43" t="s">
        <v>458</v>
      </c>
      <c r="P84" s="41">
        <v>157</v>
      </c>
      <c r="Q84" s="41" t="s">
        <v>107</v>
      </c>
      <c r="R84" s="41" t="s">
        <v>107</v>
      </c>
      <c r="S84" s="41" t="s">
        <v>107</v>
      </c>
      <c r="T84" s="41" t="s">
        <v>107</v>
      </c>
      <c r="U84" s="354" t="s">
        <v>1057</v>
      </c>
      <c r="V84" s="355"/>
      <c r="W84" s="356"/>
      <c r="X84" s="158" t="s">
        <v>459</v>
      </c>
    </row>
    <row r="85" spans="1:24" ht="409.5" x14ac:dyDescent="0.25">
      <c r="A85" s="153">
        <v>18</v>
      </c>
      <c r="B85" s="41" t="s">
        <v>324</v>
      </c>
      <c r="C85" s="41" t="s">
        <v>325</v>
      </c>
      <c r="D85" s="41" t="s">
        <v>309</v>
      </c>
      <c r="E85" s="43" t="s">
        <v>460</v>
      </c>
      <c r="F85" s="41" t="s">
        <v>461</v>
      </c>
      <c r="G85" s="41" t="s">
        <v>104</v>
      </c>
      <c r="H85" s="84">
        <v>10</v>
      </c>
      <c r="I85" s="84"/>
      <c r="J85" s="48">
        <v>40</v>
      </c>
      <c r="K85" s="84"/>
      <c r="L85" s="84"/>
      <c r="M85" s="48" t="s">
        <v>416</v>
      </c>
      <c r="N85" s="48" t="s">
        <v>462</v>
      </c>
      <c r="O85" s="43" t="s">
        <v>396</v>
      </c>
      <c r="P85" s="41" t="s">
        <v>107</v>
      </c>
      <c r="Q85" s="41" t="s">
        <v>107</v>
      </c>
      <c r="R85" s="41" t="s">
        <v>107</v>
      </c>
      <c r="S85" s="41" t="s">
        <v>107</v>
      </c>
      <c r="T85" s="41" t="s">
        <v>107</v>
      </c>
      <c r="U85" s="354" t="s">
        <v>1057</v>
      </c>
      <c r="V85" s="355"/>
      <c r="W85" s="356"/>
      <c r="X85" s="158" t="s">
        <v>463</v>
      </c>
    </row>
    <row r="86" spans="1:24" ht="409.5" x14ac:dyDescent="0.25">
      <c r="A86" s="153">
        <v>19</v>
      </c>
      <c r="B86" s="41" t="s">
        <v>326</v>
      </c>
      <c r="C86" s="41" t="s">
        <v>327</v>
      </c>
      <c r="D86" s="41" t="s">
        <v>309</v>
      </c>
      <c r="E86" s="43" t="s">
        <v>460</v>
      </c>
      <c r="F86" s="41" t="s">
        <v>461</v>
      </c>
      <c r="G86" s="41" t="s">
        <v>104</v>
      </c>
      <c r="H86" s="84">
        <v>10</v>
      </c>
      <c r="I86" s="84"/>
      <c r="J86" s="48">
        <v>40</v>
      </c>
      <c r="K86" s="84"/>
      <c r="L86" s="84"/>
      <c r="M86" s="48" t="s">
        <v>416</v>
      </c>
      <c r="N86" s="48" t="s">
        <v>464</v>
      </c>
      <c r="O86" s="43" t="s">
        <v>396</v>
      </c>
      <c r="P86" s="41" t="s">
        <v>107</v>
      </c>
      <c r="Q86" s="41" t="s">
        <v>107</v>
      </c>
      <c r="R86" s="41" t="s">
        <v>107</v>
      </c>
      <c r="S86" s="41" t="s">
        <v>107</v>
      </c>
      <c r="T86" s="41" t="s">
        <v>107</v>
      </c>
      <c r="U86" s="354" t="s">
        <v>1057</v>
      </c>
      <c r="V86" s="355"/>
      <c r="W86" s="356"/>
      <c r="X86" s="158" t="s">
        <v>463</v>
      </c>
    </row>
    <row r="87" spans="1:24" ht="409.5" x14ac:dyDescent="0.25">
      <c r="A87" s="153">
        <v>20</v>
      </c>
      <c r="B87" s="41" t="s">
        <v>328</v>
      </c>
      <c r="C87" s="41" t="s">
        <v>329</v>
      </c>
      <c r="D87" s="41" t="s">
        <v>309</v>
      </c>
      <c r="E87" s="43" t="s">
        <v>460</v>
      </c>
      <c r="F87" s="41" t="s">
        <v>461</v>
      </c>
      <c r="G87" s="41" t="s">
        <v>104</v>
      </c>
      <c r="H87" s="84">
        <v>10</v>
      </c>
      <c r="I87" s="84"/>
      <c r="J87" s="48">
        <v>40</v>
      </c>
      <c r="K87" s="84"/>
      <c r="L87" s="84"/>
      <c r="M87" s="48" t="s">
        <v>416</v>
      </c>
      <c r="N87" s="48" t="s">
        <v>465</v>
      </c>
      <c r="O87" s="43" t="s">
        <v>396</v>
      </c>
      <c r="P87" s="41" t="s">
        <v>107</v>
      </c>
      <c r="Q87" s="41" t="s">
        <v>107</v>
      </c>
      <c r="R87" s="41" t="s">
        <v>107</v>
      </c>
      <c r="S87" s="41" t="s">
        <v>107</v>
      </c>
      <c r="T87" s="41" t="s">
        <v>107</v>
      </c>
      <c r="U87" s="354" t="s">
        <v>1057</v>
      </c>
      <c r="V87" s="355"/>
      <c r="W87" s="356"/>
      <c r="X87" s="158" t="s">
        <v>463</v>
      </c>
    </row>
    <row r="88" spans="1:24" ht="409.5" x14ac:dyDescent="0.25">
      <c r="A88" s="153">
        <v>21</v>
      </c>
      <c r="B88" s="41" t="s">
        <v>330</v>
      </c>
      <c r="C88" s="41" t="s">
        <v>331</v>
      </c>
      <c r="D88" s="41" t="s">
        <v>309</v>
      </c>
      <c r="E88" s="43" t="s">
        <v>460</v>
      </c>
      <c r="F88" s="41" t="s">
        <v>461</v>
      </c>
      <c r="G88" s="41" t="s">
        <v>104</v>
      </c>
      <c r="H88" s="84">
        <v>10</v>
      </c>
      <c r="I88" s="84"/>
      <c r="J88" s="48">
        <v>40</v>
      </c>
      <c r="K88" s="84"/>
      <c r="L88" s="84"/>
      <c r="M88" s="48" t="s">
        <v>416</v>
      </c>
      <c r="N88" s="48" t="s">
        <v>465</v>
      </c>
      <c r="O88" s="43" t="s">
        <v>396</v>
      </c>
      <c r="P88" s="41" t="s">
        <v>107</v>
      </c>
      <c r="Q88" s="41" t="s">
        <v>107</v>
      </c>
      <c r="R88" s="41" t="s">
        <v>107</v>
      </c>
      <c r="S88" s="41" t="s">
        <v>107</v>
      </c>
      <c r="T88" s="41" t="s">
        <v>107</v>
      </c>
      <c r="U88" s="354" t="s">
        <v>1057</v>
      </c>
      <c r="V88" s="355"/>
      <c r="W88" s="356"/>
      <c r="X88" s="158" t="s">
        <v>463</v>
      </c>
    </row>
    <row r="89" spans="1:24" ht="409.5" x14ac:dyDescent="0.25">
      <c r="A89" s="153">
        <v>22</v>
      </c>
      <c r="B89" s="41" t="s">
        <v>332</v>
      </c>
      <c r="C89" s="41" t="s">
        <v>333</v>
      </c>
      <c r="D89" s="41" t="s">
        <v>309</v>
      </c>
      <c r="E89" s="43" t="s">
        <v>460</v>
      </c>
      <c r="F89" s="41" t="s">
        <v>461</v>
      </c>
      <c r="G89" s="41" t="s">
        <v>104</v>
      </c>
      <c r="H89" s="84">
        <v>10</v>
      </c>
      <c r="I89" s="84"/>
      <c r="J89" s="48">
        <v>40</v>
      </c>
      <c r="K89" s="84"/>
      <c r="L89" s="84"/>
      <c r="M89" s="48" t="s">
        <v>416</v>
      </c>
      <c r="N89" s="48" t="s">
        <v>466</v>
      </c>
      <c r="O89" s="43" t="s">
        <v>396</v>
      </c>
      <c r="P89" s="41" t="s">
        <v>107</v>
      </c>
      <c r="Q89" s="41" t="s">
        <v>107</v>
      </c>
      <c r="R89" s="41" t="s">
        <v>107</v>
      </c>
      <c r="S89" s="41" t="s">
        <v>107</v>
      </c>
      <c r="T89" s="41" t="s">
        <v>107</v>
      </c>
      <c r="U89" s="354" t="s">
        <v>1057</v>
      </c>
      <c r="V89" s="355"/>
      <c r="W89" s="356"/>
      <c r="X89" s="158" t="s">
        <v>463</v>
      </c>
    </row>
    <row r="90" spans="1:24" ht="255" x14ac:dyDescent="0.25">
      <c r="A90" s="149">
        <v>23</v>
      </c>
      <c r="B90" s="41" t="s">
        <v>334</v>
      </c>
      <c r="C90" s="41" t="s">
        <v>335</v>
      </c>
      <c r="D90" s="41" t="s">
        <v>312</v>
      </c>
      <c r="E90" s="43" t="s">
        <v>467</v>
      </c>
      <c r="F90" s="41" t="s">
        <v>468</v>
      </c>
      <c r="G90" s="41" t="s">
        <v>121</v>
      </c>
      <c r="H90" s="41">
        <v>37.85</v>
      </c>
      <c r="I90" s="41"/>
      <c r="J90" s="41"/>
      <c r="K90" s="41"/>
      <c r="L90" s="41"/>
      <c r="M90" s="41" t="s">
        <v>469</v>
      </c>
      <c r="N90" s="41" t="s">
        <v>470</v>
      </c>
      <c r="O90" s="41" t="s">
        <v>471</v>
      </c>
      <c r="P90" s="41"/>
      <c r="Q90" s="41" t="s">
        <v>107</v>
      </c>
      <c r="R90" s="41" t="s">
        <v>107</v>
      </c>
      <c r="S90" s="41" t="s">
        <v>107</v>
      </c>
      <c r="T90" s="41" t="s">
        <v>107</v>
      </c>
      <c r="U90" s="354" t="s">
        <v>1057</v>
      </c>
      <c r="V90" s="355"/>
      <c r="W90" s="356"/>
      <c r="X90" s="41" t="s">
        <v>463</v>
      </c>
    </row>
    <row r="91" spans="1:24" ht="255" x14ac:dyDescent="0.25">
      <c r="A91" s="149">
        <v>24</v>
      </c>
      <c r="B91" s="41" t="s">
        <v>336</v>
      </c>
      <c r="C91" s="41" t="s">
        <v>337</v>
      </c>
      <c r="D91" s="41" t="s">
        <v>312</v>
      </c>
      <c r="E91" s="43" t="s">
        <v>467</v>
      </c>
      <c r="F91" s="41" t="s">
        <v>468</v>
      </c>
      <c r="G91" s="41" t="s">
        <v>121</v>
      </c>
      <c r="H91" s="41">
        <v>33.200000000000003</v>
      </c>
      <c r="I91" s="41"/>
      <c r="J91" s="41"/>
      <c r="K91" s="41"/>
      <c r="L91" s="41"/>
      <c r="M91" s="41" t="s">
        <v>469</v>
      </c>
      <c r="N91" s="41" t="s">
        <v>472</v>
      </c>
      <c r="O91" s="41" t="s">
        <v>473</v>
      </c>
      <c r="P91" s="41">
        <v>0.31</v>
      </c>
      <c r="Q91" s="41" t="s">
        <v>107</v>
      </c>
      <c r="R91" s="41" t="s">
        <v>107</v>
      </c>
      <c r="S91" s="41" t="s">
        <v>107</v>
      </c>
      <c r="T91" s="41" t="s">
        <v>107</v>
      </c>
      <c r="U91" s="354" t="s">
        <v>1057</v>
      </c>
      <c r="V91" s="355"/>
      <c r="W91" s="356"/>
      <c r="X91" s="41" t="s">
        <v>463</v>
      </c>
    </row>
    <row r="92" spans="1:24" ht="360" x14ac:dyDescent="0.25">
      <c r="A92" s="149">
        <v>26</v>
      </c>
      <c r="B92" s="41" t="s">
        <v>340</v>
      </c>
      <c r="C92" s="41" t="s">
        <v>341</v>
      </c>
      <c r="D92" s="41" t="s">
        <v>304</v>
      </c>
      <c r="E92" s="43" t="s">
        <v>474</v>
      </c>
      <c r="F92" s="41" t="s">
        <v>468</v>
      </c>
      <c r="G92" s="41" t="s">
        <v>121</v>
      </c>
      <c r="H92" s="41">
        <v>21.3</v>
      </c>
      <c r="I92" s="41"/>
      <c r="J92" s="41"/>
      <c r="K92" s="41"/>
      <c r="L92" s="41"/>
      <c r="M92" s="41" t="s">
        <v>469</v>
      </c>
      <c r="N92" s="41" t="s">
        <v>475</v>
      </c>
      <c r="O92" s="41" t="s">
        <v>476</v>
      </c>
      <c r="P92" s="41">
        <v>4.38</v>
      </c>
      <c r="Q92" s="41" t="s">
        <v>107</v>
      </c>
      <c r="R92" s="41" t="s">
        <v>107</v>
      </c>
      <c r="S92" s="41" t="s">
        <v>107</v>
      </c>
      <c r="T92" s="41" t="s">
        <v>107</v>
      </c>
      <c r="U92" s="354" t="s">
        <v>1057</v>
      </c>
      <c r="V92" s="355"/>
      <c r="W92" s="356"/>
      <c r="X92" s="41" t="s">
        <v>463</v>
      </c>
    </row>
    <row r="93" spans="1:24" ht="360" x14ac:dyDescent="0.25">
      <c r="A93" s="149">
        <v>27</v>
      </c>
      <c r="B93" s="41" t="s">
        <v>342</v>
      </c>
      <c r="C93" s="41" t="s">
        <v>343</v>
      </c>
      <c r="D93" s="41" t="s">
        <v>304</v>
      </c>
      <c r="E93" s="43" t="s">
        <v>474</v>
      </c>
      <c r="F93" s="41" t="s">
        <v>468</v>
      </c>
      <c r="G93" s="41" t="s">
        <v>121</v>
      </c>
      <c r="H93" s="41">
        <v>25.62</v>
      </c>
      <c r="I93" s="41"/>
      <c r="J93" s="41"/>
      <c r="K93" s="41"/>
      <c r="L93" s="41"/>
      <c r="M93" s="41" t="s">
        <v>469</v>
      </c>
      <c r="N93" s="41" t="s">
        <v>477</v>
      </c>
      <c r="O93" s="41" t="s">
        <v>478</v>
      </c>
      <c r="P93" s="41">
        <v>3.81</v>
      </c>
      <c r="Q93" s="41" t="s">
        <v>107</v>
      </c>
      <c r="R93" s="41" t="s">
        <v>107</v>
      </c>
      <c r="S93" s="41" t="s">
        <v>107</v>
      </c>
      <c r="T93" s="41" t="s">
        <v>107</v>
      </c>
      <c r="U93" s="354" t="s">
        <v>1057</v>
      </c>
      <c r="V93" s="355"/>
      <c r="W93" s="356"/>
      <c r="X93" s="41" t="s">
        <v>463</v>
      </c>
    </row>
    <row r="94" spans="1:24" ht="409.5" x14ac:dyDescent="0.25">
      <c r="A94" s="149">
        <v>28</v>
      </c>
      <c r="B94" s="41" t="s">
        <v>344</v>
      </c>
      <c r="C94" s="41" t="s">
        <v>345</v>
      </c>
      <c r="D94" s="41" t="s">
        <v>105</v>
      </c>
      <c r="E94" s="158" t="s">
        <v>479</v>
      </c>
      <c r="F94" s="41" t="s">
        <v>399</v>
      </c>
      <c r="G94" s="41" t="s">
        <v>121</v>
      </c>
      <c r="H94" s="41">
        <v>20</v>
      </c>
      <c r="I94" s="41">
        <v>28.07</v>
      </c>
      <c r="J94" s="41"/>
      <c r="K94" s="41"/>
      <c r="L94" s="41"/>
      <c r="M94" s="48" t="s">
        <v>416</v>
      </c>
      <c r="N94" s="41" t="s">
        <v>477</v>
      </c>
      <c r="O94" s="41" t="s">
        <v>480</v>
      </c>
      <c r="P94" s="41" t="s">
        <v>107</v>
      </c>
      <c r="Q94" s="41" t="s">
        <v>107</v>
      </c>
      <c r="R94" s="41" t="s">
        <v>107</v>
      </c>
      <c r="S94" s="41" t="s">
        <v>107</v>
      </c>
      <c r="T94" s="41" t="s">
        <v>107</v>
      </c>
      <c r="U94" s="354" t="s">
        <v>1057</v>
      </c>
      <c r="V94" s="355"/>
      <c r="W94" s="356"/>
      <c r="X94" s="41"/>
    </row>
    <row r="95" spans="1:24" ht="360" x14ac:dyDescent="0.25">
      <c r="A95" s="149">
        <v>29</v>
      </c>
      <c r="B95" s="41" t="s">
        <v>346</v>
      </c>
      <c r="C95" s="41" t="s">
        <v>347</v>
      </c>
      <c r="D95" s="41" t="s">
        <v>312</v>
      </c>
      <c r="E95" s="43" t="s">
        <v>474</v>
      </c>
      <c r="F95" s="41" t="s">
        <v>468</v>
      </c>
      <c r="G95" s="41" t="s">
        <v>121</v>
      </c>
      <c r="H95" s="41">
        <v>28.45</v>
      </c>
      <c r="I95" s="41"/>
      <c r="J95" s="41"/>
      <c r="K95" s="41"/>
      <c r="L95" s="41"/>
      <c r="M95" s="41" t="s">
        <v>469</v>
      </c>
      <c r="N95" s="41" t="s">
        <v>477</v>
      </c>
      <c r="O95" s="41" t="s">
        <v>478</v>
      </c>
      <c r="P95" s="41">
        <v>1.52</v>
      </c>
      <c r="Q95" s="41" t="s">
        <v>107</v>
      </c>
      <c r="R95" s="41" t="s">
        <v>107</v>
      </c>
      <c r="S95" s="41" t="s">
        <v>107</v>
      </c>
      <c r="T95" s="41" t="s">
        <v>107</v>
      </c>
      <c r="U95" s="354" t="s">
        <v>1057</v>
      </c>
      <c r="V95" s="355"/>
      <c r="W95" s="356"/>
      <c r="X95" s="41"/>
    </row>
    <row r="96" spans="1:24" ht="281.25" x14ac:dyDescent="0.25">
      <c r="A96" s="155">
        <v>30</v>
      </c>
      <c r="B96" s="41" t="s">
        <v>348</v>
      </c>
      <c r="C96" s="41" t="s">
        <v>349</v>
      </c>
      <c r="D96" s="41" t="s">
        <v>350</v>
      </c>
      <c r="E96" s="43" t="s">
        <v>481</v>
      </c>
      <c r="F96" s="41" t="s">
        <v>468</v>
      </c>
      <c r="G96" s="41" t="s">
        <v>482</v>
      </c>
      <c r="H96" s="41">
        <v>124.6</v>
      </c>
      <c r="I96" s="41"/>
      <c r="J96" s="41"/>
      <c r="K96" s="41"/>
      <c r="L96" s="41"/>
      <c r="M96" s="41" t="s">
        <v>469</v>
      </c>
      <c r="N96" s="41" t="s">
        <v>483</v>
      </c>
      <c r="O96" s="41" t="s">
        <v>1122</v>
      </c>
      <c r="P96" s="41">
        <v>31.9</v>
      </c>
      <c r="Q96" s="41" t="s">
        <v>107</v>
      </c>
      <c r="R96" s="41" t="s">
        <v>107</v>
      </c>
      <c r="S96" s="41" t="s">
        <v>107</v>
      </c>
      <c r="T96" s="41" t="s">
        <v>107</v>
      </c>
      <c r="U96" s="41" t="s">
        <v>107</v>
      </c>
      <c r="V96" s="41" t="s">
        <v>484</v>
      </c>
      <c r="W96" s="41" t="s">
        <v>107</v>
      </c>
      <c r="X96" s="41" t="s">
        <v>1121</v>
      </c>
    </row>
    <row r="97" spans="1:24" ht="409.5" x14ac:dyDescent="0.25">
      <c r="A97" s="149">
        <v>31</v>
      </c>
      <c r="B97" s="41" t="s">
        <v>351</v>
      </c>
      <c r="C97" s="41" t="s">
        <v>352</v>
      </c>
      <c r="D97" s="41" t="s">
        <v>353</v>
      </c>
      <c r="E97" s="43" t="s">
        <v>467</v>
      </c>
      <c r="F97" s="41" t="s">
        <v>468</v>
      </c>
      <c r="G97" s="41" t="s">
        <v>482</v>
      </c>
      <c r="H97" s="41">
        <v>47.7</v>
      </c>
      <c r="I97" s="41"/>
      <c r="J97" s="41">
        <v>111.3</v>
      </c>
      <c r="K97" s="41"/>
      <c r="L97" s="41"/>
      <c r="M97" s="48" t="s">
        <v>416</v>
      </c>
      <c r="N97" s="41" t="s">
        <v>477</v>
      </c>
      <c r="O97" s="41" t="s">
        <v>485</v>
      </c>
      <c r="P97" s="41" t="s">
        <v>107</v>
      </c>
      <c r="Q97" s="41" t="s">
        <v>107</v>
      </c>
      <c r="R97" s="41" t="s">
        <v>107</v>
      </c>
      <c r="S97" s="41" t="s">
        <v>107</v>
      </c>
      <c r="T97" s="41" t="s">
        <v>107</v>
      </c>
      <c r="U97" s="354" t="s">
        <v>1057</v>
      </c>
      <c r="V97" s="355"/>
      <c r="W97" s="356"/>
      <c r="X97" s="41"/>
    </row>
    <row r="98" spans="1:24" ht="409.5" x14ac:dyDescent="0.25">
      <c r="A98" s="153">
        <v>32</v>
      </c>
      <c r="B98" s="41" t="s">
        <v>354</v>
      </c>
      <c r="C98" s="41" t="s">
        <v>355</v>
      </c>
      <c r="D98" s="41" t="s">
        <v>105</v>
      </c>
      <c r="E98" s="43" t="s">
        <v>486</v>
      </c>
      <c r="F98" s="41" t="s">
        <v>399</v>
      </c>
      <c r="G98" s="41" t="s">
        <v>121</v>
      </c>
      <c r="H98" s="41">
        <v>30</v>
      </c>
      <c r="I98" s="41">
        <v>60</v>
      </c>
      <c r="J98" s="41"/>
      <c r="K98" s="41"/>
      <c r="L98" s="41"/>
      <c r="M98" s="48" t="s">
        <v>416</v>
      </c>
      <c r="N98" s="41" t="s">
        <v>477</v>
      </c>
      <c r="O98" s="41" t="s">
        <v>487</v>
      </c>
      <c r="P98" s="41" t="s">
        <v>107</v>
      </c>
      <c r="Q98" s="41" t="s">
        <v>107</v>
      </c>
      <c r="R98" s="41" t="s">
        <v>107</v>
      </c>
      <c r="S98" s="41" t="s">
        <v>107</v>
      </c>
      <c r="T98" s="41" t="s">
        <v>107</v>
      </c>
      <c r="U98" s="354" t="s">
        <v>1057</v>
      </c>
      <c r="V98" s="355"/>
      <c r="W98" s="356"/>
      <c r="X98" s="41" t="s">
        <v>1120</v>
      </c>
    </row>
    <row r="99" spans="1:24" ht="409.5" x14ac:dyDescent="0.25">
      <c r="A99" s="153">
        <v>33</v>
      </c>
      <c r="B99" s="41" t="s">
        <v>356</v>
      </c>
      <c r="C99" s="41" t="s">
        <v>357</v>
      </c>
      <c r="D99" s="41" t="s">
        <v>358</v>
      </c>
      <c r="E99" s="43" t="s">
        <v>488</v>
      </c>
      <c r="F99" s="41" t="s">
        <v>399</v>
      </c>
      <c r="G99" s="41" t="s">
        <v>121</v>
      </c>
      <c r="H99" s="84">
        <v>30</v>
      </c>
      <c r="I99" s="84">
        <v>10</v>
      </c>
      <c r="J99" s="41"/>
      <c r="K99" s="41"/>
      <c r="L99" s="41"/>
      <c r="M99" s="48" t="s">
        <v>416</v>
      </c>
      <c r="N99" s="41" t="s">
        <v>489</v>
      </c>
      <c r="O99" s="41" t="s">
        <v>487</v>
      </c>
      <c r="P99" s="41" t="s">
        <v>107</v>
      </c>
      <c r="Q99" s="41" t="s">
        <v>107</v>
      </c>
      <c r="R99" s="41" t="s">
        <v>107</v>
      </c>
      <c r="S99" s="41" t="s">
        <v>107</v>
      </c>
      <c r="T99" s="41" t="s">
        <v>107</v>
      </c>
      <c r="U99" s="354" t="s">
        <v>1057</v>
      </c>
      <c r="V99" s="355"/>
      <c r="W99" s="356"/>
      <c r="X99" s="41" t="s">
        <v>1120</v>
      </c>
    </row>
    <row r="100" spans="1:24" ht="409.5" x14ac:dyDescent="0.25">
      <c r="A100" s="149">
        <v>34</v>
      </c>
      <c r="B100" s="41" t="s">
        <v>359</v>
      </c>
      <c r="C100" s="41" t="s">
        <v>360</v>
      </c>
      <c r="D100" s="41" t="s">
        <v>358</v>
      </c>
      <c r="E100" s="43" t="s">
        <v>490</v>
      </c>
      <c r="F100" s="41" t="s">
        <v>399</v>
      </c>
      <c r="G100" s="41" t="s">
        <v>121</v>
      </c>
      <c r="H100" s="41">
        <v>53</v>
      </c>
      <c r="I100" s="41">
        <v>58.09</v>
      </c>
      <c r="J100" s="41"/>
      <c r="K100" s="41"/>
      <c r="L100" s="41"/>
      <c r="M100" s="48" t="s">
        <v>416</v>
      </c>
      <c r="N100" s="41" t="s">
        <v>491</v>
      </c>
      <c r="O100" s="41" t="s">
        <v>480</v>
      </c>
      <c r="P100" s="41" t="s">
        <v>107</v>
      </c>
      <c r="Q100" s="41" t="s">
        <v>107</v>
      </c>
      <c r="R100" s="41" t="s">
        <v>107</v>
      </c>
      <c r="S100" s="41" t="s">
        <v>107</v>
      </c>
      <c r="T100" s="41" t="s">
        <v>107</v>
      </c>
      <c r="U100" s="354" t="s">
        <v>1057</v>
      </c>
      <c r="V100" s="355"/>
      <c r="W100" s="356"/>
      <c r="X100" s="41"/>
    </row>
    <row r="101" spans="1:24" ht="409.5" x14ac:dyDescent="0.25">
      <c r="A101" s="149">
        <v>35</v>
      </c>
      <c r="B101" s="41" t="s">
        <v>361</v>
      </c>
      <c r="C101" s="41" t="s">
        <v>362</v>
      </c>
      <c r="D101" s="41" t="s">
        <v>105</v>
      </c>
      <c r="E101" s="157" t="s">
        <v>492</v>
      </c>
      <c r="F101" s="41" t="s">
        <v>399</v>
      </c>
      <c r="G101" s="41" t="s">
        <v>121</v>
      </c>
      <c r="H101" s="41">
        <v>18.3</v>
      </c>
      <c r="I101" s="84"/>
      <c r="J101" s="84"/>
      <c r="K101" s="84"/>
      <c r="L101" s="84"/>
      <c r="M101" s="48" t="s">
        <v>416</v>
      </c>
      <c r="N101" s="41" t="s">
        <v>493</v>
      </c>
      <c r="O101" s="41" t="s">
        <v>494</v>
      </c>
      <c r="P101" s="41" t="s">
        <v>107</v>
      </c>
      <c r="Q101" s="41" t="s">
        <v>107</v>
      </c>
      <c r="R101" s="41" t="s">
        <v>107</v>
      </c>
      <c r="S101" s="41" t="s">
        <v>107</v>
      </c>
      <c r="T101" s="41" t="s">
        <v>107</v>
      </c>
      <c r="U101" s="354" t="s">
        <v>1057</v>
      </c>
      <c r="V101" s="355"/>
      <c r="W101" s="356"/>
      <c r="X101" s="41"/>
    </row>
    <row r="102" spans="1:24" ht="356.25" x14ac:dyDescent="0.25">
      <c r="A102" s="153">
        <v>36</v>
      </c>
      <c r="B102" s="41" t="s">
        <v>364</v>
      </c>
      <c r="C102" s="41" t="s">
        <v>365</v>
      </c>
      <c r="D102" s="41" t="s">
        <v>363</v>
      </c>
      <c r="E102" s="157" t="s">
        <v>495</v>
      </c>
      <c r="F102" s="41" t="s">
        <v>496</v>
      </c>
      <c r="G102" s="41" t="s">
        <v>121</v>
      </c>
      <c r="H102" s="41">
        <v>208.5</v>
      </c>
      <c r="I102" s="41">
        <v>484.4</v>
      </c>
      <c r="J102" s="84"/>
      <c r="K102" s="84"/>
      <c r="L102" s="84"/>
      <c r="M102" s="41" t="s">
        <v>497</v>
      </c>
      <c r="N102" s="41" t="s">
        <v>498</v>
      </c>
      <c r="O102" s="41" t="s">
        <v>487</v>
      </c>
      <c r="P102" s="41" t="s">
        <v>107</v>
      </c>
      <c r="Q102" s="41" t="s">
        <v>107</v>
      </c>
      <c r="R102" s="41" t="s">
        <v>107</v>
      </c>
      <c r="S102" s="41" t="s">
        <v>107</v>
      </c>
      <c r="T102" s="41" t="s">
        <v>107</v>
      </c>
      <c r="U102" s="354" t="s">
        <v>1057</v>
      </c>
      <c r="V102" s="355"/>
      <c r="W102" s="356"/>
      <c r="X102" s="41" t="s">
        <v>499</v>
      </c>
    </row>
    <row r="103" spans="1:24" ht="409.5" x14ac:dyDescent="0.25">
      <c r="A103" s="153">
        <v>37</v>
      </c>
      <c r="B103" s="41" t="s">
        <v>366</v>
      </c>
      <c r="C103" s="41" t="s">
        <v>500</v>
      </c>
      <c r="D103" s="41" t="s">
        <v>105</v>
      </c>
      <c r="E103" s="157" t="s">
        <v>501</v>
      </c>
      <c r="F103" s="41" t="s">
        <v>502</v>
      </c>
      <c r="G103" s="41" t="s">
        <v>121</v>
      </c>
      <c r="H103" s="41">
        <v>15</v>
      </c>
      <c r="I103" s="41"/>
      <c r="J103" s="41"/>
      <c r="K103" s="41"/>
      <c r="L103" s="41">
        <v>15.7</v>
      </c>
      <c r="M103" s="48" t="s">
        <v>416</v>
      </c>
      <c r="N103" s="41" t="s">
        <v>493</v>
      </c>
      <c r="O103" s="41" t="s">
        <v>396</v>
      </c>
      <c r="P103" s="41" t="s">
        <v>107</v>
      </c>
      <c r="Q103" s="41" t="s">
        <v>107</v>
      </c>
      <c r="R103" s="41" t="s">
        <v>107</v>
      </c>
      <c r="S103" s="41" t="s">
        <v>107</v>
      </c>
      <c r="T103" s="41" t="s">
        <v>107</v>
      </c>
      <c r="U103" s="354" t="s">
        <v>1057</v>
      </c>
      <c r="V103" s="355"/>
      <c r="W103" s="356"/>
      <c r="X103" s="41" t="s">
        <v>463</v>
      </c>
    </row>
    <row r="104" spans="1:24" ht="195" x14ac:dyDescent="0.25">
      <c r="A104" s="156">
        <v>38</v>
      </c>
      <c r="B104" s="41" t="s">
        <v>368</v>
      </c>
      <c r="C104" s="41" t="s">
        <v>369</v>
      </c>
      <c r="D104" s="41" t="s">
        <v>370</v>
      </c>
      <c r="E104" s="43" t="s">
        <v>503</v>
      </c>
      <c r="F104" s="41" t="s">
        <v>504</v>
      </c>
      <c r="G104" s="41" t="s">
        <v>505</v>
      </c>
      <c r="H104" s="41">
        <v>205</v>
      </c>
      <c r="I104" s="41">
        <v>130</v>
      </c>
      <c r="J104" s="41"/>
      <c r="K104" s="41"/>
      <c r="L104" s="41">
        <v>15</v>
      </c>
      <c r="M104" s="48" t="s">
        <v>506</v>
      </c>
      <c r="N104" s="41" t="s">
        <v>462</v>
      </c>
      <c r="O104" s="46" t="s">
        <v>507</v>
      </c>
      <c r="P104" s="41" t="s">
        <v>107</v>
      </c>
      <c r="Q104" s="41" t="s">
        <v>107</v>
      </c>
      <c r="R104" s="41" t="s">
        <v>107</v>
      </c>
      <c r="S104" s="41" t="s">
        <v>107</v>
      </c>
      <c r="T104" s="41" t="s">
        <v>107</v>
      </c>
      <c r="U104" s="354" t="s">
        <v>1057</v>
      </c>
      <c r="V104" s="355"/>
      <c r="W104" s="356"/>
      <c r="X104" s="41"/>
    </row>
    <row r="105" spans="1:24" ht="409.5" x14ac:dyDescent="0.25">
      <c r="A105" s="153">
        <v>39</v>
      </c>
      <c r="B105" s="41" t="s">
        <v>371</v>
      </c>
      <c r="C105" s="41" t="s">
        <v>508</v>
      </c>
      <c r="D105" s="41" t="s">
        <v>353</v>
      </c>
      <c r="E105" s="46" t="s">
        <v>509</v>
      </c>
      <c r="F105" s="41" t="s">
        <v>510</v>
      </c>
      <c r="G105" s="41" t="s">
        <v>511</v>
      </c>
      <c r="H105" s="41">
        <v>446</v>
      </c>
      <c r="I105" s="41">
        <v>1784</v>
      </c>
      <c r="J105" s="41"/>
      <c r="K105" s="41"/>
      <c r="L105" s="41"/>
      <c r="M105" s="48" t="s">
        <v>512</v>
      </c>
      <c r="N105" s="41" t="s">
        <v>513</v>
      </c>
      <c r="O105" s="46" t="s">
        <v>514</v>
      </c>
      <c r="P105" s="41" t="s">
        <v>107</v>
      </c>
      <c r="Q105" s="41" t="s">
        <v>107</v>
      </c>
      <c r="R105" s="41" t="s">
        <v>107</v>
      </c>
      <c r="S105" s="41" t="s">
        <v>107</v>
      </c>
      <c r="T105" s="41" t="s">
        <v>107</v>
      </c>
      <c r="U105" s="354" t="s">
        <v>1057</v>
      </c>
      <c r="V105" s="355"/>
      <c r="W105" s="356"/>
      <c r="X105" s="41" t="s">
        <v>515</v>
      </c>
    </row>
    <row r="106" spans="1:24" ht="409.5" x14ac:dyDescent="0.25">
      <c r="A106" s="153">
        <v>40</v>
      </c>
      <c r="B106" s="41" t="s">
        <v>373</v>
      </c>
      <c r="C106" s="41" t="s">
        <v>374</v>
      </c>
      <c r="D106" s="41" t="s">
        <v>304</v>
      </c>
      <c r="E106" s="46" t="s">
        <v>516</v>
      </c>
      <c r="F106" s="41" t="s">
        <v>517</v>
      </c>
      <c r="G106" s="41" t="s">
        <v>511</v>
      </c>
      <c r="H106" s="41">
        <v>50</v>
      </c>
      <c r="I106" s="41">
        <v>150</v>
      </c>
      <c r="J106" s="41"/>
      <c r="K106" s="41"/>
      <c r="L106" s="41"/>
      <c r="M106" s="48" t="s">
        <v>416</v>
      </c>
      <c r="N106" s="41" t="s">
        <v>518</v>
      </c>
      <c r="O106" s="46" t="s">
        <v>514</v>
      </c>
      <c r="P106" s="41" t="s">
        <v>107</v>
      </c>
      <c r="Q106" s="41" t="s">
        <v>107</v>
      </c>
      <c r="R106" s="41" t="s">
        <v>107</v>
      </c>
      <c r="S106" s="41" t="s">
        <v>107</v>
      </c>
      <c r="T106" s="41" t="s">
        <v>107</v>
      </c>
      <c r="U106" s="354" t="s">
        <v>1057</v>
      </c>
      <c r="V106" s="355"/>
      <c r="W106" s="356"/>
      <c r="X106" s="41" t="s">
        <v>515</v>
      </c>
    </row>
    <row r="107" spans="1:24" ht="409.5" x14ac:dyDescent="0.25">
      <c r="A107" s="155">
        <v>41</v>
      </c>
      <c r="B107" s="41" t="s">
        <v>375</v>
      </c>
      <c r="C107" s="41" t="s">
        <v>376</v>
      </c>
      <c r="D107" s="41" t="s">
        <v>309</v>
      </c>
      <c r="E107" s="43" t="s">
        <v>519</v>
      </c>
      <c r="F107" s="41" t="s">
        <v>520</v>
      </c>
      <c r="G107" s="41" t="s">
        <v>211</v>
      </c>
      <c r="H107" s="41">
        <v>118</v>
      </c>
      <c r="I107" s="41"/>
      <c r="J107" s="41"/>
      <c r="K107" s="41"/>
      <c r="L107" s="41">
        <v>250</v>
      </c>
      <c r="M107" s="41" t="s">
        <v>521</v>
      </c>
      <c r="N107" s="41" t="s">
        <v>522</v>
      </c>
      <c r="O107" s="46" t="s">
        <v>523</v>
      </c>
      <c r="P107" s="41">
        <v>51</v>
      </c>
      <c r="Q107" s="41" t="s">
        <v>107</v>
      </c>
      <c r="R107" s="41">
        <v>25</v>
      </c>
      <c r="S107" s="41" t="s">
        <v>524</v>
      </c>
      <c r="T107" s="41" t="s">
        <v>107</v>
      </c>
      <c r="U107" s="41" t="s">
        <v>107</v>
      </c>
      <c r="V107" s="41" t="s">
        <v>525</v>
      </c>
      <c r="W107" s="41" t="s">
        <v>526</v>
      </c>
      <c r="X107" s="41" t="s">
        <v>1119</v>
      </c>
    </row>
    <row r="108" spans="1:24" ht="240" x14ac:dyDescent="0.25">
      <c r="A108" s="154">
        <v>42</v>
      </c>
      <c r="B108" s="41" t="s">
        <v>377</v>
      </c>
      <c r="C108" s="41" t="s">
        <v>378</v>
      </c>
      <c r="D108" s="41" t="s">
        <v>379</v>
      </c>
      <c r="E108" s="43" t="s">
        <v>527</v>
      </c>
      <c r="F108" s="41" t="s">
        <v>528</v>
      </c>
      <c r="G108" s="41" t="s">
        <v>211</v>
      </c>
      <c r="H108" s="41">
        <v>44.1</v>
      </c>
      <c r="I108" s="41"/>
      <c r="J108" s="41"/>
      <c r="K108" s="41"/>
      <c r="L108" s="41"/>
      <c r="M108" s="41" t="s">
        <v>529</v>
      </c>
      <c r="N108" s="41" t="s">
        <v>401</v>
      </c>
      <c r="O108" s="49" t="s">
        <v>530</v>
      </c>
      <c r="P108" s="41" t="s">
        <v>107</v>
      </c>
      <c r="Q108" s="41" t="s">
        <v>107</v>
      </c>
      <c r="R108" s="41" t="s">
        <v>107</v>
      </c>
      <c r="S108" s="41" t="s">
        <v>107</v>
      </c>
      <c r="T108" s="41" t="s">
        <v>107</v>
      </c>
      <c r="U108" s="354" t="s">
        <v>1057</v>
      </c>
      <c r="V108" s="355"/>
      <c r="W108" s="356"/>
      <c r="X108" s="41" t="s">
        <v>515</v>
      </c>
    </row>
    <row r="109" spans="1:24" ht="409.5" x14ac:dyDescent="0.25">
      <c r="A109" s="149">
        <v>43</v>
      </c>
      <c r="B109" s="41" t="s">
        <v>380</v>
      </c>
      <c r="C109" s="41" t="s">
        <v>381</v>
      </c>
      <c r="D109" s="41" t="s">
        <v>312</v>
      </c>
      <c r="E109" s="43" t="s">
        <v>531</v>
      </c>
      <c r="F109" s="41" t="s">
        <v>532</v>
      </c>
      <c r="G109" s="41" t="s">
        <v>533</v>
      </c>
      <c r="H109" s="41">
        <v>3809</v>
      </c>
      <c r="I109" s="41"/>
      <c r="J109" s="41"/>
      <c r="K109" s="41"/>
      <c r="L109" s="41">
        <v>125.9</v>
      </c>
      <c r="M109" s="47" t="s">
        <v>416</v>
      </c>
      <c r="N109" s="41" t="s">
        <v>534</v>
      </c>
      <c r="O109" s="49" t="s">
        <v>535</v>
      </c>
      <c r="P109" s="41">
        <v>33.700000000000003</v>
      </c>
      <c r="Q109" s="41" t="s">
        <v>107</v>
      </c>
      <c r="R109" s="41" t="s">
        <v>107</v>
      </c>
      <c r="S109" s="41" t="s">
        <v>107</v>
      </c>
      <c r="T109" s="41" t="s">
        <v>107</v>
      </c>
      <c r="U109" s="51">
        <v>0.02</v>
      </c>
      <c r="V109" s="50"/>
      <c r="W109" s="84" t="s">
        <v>536</v>
      </c>
      <c r="X109" s="41" t="s">
        <v>107</v>
      </c>
    </row>
    <row r="110" spans="1:24" ht="409.5" x14ac:dyDescent="0.25">
      <c r="A110" s="149">
        <v>44</v>
      </c>
      <c r="B110" s="41" t="s">
        <v>382</v>
      </c>
      <c r="C110" s="41" t="s">
        <v>537</v>
      </c>
      <c r="D110" s="41" t="s">
        <v>304</v>
      </c>
      <c r="E110" s="46" t="s">
        <v>538</v>
      </c>
      <c r="F110" s="41" t="s">
        <v>415</v>
      </c>
      <c r="G110" s="41" t="s">
        <v>214</v>
      </c>
      <c r="H110" s="41">
        <v>320</v>
      </c>
      <c r="I110" s="41"/>
      <c r="J110" s="41">
        <v>300</v>
      </c>
      <c r="K110" s="41"/>
      <c r="L110" s="41"/>
      <c r="M110" s="47" t="s">
        <v>416</v>
      </c>
      <c r="N110" s="41" t="s">
        <v>539</v>
      </c>
      <c r="O110" s="41" t="s">
        <v>540</v>
      </c>
      <c r="P110" s="41">
        <v>21.8</v>
      </c>
      <c r="Q110" s="41" t="s">
        <v>107</v>
      </c>
      <c r="R110" s="41" t="s">
        <v>107</v>
      </c>
      <c r="S110" s="41" t="s">
        <v>107</v>
      </c>
      <c r="T110" s="41" t="s">
        <v>107</v>
      </c>
      <c r="U110" s="354" t="s">
        <v>1057</v>
      </c>
      <c r="V110" s="355"/>
      <c r="W110" s="356"/>
      <c r="X110" s="41" t="s">
        <v>107</v>
      </c>
    </row>
    <row r="111" spans="1:24" ht="409.5" x14ac:dyDescent="0.25">
      <c r="A111" s="149">
        <v>45</v>
      </c>
      <c r="B111" s="41" t="s">
        <v>384</v>
      </c>
      <c r="C111" s="41" t="s">
        <v>385</v>
      </c>
      <c r="D111" s="41" t="s">
        <v>304</v>
      </c>
      <c r="E111" s="46" t="s">
        <v>541</v>
      </c>
      <c r="F111" s="41" t="s">
        <v>415</v>
      </c>
      <c r="G111" s="41" t="s">
        <v>214</v>
      </c>
      <c r="H111" s="41">
        <v>450</v>
      </c>
      <c r="I111" s="41"/>
      <c r="J111" s="41">
        <v>350</v>
      </c>
      <c r="K111" s="41"/>
      <c r="L111" s="41">
        <v>420</v>
      </c>
      <c r="M111" s="47" t="s">
        <v>416</v>
      </c>
      <c r="N111" s="41" t="s">
        <v>417</v>
      </c>
      <c r="O111" s="41" t="s">
        <v>542</v>
      </c>
      <c r="P111" s="41" t="s">
        <v>107</v>
      </c>
      <c r="Q111" s="41" t="s">
        <v>107</v>
      </c>
      <c r="R111" s="41" t="s">
        <v>107</v>
      </c>
      <c r="S111" s="41" t="s">
        <v>107</v>
      </c>
      <c r="T111" s="41" t="s">
        <v>107</v>
      </c>
      <c r="U111" s="354" t="s">
        <v>1057</v>
      </c>
      <c r="V111" s="355"/>
      <c r="W111" s="356"/>
      <c r="X111" s="41" t="s">
        <v>107</v>
      </c>
    </row>
    <row r="112" spans="1:24" ht="337.5" x14ac:dyDescent="0.25">
      <c r="A112" s="153">
        <v>46</v>
      </c>
      <c r="B112" s="41" t="s">
        <v>1118</v>
      </c>
      <c r="C112" s="41" t="s">
        <v>1117</v>
      </c>
      <c r="D112" s="41" t="s">
        <v>296</v>
      </c>
      <c r="E112" s="152" t="s">
        <v>1100</v>
      </c>
      <c r="F112" s="150" t="s">
        <v>1116</v>
      </c>
      <c r="G112" s="151" t="s">
        <v>980</v>
      </c>
      <c r="H112" s="41">
        <v>300</v>
      </c>
      <c r="I112" s="41"/>
      <c r="J112" s="41"/>
      <c r="K112" s="41"/>
      <c r="L112" s="41">
        <v>200</v>
      </c>
      <c r="M112" s="47" t="s">
        <v>1105</v>
      </c>
      <c r="N112" s="41" t="s">
        <v>1115</v>
      </c>
      <c r="O112" s="41" t="s">
        <v>1103</v>
      </c>
      <c r="P112" s="41" t="s">
        <v>107</v>
      </c>
      <c r="Q112" s="41" t="s">
        <v>107</v>
      </c>
      <c r="R112" s="41" t="s">
        <v>107</v>
      </c>
      <c r="S112" s="41" t="s">
        <v>107</v>
      </c>
      <c r="T112" s="41" t="s">
        <v>107</v>
      </c>
      <c r="U112" s="354" t="s">
        <v>1057</v>
      </c>
      <c r="V112" s="355"/>
      <c r="W112" s="356"/>
      <c r="X112" s="41" t="s">
        <v>463</v>
      </c>
    </row>
    <row r="113" spans="1:24" ht="337.5" x14ac:dyDescent="0.25">
      <c r="A113" s="153">
        <v>47</v>
      </c>
      <c r="B113" s="41" t="s">
        <v>1114</v>
      </c>
      <c r="C113" s="41" t="s">
        <v>1113</v>
      </c>
      <c r="D113" s="41" t="s">
        <v>312</v>
      </c>
      <c r="E113" s="152" t="s">
        <v>1100</v>
      </c>
      <c r="F113" s="150" t="s">
        <v>1090</v>
      </c>
      <c r="G113" s="151" t="s">
        <v>919</v>
      </c>
      <c r="H113" s="41">
        <v>300</v>
      </c>
      <c r="I113" s="41">
        <v>300</v>
      </c>
      <c r="J113" s="41"/>
      <c r="K113" s="41"/>
      <c r="L113" s="41"/>
      <c r="M113" s="41"/>
      <c r="N113" s="43" t="s">
        <v>1099</v>
      </c>
      <c r="O113" s="43" t="s">
        <v>396</v>
      </c>
      <c r="P113" s="48" t="s">
        <v>107</v>
      </c>
      <c r="Q113" s="48" t="s">
        <v>107</v>
      </c>
      <c r="R113" s="48" t="s">
        <v>107</v>
      </c>
      <c r="S113" s="48" t="s">
        <v>107</v>
      </c>
      <c r="T113" s="48" t="s">
        <v>107</v>
      </c>
      <c r="U113" s="354" t="s">
        <v>1057</v>
      </c>
      <c r="V113" s="355"/>
      <c r="W113" s="356"/>
      <c r="X113" s="41" t="s">
        <v>463</v>
      </c>
    </row>
    <row r="114" spans="1:24" ht="337.5" x14ac:dyDescent="0.25">
      <c r="A114" s="153">
        <v>48</v>
      </c>
      <c r="B114" s="41" t="s">
        <v>1112</v>
      </c>
      <c r="C114" s="41" t="s">
        <v>1111</v>
      </c>
      <c r="D114" s="41" t="s">
        <v>304</v>
      </c>
      <c r="E114" s="152" t="s">
        <v>1100</v>
      </c>
      <c r="F114" s="150" t="s">
        <v>1090</v>
      </c>
      <c r="G114" s="151" t="s">
        <v>919</v>
      </c>
      <c r="H114" s="41">
        <v>300</v>
      </c>
      <c r="I114" s="41">
        <v>300</v>
      </c>
      <c r="J114" s="41"/>
      <c r="K114" s="41"/>
      <c r="L114" s="41"/>
      <c r="M114" s="41"/>
      <c r="N114" s="43" t="s">
        <v>1099</v>
      </c>
      <c r="O114" s="43" t="s">
        <v>396</v>
      </c>
      <c r="P114" s="48" t="s">
        <v>107</v>
      </c>
      <c r="Q114" s="48" t="s">
        <v>107</v>
      </c>
      <c r="R114" s="48" t="s">
        <v>107</v>
      </c>
      <c r="S114" s="48" t="s">
        <v>107</v>
      </c>
      <c r="T114" s="48" t="s">
        <v>107</v>
      </c>
      <c r="U114" s="354" t="s">
        <v>1057</v>
      </c>
      <c r="V114" s="355"/>
      <c r="W114" s="356"/>
      <c r="X114" s="41" t="s">
        <v>463</v>
      </c>
    </row>
    <row r="115" spans="1:24" ht="337.5" x14ac:dyDescent="0.25">
      <c r="A115" s="153">
        <v>49</v>
      </c>
      <c r="B115" s="41" t="s">
        <v>1110</v>
      </c>
      <c r="C115" s="41" t="s">
        <v>1109</v>
      </c>
      <c r="D115" s="41" t="s">
        <v>1108</v>
      </c>
      <c r="E115" s="152" t="s">
        <v>1100</v>
      </c>
      <c r="F115" s="150" t="s">
        <v>1090</v>
      </c>
      <c r="G115" s="151" t="s">
        <v>919</v>
      </c>
      <c r="H115" s="41">
        <v>300</v>
      </c>
      <c r="I115" s="41">
        <v>300</v>
      </c>
      <c r="J115" s="41"/>
      <c r="K115" s="41"/>
      <c r="L115" s="41"/>
      <c r="M115" s="41"/>
      <c r="N115" s="43" t="s">
        <v>1099</v>
      </c>
      <c r="O115" s="43" t="s">
        <v>396</v>
      </c>
      <c r="P115" s="48" t="s">
        <v>107</v>
      </c>
      <c r="Q115" s="48" t="s">
        <v>107</v>
      </c>
      <c r="R115" s="48" t="s">
        <v>107</v>
      </c>
      <c r="S115" s="48" t="s">
        <v>107</v>
      </c>
      <c r="T115" s="48" t="s">
        <v>107</v>
      </c>
      <c r="U115" s="354" t="s">
        <v>1057</v>
      </c>
      <c r="V115" s="355"/>
      <c r="W115" s="356"/>
      <c r="X115" s="41" t="s">
        <v>463</v>
      </c>
    </row>
    <row r="116" spans="1:24" ht="337.5" x14ac:dyDescent="0.25">
      <c r="A116" s="153">
        <v>50</v>
      </c>
      <c r="B116" s="41" t="s">
        <v>1107</v>
      </c>
      <c r="C116" s="41" t="s">
        <v>1106</v>
      </c>
      <c r="D116" s="41" t="s">
        <v>296</v>
      </c>
      <c r="E116" s="152" t="s">
        <v>1100</v>
      </c>
      <c r="F116" s="150" t="s">
        <v>1090</v>
      </c>
      <c r="G116" s="151" t="s">
        <v>919</v>
      </c>
      <c r="H116" s="41">
        <v>1200</v>
      </c>
      <c r="I116" s="41"/>
      <c r="J116" s="41"/>
      <c r="K116" s="41"/>
      <c r="L116" s="41">
        <v>300</v>
      </c>
      <c r="M116" s="47" t="s">
        <v>1105</v>
      </c>
      <c r="N116" s="41" t="s">
        <v>1104</v>
      </c>
      <c r="O116" s="41" t="s">
        <v>1103</v>
      </c>
      <c r="P116" s="41" t="s">
        <v>107</v>
      </c>
      <c r="Q116" s="41" t="s">
        <v>107</v>
      </c>
      <c r="R116" s="41" t="s">
        <v>107</v>
      </c>
      <c r="S116" s="41" t="s">
        <v>107</v>
      </c>
      <c r="T116" s="41" t="s">
        <v>107</v>
      </c>
      <c r="U116" s="354" t="s">
        <v>1057</v>
      </c>
      <c r="V116" s="355"/>
      <c r="W116" s="356"/>
      <c r="X116" s="41" t="s">
        <v>463</v>
      </c>
    </row>
    <row r="117" spans="1:24" ht="337.5" x14ac:dyDescent="0.25">
      <c r="A117" s="153">
        <v>51</v>
      </c>
      <c r="B117" s="41" t="s">
        <v>1102</v>
      </c>
      <c r="C117" s="41" t="s">
        <v>1101</v>
      </c>
      <c r="D117" s="41" t="s">
        <v>312</v>
      </c>
      <c r="E117" s="152" t="s">
        <v>1100</v>
      </c>
      <c r="F117" s="150" t="s">
        <v>1090</v>
      </c>
      <c r="G117" s="151" t="s">
        <v>919</v>
      </c>
      <c r="H117" s="41">
        <v>300</v>
      </c>
      <c r="I117" s="41">
        <v>300</v>
      </c>
      <c r="J117" s="41"/>
      <c r="K117" s="41"/>
      <c r="L117" s="41"/>
      <c r="M117" s="41"/>
      <c r="N117" s="43" t="s">
        <v>1099</v>
      </c>
      <c r="O117" s="43" t="s">
        <v>396</v>
      </c>
      <c r="P117" s="48" t="s">
        <v>107</v>
      </c>
      <c r="Q117" s="48" t="s">
        <v>107</v>
      </c>
      <c r="R117" s="48" t="s">
        <v>107</v>
      </c>
      <c r="S117" s="48" t="s">
        <v>107</v>
      </c>
      <c r="T117" s="48" t="s">
        <v>107</v>
      </c>
      <c r="U117" s="354" t="s">
        <v>1057</v>
      </c>
      <c r="V117" s="355"/>
      <c r="W117" s="356"/>
      <c r="X117" s="41" t="s">
        <v>463</v>
      </c>
    </row>
    <row r="118" spans="1:24" ht="409.5" x14ac:dyDescent="0.25">
      <c r="A118" s="149">
        <v>52</v>
      </c>
      <c r="B118" s="41" t="s">
        <v>1098</v>
      </c>
      <c r="C118" s="41" t="s">
        <v>1097</v>
      </c>
      <c r="D118" s="41" t="s">
        <v>304</v>
      </c>
      <c r="E118" s="150" t="s">
        <v>1096</v>
      </c>
      <c r="F118" s="41" t="s">
        <v>68</v>
      </c>
      <c r="G118" s="41" t="s">
        <v>104</v>
      </c>
      <c r="H118" s="41">
        <v>66.099999999999994</v>
      </c>
      <c r="I118" s="41"/>
      <c r="J118" s="41">
        <v>83.9</v>
      </c>
      <c r="K118" s="41"/>
      <c r="L118" s="41"/>
      <c r="M118" s="41" t="s">
        <v>1067</v>
      </c>
      <c r="N118" s="41" t="s">
        <v>1095</v>
      </c>
      <c r="O118" s="41" t="s">
        <v>1094</v>
      </c>
      <c r="P118" s="41" t="s">
        <v>107</v>
      </c>
      <c r="Q118" s="41" t="s">
        <v>107</v>
      </c>
      <c r="R118" s="41" t="s">
        <v>107</v>
      </c>
      <c r="S118" s="41" t="s">
        <v>107</v>
      </c>
      <c r="T118" s="41" t="s">
        <v>107</v>
      </c>
      <c r="U118" s="354" t="s">
        <v>1057</v>
      </c>
      <c r="V118" s="355"/>
      <c r="W118" s="356"/>
      <c r="X118" s="41"/>
    </row>
    <row r="119" spans="1:24" ht="409.5" x14ac:dyDescent="0.25">
      <c r="A119" s="149">
        <v>53</v>
      </c>
      <c r="B119" s="41" t="s">
        <v>1093</v>
      </c>
      <c r="C119" s="41" t="s">
        <v>1092</v>
      </c>
      <c r="D119" s="41" t="s">
        <v>304</v>
      </c>
      <c r="E119" s="150" t="s">
        <v>1091</v>
      </c>
      <c r="F119" s="150" t="s">
        <v>1090</v>
      </c>
      <c r="G119" s="41" t="s">
        <v>919</v>
      </c>
      <c r="H119" s="41">
        <v>116.4</v>
      </c>
      <c r="I119" s="41"/>
      <c r="J119" s="41">
        <v>169</v>
      </c>
      <c r="K119" s="41"/>
      <c r="L119" s="41"/>
      <c r="M119" s="41" t="s">
        <v>1067</v>
      </c>
      <c r="N119" s="41" t="s">
        <v>1061</v>
      </c>
      <c r="O119" s="41" t="s">
        <v>1089</v>
      </c>
      <c r="P119" s="41" t="s">
        <v>107</v>
      </c>
      <c r="Q119" s="41" t="s">
        <v>107</v>
      </c>
      <c r="R119" s="41" t="s">
        <v>107</v>
      </c>
      <c r="S119" s="41" t="s">
        <v>107</v>
      </c>
      <c r="T119" s="41" t="s">
        <v>107</v>
      </c>
      <c r="U119" s="354" t="s">
        <v>1057</v>
      </c>
      <c r="V119" s="355"/>
      <c r="W119" s="356"/>
      <c r="X119" s="41"/>
    </row>
    <row r="120" spans="1:24" ht="262.5" x14ac:dyDescent="0.25">
      <c r="A120" s="149">
        <v>54</v>
      </c>
      <c r="B120" s="41" t="s">
        <v>1088</v>
      </c>
      <c r="C120" s="41" t="s">
        <v>1087</v>
      </c>
      <c r="D120" s="41" t="s">
        <v>132</v>
      </c>
      <c r="E120" s="150" t="s">
        <v>1086</v>
      </c>
      <c r="F120" s="150" t="s">
        <v>1085</v>
      </c>
      <c r="G120" s="41" t="s">
        <v>1084</v>
      </c>
      <c r="H120" s="41">
        <v>138.1</v>
      </c>
      <c r="I120" s="41"/>
      <c r="J120" s="41">
        <v>58.6</v>
      </c>
      <c r="K120" s="41"/>
      <c r="L120" s="41"/>
      <c r="M120" s="41" t="s">
        <v>1067</v>
      </c>
      <c r="N120" s="41" t="s">
        <v>443</v>
      </c>
      <c r="O120" s="41" t="s">
        <v>1083</v>
      </c>
      <c r="P120" s="41" t="s">
        <v>107</v>
      </c>
      <c r="Q120" s="41" t="s">
        <v>107</v>
      </c>
      <c r="R120" s="41" t="s">
        <v>107</v>
      </c>
      <c r="S120" s="41" t="s">
        <v>107</v>
      </c>
      <c r="T120" s="41" t="s">
        <v>107</v>
      </c>
      <c r="U120" s="354" t="s">
        <v>1057</v>
      </c>
      <c r="V120" s="355"/>
      <c r="W120" s="356"/>
      <c r="X120" s="41"/>
    </row>
    <row r="121" spans="1:24" ht="356.25" x14ac:dyDescent="0.25">
      <c r="A121" s="149">
        <v>55</v>
      </c>
      <c r="B121" s="41" t="s">
        <v>1082</v>
      </c>
      <c r="C121" s="41" t="s">
        <v>1081</v>
      </c>
      <c r="D121" s="41" t="s">
        <v>304</v>
      </c>
      <c r="E121" s="150" t="s">
        <v>1080</v>
      </c>
      <c r="F121" s="36" t="s">
        <v>1079</v>
      </c>
      <c r="G121" s="41" t="s">
        <v>104</v>
      </c>
      <c r="H121" s="41">
        <v>80.05</v>
      </c>
      <c r="I121" s="41"/>
      <c r="J121" s="41">
        <v>84.95</v>
      </c>
      <c r="K121" s="41"/>
      <c r="L121" s="41"/>
      <c r="M121" s="41" t="s">
        <v>1067</v>
      </c>
      <c r="N121" s="41" t="s">
        <v>1078</v>
      </c>
      <c r="O121" s="41" t="s">
        <v>1072</v>
      </c>
      <c r="P121" s="41" t="s">
        <v>107</v>
      </c>
      <c r="Q121" s="41" t="s">
        <v>107</v>
      </c>
      <c r="R121" s="41" t="s">
        <v>107</v>
      </c>
      <c r="S121" s="41" t="s">
        <v>107</v>
      </c>
      <c r="T121" s="41" t="s">
        <v>107</v>
      </c>
      <c r="U121" s="354" t="s">
        <v>1057</v>
      </c>
      <c r="V121" s="355"/>
      <c r="W121" s="356"/>
      <c r="X121" s="41"/>
    </row>
    <row r="122" spans="1:24" ht="409.5" x14ac:dyDescent="0.25">
      <c r="A122" s="149">
        <v>56</v>
      </c>
      <c r="B122" s="41" t="s">
        <v>1077</v>
      </c>
      <c r="C122" s="41" t="s">
        <v>1076</v>
      </c>
      <c r="D122" s="41" t="s">
        <v>304</v>
      </c>
      <c r="E122" s="150" t="s">
        <v>1075</v>
      </c>
      <c r="F122" s="41" t="s">
        <v>1074</v>
      </c>
      <c r="G122" s="41" t="s">
        <v>254</v>
      </c>
      <c r="H122" s="41">
        <v>198.8</v>
      </c>
      <c r="I122" s="41"/>
      <c r="J122" s="41">
        <v>150</v>
      </c>
      <c r="K122" s="41"/>
      <c r="L122" s="41"/>
      <c r="M122" s="41" t="s">
        <v>1067</v>
      </c>
      <c r="N122" s="41" t="s">
        <v>1073</v>
      </c>
      <c r="O122" s="41" t="s">
        <v>1072</v>
      </c>
      <c r="P122" s="41" t="s">
        <v>107</v>
      </c>
      <c r="Q122" s="41" t="s">
        <v>107</v>
      </c>
      <c r="R122" s="41" t="s">
        <v>107</v>
      </c>
      <c r="S122" s="41" t="s">
        <v>107</v>
      </c>
      <c r="T122" s="41" t="s">
        <v>107</v>
      </c>
      <c r="U122" s="354" t="s">
        <v>1057</v>
      </c>
      <c r="V122" s="355"/>
      <c r="W122" s="356"/>
      <c r="X122" s="41"/>
    </row>
    <row r="123" spans="1:24" ht="409.5" x14ac:dyDescent="0.25">
      <c r="A123" s="149">
        <v>57</v>
      </c>
      <c r="B123" s="41" t="s">
        <v>1071</v>
      </c>
      <c r="C123" s="41" t="s">
        <v>1070</v>
      </c>
      <c r="D123" s="41" t="s">
        <v>983</v>
      </c>
      <c r="E123" s="41" t="s">
        <v>1069</v>
      </c>
      <c r="F123" s="148" t="s">
        <v>1068</v>
      </c>
      <c r="G123" s="41" t="s">
        <v>799</v>
      </c>
      <c r="H123" s="41">
        <v>88.7</v>
      </c>
      <c r="I123" s="41"/>
      <c r="J123" s="41">
        <v>63.8</v>
      </c>
      <c r="K123" s="41"/>
      <c r="L123" s="41"/>
      <c r="M123" s="41" t="s">
        <v>1067</v>
      </c>
      <c r="N123" s="41" t="s">
        <v>1066</v>
      </c>
      <c r="O123" s="41" t="s">
        <v>1065</v>
      </c>
      <c r="P123" s="41" t="s">
        <v>107</v>
      </c>
      <c r="Q123" s="41" t="s">
        <v>107</v>
      </c>
      <c r="R123" s="41" t="s">
        <v>107</v>
      </c>
      <c r="S123" s="41" t="s">
        <v>107</v>
      </c>
      <c r="T123" s="41" t="s">
        <v>107</v>
      </c>
      <c r="U123" s="354" t="s">
        <v>1057</v>
      </c>
      <c r="V123" s="355"/>
      <c r="W123" s="356"/>
      <c r="X123" s="41"/>
    </row>
    <row r="124" spans="1:24" ht="21" x14ac:dyDescent="0.35">
      <c r="A124" s="162"/>
      <c r="B124" s="41" t="s">
        <v>1048</v>
      </c>
      <c r="C124" s="162"/>
      <c r="D124" s="162"/>
      <c r="E124" s="162"/>
      <c r="F124" s="162"/>
      <c r="G124" s="162"/>
      <c r="H124" s="163">
        <f>SUM(H68:H123)</f>
        <v>15401.13</v>
      </c>
      <c r="I124" s="163">
        <f>SUM(I68:I123)</f>
        <v>14213.76</v>
      </c>
      <c r="J124" s="163">
        <f>SUM(J68:J123)</f>
        <v>3366.85</v>
      </c>
      <c r="K124" s="163"/>
      <c r="L124" s="163">
        <f>SUM(L68:L123)</f>
        <v>2418.6000000000004</v>
      </c>
      <c r="M124" s="162"/>
      <c r="N124" s="162"/>
      <c r="O124" s="162"/>
      <c r="P124" s="164">
        <f>SUM(P68:P123)</f>
        <v>2083.0300000000002</v>
      </c>
      <c r="Q124" s="164">
        <f>SUM(Q68:Q123)</f>
        <v>4621.3999999999996</v>
      </c>
      <c r="R124" s="164">
        <f>SUM(R68:R123)</f>
        <v>802</v>
      </c>
      <c r="S124" s="162"/>
      <c r="T124" s="162"/>
      <c r="U124" s="162"/>
      <c r="V124" s="162"/>
      <c r="W124" s="162"/>
      <c r="X124" s="162"/>
    </row>
  </sheetData>
  <mergeCells count="83">
    <mergeCell ref="H69:H71"/>
    <mergeCell ref="I69:I71"/>
    <mergeCell ref="U108:W108"/>
    <mergeCell ref="U106:W106"/>
    <mergeCell ref="U103:W103"/>
    <mergeCell ref="U104:W104"/>
    <mergeCell ref="U105:W105"/>
    <mergeCell ref="U100:W100"/>
    <mergeCell ref="U101:W101"/>
    <mergeCell ref="U102:W102"/>
    <mergeCell ref="L69:L71"/>
    <mergeCell ref="U95:W95"/>
    <mergeCell ref="U94:W94"/>
    <mergeCell ref="U91:W91"/>
    <mergeCell ref="U92:W92"/>
    <mergeCell ref="U93:W93"/>
    <mergeCell ref="U90:W90"/>
    <mergeCell ref="U85:W85"/>
    <mergeCell ref="U86:W86"/>
    <mergeCell ref="U87:W87"/>
    <mergeCell ref="X64:X67"/>
    <mergeCell ref="U68:W68"/>
    <mergeCell ref="U69:W69"/>
    <mergeCell ref="U70:W70"/>
    <mergeCell ref="U71:W71"/>
    <mergeCell ref="U72:W72"/>
    <mergeCell ref="U77:W77"/>
    <mergeCell ref="U88:W88"/>
    <mergeCell ref="U89:W89"/>
    <mergeCell ref="U82:W82"/>
    <mergeCell ref="U83:W83"/>
    <mergeCell ref="U84:W84"/>
    <mergeCell ref="Q66:Q67"/>
    <mergeCell ref="R66:R67"/>
    <mergeCell ref="S66:S67"/>
    <mergeCell ref="U66:U67"/>
    <mergeCell ref="V66:W67"/>
    <mergeCell ref="P64:S64"/>
    <mergeCell ref="T64:T67"/>
    <mergeCell ref="U64:W64"/>
    <mergeCell ref="U2:W2"/>
    <mergeCell ref="A3:W3"/>
    <mergeCell ref="A64:A67"/>
    <mergeCell ref="C64:C67"/>
    <mergeCell ref="D64:D67"/>
    <mergeCell ref="E64:E67"/>
    <mergeCell ref="F64:F67"/>
    <mergeCell ref="J65:L65"/>
    <mergeCell ref="G64:G67"/>
    <mergeCell ref="H64:L64"/>
    <mergeCell ref="M64:M67"/>
    <mergeCell ref="P66:P67"/>
    <mergeCell ref="N64:N67"/>
    <mergeCell ref="O64:O67"/>
    <mergeCell ref="H65:H67"/>
    <mergeCell ref="I65:I67"/>
    <mergeCell ref="J66:K66"/>
    <mergeCell ref="L66:L67"/>
    <mergeCell ref="U112:W112"/>
    <mergeCell ref="U116:W116"/>
    <mergeCell ref="U117:W117"/>
    <mergeCell ref="U73:W73"/>
    <mergeCell ref="U74:W74"/>
    <mergeCell ref="U75:W75"/>
    <mergeCell ref="U78:W78"/>
    <mergeCell ref="U110:W110"/>
    <mergeCell ref="U111:W111"/>
    <mergeCell ref="U98:W98"/>
    <mergeCell ref="U99:W99"/>
    <mergeCell ref="U97:W97"/>
    <mergeCell ref="U80:W80"/>
    <mergeCell ref="U81:W81"/>
    <mergeCell ref="U79:W79"/>
    <mergeCell ref="U76:W76"/>
    <mergeCell ref="U123:W123"/>
    <mergeCell ref="U113:W113"/>
    <mergeCell ref="U114:W114"/>
    <mergeCell ref="U115:W115"/>
    <mergeCell ref="U118:W118"/>
    <mergeCell ref="U119:W119"/>
    <mergeCell ref="U120:W120"/>
    <mergeCell ref="U121:W121"/>
    <mergeCell ref="U122:W122"/>
  </mergeCells>
  <pageMargins left="0" right="0" top="0.35433070866141736" bottom="0.35433070866141736" header="0.31496062992125984" footer="0.31496062992125984"/>
  <pageSetup paperSize="8" scale="41" fitToHeight="0" orientation="landscape" r:id="rId1"/>
  <legacy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109"/>
  <sheetViews>
    <sheetView tabSelected="1" topLeftCell="A103" zoomScale="60" zoomScaleNormal="60" workbookViewId="0">
      <selection activeCell="G98" sqref="G98"/>
    </sheetView>
  </sheetViews>
  <sheetFormatPr defaultColWidth="9.140625" defaultRowHeight="15" x14ac:dyDescent="0.25"/>
  <cols>
    <col min="1" max="1" width="7.42578125" style="115" customWidth="1"/>
    <col min="2" max="2" width="24.85546875" style="115" customWidth="1"/>
    <col min="3" max="3" width="21" style="115" customWidth="1"/>
    <col min="4" max="5" width="24.85546875" style="115" customWidth="1"/>
    <col min="6" max="6" width="19.85546875" style="115" customWidth="1"/>
    <col min="7" max="7" width="17" style="115" customWidth="1"/>
    <col min="8" max="8" width="23.42578125" style="115" customWidth="1"/>
    <col min="9" max="11" width="15.85546875" style="115" customWidth="1"/>
    <col min="12" max="12" width="23.42578125" style="115" customWidth="1"/>
    <col min="13" max="13" width="25.42578125" style="115" customWidth="1"/>
    <col min="14" max="14" width="19.85546875" style="253" customWidth="1"/>
    <col min="15" max="15" width="21" style="115" customWidth="1"/>
    <col min="16" max="17" width="15.7109375" style="115" customWidth="1"/>
    <col min="18" max="18" width="22" style="115" customWidth="1"/>
    <col min="19" max="19" width="19.5703125" style="115" customWidth="1"/>
    <col min="20" max="20" width="23.140625" style="115" customWidth="1"/>
    <col min="21" max="22" width="14.5703125" style="115" customWidth="1"/>
    <col min="23" max="24" width="22" style="115" customWidth="1"/>
    <col min="25" max="16384" width="9.140625" style="115"/>
  </cols>
  <sheetData>
    <row r="2" spans="1:24" ht="45.75" customHeight="1" x14ac:dyDescent="0.25">
      <c r="U2" s="363" t="s">
        <v>122</v>
      </c>
      <c r="V2" s="363"/>
      <c r="W2" s="363"/>
    </row>
    <row r="3" spans="1:24" ht="25.5" customHeight="1" x14ac:dyDescent="0.25">
      <c r="A3" s="364" t="s">
        <v>216</v>
      </c>
      <c r="B3" s="364"/>
      <c r="C3" s="364"/>
      <c r="D3" s="364"/>
      <c r="E3" s="364"/>
      <c r="F3" s="364"/>
      <c r="G3" s="364"/>
      <c r="H3" s="364"/>
      <c r="I3" s="364"/>
      <c r="J3" s="364"/>
      <c r="K3" s="364"/>
      <c r="L3" s="364"/>
      <c r="M3" s="364"/>
      <c r="N3" s="364"/>
      <c r="O3" s="364"/>
      <c r="P3" s="364"/>
      <c r="Q3" s="364"/>
      <c r="R3" s="364"/>
      <c r="S3" s="364"/>
      <c r="T3" s="364"/>
      <c r="U3" s="364"/>
      <c r="V3" s="364"/>
      <c r="W3" s="364"/>
      <c r="X3" s="127"/>
    </row>
    <row r="5" spans="1:24" s="119" customFormat="1" ht="45" x14ac:dyDescent="0.3">
      <c r="A5" s="128" t="s">
        <v>111</v>
      </c>
      <c r="B5" s="128" t="s">
        <v>124</v>
      </c>
      <c r="C5" s="128" t="s">
        <v>125</v>
      </c>
      <c r="D5" s="128" t="s">
        <v>126</v>
      </c>
      <c r="E5" s="128" t="s">
        <v>127</v>
      </c>
      <c r="F5" s="128" t="s">
        <v>128</v>
      </c>
      <c r="G5" s="128" t="s">
        <v>129</v>
      </c>
      <c r="H5" s="126"/>
      <c r="I5" s="126"/>
      <c r="J5" s="126"/>
      <c r="K5" s="126"/>
      <c r="L5" s="126"/>
      <c r="M5" s="126"/>
      <c r="N5" s="254"/>
      <c r="O5" s="126"/>
      <c r="P5" s="126"/>
      <c r="Q5" s="126"/>
      <c r="R5" s="126"/>
      <c r="S5" s="126"/>
      <c r="T5" s="126"/>
      <c r="U5" s="126"/>
      <c r="V5" s="126"/>
      <c r="W5" s="126"/>
      <c r="X5" s="125"/>
    </row>
    <row r="6" spans="1:24" s="119" customFormat="1" ht="409.5" customHeight="1" x14ac:dyDescent="0.3">
      <c r="A6" s="128">
        <v>1</v>
      </c>
      <c r="B6" s="128" t="s">
        <v>543</v>
      </c>
      <c r="C6" s="129" t="s">
        <v>544</v>
      </c>
      <c r="D6" s="128" t="s">
        <v>545</v>
      </c>
      <c r="E6" s="129" t="s">
        <v>546</v>
      </c>
      <c r="F6" s="130" t="s">
        <v>547</v>
      </c>
      <c r="G6" s="130">
        <v>0.8</v>
      </c>
      <c r="H6" s="126"/>
      <c r="I6" s="126"/>
      <c r="J6" s="126"/>
      <c r="K6" s="126"/>
      <c r="L6" s="126"/>
      <c r="M6" s="126"/>
      <c r="N6" s="254"/>
      <c r="O6" s="126"/>
      <c r="P6" s="126"/>
      <c r="Q6" s="126"/>
      <c r="R6" s="126"/>
      <c r="S6" s="126"/>
      <c r="T6" s="126"/>
      <c r="U6" s="126"/>
      <c r="V6" s="126"/>
      <c r="W6" s="126"/>
      <c r="X6" s="125"/>
    </row>
    <row r="7" spans="1:24" s="119" customFormat="1" ht="357.75" customHeight="1" x14ac:dyDescent="0.3">
      <c r="A7" s="128">
        <v>2</v>
      </c>
      <c r="B7" s="128" t="s">
        <v>548</v>
      </c>
      <c r="C7" s="129" t="s">
        <v>549</v>
      </c>
      <c r="D7" s="128" t="s">
        <v>550</v>
      </c>
      <c r="E7" s="129" t="s">
        <v>551</v>
      </c>
      <c r="F7" s="130" t="s">
        <v>552</v>
      </c>
      <c r="G7" s="130">
        <v>0.91</v>
      </c>
      <c r="H7" s="126"/>
      <c r="I7" s="126"/>
      <c r="J7" s="126"/>
      <c r="K7" s="126"/>
      <c r="L7" s="126"/>
      <c r="M7" s="126"/>
      <c r="N7" s="254"/>
      <c r="O7" s="126"/>
      <c r="P7" s="126"/>
      <c r="Q7" s="126"/>
      <c r="R7" s="126"/>
      <c r="S7" s="126"/>
      <c r="T7" s="126"/>
      <c r="U7" s="126"/>
      <c r="V7" s="126"/>
      <c r="W7" s="126"/>
      <c r="X7" s="125"/>
    </row>
    <row r="8" spans="1:24" s="119" customFormat="1" ht="143.25" customHeight="1" x14ac:dyDescent="0.3">
      <c r="A8" s="128">
        <v>3</v>
      </c>
      <c r="B8" s="128" t="s">
        <v>553</v>
      </c>
      <c r="C8" s="129" t="s">
        <v>554</v>
      </c>
      <c r="D8" s="128" t="s">
        <v>555</v>
      </c>
      <c r="E8" s="129" t="s">
        <v>556</v>
      </c>
      <c r="F8" s="130">
        <v>0.36</v>
      </c>
      <c r="G8" s="130">
        <v>1</v>
      </c>
      <c r="H8" s="126"/>
      <c r="I8" s="126"/>
      <c r="J8" s="126"/>
      <c r="K8" s="126"/>
      <c r="L8" s="126"/>
      <c r="M8" s="126"/>
      <c r="N8" s="254"/>
      <c r="O8" s="126"/>
      <c r="P8" s="126"/>
      <c r="Q8" s="126"/>
      <c r="R8" s="126"/>
      <c r="S8" s="126"/>
      <c r="T8" s="126"/>
      <c r="U8" s="126"/>
      <c r="V8" s="126"/>
      <c r="W8" s="126"/>
      <c r="X8" s="125"/>
    </row>
    <row r="9" spans="1:24" s="119" customFormat="1" ht="227.25" customHeight="1" x14ac:dyDescent="0.3">
      <c r="A9" s="128">
        <v>4</v>
      </c>
      <c r="B9" s="128" t="s">
        <v>557</v>
      </c>
      <c r="C9" s="129" t="s">
        <v>558</v>
      </c>
      <c r="D9" s="128" t="s">
        <v>559</v>
      </c>
      <c r="E9" s="129" t="s">
        <v>560</v>
      </c>
      <c r="F9" s="130">
        <v>0.3</v>
      </c>
      <c r="G9" s="130">
        <v>0.95</v>
      </c>
      <c r="H9" s="126"/>
      <c r="I9" s="126"/>
      <c r="J9" s="126"/>
      <c r="K9" s="126"/>
      <c r="L9" s="126"/>
      <c r="M9" s="126"/>
      <c r="N9" s="254"/>
      <c r="O9" s="126"/>
      <c r="P9" s="126"/>
      <c r="Q9" s="126"/>
      <c r="R9" s="126"/>
      <c r="S9" s="126"/>
      <c r="T9" s="126"/>
      <c r="U9" s="126"/>
      <c r="V9" s="126"/>
      <c r="W9" s="126"/>
      <c r="X9" s="125"/>
    </row>
    <row r="10" spans="1:24" s="119" customFormat="1" ht="67.5" customHeight="1" x14ac:dyDescent="0.3">
      <c r="A10" s="128">
        <v>5</v>
      </c>
      <c r="B10" s="128" t="s">
        <v>561</v>
      </c>
      <c r="C10" s="129" t="s">
        <v>562</v>
      </c>
      <c r="D10" s="128" t="s">
        <v>563</v>
      </c>
      <c r="E10" s="131">
        <v>0.93</v>
      </c>
      <c r="F10" s="130">
        <v>0.5</v>
      </c>
      <c r="G10" s="130">
        <v>0.93</v>
      </c>
      <c r="H10" s="126"/>
      <c r="I10" s="126"/>
      <c r="J10" s="126"/>
      <c r="K10" s="126"/>
      <c r="L10" s="126"/>
      <c r="M10" s="126"/>
      <c r="N10" s="254"/>
      <c r="O10" s="126"/>
      <c r="P10" s="126"/>
      <c r="Q10" s="126"/>
      <c r="R10" s="126"/>
      <c r="S10" s="126"/>
      <c r="T10" s="126"/>
      <c r="U10" s="126"/>
      <c r="V10" s="126"/>
      <c r="W10" s="126"/>
      <c r="X10" s="125"/>
    </row>
    <row r="11" spans="1:24" s="119" customFormat="1" ht="154.5" customHeight="1" x14ac:dyDescent="0.3">
      <c r="A11" s="128">
        <v>6</v>
      </c>
      <c r="B11" s="128" t="s">
        <v>564</v>
      </c>
      <c r="C11" s="129" t="s">
        <v>565</v>
      </c>
      <c r="D11" s="128" t="s">
        <v>563</v>
      </c>
      <c r="E11" s="129" t="s">
        <v>566</v>
      </c>
      <c r="F11" s="130">
        <v>0.36</v>
      </c>
      <c r="G11" s="130">
        <v>1</v>
      </c>
      <c r="H11" s="126"/>
      <c r="I11" s="126"/>
      <c r="J11" s="126"/>
      <c r="K11" s="126"/>
      <c r="L11" s="126"/>
      <c r="M11" s="126"/>
      <c r="N11" s="254"/>
      <c r="O11" s="126"/>
      <c r="P11" s="126"/>
      <c r="Q11" s="126"/>
      <c r="R11" s="126"/>
      <c r="S11" s="126"/>
      <c r="T11" s="126"/>
      <c r="U11" s="126"/>
      <c r="V11" s="126"/>
      <c r="W11" s="126"/>
      <c r="X11" s="125"/>
    </row>
    <row r="12" spans="1:24" s="119" customFormat="1" ht="145.5" customHeight="1" x14ac:dyDescent="0.3">
      <c r="A12" s="128">
        <v>7</v>
      </c>
      <c r="B12" s="128" t="s">
        <v>567</v>
      </c>
      <c r="C12" s="129" t="s">
        <v>568</v>
      </c>
      <c r="D12" s="128" t="s">
        <v>138</v>
      </c>
      <c r="E12" s="129" t="s">
        <v>569</v>
      </c>
      <c r="F12" s="130">
        <v>0.2</v>
      </c>
      <c r="G12" s="130">
        <v>1</v>
      </c>
      <c r="H12" s="126"/>
      <c r="I12" s="126"/>
      <c r="J12" s="126"/>
      <c r="K12" s="126"/>
      <c r="L12" s="126"/>
      <c r="M12" s="126"/>
      <c r="N12" s="254"/>
      <c r="O12" s="126"/>
      <c r="P12" s="126"/>
      <c r="Q12" s="126"/>
      <c r="R12" s="126"/>
      <c r="S12" s="126"/>
      <c r="T12" s="126"/>
      <c r="U12" s="126"/>
      <c r="V12" s="126"/>
      <c r="W12" s="126"/>
      <c r="X12" s="125"/>
    </row>
    <row r="13" spans="1:24" s="119" customFormat="1" ht="81.75" customHeight="1" x14ac:dyDescent="0.3">
      <c r="A13" s="128">
        <v>8</v>
      </c>
      <c r="B13" s="128" t="s">
        <v>570</v>
      </c>
      <c r="C13" s="129" t="s">
        <v>571</v>
      </c>
      <c r="D13" s="128" t="s">
        <v>572</v>
      </c>
      <c r="E13" s="131">
        <v>1</v>
      </c>
      <c r="F13" s="130">
        <v>0.6</v>
      </c>
      <c r="G13" s="130">
        <v>1</v>
      </c>
      <c r="H13" s="126"/>
      <c r="I13" s="126"/>
      <c r="J13" s="126"/>
      <c r="K13" s="126"/>
      <c r="L13" s="126"/>
      <c r="M13" s="126"/>
      <c r="N13" s="254"/>
      <c r="O13" s="126"/>
      <c r="P13" s="126"/>
      <c r="Q13" s="126"/>
      <c r="R13" s="126"/>
      <c r="S13" s="126"/>
      <c r="T13" s="126"/>
      <c r="U13" s="126"/>
      <c r="V13" s="126"/>
      <c r="W13" s="126"/>
      <c r="X13" s="125"/>
    </row>
    <row r="14" spans="1:24" s="119" customFormat="1" ht="78.75" customHeight="1" x14ac:dyDescent="0.3">
      <c r="A14" s="128">
        <v>9</v>
      </c>
      <c r="B14" s="128" t="s">
        <v>573</v>
      </c>
      <c r="C14" s="129" t="s">
        <v>574</v>
      </c>
      <c r="D14" s="128" t="s">
        <v>575</v>
      </c>
      <c r="E14" s="131">
        <v>1</v>
      </c>
      <c r="F14" s="130">
        <v>0.6</v>
      </c>
      <c r="G14" s="130">
        <v>1</v>
      </c>
      <c r="H14" s="126"/>
      <c r="I14" s="126"/>
      <c r="J14" s="126"/>
      <c r="K14" s="126"/>
      <c r="L14" s="126"/>
      <c r="M14" s="126"/>
      <c r="N14" s="254"/>
      <c r="O14" s="126"/>
      <c r="P14" s="126"/>
      <c r="Q14" s="126"/>
      <c r="R14" s="126"/>
      <c r="S14" s="126"/>
      <c r="T14" s="126"/>
      <c r="U14" s="126"/>
      <c r="V14" s="126"/>
      <c r="W14" s="126"/>
      <c r="X14" s="125"/>
    </row>
    <row r="15" spans="1:24" s="119" customFormat="1" ht="90" customHeight="1" x14ac:dyDescent="0.3">
      <c r="A15" s="128">
        <v>10</v>
      </c>
      <c r="B15" s="128" t="s">
        <v>576</v>
      </c>
      <c r="C15" s="129" t="s">
        <v>577</v>
      </c>
      <c r="D15" s="128" t="s">
        <v>132</v>
      </c>
      <c r="E15" s="129" t="s">
        <v>578</v>
      </c>
      <c r="F15" s="132">
        <v>0</v>
      </c>
      <c r="G15" s="130">
        <v>1</v>
      </c>
      <c r="H15" s="126"/>
      <c r="I15" s="126"/>
      <c r="J15" s="126"/>
      <c r="K15" s="126"/>
      <c r="L15" s="126"/>
      <c r="M15" s="126"/>
      <c r="N15" s="254"/>
      <c r="O15" s="126"/>
      <c r="P15" s="126"/>
      <c r="Q15" s="126"/>
      <c r="R15" s="126"/>
      <c r="S15" s="126"/>
      <c r="T15" s="126"/>
      <c r="U15" s="126"/>
      <c r="V15" s="126"/>
      <c r="W15" s="126"/>
      <c r="X15" s="125"/>
    </row>
    <row r="16" spans="1:24" s="119" customFormat="1" ht="145.5" customHeight="1" x14ac:dyDescent="0.3">
      <c r="A16" s="128">
        <v>11</v>
      </c>
      <c r="B16" s="128" t="s">
        <v>579</v>
      </c>
      <c r="C16" s="129" t="s">
        <v>580</v>
      </c>
      <c r="D16" s="128" t="s">
        <v>132</v>
      </c>
      <c r="E16" s="129" t="s">
        <v>581</v>
      </c>
      <c r="F16" s="132">
        <v>0</v>
      </c>
      <c r="G16" s="130">
        <v>1</v>
      </c>
      <c r="H16" s="126"/>
      <c r="I16" s="126"/>
      <c r="J16" s="126"/>
      <c r="K16" s="126"/>
      <c r="L16" s="126"/>
      <c r="M16" s="126"/>
      <c r="N16" s="254"/>
      <c r="O16" s="126"/>
      <c r="P16" s="126"/>
      <c r="Q16" s="126"/>
      <c r="R16" s="126"/>
      <c r="S16" s="126"/>
      <c r="T16" s="126"/>
      <c r="U16" s="126"/>
      <c r="V16" s="126"/>
      <c r="W16" s="126"/>
      <c r="X16" s="125"/>
    </row>
    <row r="17" spans="1:24" s="119" customFormat="1" ht="171" customHeight="1" x14ac:dyDescent="0.3">
      <c r="A17" s="128">
        <v>12</v>
      </c>
      <c r="B17" s="128" t="s">
        <v>582</v>
      </c>
      <c r="C17" s="129" t="s">
        <v>580</v>
      </c>
      <c r="D17" s="128" t="s">
        <v>132</v>
      </c>
      <c r="E17" s="129" t="s">
        <v>583</v>
      </c>
      <c r="F17" s="132">
        <v>0</v>
      </c>
      <c r="G17" s="130">
        <v>1</v>
      </c>
      <c r="H17" s="126"/>
      <c r="I17" s="126"/>
      <c r="J17" s="126"/>
      <c r="K17" s="126"/>
      <c r="L17" s="126"/>
      <c r="M17" s="126"/>
      <c r="N17" s="254"/>
      <c r="O17" s="126"/>
      <c r="P17" s="126"/>
      <c r="Q17" s="126"/>
      <c r="R17" s="126"/>
      <c r="S17" s="126"/>
      <c r="T17" s="126"/>
      <c r="U17" s="126"/>
      <c r="V17" s="126"/>
      <c r="W17" s="126"/>
      <c r="X17" s="125"/>
    </row>
    <row r="18" spans="1:24" s="119" customFormat="1" ht="138.75" customHeight="1" x14ac:dyDescent="0.3">
      <c r="A18" s="128">
        <v>13</v>
      </c>
      <c r="B18" s="128" t="s">
        <v>584</v>
      </c>
      <c r="C18" s="129" t="s">
        <v>585</v>
      </c>
      <c r="D18" s="128" t="s">
        <v>132</v>
      </c>
      <c r="E18" s="129" t="s">
        <v>586</v>
      </c>
      <c r="F18" s="132">
        <v>0</v>
      </c>
      <c r="G18" s="130">
        <v>0.8</v>
      </c>
      <c r="H18" s="126"/>
      <c r="I18" s="126"/>
      <c r="J18" s="126"/>
      <c r="K18" s="126"/>
      <c r="L18" s="126"/>
      <c r="M18" s="126"/>
      <c r="N18" s="254"/>
      <c r="O18" s="126"/>
      <c r="P18" s="126"/>
      <c r="Q18" s="126"/>
      <c r="R18" s="126"/>
      <c r="S18" s="126"/>
      <c r="T18" s="126"/>
      <c r="U18" s="126"/>
      <c r="V18" s="126"/>
      <c r="W18" s="126"/>
      <c r="X18" s="125"/>
    </row>
    <row r="19" spans="1:24" s="119" customFormat="1" ht="69" customHeight="1" x14ac:dyDescent="0.3">
      <c r="A19" s="128">
        <v>14</v>
      </c>
      <c r="B19" s="128" t="s">
        <v>587</v>
      </c>
      <c r="C19" s="129" t="s">
        <v>588</v>
      </c>
      <c r="D19" s="128" t="s">
        <v>132</v>
      </c>
      <c r="E19" s="129" t="s">
        <v>589</v>
      </c>
      <c r="F19" s="132">
        <v>0</v>
      </c>
      <c r="G19" s="130">
        <v>1</v>
      </c>
      <c r="H19" s="126"/>
      <c r="I19" s="126"/>
      <c r="J19" s="126"/>
      <c r="K19" s="126"/>
      <c r="L19" s="126"/>
      <c r="M19" s="126"/>
      <c r="N19" s="254"/>
      <c r="O19" s="126"/>
      <c r="P19" s="126"/>
      <c r="Q19" s="126"/>
      <c r="R19" s="126"/>
      <c r="S19" s="126"/>
      <c r="T19" s="126"/>
      <c r="U19" s="126"/>
      <c r="V19" s="126"/>
      <c r="W19" s="126"/>
      <c r="X19" s="125"/>
    </row>
    <row r="20" spans="1:24" s="119" customFormat="1" ht="148.5" customHeight="1" x14ac:dyDescent="0.3">
      <c r="A20" s="128">
        <v>15</v>
      </c>
      <c r="B20" s="128" t="s">
        <v>590</v>
      </c>
      <c r="C20" s="129" t="s">
        <v>588</v>
      </c>
      <c r="D20" s="128" t="s">
        <v>132</v>
      </c>
      <c r="E20" s="129" t="s">
        <v>591</v>
      </c>
      <c r="F20" s="132">
        <v>0</v>
      </c>
      <c r="G20" s="130">
        <v>1</v>
      </c>
      <c r="H20" s="126"/>
      <c r="I20" s="126"/>
      <c r="J20" s="126"/>
      <c r="K20" s="126"/>
      <c r="L20" s="126"/>
      <c r="M20" s="126"/>
      <c r="N20" s="254"/>
      <c r="O20" s="126"/>
      <c r="P20" s="126"/>
      <c r="Q20" s="126"/>
      <c r="R20" s="126"/>
      <c r="S20" s="126"/>
      <c r="T20" s="126"/>
      <c r="U20" s="126"/>
      <c r="V20" s="126"/>
      <c r="W20" s="126"/>
      <c r="X20" s="125"/>
    </row>
    <row r="21" spans="1:24" s="119" customFormat="1" ht="55.5" customHeight="1" x14ac:dyDescent="0.3">
      <c r="A21" s="128">
        <v>16</v>
      </c>
      <c r="B21" s="128" t="s">
        <v>592</v>
      </c>
      <c r="C21" s="129" t="s">
        <v>588</v>
      </c>
      <c r="D21" s="128" t="s">
        <v>132</v>
      </c>
      <c r="E21" s="129" t="s">
        <v>593</v>
      </c>
      <c r="F21" s="132">
        <v>0</v>
      </c>
      <c r="G21" s="130">
        <v>0.6</v>
      </c>
      <c r="H21" s="126"/>
      <c r="I21" s="126"/>
      <c r="J21" s="126"/>
      <c r="K21" s="126"/>
      <c r="L21" s="126"/>
      <c r="M21" s="126"/>
      <c r="N21" s="254"/>
      <c r="O21" s="126"/>
      <c r="P21" s="126"/>
      <c r="Q21" s="126"/>
      <c r="R21" s="126"/>
      <c r="S21" s="126"/>
      <c r="T21" s="126"/>
      <c r="U21" s="126"/>
      <c r="V21" s="126"/>
      <c r="W21" s="126"/>
      <c r="X21" s="125"/>
    </row>
    <row r="22" spans="1:24" s="119" customFormat="1" ht="53.25" customHeight="1" x14ac:dyDescent="0.3">
      <c r="A22" s="128">
        <v>17</v>
      </c>
      <c r="B22" s="128" t="s">
        <v>594</v>
      </c>
      <c r="C22" s="129" t="s">
        <v>588</v>
      </c>
      <c r="D22" s="128" t="s">
        <v>138</v>
      </c>
      <c r="E22" s="131" t="s">
        <v>595</v>
      </c>
      <c r="F22" s="132">
        <v>0</v>
      </c>
      <c r="G22" s="130">
        <v>1</v>
      </c>
      <c r="H22" s="126"/>
      <c r="I22" s="126"/>
      <c r="J22" s="126"/>
      <c r="K22" s="126"/>
      <c r="L22" s="126"/>
      <c r="M22" s="126"/>
      <c r="N22" s="254"/>
      <c r="O22" s="126"/>
      <c r="P22" s="126"/>
      <c r="Q22" s="126"/>
      <c r="R22" s="126"/>
      <c r="S22" s="126"/>
      <c r="T22" s="126"/>
      <c r="U22" s="126"/>
      <c r="V22" s="126"/>
      <c r="W22" s="126"/>
      <c r="X22" s="125"/>
    </row>
    <row r="23" spans="1:24" s="119" customFormat="1" ht="141.75" customHeight="1" x14ac:dyDescent="0.3">
      <c r="A23" s="128">
        <v>18</v>
      </c>
      <c r="B23" s="128" t="s">
        <v>596</v>
      </c>
      <c r="C23" s="133" t="s">
        <v>597</v>
      </c>
      <c r="D23" s="128" t="s">
        <v>132</v>
      </c>
      <c r="E23" s="133" t="s">
        <v>598</v>
      </c>
      <c r="F23" s="134">
        <v>0</v>
      </c>
      <c r="G23" s="130">
        <v>1</v>
      </c>
      <c r="H23" s="126"/>
      <c r="I23" s="126"/>
      <c r="J23" s="126"/>
      <c r="K23" s="126"/>
      <c r="L23" s="126"/>
      <c r="M23" s="126"/>
      <c r="N23" s="254"/>
      <c r="O23" s="126"/>
      <c r="P23" s="126"/>
      <c r="Q23" s="126"/>
      <c r="R23" s="126"/>
      <c r="S23" s="126"/>
      <c r="T23" s="126"/>
      <c r="U23" s="126"/>
      <c r="V23" s="126"/>
      <c r="W23" s="126"/>
      <c r="X23" s="125"/>
    </row>
    <row r="24" spans="1:24" s="119" customFormat="1" ht="126.75" customHeight="1" x14ac:dyDescent="0.3">
      <c r="A24" s="128">
        <v>19</v>
      </c>
      <c r="B24" s="128" t="s">
        <v>599</v>
      </c>
      <c r="C24" s="133" t="s">
        <v>600</v>
      </c>
      <c r="D24" s="128" t="s">
        <v>132</v>
      </c>
      <c r="E24" s="133" t="s">
        <v>601</v>
      </c>
      <c r="F24" s="134">
        <v>0</v>
      </c>
      <c r="G24" s="130">
        <v>1</v>
      </c>
      <c r="H24" s="126"/>
      <c r="I24" s="126"/>
      <c r="J24" s="126"/>
      <c r="K24" s="126"/>
      <c r="L24" s="126"/>
      <c r="M24" s="126"/>
      <c r="N24" s="254"/>
      <c r="O24" s="126"/>
      <c r="P24" s="126"/>
      <c r="Q24" s="126"/>
      <c r="R24" s="126"/>
      <c r="S24" s="126"/>
      <c r="T24" s="126"/>
      <c r="U24" s="126"/>
      <c r="V24" s="126"/>
      <c r="W24" s="126"/>
      <c r="X24" s="125"/>
    </row>
    <row r="25" spans="1:24" s="119" customFormat="1" ht="134.25" customHeight="1" x14ac:dyDescent="0.3">
      <c r="A25" s="128">
        <v>20</v>
      </c>
      <c r="B25" s="128" t="s">
        <v>602</v>
      </c>
      <c r="C25" s="133" t="s">
        <v>603</v>
      </c>
      <c r="D25" s="128" t="s">
        <v>132</v>
      </c>
      <c r="E25" s="133" t="s">
        <v>601</v>
      </c>
      <c r="F25" s="134">
        <v>0</v>
      </c>
      <c r="G25" s="130">
        <v>1</v>
      </c>
      <c r="H25" s="126"/>
      <c r="I25" s="126"/>
      <c r="J25" s="126"/>
      <c r="K25" s="126"/>
      <c r="L25" s="126"/>
      <c r="M25" s="126"/>
      <c r="N25" s="254"/>
      <c r="O25" s="126"/>
      <c r="P25" s="126"/>
      <c r="Q25" s="126"/>
      <c r="R25" s="126"/>
      <c r="S25" s="126"/>
      <c r="T25" s="126"/>
      <c r="U25" s="126"/>
      <c r="V25" s="126"/>
      <c r="W25" s="126"/>
      <c r="X25" s="125"/>
    </row>
    <row r="26" spans="1:24" s="119" customFormat="1" ht="130.5" customHeight="1" x14ac:dyDescent="0.3">
      <c r="A26" s="128">
        <v>21</v>
      </c>
      <c r="B26" s="128" t="s">
        <v>604</v>
      </c>
      <c r="C26" s="133" t="s">
        <v>605</v>
      </c>
      <c r="D26" s="128" t="s">
        <v>132</v>
      </c>
      <c r="E26" s="133" t="s">
        <v>601</v>
      </c>
      <c r="F26" s="134">
        <v>0</v>
      </c>
      <c r="G26" s="130">
        <v>1</v>
      </c>
      <c r="H26" s="126"/>
      <c r="I26" s="126"/>
      <c r="J26" s="126"/>
      <c r="K26" s="126"/>
      <c r="L26" s="126"/>
      <c r="M26" s="126"/>
      <c r="N26" s="254"/>
      <c r="O26" s="126"/>
      <c r="P26" s="126"/>
      <c r="Q26" s="126"/>
      <c r="R26" s="126"/>
      <c r="S26" s="126"/>
      <c r="T26" s="126"/>
      <c r="U26" s="126"/>
      <c r="V26" s="126"/>
      <c r="W26" s="126"/>
      <c r="X26" s="125"/>
    </row>
    <row r="27" spans="1:24" s="119" customFormat="1" ht="69" customHeight="1" x14ac:dyDescent="0.3">
      <c r="A27" s="128">
        <v>22</v>
      </c>
      <c r="B27" s="128" t="s">
        <v>606</v>
      </c>
      <c r="C27" s="133" t="s">
        <v>607</v>
      </c>
      <c r="D27" s="128" t="s">
        <v>132</v>
      </c>
      <c r="E27" s="133" t="s">
        <v>608</v>
      </c>
      <c r="F27" s="134">
        <v>0</v>
      </c>
      <c r="G27" s="130">
        <v>1</v>
      </c>
      <c r="H27" s="126"/>
      <c r="I27" s="126"/>
      <c r="J27" s="126"/>
      <c r="K27" s="126"/>
      <c r="L27" s="126"/>
      <c r="M27" s="126"/>
      <c r="N27" s="254"/>
      <c r="O27" s="126"/>
      <c r="P27" s="126"/>
      <c r="Q27" s="126"/>
      <c r="R27" s="126"/>
      <c r="S27" s="126"/>
      <c r="T27" s="126"/>
      <c r="U27" s="126"/>
      <c r="V27" s="126"/>
      <c r="W27" s="126"/>
      <c r="X27" s="125"/>
    </row>
    <row r="28" spans="1:24" s="119" customFormat="1" ht="126.75" customHeight="1" x14ac:dyDescent="0.3">
      <c r="A28" s="128">
        <v>23</v>
      </c>
      <c r="B28" s="128" t="s">
        <v>609</v>
      </c>
      <c r="C28" s="133" t="s">
        <v>610</v>
      </c>
      <c r="D28" s="128" t="s">
        <v>132</v>
      </c>
      <c r="E28" s="133" t="s">
        <v>611</v>
      </c>
      <c r="F28" s="134">
        <v>0</v>
      </c>
      <c r="G28" s="130">
        <v>1</v>
      </c>
      <c r="H28" s="126"/>
      <c r="I28" s="126"/>
      <c r="J28" s="126"/>
      <c r="K28" s="126"/>
      <c r="L28" s="126"/>
      <c r="M28" s="126"/>
      <c r="N28" s="254"/>
      <c r="O28" s="126"/>
      <c r="P28" s="126"/>
      <c r="Q28" s="126"/>
      <c r="R28" s="126"/>
      <c r="S28" s="126"/>
      <c r="T28" s="126"/>
      <c r="U28" s="126"/>
      <c r="V28" s="126"/>
      <c r="W28" s="126"/>
      <c r="X28" s="125"/>
    </row>
    <row r="29" spans="1:24" s="119" customFormat="1" ht="146.25" customHeight="1" x14ac:dyDescent="0.3">
      <c r="A29" s="128">
        <v>24</v>
      </c>
      <c r="B29" s="128" t="s">
        <v>612</v>
      </c>
      <c r="C29" s="133" t="s">
        <v>613</v>
      </c>
      <c r="D29" s="128" t="s">
        <v>132</v>
      </c>
      <c r="E29" s="133" t="s">
        <v>601</v>
      </c>
      <c r="F29" s="134">
        <v>0</v>
      </c>
      <c r="G29" s="130">
        <v>1</v>
      </c>
      <c r="H29" s="126"/>
      <c r="I29" s="126"/>
      <c r="J29" s="126"/>
      <c r="K29" s="126"/>
      <c r="L29" s="126"/>
      <c r="M29" s="126"/>
      <c r="N29" s="254"/>
      <c r="O29" s="126"/>
      <c r="P29" s="126"/>
      <c r="Q29" s="126"/>
      <c r="R29" s="126"/>
      <c r="S29" s="126"/>
      <c r="T29" s="126"/>
      <c r="U29" s="126"/>
      <c r="V29" s="126"/>
      <c r="W29" s="126"/>
      <c r="X29" s="125"/>
    </row>
    <row r="30" spans="1:24" s="119" customFormat="1" ht="122.25" customHeight="1" x14ac:dyDescent="0.3">
      <c r="A30" s="128">
        <v>25</v>
      </c>
      <c r="B30" s="128" t="s">
        <v>614</v>
      </c>
      <c r="C30" s="133" t="s">
        <v>615</v>
      </c>
      <c r="D30" s="128" t="s">
        <v>132</v>
      </c>
      <c r="E30" s="133" t="s">
        <v>601</v>
      </c>
      <c r="F30" s="134">
        <v>0</v>
      </c>
      <c r="G30" s="130">
        <v>1</v>
      </c>
      <c r="H30" s="126"/>
      <c r="I30" s="126"/>
      <c r="J30" s="126"/>
      <c r="K30" s="126"/>
      <c r="L30" s="126"/>
      <c r="M30" s="126"/>
      <c r="N30" s="254"/>
      <c r="O30" s="126"/>
      <c r="P30" s="126"/>
      <c r="Q30" s="126"/>
      <c r="R30" s="126"/>
      <c r="S30" s="126"/>
      <c r="T30" s="126"/>
      <c r="U30" s="126"/>
      <c r="V30" s="126"/>
      <c r="W30" s="126"/>
      <c r="X30" s="125"/>
    </row>
    <row r="31" spans="1:24" s="119" customFormat="1" ht="156" customHeight="1" x14ac:dyDescent="0.3">
      <c r="A31" s="128">
        <v>26</v>
      </c>
      <c r="B31" s="128" t="s">
        <v>616</v>
      </c>
      <c r="C31" s="133" t="s">
        <v>617</v>
      </c>
      <c r="D31" s="128" t="s">
        <v>132</v>
      </c>
      <c r="E31" s="133" t="s">
        <v>601</v>
      </c>
      <c r="F31" s="134">
        <v>0</v>
      </c>
      <c r="G31" s="130">
        <v>1</v>
      </c>
      <c r="H31" s="126"/>
      <c r="I31" s="126"/>
      <c r="J31" s="126"/>
      <c r="K31" s="126"/>
      <c r="L31" s="126"/>
      <c r="M31" s="126"/>
      <c r="N31" s="254"/>
      <c r="O31" s="126"/>
      <c r="P31" s="126"/>
      <c r="Q31" s="126"/>
      <c r="R31" s="126"/>
      <c r="S31" s="126"/>
      <c r="T31" s="126"/>
      <c r="U31" s="126"/>
      <c r="V31" s="126"/>
      <c r="W31" s="126"/>
      <c r="X31" s="125"/>
    </row>
    <row r="32" spans="1:24" s="119" customFormat="1" ht="158.25" customHeight="1" x14ac:dyDescent="0.3">
      <c r="A32" s="128">
        <v>27</v>
      </c>
      <c r="B32" s="128" t="s">
        <v>618</v>
      </c>
      <c r="C32" s="133" t="s">
        <v>619</v>
      </c>
      <c r="D32" s="128" t="s">
        <v>132</v>
      </c>
      <c r="E32" s="133" t="s">
        <v>601</v>
      </c>
      <c r="F32" s="134">
        <v>0</v>
      </c>
      <c r="G32" s="130">
        <v>1</v>
      </c>
      <c r="H32" s="126"/>
      <c r="I32" s="126"/>
      <c r="J32" s="126"/>
      <c r="K32" s="126"/>
      <c r="L32" s="126"/>
      <c r="M32" s="126"/>
      <c r="N32" s="254"/>
      <c r="O32" s="126"/>
      <c r="P32" s="126"/>
      <c r="Q32" s="126"/>
      <c r="R32" s="126"/>
      <c r="S32" s="126"/>
      <c r="T32" s="126"/>
      <c r="U32" s="126"/>
      <c r="V32" s="126"/>
      <c r="W32" s="126"/>
      <c r="X32" s="125"/>
    </row>
    <row r="33" spans="1:24" s="119" customFormat="1" ht="113.25" customHeight="1" x14ac:dyDescent="0.3">
      <c r="A33" s="128">
        <v>28</v>
      </c>
      <c r="B33" s="128" t="s">
        <v>620</v>
      </c>
      <c r="C33" s="133" t="s">
        <v>621</v>
      </c>
      <c r="D33" s="128" t="s">
        <v>132</v>
      </c>
      <c r="E33" s="133" t="s">
        <v>608</v>
      </c>
      <c r="F33" s="134">
        <v>0</v>
      </c>
      <c r="G33" s="130">
        <v>1</v>
      </c>
      <c r="H33" s="126"/>
      <c r="I33" s="126"/>
      <c r="J33" s="126"/>
      <c r="K33" s="126"/>
      <c r="L33" s="126"/>
      <c r="M33" s="126"/>
      <c r="N33" s="254"/>
      <c r="O33" s="126"/>
      <c r="P33" s="126"/>
      <c r="Q33" s="126"/>
      <c r="R33" s="126"/>
      <c r="S33" s="126"/>
      <c r="T33" s="126"/>
      <c r="U33" s="126"/>
      <c r="V33" s="126"/>
      <c r="W33" s="126"/>
      <c r="X33" s="125"/>
    </row>
    <row r="34" spans="1:24" s="119" customFormat="1" ht="265.5" customHeight="1" x14ac:dyDescent="0.3">
      <c r="A34" s="128">
        <v>29</v>
      </c>
      <c r="B34" s="128" t="s">
        <v>622</v>
      </c>
      <c r="C34" s="133" t="s">
        <v>623</v>
      </c>
      <c r="D34" s="128" t="s">
        <v>132</v>
      </c>
      <c r="E34" s="133" t="s">
        <v>624</v>
      </c>
      <c r="F34" s="134">
        <v>0</v>
      </c>
      <c r="G34" s="130">
        <v>1</v>
      </c>
      <c r="H34" s="126"/>
      <c r="I34" s="126"/>
      <c r="J34" s="126"/>
      <c r="K34" s="126"/>
      <c r="L34" s="126"/>
      <c r="M34" s="126"/>
      <c r="N34" s="254"/>
      <c r="O34" s="126"/>
      <c r="P34" s="126"/>
      <c r="Q34" s="126"/>
      <c r="R34" s="126"/>
      <c r="S34" s="126"/>
      <c r="T34" s="126"/>
      <c r="U34" s="126"/>
      <c r="V34" s="126"/>
      <c r="W34" s="126"/>
      <c r="X34" s="125"/>
    </row>
    <row r="35" spans="1:24" s="119" customFormat="1" ht="75.75" customHeight="1" x14ac:dyDescent="0.3">
      <c r="A35" s="128">
        <v>30</v>
      </c>
      <c r="B35" s="128" t="s">
        <v>625</v>
      </c>
      <c r="C35" s="133" t="s">
        <v>626</v>
      </c>
      <c r="D35" s="128" t="s">
        <v>132</v>
      </c>
      <c r="E35" s="133" t="s">
        <v>627</v>
      </c>
      <c r="F35" s="134">
        <v>0</v>
      </c>
      <c r="G35" s="130">
        <v>1</v>
      </c>
      <c r="H35" s="126"/>
      <c r="I35" s="126"/>
      <c r="J35" s="126"/>
      <c r="K35" s="126"/>
      <c r="L35" s="126"/>
      <c r="M35" s="126"/>
      <c r="N35" s="254"/>
      <c r="O35" s="126"/>
      <c r="P35" s="126"/>
      <c r="Q35" s="126"/>
      <c r="R35" s="126"/>
      <c r="S35" s="126"/>
      <c r="T35" s="126"/>
      <c r="U35" s="126"/>
      <c r="V35" s="126"/>
      <c r="W35" s="126"/>
      <c r="X35" s="125"/>
    </row>
    <row r="36" spans="1:24" s="119" customFormat="1" ht="115.5" customHeight="1" x14ac:dyDescent="0.3">
      <c r="A36" s="128">
        <v>31</v>
      </c>
      <c r="B36" s="128" t="s">
        <v>628</v>
      </c>
      <c r="C36" s="133" t="s">
        <v>629</v>
      </c>
      <c r="D36" s="128" t="s">
        <v>132</v>
      </c>
      <c r="E36" s="133" t="s">
        <v>601</v>
      </c>
      <c r="F36" s="134">
        <v>0</v>
      </c>
      <c r="G36" s="130">
        <v>1</v>
      </c>
      <c r="H36" s="126"/>
      <c r="I36" s="126"/>
      <c r="J36" s="126"/>
      <c r="K36" s="126"/>
      <c r="L36" s="126"/>
      <c r="M36" s="126"/>
      <c r="N36" s="254"/>
      <c r="O36" s="126"/>
      <c r="P36" s="126"/>
      <c r="Q36" s="126"/>
      <c r="R36" s="126"/>
      <c r="S36" s="126"/>
      <c r="T36" s="126"/>
      <c r="U36" s="126"/>
      <c r="V36" s="126"/>
      <c r="W36" s="126"/>
      <c r="X36" s="125"/>
    </row>
    <row r="37" spans="1:24" s="119" customFormat="1" ht="146.25" customHeight="1" x14ac:dyDescent="0.3">
      <c r="A37" s="128">
        <v>32</v>
      </c>
      <c r="B37" s="128" t="s">
        <v>630</v>
      </c>
      <c r="C37" s="133" t="s">
        <v>631</v>
      </c>
      <c r="D37" s="128" t="s">
        <v>132</v>
      </c>
      <c r="E37" s="133" t="s">
        <v>601</v>
      </c>
      <c r="F37" s="134">
        <v>0</v>
      </c>
      <c r="G37" s="130">
        <v>1</v>
      </c>
      <c r="H37" s="126"/>
      <c r="I37" s="126"/>
      <c r="J37" s="126"/>
      <c r="K37" s="126"/>
      <c r="L37" s="126"/>
      <c r="M37" s="126"/>
      <c r="N37" s="254"/>
      <c r="O37" s="126"/>
      <c r="P37" s="126"/>
      <c r="Q37" s="126"/>
      <c r="R37" s="126"/>
      <c r="S37" s="126"/>
      <c r="T37" s="126"/>
      <c r="U37" s="126"/>
      <c r="V37" s="126"/>
      <c r="W37" s="126"/>
      <c r="X37" s="125"/>
    </row>
    <row r="38" spans="1:24" s="119" customFormat="1" ht="115.5" customHeight="1" x14ac:dyDescent="0.3">
      <c r="A38" s="128">
        <v>33</v>
      </c>
      <c r="B38" s="128" t="s">
        <v>632</v>
      </c>
      <c r="C38" s="133" t="s">
        <v>633</v>
      </c>
      <c r="D38" s="128" t="s">
        <v>132</v>
      </c>
      <c r="E38" s="133" t="s">
        <v>601</v>
      </c>
      <c r="F38" s="134">
        <v>0</v>
      </c>
      <c r="G38" s="130">
        <v>1</v>
      </c>
      <c r="H38" s="126"/>
      <c r="I38" s="126"/>
      <c r="J38" s="126"/>
      <c r="K38" s="126"/>
      <c r="L38" s="126"/>
      <c r="M38" s="126"/>
      <c r="N38" s="254"/>
      <c r="O38" s="126"/>
      <c r="P38" s="126"/>
      <c r="Q38" s="126"/>
      <c r="R38" s="126"/>
      <c r="S38" s="126"/>
      <c r="T38" s="126"/>
      <c r="U38" s="126"/>
      <c r="V38" s="126"/>
      <c r="W38" s="126"/>
      <c r="X38" s="125"/>
    </row>
    <row r="39" spans="1:24" s="119" customFormat="1" ht="114.75" customHeight="1" x14ac:dyDescent="0.3">
      <c r="A39" s="128">
        <v>34</v>
      </c>
      <c r="B39" s="128" t="s">
        <v>634</v>
      </c>
      <c r="C39" s="133" t="s">
        <v>635</v>
      </c>
      <c r="D39" s="128" t="s">
        <v>132</v>
      </c>
      <c r="E39" s="133" t="s">
        <v>601</v>
      </c>
      <c r="F39" s="134">
        <v>0</v>
      </c>
      <c r="G39" s="130">
        <v>1</v>
      </c>
      <c r="H39" s="126"/>
      <c r="I39" s="126"/>
      <c r="J39" s="126"/>
      <c r="K39" s="126"/>
      <c r="L39" s="126"/>
      <c r="M39" s="126"/>
      <c r="N39" s="254"/>
      <c r="O39" s="126"/>
      <c r="P39" s="126"/>
      <c r="Q39" s="126"/>
      <c r="R39" s="126"/>
      <c r="S39" s="126"/>
      <c r="T39" s="126"/>
      <c r="U39" s="126"/>
      <c r="V39" s="126"/>
      <c r="W39" s="126"/>
      <c r="X39" s="125"/>
    </row>
    <row r="40" spans="1:24" s="119" customFormat="1" ht="343.5" customHeight="1" x14ac:dyDescent="0.3">
      <c r="A40" s="128">
        <v>35</v>
      </c>
      <c r="B40" s="128" t="s">
        <v>636</v>
      </c>
      <c r="C40" s="133" t="s">
        <v>637</v>
      </c>
      <c r="D40" s="128" t="s">
        <v>138</v>
      </c>
      <c r="E40" s="133" t="s">
        <v>638</v>
      </c>
      <c r="F40" s="134">
        <v>0</v>
      </c>
      <c r="G40" s="130">
        <v>1</v>
      </c>
      <c r="H40" s="126"/>
      <c r="I40" s="126"/>
      <c r="J40" s="126"/>
      <c r="K40" s="126"/>
      <c r="L40" s="126"/>
      <c r="M40" s="126"/>
      <c r="N40" s="254"/>
      <c r="O40" s="126"/>
      <c r="P40" s="126"/>
      <c r="Q40" s="126"/>
      <c r="R40" s="126"/>
      <c r="S40" s="126"/>
      <c r="T40" s="126"/>
      <c r="U40" s="126"/>
      <c r="V40" s="126"/>
      <c r="W40" s="126"/>
      <c r="X40" s="125"/>
    </row>
    <row r="41" spans="1:24" s="119" customFormat="1" ht="153.75" customHeight="1" x14ac:dyDescent="0.3">
      <c r="A41" s="128">
        <v>36</v>
      </c>
      <c r="B41" s="128" t="s">
        <v>639</v>
      </c>
      <c r="C41" s="133" t="s">
        <v>640</v>
      </c>
      <c r="D41" s="128" t="s">
        <v>132</v>
      </c>
      <c r="E41" s="133" t="s">
        <v>601</v>
      </c>
      <c r="F41" s="134">
        <v>0</v>
      </c>
      <c r="G41" s="130">
        <v>1</v>
      </c>
      <c r="H41" s="126"/>
      <c r="I41" s="126"/>
      <c r="J41" s="126"/>
      <c r="K41" s="126"/>
      <c r="L41" s="126"/>
      <c r="M41" s="126"/>
      <c r="N41" s="254"/>
      <c r="O41" s="126"/>
      <c r="P41" s="126"/>
      <c r="Q41" s="126"/>
      <c r="R41" s="126"/>
      <c r="S41" s="126"/>
      <c r="T41" s="126"/>
      <c r="U41" s="126"/>
      <c r="V41" s="126"/>
      <c r="W41" s="126"/>
      <c r="X41" s="125"/>
    </row>
    <row r="42" spans="1:24" s="119" customFormat="1" ht="237.75" customHeight="1" x14ac:dyDescent="0.3">
      <c r="A42" s="128">
        <v>37</v>
      </c>
      <c r="B42" s="128" t="s">
        <v>641</v>
      </c>
      <c r="C42" s="133" t="s">
        <v>642</v>
      </c>
      <c r="D42" s="128" t="s">
        <v>138</v>
      </c>
      <c r="E42" s="133" t="s">
        <v>643</v>
      </c>
      <c r="F42" s="134">
        <v>0</v>
      </c>
      <c r="G42" s="130">
        <v>1</v>
      </c>
      <c r="H42" s="126"/>
      <c r="I42" s="126"/>
      <c r="J42" s="126"/>
      <c r="K42" s="126"/>
      <c r="L42" s="126"/>
      <c r="M42" s="126"/>
      <c r="N42" s="254"/>
      <c r="O42" s="126"/>
      <c r="P42" s="126"/>
      <c r="Q42" s="126"/>
      <c r="R42" s="126"/>
      <c r="S42" s="126"/>
      <c r="T42" s="126"/>
      <c r="U42" s="126"/>
      <c r="V42" s="126"/>
      <c r="W42" s="126"/>
      <c r="X42" s="125"/>
    </row>
    <row r="43" spans="1:24" s="119" customFormat="1" ht="162.75" customHeight="1" x14ac:dyDescent="0.3">
      <c r="A43" s="128">
        <v>38</v>
      </c>
      <c r="B43" s="128" t="s">
        <v>644</v>
      </c>
      <c r="C43" s="129" t="s">
        <v>645</v>
      </c>
      <c r="D43" s="128" t="s">
        <v>646</v>
      </c>
      <c r="E43" s="129" t="s">
        <v>647</v>
      </c>
      <c r="F43" s="130">
        <v>0</v>
      </c>
      <c r="G43" s="130">
        <v>1</v>
      </c>
      <c r="H43" s="126"/>
      <c r="I43" s="126"/>
      <c r="J43" s="126"/>
      <c r="K43" s="126"/>
      <c r="L43" s="126"/>
      <c r="M43" s="126"/>
      <c r="N43" s="254"/>
      <c r="O43" s="126"/>
      <c r="P43" s="126"/>
      <c r="Q43" s="126"/>
      <c r="R43" s="126"/>
      <c r="S43" s="126"/>
      <c r="T43" s="126"/>
      <c r="U43" s="126"/>
      <c r="V43" s="126"/>
      <c r="W43" s="126"/>
      <c r="X43" s="125"/>
    </row>
    <row r="44" spans="1:24" s="119" customFormat="1" ht="96.75" customHeight="1" x14ac:dyDescent="0.3">
      <c r="A44" s="128">
        <v>39</v>
      </c>
      <c r="B44" s="128" t="s">
        <v>648</v>
      </c>
      <c r="C44" s="129" t="s">
        <v>649</v>
      </c>
      <c r="D44" s="128" t="s">
        <v>650</v>
      </c>
      <c r="E44" s="129" t="s">
        <v>651</v>
      </c>
      <c r="F44" s="130">
        <v>0</v>
      </c>
      <c r="G44" s="130">
        <v>1</v>
      </c>
      <c r="H44" s="126"/>
      <c r="I44" s="126"/>
      <c r="J44" s="126"/>
      <c r="K44" s="126"/>
      <c r="L44" s="126"/>
      <c r="M44" s="126"/>
      <c r="N44" s="254"/>
      <c r="O44" s="126"/>
      <c r="P44" s="126"/>
      <c r="Q44" s="126"/>
      <c r="R44" s="126"/>
      <c r="S44" s="126"/>
      <c r="T44" s="126"/>
      <c r="U44" s="126"/>
      <c r="V44" s="126"/>
      <c r="W44" s="126"/>
      <c r="X44" s="125"/>
    </row>
    <row r="45" spans="1:24" s="119" customFormat="1" ht="21" customHeight="1" x14ac:dyDescent="0.3">
      <c r="A45" s="128">
        <v>40</v>
      </c>
      <c r="B45" s="128" t="s">
        <v>652</v>
      </c>
      <c r="C45" s="129" t="s">
        <v>653</v>
      </c>
      <c r="D45" s="128" t="s">
        <v>654</v>
      </c>
      <c r="E45" s="129" t="s">
        <v>655</v>
      </c>
      <c r="F45" s="130" t="s">
        <v>656</v>
      </c>
      <c r="G45" s="130">
        <v>0.9</v>
      </c>
      <c r="H45" s="126"/>
      <c r="I45" s="126"/>
      <c r="J45" s="126"/>
      <c r="K45" s="126"/>
      <c r="L45" s="126"/>
      <c r="M45" s="126"/>
      <c r="N45" s="254"/>
      <c r="O45" s="126"/>
      <c r="P45" s="126"/>
      <c r="Q45" s="126"/>
      <c r="R45" s="126"/>
      <c r="S45" s="126"/>
      <c r="T45" s="126"/>
      <c r="U45" s="126"/>
      <c r="V45" s="126"/>
      <c r="W45" s="126"/>
      <c r="X45" s="125"/>
    </row>
    <row r="46" spans="1:24" x14ac:dyDescent="0.25">
      <c r="A46" s="135"/>
      <c r="B46" s="135"/>
      <c r="C46" s="135"/>
      <c r="D46" s="135"/>
      <c r="E46" s="135"/>
      <c r="F46" s="135"/>
      <c r="G46" s="135"/>
      <c r="H46" s="135"/>
      <c r="I46" s="135"/>
      <c r="J46" s="135"/>
      <c r="K46" s="135"/>
      <c r="L46" s="135"/>
      <c r="M46" s="135"/>
      <c r="N46" s="255"/>
      <c r="O46" s="135"/>
      <c r="P46" s="135"/>
      <c r="Q46" s="135"/>
      <c r="R46" s="135"/>
      <c r="S46" s="135"/>
      <c r="T46" s="135"/>
      <c r="U46" s="135"/>
      <c r="V46" s="135"/>
      <c r="W46" s="135"/>
      <c r="X46" s="135"/>
    </row>
    <row r="47" spans="1:24" s="251" customFormat="1" ht="37.5" customHeight="1" x14ac:dyDescent="0.25">
      <c r="A47" s="365" t="s">
        <v>111</v>
      </c>
      <c r="B47" s="365" t="s">
        <v>112</v>
      </c>
      <c r="C47" s="365" t="s">
        <v>16</v>
      </c>
      <c r="D47" s="365" t="s">
        <v>176</v>
      </c>
      <c r="E47" s="365" t="s">
        <v>177</v>
      </c>
      <c r="F47" s="365" t="s">
        <v>11</v>
      </c>
      <c r="G47" s="368" t="s">
        <v>178</v>
      </c>
      <c r="H47" s="369"/>
      <c r="I47" s="369"/>
      <c r="J47" s="369"/>
      <c r="K47" s="370"/>
      <c r="L47" s="365" t="s">
        <v>179</v>
      </c>
      <c r="M47" s="365" t="s">
        <v>180</v>
      </c>
      <c r="N47" s="365" t="s">
        <v>181</v>
      </c>
      <c r="O47" s="368" t="s">
        <v>182</v>
      </c>
      <c r="P47" s="369"/>
      <c r="Q47" s="369"/>
      <c r="R47" s="370"/>
      <c r="S47" s="365" t="s">
        <v>183</v>
      </c>
      <c r="T47" s="371" t="s">
        <v>184</v>
      </c>
      <c r="U47" s="372"/>
      <c r="V47" s="373"/>
      <c r="W47" s="365" t="s">
        <v>185</v>
      </c>
    </row>
    <row r="48" spans="1:24" s="251" customFormat="1" ht="37.5" customHeight="1" x14ac:dyDescent="0.25">
      <c r="A48" s="366"/>
      <c r="B48" s="366"/>
      <c r="C48" s="366"/>
      <c r="D48" s="366"/>
      <c r="E48" s="366"/>
      <c r="F48" s="366"/>
      <c r="G48" s="365" t="s">
        <v>186</v>
      </c>
      <c r="H48" s="365" t="s">
        <v>23</v>
      </c>
      <c r="I48" s="368" t="s">
        <v>187</v>
      </c>
      <c r="J48" s="369"/>
      <c r="K48" s="370"/>
      <c r="L48" s="366"/>
      <c r="M48" s="366"/>
      <c r="N48" s="366"/>
      <c r="O48" s="249"/>
      <c r="P48" s="249"/>
      <c r="Q48" s="249"/>
      <c r="R48" s="249"/>
      <c r="S48" s="366"/>
      <c r="T48" s="124"/>
      <c r="U48" s="123"/>
      <c r="V48" s="122"/>
      <c r="W48" s="366"/>
    </row>
    <row r="49" spans="1:23" s="251" customFormat="1" ht="123" customHeight="1" x14ac:dyDescent="0.25">
      <c r="A49" s="366"/>
      <c r="B49" s="366"/>
      <c r="C49" s="366"/>
      <c r="D49" s="366"/>
      <c r="E49" s="366"/>
      <c r="F49" s="366"/>
      <c r="G49" s="366"/>
      <c r="H49" s="366"/>
      <c r="I49" s="368" t="s">
        <v>188</v>
      </c>
      <c r="J49" s="370"/>
      <c r="K49" s="365" t="s">
        <v>189</v>
      </c>
      <c r="L49" s="366"/>
      <c r="M49" s="366"/>
      <c r="N49" s="366"/>
      <c r="O49" s="365" t="s">
        <v>186</v>
      </c>
      <c r="P49" s="365" t="s">
        <v>23</v>
      </c>
      <c r="Q49" s="365" t="s">
        <v>187</v>
      </c>
      <c r="R49" s="365" t="s">
        <v>190</v>
      </c>
      <c r="S49" s="366"/>
      <c r="T49" s="365" t="s">
        <v>191</v>
      </c>
      <c r="U49" s="377" t="s">
        <v>192</v>
      </c>
      <c r="V49" s="378"/>
      <c r="W49" s="366"/>
    </row>
    <row r="50" spans="1:23" s="119" customFormat="1" ht="86.25" customHeight="1" x14ac:dyDescent="0.3">
      <c r="A50" s="367"/>
      <c r="B50" s="367"/>
      <c r="C50" s="367"/>
      <c r="D50" s="367"/>
      <c r="E50" s="367"/>
      <c r="F50" s="367"/>
      <c r="G50" s="367"/>
      <c r="H50" s="367"/>
      <c r="I50" s="120" t="s">
        <v>193</v>
      </c>
      <c r="J50" s="121" t="s">
        <v>194</v>
      </c>
      <c r="K50" s="367"/>
      <c r="L50" s="367"/>
      <c r="M50" s="367"/>
      <c r="N50" s="367"/>
      <c r="O50" s="367"/>
      <c r="P50" s="367"/>
      <c r="Q50" s="367"/>
      <c r="R50" s="367"/>
      <c r="S50" s="367"/>
      <c r="T50" s="367"/>
      <c r="U50" s="379"/>
      <c r="V50" s="380"/>
      <c r="W50" s="367"/>
    </row>
    <row r="51" spans="1:23" s="143" customFormat="1" ht="408.75" customHeight="1" x14ac:dyDescent="0.25">
      <c r="A51" s="136">
        <v>1</v>
      </c>
      <c r="B51" s="137" t="s">
        <v>657</v>
      </c>
      <c r="C51" s="137" t="s">
        <v>545</v>
      </c>
      <c r="D51" s="137" t="s">
        <v>658</v>
      </c>
      <c r="E51" s="138" t="s">
        <v>659</v>
      </c>
      <c r="F51" s="139" t="s">
        <v>660</v>
      </c>
      <c r="G51" s="140">
        <v>470</v>
      </c>
      <c r="H51" s="141">
        <v>2262</v>
      </c>
      <c r="I51" s="118" t="s">
        <v>390</v>
      </c>
      <c r="J51" s="118" t="s">
        <v>390</v>
      </c>
      <c r="K51" s="140" t="s">
        <v>661</v>
      </c>
      <c r="L51" s="118" t="s">
        <v>391</v>
      </c>
      <c r="M51" s="142" t="s">
        <v>498</v>
      </c>
      <c r="N51" s="140">
        <v>2</v>
      </c>
      <c r="O51" s="140">
        <v>470</v>
      </c>
      <c r="P51" s="136" t="s">
        <v>107</v>
      </c>
      <c r="Q51" s="136" t="s">
        <v>107</v>
      </c>
      <c r="R51" s="136" t="s">
        <v>107</v>
      </c>
      <c r="S51" s="136" t="s">
        <v>107</v>
      </c>
      <c r="T51" s="374" t="s">
        <v>1057</v>
      </c>
      <c r="U51" s="375"/>
      <c r="V51" s="376"/>
      <c r="W51" s="137" t="s">
        <v>662</v>
      </c>
    </row>
    <row r="52" spans="1:23" s="143" customFormat="1" ht="409.5" customHeight="1" x14ac:dyDescent="0.25">
      <c r="A52" s="136">
        <v>2</v>
      </c>
      <c r="B52" s="137" t="s">
        <v>663</v>
      </c>
      <c r="C52" s="137" t="s">
        <v>550</v>
      </c>
      <c r="D52" s="137" t="s">
        <v>664</v>
      </c>
      <c r="E52" s="138" t="s">
        <v>659</v>
      </c>
      <c r="F52" s="139" t="s">
        <v>660</v>
      </c>
      <c r="G52" s="140">
        <v>100</v>
      </c>
      <c r="H52" s="140">
        <v>506</v>
      </c>
      <c r="I52" s="118" t="s">
        <v>390</v>
      </c>
      <c r="J52" s="118" t="s">
        <v>390</v>
      </c>
      <c r="K52" s="140" t="s">
        <v>661</v>
      </c>
      <c r="L52" s="118" t="s">
        <v>391</v>
      </c>
      <c r="M52" s="142" t="s">
        <v>1058</v>
      </c>
      <c r="N52" s="140">
        <v>1</v>
      </c>
      <c r="O52" s="140">
        <v>100</v>
      </c>
      <c r="P52" s="136" t="s">
        <v>107</v>
      </c>
      <c r="Q52" s="136" t="s">
        <v>107</v>
      </c>
      <c r="R52" s="136" t="s">
        <v>107</v>
      </c>
      <c r="S52" s="136" t="s">
        <v>107</v>
      </c>
      <c r="T52" s="374" t="s">
        <v>1057</v>
      </c>
      <c r="U52" s="375"/>
      <c r="V52" s="376"/>
      <c r="W52" s="137" t="s">
        <v>662</v>
      </c>
    </row>
    <row r="53" spans="1:23" s="143" customFormat="1" ht="409.5" customHeight="1" x14ac:dyDescent="0.25">
      <c r="A53" s="136">
        <v>3</v>
      </c>
      <c r="B53" s="137" t="s">
        <v>665</v>
      </c>
      <c r="C53" s="137" t="s">
        <v>555</v>
      </c>
      <c r="D53" s="137" t="s">
        <v>666</v>
      </c>
      <c r="E53" s="138" t="s">
        <v>667</v>
      </c>
      <c r="F53" s="139" t="s">
        <v>660</v>
      </c>
      <c r="G53" s="140">
        <v>318</v>
      </c>
      <c r="H53" s="140">
        <v>840</v>
      </c>
      <c r="I53" s="140">
        <v>100</v>
      </c>
      <c r="J53" s="118" t="s">
        <v>390</v>
      </c>
      <c r="K53" s="140" t="s">
        <v>661</v>
      </c>
      <c r="L53" s="118" t="s">
        <v>391</v>
      </c>
      <c r="M53" s="142" t="s">
        <v>1059</v>
      </c>
      <c r="N53" s="140">
        <v>2</v>
      </c>
      <c r="O53" s="140" t="s">
        <v>107</v>
      </c>
      <c r="P53" s="136" t="s">
        <v>107</v>
      </c>
      <c r="Q53" s="136" t="s">
        <v>107</v>
      </c>
      <c r="R53" s="136" t="s">
        <v>107</v>
      </c>
      <c r="S53" s="136" t="s">
        <v>107</v>
      </c>
      <c r="T53" s="374" t="s">
        <v>1057</v>
      </c>
      <c r="U53" s="375"/>
      <c r="V53" s="376"/>
      <c r="W53" s="137" t="s">
        <v>662</v>
      </c>
    </row>
    <row r="54" spans="1:23" s="143" customFormat="1" ht="409.5" customHeight="1" x14ac:dyDescent="0.25">
      <c r="A54" s="136">
        <v>4</v>
      </c>
      <c r="B54" s="247" t="s">
        <v>668</v>
      </c>
      <c r="C54" s="137" t="s">
        <v>559</v>
      </c>
      <c r="D54" s="137" t="s">
        <v>669</v>
      </c>
      <c r="E54" s="138" t="s">
        <v>659</v>
      </c>
      <c r="F54" s="139" t="s">
        <v>660</v>
      </c>
      <c r="G54" s="140">
        <v>450.8</v>
      </c>
      <c r="H54" s="136" t="s">
        <v>107</v>
      </c>
      <c r="I54" s="140">
        <v>377.6</v>
      </c>
      <c r="J54" s="118" t="s">
        <v>390</v>
      </c>
      <c r="K54" s="140" t="s">
        <v>661</v>
      </c>
      <c r="L54" s="118" t="s">
        <v>391</v>
      </c>
      <c r="M54" s="142" t="s">
        <v>443</v>
      </c>
      <c r="N54" s="140">
        <v>2</v>
      </c>
      <c r="O54" s="140">
        <v>73.2</v>
      </c>
      <c r="P54" s="136" t="s">
        <v>107</v>
      </c>
      <c r="Q54" s="136" t="s">
        <v>107</v>
      </c>
      <c r="R54" s="136" t="s">
        <v>107</v>
      </c>
      <c r="S54" s="136" t="s">
        <v>107</v>
      </c>
      <c r="T54" s="374" t="s">
        <v>1057</v>
      </c>
      <c r="U54" s="375"/>
      <c r="V54" s="376"/>
      <c r="W54" s="137" t="s">
        <v>662</v>
      </c>
    </row>
    <row r="55" spans="1:23" s="143" customFormat="1" ht="408.75" customHeight="1" x14ac:dyDescent="0.25">
      <c r="A55" s="136">
        <v>5</v>
      </c>
      <c r="B55" s="247" t="s">
        <v>670</v>
      </c>
      <c r="C55" s="137" t="s">
        <v>563</v>
      </c>
      <c r="D55" s="137" t="s">
        <v>671</v>
      </c>
      <c r="E55" s="138" t="s">
        <v>659</v>
      </c>
      <c r="F55" s="139" t="s">
        <v>660</v>
      </c>
      <c r="G55" s="136" t="s">
        <v>107</v>
      </c>
      <c r="H55" s="140">
        <v>1676.7</v>
      </c>
      <c r="I55" s="140">
        <v>700</v>
      </c>
      <c r="J55" s="118" t="s">
        <v>390</v>
      </c>
      <c r="K55" s="140" t="s">
        <v>661</v>
      </c>
      <c r="L55" s="118" t="s">
        <v>391</v>
      </c>
      <c r="M55" s="142" t="s">
        <v>1060</v>
      </c>
      <c r="N55" s="136">
        <v>1</v>
      </c>
      <c r="O55" s="136" t="s">
        <v>107</v>
      </c>
      <c r="P55" s="136" t="s">
        <v>107</v>
      </c>
      <c r="Q55" s="136" t="s">
        <v>107</v>
      </c>
      <c r="R55" s="136" t="s">
        <v>107</v>
      </c>
      <c r="S55" s="136" t="s">
        <v>107</v>
      </c>
      <c r="T55" s="374" t="s">
        <v>1057</v>
      </c>
      <c r="U55" s="375"/>
      <c r="V55" s="376"/>
      <c r="W55" s="137" t="s">
        <v>662</v>
      </c>
    </row>
    <row r="56" spans="1:23" s="143" customFormat="1" ht="409.5" customHeight="1" x14ac:dyDescent="0.25">
      <c r="A56" s="136">
        <v>6</v>
      </c>
      <c r="B56" s="137" t="s">
        <v>672</v>
      </c>
      <c r="C56" s="137" t="s">
        <v>563</v>
      </c>
      <c r="D56" s="137" t="s">
        <v>673</v>
      </c>
      <c r="E56" s="138" t="s">
        <v>667</v>
      </c>
      <c r="F56" s="139" t="s">
        <v>660</v>
      </c>
      <c r="G56" s="140" t="s">
        <v>107</v>
      </c>
      <c r="H56" s="140">
        <v>372</v>
      </c>
      <c r="I56" s="118" t="s">
        <v>390</v>
      </c>
      <c r="J56" s="118" t="s">
        <v>390</v>
      </c>
      <c r="K56" s="140" t="s">
        <v>661</v>
      </c>
      <c r="L56" s="118" t="s">
        <v>391</v>
      </c>
      <c r="M56" s="142" t="s">
        <v>1059</v>
      </c>
      <c r="N56" s="140">
        <v>1</v>
      </c>
      <c r="O56" s="136" t="s">
        <v>107</v>
      </c>
      <c r="P56" s="140">
        <v>372</v>
      </c>
      <c r="Q56" s="136" t="s">
        <v>107</v>
      </c>
      <c r="R56" s="136" t="s">
        <v>107</v>
      </c>
      <c r="S56" s="136" t="s">
        <v>107</v>
      </c>
      <c r="T56" s="374" t="s">
        <v>1057</v>
      </c>
      <c r="U56" s="375"/>
      <c r="V56" s="376"/>
      <c r="W56" s="137" t="s">
        <v>662</v>
      </c>
    </row>
    <row r="57" spans="1:23" s="143" customFormat="1" ht="409.5" customHeight="1" x14ac:dyDescent="0.25">
      <c r="A57" s="136">
        <v>7</v>
      </c>
      <c r="B57" s="137" t="s">
        <v>672</v>
      </c>
      <c r="C57" s="137" t="s">
        <v>138</v>
      </c>
      <c r="D57" s="137" t="s">
        <v>674</v>
      </c>
      <c r="E57" s="138" t="s">
        <v>667</v>
      </c>
      <c r="F57" s="139" t="s">
        <v>660</v>
      </c>
      <c r="G57" s="140" t="s">
        <v>107</v>
      </c>
      <c r="H57" s="140">
        <v>787</v>
      </c>
      <c r="I57" s="118" t="s">
        <v>390</v>
      </c>
      <c r="J57" s="118" t="s">
        <v>390</v>
      </c>
      <c r="K57" s="140" t="s">
        <v>661</v>
      </c>
      <c r="L57" s="118" t="s">
        <v>391</v>
      </c>
      <c r="M57" s="142" t="s">
        <v>1059</v>
      </c>
      <c r="N57" s="252" t="s">
        <v>396</v>
      </c>
      <c r="O57" s="136" t="s">
        <v>107</v>
      </c>
      <c r="P57" s="136" t="s">
        <v>107</v>
      </c>
      <c r="Q57" s="136" t="s">
        <v>107</v>
      </c>
      <c r="R57" s="136" t="s">
        <v>107</v>
      </c>
      <c r="S57" s="136" t="s">
        <v>107</v>
      </c>
      <c r="T57" s="374" t="s">
        <v>1057</v>
      </c>
      <c r="U57" s="375"/>
      <c r="V57" s="376"/>
      <c r="W57" s="137" t="s">
        <v>662</v>
      </c>
    </row>
    <row r="58" spans="1:23" s="143" customFormat="1" ht="408.75" customHeight="1" x14ac:dyDescent="0.25">
      <c r="A58" s="136">
        <v>8</v>
      </c>
      <c r="B58" s="137" t="s">
        <v>675</v>
      </c>
      <c r="C58" s="137" t="s">
        <v>572</v>
      </c>
      <c r="D58" s="137" t="s">
        <v>676</v>
      </c>
      <c r="E58" s="138" t="s">
        <v>677</v>
      </c>
      <c r="F58" s="139" t="s">
        <v>660</v>
      </c>
      <c r="G58" s="144" t="s">
        <v>107</v>
      </c>
      <c r="H58" s="140">
        <v>40</v>
      </c>
      <c r="I58" s="118" t="s">
        <v>390</v>
      </c>
      <c r="J58" s="118" t="s">
        <v>390</v>
      </c>
      <c r="K58" s="140" t="s">
        <v>661</v>
      </c>
      <c r="L58" s="118" t="s">
        <v>391</v>
      </c>
      <c r="M58" s="142" t="s">
        <v>498</v>
      </c>
      <c r="N58" s="140">
        <v>6</v>
      </c>
      <c r="O58" s="136" t="s">
        <v>107</v>
      </c>
      <c r="P58" s="140">
        <v>40</v>
      </c>
      <c r="Q58" s="136" t="s">
        <v>107</v>
      </c>
      <c r="R58" s="136" t="s">
        <v>107</v>
      </c>
      <c r="S58" s="136" t="s">
        <v>107</v>
      </c>
      <c r="T58" s="374" t="s">
        <v>1057</v>
      </c>
      <c r="U58" s="375"/>
      <c r="V58" s="376"/>
      <c r="W58" s="137" t="s">
        <v>662</v>
      </c>
    </row>
    <row r="59" spans="1:23" s="143" customFormat="1" ht="408.75" customHeight="1" x14ac:dyDescent="0.25">
      <c r="A59" s="136">
        <v>9</v>
      </c>
      <c r="B59" s="137" t="s">
        <v>678</v>
      </c>
      <c r="C59" s="137" t="s">
        <v>575</v>
      </c>
      <c r="D59" s="137" t="s">
        <v>679</v>
      </c>
      <c r="E59" s="138" t="s">
        <v>659</v>
      </c>
      <c r="F59" s="139" t="s">
        <v>660</v>
      </c>
      <c r="G59" s="136" t="s">
        <v>107</v>
      </c>
      <c r="H59" s="140">
        <v>101</v>
      </c>
      <c r="I59" s="118" t="s">
        <v>390</v>
      </c>
      <c r="J59" s="118" t="s">
        <v>390</v>
      </c>
      <c r="K59" s="140" t="s">
        <v>661</v>
      </c>
      <c r="L59" s="118" t="s">
        <v>391</v>
      </c>
      <c r="M59" s="142" t="s">
        <v>1061</v>
      </c>
      <c r="N59" s="136">
        <v>3</v>
      </c>
      <c r="O59" s="136" t="s">
        <v>107</v>
      </c>
      <c r="P59" s="136" t="s">
        <v>107</v>
      </c>
      <c r="Q59" s="136" t="s">
        <v>107</v>
      </c>
      <c r="R59" s="136" t="s">
        <v>107</v>
      </c>
      <c r="S59" s="136" t="s">
        <v>107</v>
      </c>
      <c r="T59" s="374" t="s">
        <v>1057</v>
      </c>
      <c r="U59" s="375"/>
      <c r="V59" s="376"/>
      <c r="W59" s="137" t="s">
        <v>662</v>
      </c>
    </row>
    <row r="60" spans="1:23" s="143" customFormat="1" ht="409.5" customHeight="1" x14ac:dyDescent="0.25">
      <c r="A60" s="136">
        <v>10</v>
      </c>
      <c r="B60" s="137" t="s">
        <v>680</v>
      </c>
      <c r="C60" s="137" t="s">
        <v>132</v>
      </c>
      <c r="D60" s="137" t="s">
        <v>681</v>
      </c>
      <c r="E60" s="138" t="s">
        <v>682</v>
      </c>
      <c r="F60" s="139" t="s">
        <v>683</v>
      </c>
      <c r="G60" s="136" t="s">
        <v>107</v>
      </c>
      <c r="H60" s="136" t="s">
        <v>107</v>
      </c>
      <c r="I60" s="118" t="s">
        <v>390</v>
      </c>
      <c r="J60" s="118" t="s">
        <v>390</v>
      </c>
      <c r="K60" s="140" t="s">
        <v>661</v>
      </c>
      <c r="L60" s="118" t="s">
        <v>391</v>
      </c>
      <c r="M60" s="142" t="s">
        <v>1061</v>
      </c>
      <c r="N60" s="252" t="s">
        <v>396</v>
      </c>
      <c r="O60" s="136" t="s">
        <v>107</v>
      </c>
      <c r="P60" s="136" t="s">
        <v>107</v>
      </c>
      <c r="Q60" s="136" t="s">
        <v>107</v>
      </c>
      <c r="R60" s="136" t="s">
        <v>107</v>
      </c>
      <c r="S60" s="136" t="s">
        <v>107</v>
      </c>
      <c r="T60" s="374" t="s">
        <v>1057</v>
      </c>
      <c r="U60" s="375"/>
      <c r="V60" s="376"/>
      <c r="W60" s="137" t="s">
        <v>684</v>
      </c>
    </row>
    <row r="61" spans="1:23" s="143" customFormat="1" ht="408.75" customHeight="1" x14ac:dyDescent="0.25">
      <c r="A61" s="136">
        <v>11</v>
      </c>
      <c r="B61" s="137" t="s">
        <v>685</v>
      </c>
      <c r="C61" s="137" t="s">
        <v>132</v>
      </c>
      <c r="D61" s="137" t="s">
        <v>686</v>
      </c>
      <c r="E61" s="138" t="s">
        <v>682</v>
      </c>
      <c r="F61" s="139" t="s">
        <v>683</v>
      </c>
      <c r="G61" s="136" t="s">
        <v>107</v>
      </c>
      <c r="H61" s="136" t="s">
        <v>107</v>
      </c>
      <c r="I61" s="118" t="s">
        <v>390</v>
      </c>
      <c r="J61" s="118" t="s">
        <v>390</v>
      </c>
      <c r="K61" s="140" t="s">
        <v>661</v>
      </c>
      <c r="L61" s="118" t="s">
        <v>391</v>
      </c>
      <c r="M61" s="142" t="s">
        <v>1062</v>
      </c>
      <c r="N61" s="252" t="s">
        <v>396</v>
      </c>
      <c r="O61" s="136" t="s">
        <v>107</v>
      </c>
      <c r="P61" s="136" t="s">
        <v>107</v>
      </c>
      <c r="Q61" s="136" t="s">
        <v>107</v>
      </c>
      <c r="R61" s="136" t="s">
        <v>107</v>
      </c>
      <c r="S61" s="136" t="s">
        <v>107</v>
      </c>
      <c r="T61" s="374" t="s">
        <v>1057</v>
      </c>
      <c r="U61" s="375"/>
      <c r="V61" s="376"/>
      <c r="W61" s="137" t="s">
        <v>687</v>
      </c>
    </row>
    <row r="62" spans="1:23" s="143" customFormat="1" ht="408.75" customHeight="1" x14ac:dyDescent="0.25">
      <c r="A62" s="136">
        <v>12</v>
      </c>
      <c r="B62" s="137" t="s">
        <v>688</v>
      </c>
      <c r="C62" s="137" t="s">
        <v>132</v>
      </c>
      <c r="D62" s="137" t="s">
        <v>689</v>
      </c>
      <c r="E62" s="138" t="s">
        <v>682</v>
      </c>
      <c r="F62" s="139" t="s">
        <v>683</v>
      </c>
      <c r="G62" s="136" t="s">
        <v>107</v>
      </c>
      <c r="H62" s="136" t="s">
        <v>107</v>
      </c>
      <c r="I62" s="118" t="s">
        <v>390</v>
      </c>
      <c r="J62" s="118" t="s">
        <v>390</v>
      </c>
      <c r="K62" s="140" t="s">
        <v>661</v>
      </c>
      <c r="L62" s="118" t="s">
        <v>391</v>
      </c>
      <c r="M62" s="142" t="s">
        <v>1062</v>
      </c>
      <c r="N62" s="252" t="s">
        <v>396</v>
      </c>
      <c r="O62" s="136" t="s">
        <v>107</v>
      </c>
      <c r="P62" s="136" t="s">
        <v>107</v>
      </c>
      <c r="Q62" s="136" t="s">
        <v>107</v>
      </c>
      <c r="R62" s="136" t="s">
        <v>107</v>
      </c>
      <c r="S62" s="136" t="s">
        <v>107</v>
      </c>
      <c r="T62" s="374" t="s">
        <v>1057</v>
      </c>
      <c r="U62" s="375"/>
      <c r="V62" s="376"/>
      <c r="W62" s="137" t="s">
        <v>690</v>
      </c>
    </row>
    <row r="63" spans="1:23" s="143" customFormat="1" ht="409.5" customHeight="1" x14ac:dyDescent="0.25">
      <c r="A63" s="136">
        <v>13</v>
      </c>
      <c r="B63" s="137" t="s">
        <v>691</v>
      </c>
      <c r="C63" s="137" t="s">
        <v>132</v>
      </c>
      <c r="D63" s="137" t="s">
        <v>692</v>
      </c>
      <c r="E63" s="138" t="s">
        <v>682</v>
      </c>
      <c r="F63" s="139" t="s">
        <v>683</v>
      </c>
      <c r="G63" s="136" t="s">
        <v>107</v>
      </c>
      <c r="H63" s="136" t="s">
        <v>107</v>
      </c>
      <c r="I63" s="118" t="s">
        <v>390</v>
      </c>
      <c r="J63" s="118" t="s">
        <v>390</v>
      </c>
      <c r="K63" s="140" t="s">
        <v>661</v>
      </c>
      <c r="L63" s="118" t="s">
        <v>391</v>
      </c>
      <c r="M63" s="142" t="s">
        <v>1062</v>
      </c>
      <c r="N63" s="252" t="s">
        <v>396</v>
      </c>
      <c r="O63" s="136" t="s">
        <v>107</v>
      </c>
      <c r="P63" s="136" t="s">
        <v>107</v>
      </c>
      <c r="Q63" s="136" t="s">
        <v>107</v>
      </c>
      <c r="R63" s="136" t="s">
        <v>107</v>
      </c>
      <c r="S63" s="136" t="s">
        <v>107</v>
      </c>
      <c r="T63" s="374" t="s">
        <v>1057</v>
      </c>
      <c r="U63" s="375"/>
      <c r="V63" s="376"/>
      <c r="W63" s="137" t="s">
        <v>693</v>
      </c>
    </row>
    <row r="64" spans="1:23" s="143" customFormat="1" ht="408.75" customHeight="1" x14ac:dyDescent="0.25">
      <c r="A64" s="136">
        <v>14</v>
      </c>
      <c r="B64" s="137" t="s">
        <v>694</v>
      </c>
      <c r="C64" s="137" t="s">
        <v>132</v>
      </c>
      <c r="D64" s="137" t="s">
        <v>695</v>
      </c>
      <c r="E64" s="138" t="s">
        <v>696</v>
      </c>
      <c r="F64" s="139" t="s">
        <v>683</v>
      </c>
      <c r="G64" s="136" t="s">
        <v>107</v>
      </c>
      <c r="H64" s="136" t="s">
        <v>107</v>
      </c>
      <c r="I64" s="118" t="s">
        <v>390</v>
      </c>
      <c r="J64" s="118" t="s">
        <v>390</v>
      </c>
      <c r="K64" s="140" t="s">
        <v>661</v>
      </c>
      <c r="L64" s="118" t="s">
        <v>391</v>
      </c>
      <c r="M64" s="142" t="s">
        <v>1062</v>
      </c>
      <c r="N64" s="252" t="s">
        <v>396</v>
      </c>
      <c r="O64" s="136" t="s">
        <v>107</v>
      </c>
      <c r="P64" s="136" t="s">
        <v>107</v>
      </c>
      <c r="Q64" s="136" t="s">
        <v>107</v>
      </c>
      <c r="R64" s="136" t="s">
        <v>107</v>
      </c>
      <c r="S64" s="136" t="s">
        <v>107</v>
      </c>
      <c r="T64" s="374" t="s">
        <v>1057</v>
      </c>
      <c r="U64" s="375"/>
      <c r="V64" s="376"/>
      <c r="W64" s="137" t="s">
        <v>697</v>
      </c>
    </row>
    <row r="65" spans="1:23" s="143" customFormat="1" ht="409.5" customHeight="1" x14ac:dyDescent="0.25">
      <c r="A65" s="136">
        <v>15</v>
      </c>
      <c r="B65" s="137" t="s">
        <v>698</v>
      </c>
      <c r="C65" s="137" t="s">
        <v>132</v>
      </c>
      <c r="D65" s="137" t="s">
        <v>699</v>
      </c>
      <c r="E65" s="138" t="s">
        <v>696</v>
      </c>
      <c r="F65" s="139" t="s">
        <v>683</v>
      </c>
      <c r="G65" s="140">
        <v>16.899999999999999</v>
      </c>
      <c r="H65" s="136" t="s">
        <v>107</v>
      </c>
      <c r="I65" s="118" t="s">
        <v>390</v>
      </c>
      <c r="J65" s="118" t="s">
        <v>390</v>
      </c>
      <c r="K65" s="140" t="s">
        <v>661</v>
      </c>
      <c r="L65" s="118" t="s">
        <v>391</v>
      </c>
      <c r="M65" s="142" t="s">
        <v>1062</v>
      </c>
      <c r="N65" s="252" t="s">
        <v>396</v>
      </c>
      <c r="O65" s="136" t="s">
        <v>107</v>
      </c>
      <c r="P65" s="136" t="s">
        <v>107</v>
      </c>
      <c r="Q65" s="136" t="s">
        <v>107</v>
      </c>
      <c r="R65" s="136" t="s">
        <v>107</v>
      </c>
      <c r="S65" s="136" t="s">
        <v>107</v>
      </c>
      <c r="T65" s="374" t="s">
        <v>1057</v>
      </c>
      <c r="U65" s="375"/>
      <c r="V65" s="376"/>
      <c r="W65" s="137" t="s">
        <v>662</v>
      </c>
    </row>
    <row r="66" spans="1:23" s="143" customFormat="1" ht="409.5" customHeight="1" x14ac:dyDescent="0.25">
      <c r="A66" s="136">
        <v>16</v>
      </c>
      <c r="B66" s="137" t="s">
        <v>700</v>
      </c>
      <c r="C66" s="137" t="s">
        <v>132</v>
      </c>
      <c r="D66" s="137" t="s">
        <v>701</v>
      </c>
      <c r="E66" s="138" t="s">
        <v>702</v>
      </c>
      <c r="F66" s="139" t="s">
        <v>683</v>
      </c>
      <c r="G66" s="136" t="s">
        <v>107</v>
      </c>
      <c r="H66" s="136" t="s">
        <v>107</v>
      </c>
      <c r="I66" s="118" t="s">
        <v>390</v>
      </c>
      <c r="J66" s="118" t="s">
        <v>390</v>
      </c>
      <c r="K66" s="140" t="s">
        <v>661</v>
      </c>
      <c r="L66" s="118" t="s">
        <v>391</v>
      </c>
      <c r="M66" s="142" t="s">
        <v>1062</v>
      </c>
      <c r="N66" s="252" t="s">
        <v>396</v>
      </c>
      <c r="O66" s="136" t="s">
        <v>107</v>
      </c>
      <c r="P66" s="136" t="s">
        <v>107</v>
      </c>
      <c r="Q66" s="136" t="s">
        <v>107</v>
      </c>
      <c r="R66" s="136" t="s">
        <v>107</v>
      </c>
      <c r="S66" s="136" t="s">
        <v>107</v>
      </c>
      <c r="T66" s="374" t="s">
        <v>1057</v>
      </c>
      <c r="U66" s="375"/>
      <c r="V66" s="376"/>
      <c r="W66" s="137" t="s">
        <v>703</v>
      </c>
    </row>
    <row r="67" spans="1:23" s="143" customFormat="1" ht="409.5" customHeight="1" x14ac:dyDescent="0.25">
      <c r="A67" s="136">
        <v>17</v>
      </c>
      <c r="B67" s="137" t="s">
        <v>704</v>
      </c>
      <c r="C67" s="137" t="s">
        <v>138</v>
      </c>
      <c r="D67" s="137" t="s">
        <v>705</v>
      </c>
      <c r="E67" s="138" t="s">
        <v>706</v>
      </c>
      <c r="F67" s="139" t="s">
        <v>683</v>
      </c>
      <c r="G67" s="140" t="s">
        <v>1063</v>
      </c>
      <c r="H67" s="136" t="s">
        <v>107</v>
      </c>
      <c r="I67" s="118" t="s">
        <v>390</v>
      </c>
      <c r="J67" s="118" t="s">
        <v>390</v>
      </c>
      <c r="K67" s="140" t="s">
        <v>661</v>
      </c>
      <c r="L67" s="118" t="s">
        <v>391</v>
      </c>
      <c r="M67" s="142" t="s">
        <v>1062</v>
      </c>
      <c r="N67" s="252" t="s">
        <v>396</v>
      </c>
      <c r="O67" s="136" t="s">
        <v>107</v>
      </c>
      <c r="P67" s="136"/>
      <c r="Q67" s="136" t="s">
        <v>107</v>
      </c>
      <c r="R67" s="136" t="s">
        <v>107</v>
      </c>
      <c r="S67" s="136" t="s">
        <v>107</v>
      </c>
      <c r="T67" s="374" t="s">
        <v>1057</v>
      </c>
      <c r="U67" s="375"/>
      <c r="V67" s="376"/>
      <c r="W67" s="137" t="s">
        <v>662</v>
      </c>
    </row>
    <row r="68" spans="1:23" s="143" customFormat="1" ht="408.75" customHeight="1" x14ac:dyDescent="0.25">
      <c r="A68" s="136">
        <v>18</v>
      </c>
      <c r="B68" s="137" t="s">
        <v>707</v>
      </c>
      <c r="C68" s="137" t="s">
        <v>132</v>
      </c>
      <c r="D68" s="137" t="s">
        <v>132</v>
      </c>
      <c r="E68" s="138" t="s">
        <v>708</v>
      </c>
      <c r="F68" s="139" t="s">
        <v>709</v>
      </c>
      <c r="G68" s="136" t="s">
        <v>107</v>
      </c>
      <c r="H68" s="136" t="s">
        <v>107</v>
      </c>
      <c r="I68" s="118" t="s">
        <v>390</v>
      </c>
      <c r="J68" s="118" t="s">
        <v>390</v>
      </c>
      <c r="K68" s="140" t="s">
        <v>661</v>
      </c>
      <c r="L68" s="118" t="s">
        <v>391</v>
      </c>
      <c r="M68" s="142" t="s">
        <v>1062</v>
      </c>
      <c r="N68" s="252" t="s">
        <v>396</v>
      </c>
      <c r="O68" s="136" t="s">
        <v>107</v>
      </c>
      <c r="P68" s="136" t="s">
        <v>107</v>
      </c>
      <c r="Q68" s="136" t="s">
        <v>107</v>
      </c>
      <c r="R68" s="136" t="s">
        <v>107</v>
      </c>
      <c r="S68" s="136" t="s">
        <v>107</v>
      </c>
      <c r="T68" s="374" t="s">
        <v>1057</v>
      </c>
      <c r="U68" s="375"/>
      <c r="V68" s="376"/>
      <c r="W68" s="137" t="s">
        <v>710</v>
      </c>
    </row>
    <row r="69" spans="1:23" s="143" customFormat="1" ht="409.5" customHeight="1" x14ac:dyDescent="0.25">
      <c r="A69" s="136">
        <v>19</v>
      </c>
      <c r="B69" s="137" t="s">
        <v>707</v>
      </c>
      <c r="C69" s="137" t="s">
        <v>132</v>
      </c>
      <c r="D69" s="137" t="s">
        <v>132</v>
      </c>
      <c r="E69" s="138" t="s">
        <v>708</v>
      </c>
      <c r="F69" s="139" t="s">
        <v>709</v>
      </c>
      <c r="G69" s="136" t="s">
        <v>107</v>
      </c>
      <c r="H69" s="136" t="s">
        <v>107</v>
      </c>
      <c r="I69" s="118" t="s">
        <v>390</v>
      </c>
      <c r="J69" s="118" t="s">
        <v>390</v>
      </c>
      <c r="K69" s="140" t="s">
        <v>661</v>
      </c>
      <c r="L69" s="118" t="s">
        <v>391</v>
      </c>
      <c r="M69" s="142" t="s">
        <v>1062</v>
      </c>
      <c r="N69" s="252" t="s">
        <v>396</v>
      </c>
      <c r="O69" s="136" t="s">
        <v>107</v>
      </c>
      <c r="P69" s="136" t="s">
        <v>107</v>
      </c>
      <c r="Q69" s="136" t="s">
        <v>107</v>
      </c>
      <c r="R69" s="136" t="s">
        <v>107</v>
      </c>
      <c r="S69" s="136" t="s">
        <v>107</v>
      </c>
      <c r="T69" s="374" t="s">
        <v>1057</v>
      </c>
      <c r="U69" s="375"/>
      <c r="V69" s="376"/>
      <c r="W69" s="137" t="s">
        <v>711</v>
      </c>
    </row>
    <row r="70" spans="1:23" s="143" customFormat="1" ht="409.5" customHeight="1" x14ac:dyDescent="0.25">
      <c r="A70" s="136">
        <v>20</v>
      </c>
      <c r="B70" s="137" t="s">
        <v>707</v>
      </c>
      <c r="C70" s="137" t="s">
        <v>132</v>
      </c>
      <c r="D70" s="137" t="s">
        <v>132</v>
      </c>
      <c r="E70" s="138" t="s">
        <v>708</v>
      </c>
      <c r="F70" s="139" t="s">
        <v>709</v>
      </c>
      <c r="G70" s="136" t="s">
        <v>107</v>
      </c>
      <c r="H70" s="136" t="s">
        <v>107</v>
      </c>
      <c r="I70" s="118" t="s">
        <v>390</v>
      </c>
      <c r="J70" s="118" t="s">
        <v>390</v>
      </c>
      <c r="K70" s="140" t="s">
        <v>661</v>
      </c>
      <c r="L70" s="118" t="s">
        <v>391</v>
      </c>
      <c r="M70" s="142" t="s">
        <v>1062</v>
      </c>
      <c r="N70" s="252" t="s">
        <v>396</v>
      </c>
      <c r="O70" s="136" t="s">
        <v>107</v>
      </c>
      <c r="P70" s="136" t="s">
        <v>107</v>
      </c>
      <c r="Q70" s="136" t="s">
        <v>107</v>
      </c>
      <c r="R70" s="136" t="s">
        <v>107</v>
      </c>
      <c r="S70" s="136" t="s">
        <v>107</v>
      </c>
      <c r="T70" s="374" t="s">
        <v>1057</v>
      </c>
      <c r="U70" s="375"/>
      <c r="V70" s="376"/>
      <c r="W70" s="137" t="s">
        <v>712</v>
      </c>
    </row>
    <row r="71" spans="1:23" s="143" customFormat="1" ht="408.75" customHeight="1" x14ac:dyDescent="0.25">
      <c r="A71" s="136">
        <v>21</v>
      </c>
      <c r="B71" s="137" t="s">
        <v>707</v>
      </c>
      <c r="C71" s="137" t="s">
        <v>132</v>
      </c>
      <c r="D71" s="137" t="s">
        <v>132</v>
      </c>
      <c r="E71" s="138" t="s">
        <v>708</v>
      </c>
      <c r="F71" s="139" t="s">
        <v>709</v>
      </c>
      <c r="G71" s="136" t="s">
        <v>107</v>
      </c>
      <c r="H71" s="136" t="s">
        <v>107</v>
      </c>
      <c r="I71" s="118" t="s">
        <v>390</v>
      </c>
      <c r="J71" s="118" t="s">
        <v>390</v>
      </c>
      <c r="K71" s="140" t="s">
        <v>661</v>
      </c>
      <c r="L71" s="118" t="s">
        <v>391</v>
      </c>
      <c r="M71" s="142" t="s">
        <v>1062</v>
      </c>
      <c r="N71" s="252" t="s">
        <v>396</v>
      </c>
      <c r="O71" s="136" t="s">
        <v>107</v>
      </c>
      <c r="P71" s="136" t="s">
        <v>107</v>
      </c>
      <c r="Q71" s="136" t="s">
        <v>107</v>
      </c>
      <c r="R71" s="136" t="s">
        <v>107</v>
      </c>
      <c r="S71" s="136" t="s">
        <v>107</v>
      </c>
      <c r="T71" s="374" t="s">
        <v>1057</v>
      </c>
      <c r="U71" s="375"/>
      <c r="V71" s="376"/>
      <c r="W71" s="137" t="s">
        <v>713</v>
      </c>
    </row>
    <row r="72" spans="1:23" s="143" customFormat="1" ht="408.75" customHeight="1" x14ac:dyDescent="0.25">
      <c r="A72" s="136">
        <v>22</v>
      </c>
      <c r="B72" s="137" t="s">
        <v>707</v>
      </c>
      <c r="C72" s="137" t="s">
        <v>132</v>
      </c>
      <c r="D72" s="137" t="s">
        <v>132</v>
      </c>
      <c r="E72" s="138" t="s">
        <v>708</v>
      </c>
      <c r="F72" s="139" t="s">
        <v>709</v>
      </c>
      <c r="G72" s="136" t="s">
        <v>107</v>
      </c>
      <c r="H72" s="136" t="s">
        <v>107</v>
      </c>
      <c r="I72" s="118" t="s">
        <v>390</v>
      </c>
      <c r="J72" s="118" t="s">
        <v>390</v>
      </c>
      <c r="K72" s="140" t="s">
        <v>661</v>
      </c>
      <c r="L72" s="118" t="s">
        <v>391</v>
      </c>
      <c r="M72" s="142" t="s">
        <v>1062</v>
      </c>
      <c r="N72" s="252" t="s">
        <v>396</v>
      </c>
      <c r="O72" s="136" t="s">
        <v>107</v>
      </c>
      <c r="P72" s="136" t="s">
        <v>107</v>
      </c>
      <c r="Q72" s="136" t="s">
        <v>107</v>
      </c>
      <c r="R72" s="136" t="s">
        <v>107</v>
      </c>
      <c r="S72" s="136" t="s">
        <v>107</v>
      </c>
      <c r="T72" s="374" t="s">
        <v>1057</v>
      </c>
      <c r="U72" s="375"/>
      <c r="V72" s="376"/>
      <c r="W72" s="137" t="s">
        <v>714</v>
      </c>
    </row>
    <row r="73" spans="1:23" s="143" customFormat="1" ht="408.75" customHeight="1" x14ac:dyDescent="0.25">
      <c r="A73" s="136">
        <v>23</v>
      </c>
      <c r="B73" s="137" t="s">
        <v>715</v>
      </c>
      <c r="C73" s="137" t="s">
        <v>132</v>
      </c>
      <c r="D73" s="137" t="s">
        <v>716</v>
      </c>
      <c r="E73" s="138" t="s">
        <v>717</v>
      </c>
      <c r="F73" s="139" t="s">
        <v>709</v>
      </c>
      <c r="G73" s="136" t="s">
        <v>107</v>
      </c>
      <c r="H73" s="136" t="s">
        <v>107</v>
      </c>
      <c r="I73" s="118" t="s">
        <v>390</v>
      </c>
      <c r="J73" s="118" t="s">
        <v>390</v>
      </c>
      <c r="K73" s="140" t="s">
        <v>661</v>
      </c>
      <c r="L73" s="118" t="s">
        <v>391</v>
      </c>
      <c r="M73" s="142" t="s">
        <v>1062</v>
      </c>
      <c r="N73" s="252" t="s">
        <v>396</v>
      </c>
      <c r="O73" s="136" t="s">
        <v>107</v>
      </c>
      <c r="P73" s="136" t="s">
        <v>107</v>
      </c>
      <c r="Q73" s="136" t="s">
        <v>107</v>
      </c>
      <c r="R73" s="136" t="s">
        <v>107</v>
      </c>
      <c r="S73" s="136" t="s">
        <v>107</v>
      </c>
      <c r="T73" s="374" t="s">
        <v>1057</v>
      </c>
      <c r="U73" s="375"/>
      <c r="V73" s="376"/>
      <c r="W73" s="137" t="s">
        <v>718</v>
      </c>
    </row>
    <row r="74" spans="1:23" s="143" customFormat="1" ht="409.5" customHeight="1" x14ac:dyDescent="0.25">
      <c r="A74" s="136">
        <v>24</v>
      </c>
      <c r="B74" s="137" t="s">
        <v>707</v>
      </c>
      <c r="C74" s="137" t="s">
        <v>132</v>
      </c>
      <c r="D74" s="137" t="s">
        <v>132</v>
      </c>
      <c r="E74" s="138" t="s">
        <v>708</v>
      </c>
      <c r="F74" s="139" t="s">
        <v>709</v>
      </c>
      <c r="G74" s="136" t="s">
        <v>107</v>
      </c>
      <c r="H74" s="136" t="s">
        <v>107</v>
      </c>
      <c r="I74" s="118" t="s">
        <v>390</v>
      </c>
      <c r="J74" s="118" t="s">
        <v>390</v>
      </c>
      <c r="K74" s="140" t="s">
        <v>661</v>
      </c>
      <c r="L74" s="118" t="s">
        <v>391</v>
      </c>
      <c r="M74" s="142" t="s">
        <v>1062</v>
      </c>
      <c r="N74" s="252" t="s">
        <v>396</v>
      </c>
      <c r="O74" s="136" t="s">
        <v>107</v>
      </c>
      <c r="P74" s="136" t="s">
        <v>107</v>
      </c>
      <c r="Q74" s="136" t="s">
        <v>107</v>
      </c>
      <c r="R74" s="136" t="s">
        <v>107</v>
      </c>
      <c r="S74" s="136" t="s">
        <v>107</v>
      </c>
      <c r="T74" s="374" t="s">
        <v>1057</v>
      </c>
      <c r="U74" s="375"/>
      <c r="V74" s="376"/>
      <c r="W74" s="137" t="s">
        <v>719</v>
      </c>
    </row>
    <row r="75" spans="1:23" s="145" customFormat="1" ht="409.5" customHeight="1" x14ac:dyDescent="0.25">
      <c r="A75" s="136">
        <v>25</v>
      </c>
      <c r="B75" s="137" t="s">
        <v>707</v>
      </c>
      <c r="C75" s="137" t="s">
        <v>132</v>
      </c>
      <c r="D75" s="137" t="s">
        <v>132</v>
      </c>
      <c r="E75" s="138" t="s">
        <v>708</v>
      </c>
      <c r="F75" s="139" t="s">
        <v>709</v>
      </c>
      <c r="G75" s="136" t="s">
        <v>107</v>
      </c>
      <c r="H75" s="136" t="s">
        <v>107</v>
      </c>
      <c r="I75" s="118" t="s">
        <v>390</v>
      </c>
      <c r="J75" s="118" t="s">
        <v>390</v>
      </c>
      <c r="K75" s="140" t="s">
        <v>661</v>
      </c>
      <c r="L75" s="118" t="s">
        <v>391</v>
      </c>
      <c r="M75" s="142" t="s">
        <v>1062</v>
      </c>
      <c r="N75" s="252" t="s">
        <v>396</v>
      </c>
      <c r="O75" s="136" t="s">
        <v>107</v>
      </c>
      <c r="P75" s="136" t="s">
        <v>107</v>
      </c>
      <c r="Q75" s="136" t="s">
        <v>107</v>
      </c>
      <c r="R75" s="136" t="s">
        <v>107</v>
      </c>
      <c r="S75" s="136" t="s">
        <v>107</v>
      </c>
      <c r="T75" s="374" t="s">
        <v>1057</v>
      </c>
      <c r="U75" s="375"/>
      <c r="V75" s="376"/>
      <c r="W75" s="137" t="s">
        <v>720</v>
      </c>
    </row>
    <row r="76" spans="1:23" s="145" customFormat="1" ht="409.5" customHeight="1" x14ac:dyDescent="0.25">
      <c r="A76" s="136">
        <v>26</v>
      </c>
      <c r="B76" s="137" t="s">
        <v>707</v>
      </c>
      <c r="C76" s="137" t="s">
        <v>132</v>
      </c>
      <c r="D76" s="137" t="s">
        <v>132</v>
      </c>
      <c r="E76" s="138" t="s">
        <v>708</v>
      </c>
      <c r="F76" s="139" t="s">
        <v>709</v>
      </c>
      <c r="G76" s="136" t="s">
        <v>107</v>
      </c>
      <c r="H76" s="136" t="s">
        <v>107</v>
      </c>
      <c r="I76" s="118" t="s">
        <v>390</v>
      </c>
      <c r="J76" s="118" t="s">
        <v>390</v>
      </c>
      <c r="K76" s="140" t="s">
        <v>661</v>
      </c>
      <c r="L76" s="118" t="s">
        <v>391</v>
      </c>
      <c r="M76" s="142" t="s">
        <v>1062</v>
      </c>
      <c r="N76" s="252" t="s">
        <v>396</v>
      </c>
      <c r="O76" s="136" t="s">
        <v>107</v>
      </c>
      <c r="P76" s="136" t="s">
        <v>107</v>
      </c>
      <c r="Q76" s="136" t="s">
        <v>107</v>
      </c>
      <c r="R76" s="136" t="s">
        <v>107</v>
      </c>
      <c r="S76" s="136" t="s">
        <v>107</v>
      </c>
      <c r="T76" s="374" t="s">
        <v>1057</v>
      </c>
      <c r="U76" s="375"/>
      <c r="V76" s="376"/>
      <c r="W76" s="137" t="s">
        <v>721</v>
      </c>
    </row>
    <row r="77" spans="1:23" s="145" customFormat="1" ht="408.75" customHeight="1" x14ac:dyDescent="0.25">
      <c r="A77" s="136">
        <v>27</v>
      </c>
      <c r="B77" s="137" t="s">
        <v>707</v>
      </c>
      <c r="C77" s="137" t="s">
        <v>132</v>
      </c>
      <c r="D77" s="137" t="s">
        <v>132</v>
      </c>
      <c r="E77" s="138" t="s">
        <v>708</v>
      </c>
      <c r="F77" s="139" t="s">
        <v>709</v>
      </c>
      <c r="G77" s="136" t="s">
        <v>107</v>
      </c>
      <c r="H77" s="136" t="s">
        <v>107</v>
      </c>
      <c r="I77" s="118" t="s">
        <v>390</v>
      </c>
      <c r="J77" s="118" t="s">
        <v>390</v>
      </c>
      <c r="K77" s="140" t="s">
        <v>661</v>
      </c>
      <c r="L77" s="118" t="s">
        <v>391</v>
      </c>
      <c r="M77" s="142" t="s">
        <v>1062</v>
      </c>
      <c r="N77" s="252" t="s">
        <v>396</v>
      </c>
      <c r="O77" s="136" t="s">
        <v>107</v>
      </c>
      <c r="P77" s="136" t="s">
        <v>107</v>
      </c>
      <c r="Q77" s="136" t="s">
        <v>107</v>
      </c>
      <c r="R77" s="136" t="s">
        <v>107</v>
      </c>
      <c r="S77" s="136" t="s">
        <v>107</v>
      </c>
      <c r="T77" s="374" t="s">
        <v>1057</v>
      </c>
      <c r="U77" s="375"/>
      <c r="V77" s="376"/>
      <c r="W77" s="137" t="s">
        <v>722</v>
      </c>
    </row>
    <row r="78" spans="1:23" s="143" customFormat="1" ht="408.75" customHeight="1" x14ac:dyDescent="0.25">
      <c r="A78" s="136">
        <v>28</v>
      </c>
      <c r="B78" s="137" t="s">
        <v>723</v>
      </c>
      <c r="C78" s="137" t="s">
        <v>132</v>
      </c>
      <c r="D78" s="137" t="s">
        <v>132</v>
      </c>
      <c r="E78" s="138" t="s">
        <v>708</v>
      </c>
      <c r="F78" s="139" t="s">
        <v>709</v>
      </c>
      <c r="G78" s="136" t="s">
        <v>107</v>
      </c>
      <c r="H78" s="136" t="s">
        <v>107</v>
      </c>
      <c r="I78" s="118" t="s">
        <v>390</v>
      </c>
      <c r="J78" s="118" t="s">
        <v>390</v>
      </c>
      <c r="K78" s="140" t="s">
        <v>661</v>
      </c>
      <c r="L78" s="118" t="s">
        <v>391</v>
      </c>
      <c r="M78" s="142" t="s">
        <v>1062</v>
      </c>
      <c r="N78" s="252" t="s">
        <v>396</v>
      </c>
      <c r="O78" s="136" t="s">
        <v>107</v>
      </c>
      <c r="P78" s="136" t="s">
        <v>107</v>
      </c>
      <c r="Q78" s="136" t="s">
        <v>107</v>
      </c>
      <c r="R78" s="136" t="s">
        <v>107</v>
      </c>
      <c r="S78" s="136" t="s">
        <v>107</v>
      </c>
      <c r="T78" s="374" t="s">
        <v>1057</v>
      </c>
      <c r="U78" s="375"/>
      <c r="V78" s="376"/>
      <c r="W78" s="137" t="s">
        <v>724</v>
      </c>
    </row>
    <row r="79" spans="1:23" s="143" customFormat="1" ht="409.5" customHeight="1" x14ac:dyDescent="0.25">
      <c r="A79" s="136">
        <v>29</v>
      </c>
      <c r="B79" s="137" t="s">
        <v>725</v>
      </c>
      <c r="C79" s="137" t="s">
        <v>132</v>
      </c>
      <c r="D79" s="137" t="s">
        <v>726</v>
      </c>
      <c r="E79" s="138" t="s">
        <v>727</v>
      </c>
      <c r="F79" s="139" t="s">
        <v>709</v>
      </c>
      <c r="G79" s="136" t="s">
        <v>107</v>
      </c>
      <c r="H79" s="136" t="s">
        <v>107</v>
      </c>
      <c r="I79" s="118" t="s">
        <v>390</v>
      </c>
      <c r="J79" s="118" t="s">
        <v>390</v>
      </c>
      <c r="K79" s="140" t="s">
        <v>661</v>
      </c>
      <c r="L79" s="118" t="s">
        <v>391</v>
      </c>
      <c r="M79" s="142" t="s">
        <v>1062</v>
      </c>
      <c r="N79" s="252" t="s">
        <v>396</v>
      </c>
      <c r="O79" s="136" t="s">
        <v>107</v>
      </c>
      <c r="P79" s="136" t="s">
        <v>107</v>
      </c>
      <c r="Q79" s="136" t="s">
        <v>107</v>
      </c>
      <c r="R79" s="136" t="s">
        <v>107</v>
      </c>
      <c r="S79" s="136" t="s">
        <v>107</v>
      </c>
      <c r="T79" s="374" t="s">
        <v>1057</v>
      </c>
      <c r="U79" s="375"/>
      <c r="V79" s="376"/>
      <c r="W79" s="137" t="s">
        <v>728</v>
      </c>
    </row>
    <row r="80" spans="1:23" s="143" customFormat="1" ht="408.75" customHeight="1" x14ac:dyDescent="0.25">
      <c r="A80" s="136">
        <v>30</v>
      </c>
      <c r="B80" s="137" t="s">
        <v>729</v>
      </c>
      <c r="C80" s="137" t="s">
        <v>132</v>
      </c>
      <c r="D80" s="137" t="s">
        <v>730</v>
      </c>
      <c r="E80" s="138" t="s">
        <v>708</v>
      </c>
      <c r="F80" s="139" t="s">
        <v>709</v>
      </c>
      <c r="G80" s="136" t="s">
        <v>107</v>
      </c>
      <c r="H80" s="136" t="s">
        <v>107</v>
      </c>
      <c r="I80" s="118" t="s">
        <v>390</v>
      </c>
      <c r="J80" s="118" t="s">
        <v>390</v>
      </c>
      <c r="K80" s="140" t="s">
        <v>661</v>
      </c>
      <c r="L80" s="118" t="s">
        <v>391</v>
      </c>
      <c r="M80" s="142" t="s">
        <v>1062</v>
      </c>
      <c r="N80" s="252" t="s">
        <v>396</v>
      </c>
      <c r="O80" s="136" t="s">
        <v>107</v>
      </c>
      <c r="P80" s="136" t="s">
        <v>107</v>
      </c>
      <c r="Q80" s="136" t="s">
        <v>107</v>
      </c>
      <c r="R80" s="136" t="s">
        <v>107</v>
      </c>
      <c r="S80" s="136" t="s">
        <v>107</v>
      </c>
      <c r="T80" s="374" t="s">
        <v>1057</v>
      </c>
      <c r="U80" s="375"/>
      <c r="V80" s="376"/>
      <c r="W80" s="137" t="s">
        <v>731</v>
      </c>
    </row>
    <row r="81" spans="1:23" s="143" customFormat="1" ht="409.5" customHeight="1" x14ac:dyDescent="0.25">
      <c r="A81" s="136">
        <v>31</v>
      </c>
      <c r="B81" s="137" t="s">
        <v>723</v>
      </c>
      <c r="C81" s="137" t="s">
        <v>132</v>
      </c>
      <c r="D81" s="137" t="s">
        <v>132</v>
      </c>
      <c r="E81" s="138" t="s">
        <v>708</v>
      </c>
      <c r="F81" s="139" t="s">
        <v>709</v>
      </c>
      <c r="G81" s="136" t="s">
        <v>107</v>
      </c>
      <c r="H81" s="136" t="s">
        <v>107</v>
      </c>
      <c r="I81" s="118" t="s">
        <v>390</v>
      </c>
      <c r="J81" s="118" t="s">
        <v>390</v>
      </c>
      <c r="K81" s="140" t="s">
        <v>661</v>
      </c>
      <c r="L81" s="118" t="s">
        <v>391</v>
      </c>
      <c r="M81" s="142" t="s">
        <v>1062</v>
      </c>
      <c r="N81" s="252" t="s">
        <v>396</v>
      </c>
      <c r="O81" s="136" t="s">
        <v>107</v>
      </c>
      <c r="P81" s="136" t="s">
        <v>107</v>
      </c>
      <c r="Q81" s="136" t="s">
        <v>107</v>
      </c>
      <c r="R81" s="136" t="s">
        <v>107</v>
      </c>
      <c r="S81" s="136" t="s">
        <v>107</v>
      </c>
      <c r="T81" s="374" t="s">
        <v>1057</v>
      </c>
      <c r="U81" s="375"/>
      <c r="V81" s="376"/>
      <c r="W81" s="137" t="s">
        <v>731</v>
      </c>
    </row>
    <row r="82" spans="1:23" s="143" customFormat="1" ht="408.75" customHeight="1" x14ac:dyDescent="0.25">
      <c r="A82" s="136">
        <v>32</v>
      </c>
      <c r="B82" s="137" t="s">
        <v>732</v>
      </c>
      <c r="C82" s="137" t="s">
        <v>132</v>
      </c>
      <c r="D82" s="137" t="s">
        <v>132</v>
      </c>
      <c r="E82" s="138" t="s">
        <v>708</v>
      </c>
      <c r="F82" s="139" t="s">
        <v>709</v>
      </c>
      <c r="G82" s="136" t="s">
        <v>107</v>
      </c>
      <c r="H82" s="136" t="s">
        <v>107</v>
      </c>
      <c r="I82" s="118" t="s">
        <v>390</v>
      </c>
      <c r="J82" s="118" t="s">
        <v>390</v>
      </c>
      <c r="K82" s="140" t="s">
        <v>661</v>
      </c>
      <c r="L82" s="118" t="s">
        <v>391</v>
      </c>
      <c r="M82" s="142" t="s">
        <v>1062</v>
      </c>
      <c r="N82" s="252" t="s">
        <v>396</v>
      </c>
      <c r="O82" s="136" t="s">
        <v>107</v>
      </c>
      <c r="P82" s="136" t="s">
        <v>107</v>
      </c>
      <c r="Q82" s="136" t="s">
        <v>107</v>
      </c>
      <c r="R82" s="136" t="s">
        <v>107</v>
      </c>
      <c r="S82" s="136" t="s">
        <v>107</v>
      </c>
      <c r="T82" s="374" t="s">
        <v>1057</v>
      </c>
      <c r="U82" s="375"/>
      <c r="V82" s="376"/>
      <c r="W82" s="137" t="s">
        <v>731</v>
      </c>
    </row>
    <row r="83" spans="1:23" s="143" customFormat="1" ht="409.5" customHeight="1" x14ac:dyDescent="0.25">
      <c r="A83" s="136">
        <v>33</v>
      </c>
      <c r="B83" s="137" t="s">
        <v>732</v>
      </c>
      <c r="C83" s="137" t="s">
        <v>132</v>
      </c>
      <c r="D83" s="137" t="s">
        <v>132</v>
      </c>
      <c r="E83" s="138" t="s">
        <v>708</v>
      </c>
      <c r="F83" s="139" t="s">
        <v>709</v>
      </c>
      <c r="G83" s="136" t="s">
        <v>107</v>
      </c>
      <c r="H83" s="136" t="s">
        <v>107</v>
      </c>
      <c r="I83" s="118" t="s">
        <v>390</v>
      </c>
      <c r="J83" s="118" t="s">
        <v>390</v>
      </c>
      <c r="K83" s="140" t="s">
        <v>661</v>
      </c>
      <c r="L83" s="118" t="s">
        <v>391</v>
      </c>
      <c r="M83" s="142" t="s">
        <v>1062</v>
      </c>
      <c r="N83" s="252" t="s">
        <v>396</v>
      </c>
      <c r="O83" s="136" t="s">
        <v>107</v>
      </c>
      <c r="P83" s="136" t="s">
        <v>107</v>
      </c>
      <c r="Q83" s="136" t="s">
        <v>107</v>
      </c>
      <c r="R83" s="136" t="s">
        <v>107</v>
      </c>
      <c r="S83" s="136" t="s">
        <v>107</v>
      </c>
      <c r="T83" s="374" t="s">
        <v>1057</v>
      </c>
      <c r="U83" s="375"/>
      <c r="V83" s="376"/>
      <c r="W83" s="137" t="s">
        <v>733</v>
      </c>
    </row>
    <row r="84" spans="1:23" s="143" customFormat="1" ht="408.75" customHeight="1" x14ac:dyDescent="0.25">
      <c r="A84" s="136">
        <v>34</v>
      </c>
      <c r="B84" s="137" t="s">
        <v>734</v>
      </c>
      <c r="C84" s="137" t="s">
        <v>132</v>
      </c>
      <c r="D84" s="137" t="s">
        <v>132</v>
      </c>
      <c r="E84" s="138" t="s">
        <v>708</v>
      </c>
      <c r="F84" s="139" t="s">
        <v>709</v>
      </c>
      <c r="G84" s="136" t="s">
        <v>107</v>
      </c>
      <c r="H84" s="136" t="s">
        <v>107</v>
      </c>
      <c r="I84" s="118" t="s">
        <v>390</v>
      </c>
      <c r="J84" s="118" t="s">
        <v>390</v>
      </c>
      <c r="K84" s="140" t="s">
        <v>661</v>
      </c>
      <c r="L84" s="118" t="s">
        <v>391</v>
      </c>
      <c r="M84" s="142" t="s">
        <v>1062</v>
      </c>
      <c r="N84" s="252" t="s">
        <v>396</v>
      </c>
      <c r="O84" s="136" t="s">
        <v>107</v>
      </c>
      <c r="P84" s="136" t="s">
        <v>107</v>
      </c>
      <c r="Q84" s="136" t="s">
        <v>107</v>
      </c>
      <c r="R84" s="136" t="s">
        <v>107</v>
      </c>
      <c r="S84" s="136" t="s">
        <v>107</v>
      </c>
      <c r="T84" s="374" t="s">
        <v>1057</v>
      </c>
      <c r="U84" s="375"/>
      <c r="V84" s="376"/>
      <c r="W84" s="137" t="s">
        <v>735</v>
      </c>
    </row>
    <row r="85" spans="1:23" s="143" customFormat="1" ht="409.5" customHeight="1" x14ac:dyDescent="0.25">
      <c r="A85" s="136">
        <v>35</v>
      </c>
      <c r="B85" s="137" t="s">
        <v>736</v>
      </c>
      <c r="C85" s="137" t="s">
        <v>138</v>
      </c>
      <c r="D85" s="137" t="s">
        <v>737</v>
      </c>
      <c r="E85" s="138" t="s">
        <v>738</v>
      </c>
      <c r="F85" s="139" t="s">
        <v>709</v>
      </c>
      <c r="G85" s="136" t="s">
        <v>107</v>
      </c>
      <c r="H85" s="136" t="s">
        <v>107</v>
      </c>
      <c r="I85" s="118" t="s">
        <v>390</v>
      </c>
      <c r="J85" s="118" t="s">
        <v>390</v>
      </c>
      <c r="K85" s="140" t="s">
        <v>661</v>
      </c>
      <c r="L85" s="118" t="s">
        <v>391</v>
      </c>
      <c r="M85" s="142" t="s">
        <v>1062</v>
      </c>
      <c r="N85" s="252" t="s">
        <v>396</v>
      </c>
      <c r="O85" s="136" t="s">
        <v>107</v>
      </c>
      <c r="P85" s="136" t="s">
        <v>107</v>
      </c>
      <c r="Q85" s="136" t="s">
        <v>107</v>
      </c>
      <c r="R85" s="136" t="s">
        <v>107</v>
      </c>
      <c r="S85" s="136" t="s">
        <v>107</v>
      </c>
      <c r="T85" s="374" t="s">
        <v>1057</v>
      </c>
      <c r="U85" s="375"/>
      <c r="V85" s="376"/>
      <c r="W85" s="137" t="s">
        <v>739</v>
      </c>
    </row>
    <row r="86" spans="1:23" s="143" customFormat="1" ht="409.5" customHeight="1" x14ac:dyDescent="0.25">
      <c r="A86" s="136">
        <v>36</v>
      </c>
      <c r="B86" s="137" t="s">
        <v>732</v>
      </c>
      <c r="C86" s="137" t="s">
        <v>132</v>
      </c>
      <c r="D86" s="137" t="s">
        <v>132</v>
      </c>
      <c r="E86" s="138" t="s">
        <v>708</v>
      </c>
      <c r="F86" s="139" t="s">
        <v>709</v>
      </c>
      <c r="G86" s="136" t="s">
        <v>107</v>
      </c>
      <c r="H86" s="136" t="s">
        <v>107</v>
      </c>
      <c r="I86" s="118" t="s">
        <v>390</v>
      </c>
      <c r="J86" s="118" t="s">
        <v>390</v>
      </c>
      <c r="K86" s="140" t="s">
        <v>661</v>
      </c>
      <c r="L86" s="118" t="s">
        <v>391</v>
      </c>
      <c r="M86" s="142" t="s">
        <v>1062</v>
      </c>
      <c r="N86" s="252" t="s">
        <v>396</v>
      </c>
      <c r="O86" s="136" t="s">
        <v>107</v>
      </c>
      <c r="P86" s="136" t="s">
        <v>107</v>
      </c>
      <c r="Q86" s="136" t="s">
        <v>107</v>
      </c>
      <c r="R86" s="136" t="s">
        <v>107</v>
      </c>
      <c r="S86" s="136" t="s">
        <v>107</v>
      </c>
      <c r="T86" s="374" t="s">
        <v>1057</v>
      </c>
      <c r="U86" s="375"/>
      <c r="V86" s="376"/>
      <c r="W86" s="137" t="s">
        <v>740</v>
      </c>
    </row>
    <row r="87" spans="1:23" s="143" customFormat="1" ht="409.5" customHeight="1" x14ac:dyDescent="0.25">
      <c r="A87" s="136">
        <v>37</v>
      </c>
      <c r="B87" s="137" t="s">
        <v>741</v>
      </c>
      <c r="C87" s="137" t="s">
        <v>138</v>
      </c>
      <c r="D87" s="137" t="s">
        <v>742</v>
      </c>
      <c r="E87" s="138" t="s">
        <v>743</v>
      </c>
      <c r="F87" s="139" t="s">
        <v>709</v>
      </c>
      <c r="G87" s="136" t="s">
        <v>107</v>
      </c>
      <c r="H87" s="136" t="s">
        <v>107</v>
      </c>
      <c r="I87" s="118" t="s">
        <v>390</v>
      </c>
      <c r="J87" s="118" t="s">
        <v>390</v>
      </c>
      <c r="K87" s="140" t="s">
        <v>661</v>
      </c>
      <c r="L87" s="118" t="s">
        <v>391</v>
      </c>
      <c r="M87" s="142" t="s">
        <v>1062</v>
      </c>
      <c r="N87" s="252" t="s">
        <v>396</v>
      </c>
      <c r="O87" s="136" t="s">
        <v>107</v>
      </c>
      <c r="P87" s="136" t="s">
        <v>107</v>
      </c>
      <c r="Q87" s="136" t="s">
        <v>107</v>
      </c>
      <c r="R87" s="136" t="s">
        <v>107</v>
      </c>
      <c r="S87" s="136" t="s">
        <v>107</v>
      </c>
      <c r="T87" s="374" t="s">
        <v>1057</v>
      </c>
      <c r="U87" s="375"/>
      <c r="V87" s="376"/>
      <c r="W87" s="137" t="s">
        <v>744</v>
      </c>
    </row>
    <row r="88" spans="1:23" s="143" customFormat="1" ht="408.75" customHeight="1" x14ac:dyDescent="0.25">
      <c r="A88" s="136">
        <v>38</v>
      </c>
      <c r="B88" s="137" t="s">
        <v>745</v>
      </c>
      <c r="C88" s="137" t="s">
        <v>646</v>
      </c>
      <c r="D88" s="137" t="s">
        <v>746</v>
      </c>
      <c r="E88" s="138" t="s">
        <v>747</v>
      </c>
      <c r="F88" s="139" t="s">
        <v>683</v>
      </c>
      <c r="G88" s="136" t="s">
        <v>107</v>
      </c>
      <c r="H88" s="136" t="s">
        <v>107</v>
      </c>
      <c r="I88" s="118" t="s">
        <v>390</v>
      </c>
      <c r="J88" s="118" t="s">
        <v>390</v>
      </c>
      <c r="K88" s="140" t="s">
        <v>661</v>
      </c>
      <c r="L88" s="118" t="s">
        <v>391</v>
      </c>
      <c r="M88" s="142" t="s">
        <v>1062</v>
      </c>
      <c r="N88" s="252" t="s">
        <v>396</v>
      </c>
      <c r="O88" s="136" t="s">
        <v>107</v>
      </c>
      <c r="P88" s="136" t="s">
        <v>107</v>
      </c>
      <c r="Q88" s="136" t="s">
        <v>107</v>
      </c>
      <c r="R88" s="136" t="s">
        <v>107</v>
      </c>
      <c r="S88" s="136" t="s">
        <v>107</v>
      </c>
      <c r="T88" s="374" t="s">
        <v>1057</v>
      </c>
      <c r="U88" s="375"/>
      <c r="V88" s="376"/>
      <c r="W88" s="137" t="s">
        <v>748</v>
      </c>
    </row>
    <row r="89" spans="1:23" s="143" customFormat="1" ht="409.5" customHeight="1" x14ac:dyDescent="0.25">
      <c r="A89" s="136">
        <v>39</v>
      </c>
      <c r="B89" s="137" t="s">
        <v>749</v>
      </c>
      <c r="C89" s="137" t="s">
        <v>650</v>
      </c>
      <c r="D89" s="137" t="s">
        <v>750</v>
      </c>
      <c r="E89" s="138" t="s">
        <v>747</v>
      </c>
      <c r="F89" s="139" t="s">
        <v>683</v>
      </c>
      <c r="G89" s="136" t="s">
        <v>107</v>
      </c>
      <c r="H89" s="136" t="s">
        <v>107</v>
      </c>
      <c r="I89" s="118" t="s">
        <v>390</v>
      </c>
      <c r="J89" s="118" t="s">
        <v>390</v>
      </c>
      <c r="K89" s="140" t="s">
        <v>661</v>
      </c>
      <c r="L89" s="118" t="s">
        <v>391</v>
      </c>
      <c r="M89" s="142" t="s">
        <v>1062</v>
      </c>
      <c r="N89" s="252" t="s">
        <v>396</v>
      </c>
      <c r="O89" s="136" t="s">
        <v>107</v>
      </c>
      <c r="P89" s="136" t="s">
        <v>107</v>
      </c>
      <c r="Q89" s="136" t="s">
        <v>107</v>
      </c>
      <c r="R89" s="136" t="s">
        <v>107</v>
      </c>
      <c r="S89" s="136" t="s">
        <v>107</v>
      </c>
      <c r="T89" s="374" t="s">
        <v>1057</v>
      </c>
      <c r="U89" s="375"/>
      <c r="V89" s="376"/>
      <c r="W89" s="137" t="s">
        <v>751</v>
      </c>
    </row>
    <row r="90" spans="1:23" s="143" customFormat="1" ht="409.6" x14ac:dyDescent="0.25">
      <c r="A90" s="136">
        <v>40</v>
      </c>
      <c r="B90" s="137" t="s">
        <v>752</v>
      </c>
      <c r="C90" s="137" t="s">
        <v>654</v>
      </c>
      <c r="D90" s="137" t="s">
        <v>753</v>
      </c>
      <c r="E90" s="138" t="s">
        <v>754</v>
      </c>
      <c r="F90" s="139" t="s">
        <v>683</v>
      </c>
      <c r="G90" s="137" t="s">
        <v>755</v>
      </c>
      <c r="H90" s="136" t="s">
        <v>107</v>
      </c>
      <c r="I90" s="118" t="s">
        <v>390</v>
      </c>
      <c r="J90" s="118" t="s">
        <v>390</v>
      </c>
      <c r="K90" s="140" t="s">
        <v>661</v>
      </c>
      <c r="L90" s="118" t="s">
        <v>391</v>
      </c>
      <c r="M90" s="142" t="s">
        <v>1064</v>
      </c>
      <c r="N90" s="252" t="s">
        <v>396</v>
      </c>
      <c r="O90" s="136" t="s">
        <v>107</v>
      </c>
      <c r="P90" s="136" t="s">
        <v>107</v>
      </c>
      <c r="Q90" s="136" t="s">
        <v>107</v>
      </c>
      <c r="R90" s="136" t="s">
        <v>107</v>
      </c>
      <c r="S90" s="136" t="s">
        <v>107</v>
      </c>
      <c r="T90" s="374" t="s">
        <v>1057</v>
      </c>
      <c r="U90" s="375"/>
      <c r="V90" s="376"/>
      <c r="W90" s="137" t="s">
        <v>756</v>
      </c>
    </row>
    <row r="91" spans="1:23" s="386" customFormat="1" ht="180" x14ac:dyDescent="0.3">
      <c r="A91" s="137">
        <v>41</v>
      </c>
      <c r="B91" s="137" t="s">
        <v>1146</v>
      </c>
      <c r="C91" s="137" t="s">
        <v>983</v>
      </c>
      <c r="D91" s="137" t="s">
        <v>983</v>
      </c>
      <c r="E91" s="137" t="s">
        <v>1147</v>
      </c>
      <c r="F91" s="137" t="s">
        <v>1150</v>
      </c>
      <c r="G91" s="137"/>
      <c r="H91" s="137"/>
      <c r="I91" s="137"/>
      <c r="J91" s="137"/>
      <c r="K91" s="137"/>
      <c r="L91" s="137"/>
      <c r="M91" s="137"/>
      <c r="N91" s="137" t="s">
        <v>1152</v>
      </c>
      <c r="O91" s="137" t="s">
        <v>1151</v>
      </c>
      <c r="P91" s="137"/>
      <c r="Q91" s="137"/>
      <c r="R91" s="137"/>
      <c r="S91" s="137"/>
      <c r="T91" s="137"/>
      <c r="U91" s="137"/>
      <c r="V91" s="137"/>
      <c r="W91" s="137" t="s">
        <v>1153</v>
      </c>
    </row>
    <row r="92" spans="1:23" s="386" customFormat="1" ht="409.5" customHeight="1" x14ac:dyDescent="0.3">
      <c r="A92" s="137">
        <v>42</v>
      </c>
      <c r="B92" s="137" t="s">
        <v>1154</v>
      </c>
      <c r="C92" s="137">
        <v>2017</v>
      </c>
      <c r="D92" s="137">
        <v>2017</v>
      </c>
      <c r="E92" s="137" t="s">
        <v>1147</v>
      </c>
      <c r="F92" s="137" t="s">
        <v>1150</v>
      </c>
      <c r="G92" s="137"/>
      <c r="H92" s="137"/>
      <c r="I92" s="137"/>
      <c r="J92" s="137"/>
      <c r="K92" s="137"/>
      <c r="L92" s="137"/>
      <c r="M92" s="137"/>
      <c r="N92" s="137" t="s">
        <v>1155</v>
      </c>
      <c r="O92" s="137"/>
      <c r="P92" s="137"/>
      <c r="Q92" s="137"/>
      <c r="R92" s="137"/>
      <c r="S92" s="137"/>
      <c r="T92" s="137"/>
      <c r="U92" s="137"/>
      <c r="V92" s="137"/>
      <c r="W92" s="137" t="s">
        <v>1153</v>
      </c>
    </row>
    <row r="93" spans="1:23" s="386" customFormat="1" ht="330" x14ac:dyDescent="0.3">
      <c r="A93" s="137">
        <v>43</v>
      </c>
      <c r="B93" s="137" t="s">
        <v>1156</v>
      </c>
      <c r="C93" s="137" t="s">
        <v>983</v>
      </c>
      <c r="D93" s="137" t="s">
        <v>983</v>
      </c>
      <c r="E93" s="137" t="s">
        <v>1157</v>
      </c>
      <c r="F93" s="137" t="s">
        <v>1158</v>
      </c>
      <c r="G93" s="137"/>
      <c r="H93" s="137"/>
      <c r="I93" s="137"/>
      <c r="J93" s="137"/>
      <c r="K93" s="137"/>
      <c r="L93" s="137"/>
      <c r="M93" s="137"/>
      <c r="N93" s="137" t="s">
        <v>1159</v>
      </c>
      <c r="O93" s="137" t="s">
        <v>1160</v>
      </c>
      <c r="P93" s="137"/>
      <c r="Q93" s="137"/>
      <c r="R93" s="137"/>
      <c r="S93" s="137"/>
      <c r="T93" s="137"/>
      <c r="U93" s="137"/>
      <c r="V93" s="137"/>
      <c r="W93" s="137" t="s">
        <v>1161</v>
      </c>
    </row>
    <row r="94" spans="1:23" s="386" customFormat="1" ht="60" x14ac:dyDescent="0.3">
      <c r="A94" s="137">
        <v>44</v>
      </c>
      <c r="B94" s="137" t="s">
        <v>1162</v>
      </c>
      <c r="C94" s="137" t="s">
        <v>1163</v>
      </c>
      <c r="D94" s="137" t="s">
        <v>1163</v>
      </c>
      <c r="E94" s="137" t="s">
        <v>1168</v>
      </c>
      <c r="F94" s="137" t="s">
        <v>119</v>
      </c>
      <c r="G94" s="137"/>
      <c r="H94" s="137"/>
      <c r="I94" s="137"/>
      <c r="J94" s="137"/>
      <c r="K94" s="137"/>
      <c r="L94" s="137"/>
      <c r="M94" s="137"/>
      <c r="N94" s="137" t="s">
        <v>1165</v>
      </c>
      <c r="O94" s="137"/>
      <c r="P94" s="137"/>
      <c r="Q94" s="137"/>
      <c r="R94" s="137"/>
      <c r="S94" s="137"/>
      <c r="T94" s="137"/>
      <c r="U94" s="137"/>
      <c r="V94" s="137"/>
      <c r="W94" s="137" t="s">
        <v>1166</v>
      </c>
    </row>
    <row r="95" spans="1:23" s="386" customFormat="1" ht="150" x14ac:dyDescent="0.3">
      <c r="A95" s="137">
        <v>45</v>
      </c>
      <c r="B95" s="137" t="s">
        <v>1167</v>
      </c>
      <c r="C95" s="137" t="s">
        <v>983</v>
      </c>
      <c r="D95" s="137" t="s">
        <v>983</v>
      </c>
      <c r="E95" s="137" t="s">
        <v>1164</v>
      </c>
      <c r="F95" s="137" t="s">
        <v>1150</v>
      </c>
      <c r="G95" s="137"/>
      <c r="H95" s="137"/>
      <c r="I95" s="137"/>
      <c r="J95" s="137"/>
      <c r="K95" s="137"/>
      <c r="L95" s="137" t="s">
        <v>1171</v>
      </c>
      <c r="M95" s="137"/>
      <c r="N95" s="137" t="s">
        <v>1169</v>
      </c>
      <c r="O95" s="137" t="s">
        <v>1170</v>
      </c>
      <c r="P95" s="137"/>
      <c r="Q95" s="137"/>
      <c r="R95" s="137"/>
      <c r="S95" s="137"/>
      <c r="T95" s="137"/>
      <c r="U95" s="137"/>
      <c r="V95" s="137"/>
      <c r="W95" s="137" t="s">
        <v>1172</v>
      </c>
    </row>
    <row r="96" spans="1:23" s="386" customFormat="1" ht="60" x14ac:dyDescent="0.3">
      <c r="A96" s="137">
        <v>46</v>
      </c>
      <c r="B96" s="137" t="s">
        <v>1175</v>
      </c>
      <c r="C96" s="137">
        <v>2020</v>
      </c>
      <c r="D96" s="137">
        <v>2020</v>
      </c>
      <c r="E96" s="137" t="s">
        <v>1176</v>
      </c>
      <c r="F96" s="137" t="s">
        <v>1150</v>
      </c>
      <c r="G96" s="137"/>
      <c r="H96" s="137"/>
      <c r="I96" s="137"/>
      <c r="J96" s="137"/>
      <c r="K96" s="137"/>
      <c r="L96" s="137"/>
      <c r="M96" s="137"/>
      <c r="N96" s="137" t="s">
        <v>1177</v>
      </c>
      <c r="O96" s="137"/>
      <c r="P96" s="137"/>
      <c r="Q96" s="137"/>
      <c r="R96" s="137"/>
      <c r="S96" s="137"/>
      <c r="T96" s="137"/>
      <c r="U96" s="137"/>
      <c r="V96" s="137"/>
      <c r="W96" s="137" t="s">
        <v>1213</v>
      </c>
    </row>
    <row r="97" spans="1:23" s="386" customFormat="1" ht="90" x14ac:dyDescent="0.3">
      <c r="A97" s="137">
        <v>47</v>
      </c>
      <c r="B97" s="137" t="s">
        <v>1173</v>
      </c>
      <c r="C97" s="137" t="s">
        <v>983</v>
      </c>
      <c r="D97" s="137" t="s">
        <v>983</v>
      </c>
      <c r="E97" s="137" t="s">
        <v>1164</v>
      </c>
      <c r="F97" s="137" t="s">
        <v>1150</v>
      </c>
      <c r="G97" s="137"/>
      <c r="H97" s="137"/>
      <c r="I97" s="137"/>
      <c r="J97" s="137"/>
      <c r="K97" s="137"/>
      <c r="L97" s="137" t="s">
        <v>1171</v>
      </c>
      <c r="M97" s="137"/>
      <c r="N97" s="137" t="s">
        <v>1174</v>
      </c>
      <c r="O97" s="137" t="s">
        <v>1151</v>
      </c>
      <c r="P97" s="137"/>
      <c r="Q97" s="137"/>
      <c r="R97" s="137"/>
      <c r="S97" s="137"/>
      <c r="T97" s="137"/>
      <c r="U97" s="137"/>
      <c r="V97" s="137"/>
      <c r="W97" s="137" t="s">
        <v>1172</v>
      </c>
    </row>
    <row r="98" spans="1:23" s="386" customFormat="1" ht="180" x14ac:dyDescent="0.3">
      <c r="A98" s="137">
        <v>48</v>
      </c>
      <c r="B98" s="137" t="s">
        <v>1178</v>
      </c>
      <c r="C98" s="137">
        <v>2016</v>
      </c>
      <c r="D98" s="137"/>
      <c r="E98" s="137" t="s">
        <v>1147</v>
      </c>
      <c r="F98" s="137" t="s">
        <v>1150</v>
      </c>
      <c r="G98" s="137"/>
      <c r="H98" s="137"/>
      <c r="I98" s="137"/>
      <c r="J98" s="137"/>
      <c r="K98" s="137"/>
      <c r="L98" s="137"/>
      <c r="M98" s="137"/>
      <c r="N98" s="137" t="s">
        <v>1179</v>
      </c>
      <c r="O98" s="137"/>
      <c r="P98" s="137"/>
      <c r="Q98" s="137"/>
      <c r="R98" s="137"/>
      <c r="S98" s="137"/>
      <c r="T98" s="137"/>
      <c r="U98" s="137"/>
      <c r="V98" s="137"/>
      <c r="W98" s="137"/>
    </row>
    <row r="99" spans="1:23" s="386" customFormat="1" ht="180" x14ac:dyDescent="0.3">
      <c r="A99" s="137">
        <v>49</v>
      </c>
      <c r="B99" s="137" t="s">
        <v>1180</v>
      </c>
      <c r="C99" s="137">
        <v>2016</v>
      </c>
      <c r="D99" s="137">
        <v>2016</v>
      </c>
      <c r="E99" s="137" t="s">
        <v>1147</v>
      </c>
      <c r="F99" s="137" t="s">
        <v>1148</v>
      </c>
      <c r="G99" s="137"/>
      <c r="H99" s="137"/>
      <c r="I99" s="137"/>
      <c r="J99" s="137"/>
      <c r="K99" s="137"/>
      <c r="L99" s="137"/>
      <c r="M99" s="137"/>
      <c r="N99" s="137" t="s">
        <v>1152</v>
      </c>
      <c r="O99" s="137" t="s">
        <v>1181</v>
      </c>
      <c r="P99" s="137"/>
      <c r="Q99" s="137"/>
      <c r="R99" s="137"/>
      <c r="S99" s="137"/>
      <c r="T99" s="137"/>
      <c r="U99" s="137"/>
      <c r="V99" s="137"/>
      <c r="W99" s="137" t="s">
        <v>1182</v>
      </c>
    </row>
    <row r="100" spans="1:23" s="386" customFormat="1" ht="120" x14ac:dyDescent="0.3">
      <c r="A100" s="137">
        <v>50</v>
      </c>
      <c r="B100" s="137" t="s">
        <v>1183</v>
      </c>
      <c r="C100" s="137">
        <v>2016</v>
      </c>
      <c r="D100" s="137">
        <v>2016</v>
      </c>
      <c r="E100" s="137" t="s">
        <v>1147</v>
      </c>
      <c r="F100" s="137" t="s">
        <v>1150</v>
      </c>
      <c r="G100" s="137"/>
      <c r="H100" s="137"/>
      <c r="I100" s="137"/>
      <c r="J100" s="137"/>
      <c r="K100" s="137"/>
      <c r="L100" s="137"/>
      <c r="M100" s="137"/>
      <c r="N100" s="137" t="s">
        <v>1185</v>
      </c>
      <c r="O100" s="137" t="s">
        <v>1184</v>
      </c>
      <c r="P100" s="137"/>
      <c r="Q100" s="137"/>
      <c r="R100" s="137"/>
      <c r="S100" s="137"/>
      <c r="T100" s="137"/>
      <c r="U100" s="137"/>
      <c r="V100" s="137"/>
      <c r="W100" s="137" t="s">
        <v>1153</v>
      </c>
    </row>
    <row r="101" spans="1:23" ht="150" x14ac:dyDescent="0.25">
      <c r="A101" s="137">
        <v>51</v>
      </c>
      <c r="B101" s="137" t="s">
        <v>1186</v>
      </c>
      <c r="C101" s="137" t="s">
        <v>1187</v>
      </c>
      <c r="D101" s="137" t="s">
        <v>1187</v>
      </c>
      <c r="E101" s="137" t="s">
        <v>1188</v>
      </c>
      <c r="F101" s="137" t="s">
        <v>1150</v>
      </c>
      <c r="G101" s="137"/>
      <c r="H101" s="137"/>
      <c r="I101" s="137"/>
      <c r="J101" s="137"/>
      <c r="K101" s="137"/>
      <c r="L101" s="137" t="s">
        <v>1189</v>
      </c>
      <c r="M101" s="137"/>
      <c r="N101" s="137" t="s">
        <v>1190</v>
      </c>
      <c r="O101" s="137" t="s">
        <v>1191</v>
      </c>
      <c r="P101" s="137"/>
      <c r="Q101" s="137"/>
      <c r="R101" s="137"/>
      <c r="S101" s="137"/>
      <c r="T101" s="137">
        <v>0.4</v>
      </c>
      <c r="U101" s="137"/>
      <c r="V101" s="137"/>
      <c r="W101" s="137" t="s">
        <v>1192</v>
      </c>
    </row>
    <row r="102" spans="1:23" ht="75" x14ac:dyDescent="0.25">
      <c r="A102" s="137">
        <v>52</v>
      </c>
      <c r="B102" s="137" t="s">
        <v>1193</v>
      </c>
      <c r="C102" s="137">
        <v>2020</v>
      </c>
      <c r="D102" s="137">
        <v>2020</v>
      </c>
      <c r="E102" s="137" t="s">
        <v>1194</v>
      </c>
      <c r="F102" s="137" t="s">
        <v>1150</v>
      </c>
      <c r="G102" s="137"/>
      <c r="H102" s="137"/>
      <c r="I102" s="137"/>
      <c r="J102" s="137"/>
      <c r="K102" s="137"/>
      <c r="L102" s="137"/>
      <c r="M102" s="137"/>
      <c r="N102" s="137" t="s">
        <v>1195</v>
      </c>
      <c r="O102" s="137"/>
      <c r="P102" s="137"/>
      <c r="Q102" s="137"/>
      <c r="R102" s="137"/>
      <c r="S102" s="137"/>
      <c r="T102" s="137"/>
      <c r="U102" s="137"/>
      <c r="V102" s="137"/>
      <c r="W102" s="137"/>
    </row>
    <row r="103" spans="1:23" ht="60" x14ac:dyDescent="0.25">
      <c r="A103" s="137">
        <v>53</v>
      </c>
      <c r="B103" s="137" t="s">
        <v>1196</v>
      </c>
      <c r="C103" s="137">
        <v>2018</v>
      </c>
      <c r="D103" s="137">
        <v>2018</v>
      </c>
      <c r="E103" s="137" t="s">
        <v>1194</v>
      </c>
      <c r="F103" s="137" t="s">
        <v>1150</v>
      </c>
      <c r="G103" s="137"/>
      <c r="H103" s="137"/>
      <c r="I103" s="137"/>
      <c r="J103" s="137"/>
      <c r="K103" s="137"/>
      <c r="L103" s="137" t="s">
        <v>1197</v>
      </c>
      <c r="M103" s="137" t="s">
        <v>1198</v>
      </c>
      <c r="N103" s="137" t="s">
        <v>1199</v>
      </c>
      <c r="O103" s="137" t="s">
        <v>1200</v>
      </c>
      <c r="P103" s="137"/>
      <c r="Q103" s="137" t="s">
        <v>1201</v>
      </c>
      <c r="R103" s="137"/>
      <c r="S103" s="137"/>
      <c r="T103" s="137"/>
      <c r="U103" s="137"/>
      <c r="V103" s="137"/>
      <c r="W103" s="137" t="s">
        <v>1202</v>
      </c>
    </row>
    <row r="104" spans="1:23" ht="45" x14ac:dyDescent="0.25">
      <c r="A104" s="137">
        <v>54</v>
      </c>
      <c r="B104" s="137" t="s">
        <v>1203</v>
      </c>
      <c r="C104" s="137">
        <v>2020</v>
      </c>
      <c r="D104" s="137">
        <v>2020</v>
      </c>
      <c r="E104" s="137" t="s">
        <v>1194</v>
      </c>
      <c r="F104" s="137" t="s">
        <v>1150</v>
      </c>
      <c r="G104" s="137" t="s">
        <v>1204</v>
      </c>
      <c r="H104" s="137"/>
      <c r="I104" s="137"/>
      <c r="J104" s="137"/>
      <c r="K104" s="137"/>
      <c r="L104" s="137" t="s">
        <v>1205</v>
      </c>
      <c r="M104" s="137" t="s">
        <v>1206</v>
      </c>
      <c r="N104" s="137" t="s">
        <v>1207</v>
      </c>
      <c r="O104" s="137" t="s">
        <v>1208</v>
      </c>
      <c r="P104" s="137"/>
      <c r="Q104" s="137"/>
      <c r="R104" s="137"/>
      <c r="S104" s="137"/>
      <c r="T104" s="137"/>
      <c r="U104" s="137"/>
      <c r="V104" s="137"/>
      <c r="W104" s="137"/>
    </row>
    <row r="105" spans="1:23" ht="30" x14ac:dyDescent="0.25">
      <c r="A105" s="137">
        <v>55</v>
      </c>
      <c r="B105" s="137" t="s">
        <v>1209</v>
      </c>
      <c r="C105" s="137">
        <v>2020</v>
      </c>
      <c r="D105" s="137">
        <v>2020</v>
      </c>
      <c r="E105" s="137" t="s">
        <v>1210</v>
      </c>
      <c r="F105" s="137" t="s">
        <v>1150</v>
      </c>
      <c r="G105" s="137" t="s">
        <v>1211</v>
      </c>
      <c r="H105" s="137"/>
      <c r="I105" s="137"/>
      <c r="J105" s="137"/>
      <c r="K105" s="137"/>
      <c r="L105" s="137" t="s">
        <v>1205</v>
      </c>
      <c r="M105" s="137"/>
      <c r="N105" s="137" t="s">
        <v>1212</v>
      </c>
      <c r="O105" s="137" t="s">
        <v>1208</v>
      </c>
      <c r="P105" s="137"/>
      <c r="Q105" s="137"/>
      <c r="R105" s="137"/>
      <c r="S105" s="137"/>
      <c r="T105" s="137"/>
      <c r="U105" s="137"/>
      <c r="V105" s="137"/>
      <c r="W105" s="137" t="s">
        <v>1213</v>
      </c>
    </row>
    <row r="106" spans="1:23" ht="75" x14ac:dyDescent="0.25">
      <c r="A106" s="137">
        <v>56</v>
      </c>
      <c r="B106" s="137" t="s">
        <v>1214</v>
      </c>
      <c r="C106" s="137">
        <v>2020</v>
      </c>
      <c r="D106" s="137">
        <v>2020</v>
      </c>
      <c r="E106" s="137" t="s">
        <v>1194</v>
      </c>
      <c r="F106" s="137" t="s">
        <v>1150</v>
      </c>
      <c r="G106" s="137" t="s">
        <v>1215</v>
      </c>
      <c r="H106" s="137"/>
      <c r="I106" s="137"/>
      <c r="J106" s="137"/>
      <c r="K106" s="137"/>
      <c r="L106" s="137" t="s">
        <v>1205</v>
      </c>
      <c r="M106" s="137" t="s">
        <v>1216</v>
      </c>
      <c r="N106" s="137" t="s">
        <v>1217</v>
      </c>
      <c r="O106" s="137" t="s">
        <v>1218</v>
      </c>
      <c r="P106" s="137"/>
      <c r="Q106" s="137"/>
      <c r="R106" s="137"/>
      <c r="S106" s="137"/>
      <c r="T106" s="137"/>
      <c r="U106" s="137"/>
      <c r="V106" s="137"/>
      <c r="W106" s="137" t="s">
        <v>1213</v>
      </c>
    </row>
    <row r="107" spans="1:23" x14ac:dyDescent="0.25">
      <c r="A107" s="116"/>
      <c r="B107" s="117" t="s">
        <v>1047</v>
      </c>
      <c r="C107" s="116"/>
      <c r="D107" s="116"/>
      <c r="E107" s="116"/>
      <c r="F107" s="250" t="s">
        <v>1149</v>
      </c>
      <c r="G107" s="116">
        <f>SUM(G51:G90)</f>
        <v>1355.7</v>
      </c>
      <c r="H107" s="146">
        <f>SUM(H51:H90)</f>
        <v>6584.7</v>
      </c>
      <c r="I107" s="116">
        <f>SUM(I51:I90)</f>
        <v>1177.5999999999999</v>
      </c>
      <c r="J107" s="116">
        <f>SUM(J51:J90)</f>
        <v>0</v>
      </c>
      <c r="K107" s="116"/>
      <c r="L107" s="116"/>
      <c r="M107" s="116"/>
      <c r="N107" s="256"/>
      <c r="O107" s="116">
        <f>SUM(O51:O90)</f>
        <v>643.20000000000005</v>
      </c>
      <c r="P107" s="116">
        <f>SUM(P51:P90)</f>
        <v>412</v>
      </c>
      <c r="Q107" s="147">
        <f>SUM(Q51:Q90)</f>
        <v>0</v>
      </c>
      <c r="R107" s="116"/>
      <c r="S107" s="116"/>
      <c r="T107" s="116"/>
      <c r="U107" s="116"/>
      <c r="V107" s="116"/>
    </row>
    <row r="109" spans="1:23" x14ac:dyDescent="0.25">
      <c r="G109" s="246">
        <f>G107+H107+I107</f>
        <v>9118</v>
      </c>
    </row>
  </sheetData>
  <mergeCells count="67">
    <mergeCell ref="T86:V86"/>
    <mergeCell ref="T87:V87"/>
    <mergeCell ref="T88:V88"/>
    <mergeCell ref="T89:V89"/>
    <mergeCell ref="T90:V90"/>
    <mergeCell ref="T85:V85"/>
    <mergeCell ref="T74:V74"/>
    <mergeCell ref="T75:V75"/>
    <mergeCell ref="T76:V76"/>
    <mergeCell ref="T77:V77"/>
    <mergeCell ref="T78:V78"/>
    <mergeCell ref="T79:V79"/>
    <mergeCell ref="T80:V80"/>
    <mergeCell ref="T81:V81"/>
    <mergeCell ref="T82:V82"/>
    <mergeCell ref="T83:V83"/>
    <mergeCell ref="T84:V84"/>
    <mergeCell ref="T73:V73"/>
    <mergeCell ref="T62:V62"/>
    <mergeCell ref="T63:V63"/>
    <mergeCell ref="T64:V64"/>
    <mergeCell ref="T65:V65"/>
    <mergeCell ref="T66:V66"/>
    <mergeCell ref="T67:V67"/>
    <mergeCell ref="T68:V68"/>
    <mergeCell ref="T69:V69"/>
    <mergeCell ref="T70:V70"/>
    <mergeCell ref="T71:V71"/>
    <mergeCell ref="T72:V72"/>
    <mergeCell ref="T61:V61"/>
    <mergeCell ref="U49:V50"/>
    <mergeCell ref="T51:V51"/>
    <mergeCell ref="T52:V52"/>
    <mergeCell ref="T53:V53"/>
    <mergeCell ref="T54:V54"/>
    <mergeCell ref="T55:V55"/>
    <mergeCell ref="T56:V56"/>
    <mergeCell ref="T57:V57"/>
    <mergeCell ref="T58:V58"/>
    <mergeCell ref="T59:V59"/>
    <mergeCell ref="T60:V60"/>
    <mergeCell ref="G48:G50"/>
    <mergeCell ref="H48:H50"/>
    <mergeCell ref="I48:K48"/>
    <mergeCell ref="I49:J49"/>
    <mergeCell ref="K49:K50"/>
    <mergeCell ref="O49:O50"/>
    <mergeCell ref="M47:M50"/>
    <mergeCell ref="N47:N50"/>
    <mergeCell ref="O47:R47"/>
    <mergeCell ref="S47:S50"/>
    <mergeCell ref="U2:W2"/>
    <mergeCell ref="A3:W3"/>
    <mergeCell ref="A47:A50"/>
    <mergeCell ref="B47:B50"/>
    <mergeCell ref="C47:C50"/>
    <mergeCell ref="D47:D50"/>
    <mergeCell ref="E47:E50"/>
    <mergeCell ref="F47:F50"/>
    <mergeCell ref="G47:K47"/>
    <mergeCell ref="L47:L50"/>
    <mergeCell ref="T47:V47"/>
    <mergeCell ref="W47:W50"/>
    <mergeCell ref="P49:P50"/>
    <mergeCell ref="Q49:Q50"/>
    <mergeCell ref="R49:R50"/>
    <mergeCell ref="T49:T50"/>
  </mergeCells>
  <printOptions horizontalCentered="1"/>
  <pageMargins left="0.70866141732283472" right="0.70866141732283472" top="0.74803149606299213" bottom="0.74803149606299213" header="0.31496062992125984" footer="0.31496062992125984"/>
  <pageSetup paperSize="8" scale="1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30"/>
  <sheetViews>
    <sheetView zoomScale="50" zoomScaleNormal="50" workbookViewId="0">
      <pane ySplit="3" topLeftCell="A4" activePane="bottomLeft" state="frozen"/>
      <selection pane="bottomLeft" activeCell="G21" sqref="G21"/>
    </sheetView>
  </sheetViews>
  <sheetFormatPr defaultColWidth="9.140625" defaultRowHeight="15" x14ac:dyDescent="0.25"/>
  <cols>
    <col min="1" max="1" width="4" style="1" customWidth="1"/>
    <col min="2" max="2" width="32.28515625" style="1" customWidth="1"/>
    <col min="3" max="3" width="18.140625" style="1" customWidth="1"/>
    <col min="4" max="4" width="10.140625" style="1" customWidth="1"/>
    <col min="5" max="5" width="13.5703125" style="1" customWidth="1"/>
    <col min="6" max="6" width="12.140625" style="1" customWidth="1"/>
    <col min="7" max="7" width="14.42578125" style="1" customWidth="1"/>
    <col min="8" max="8" width="17" style="1" customWidth="1"/>
    <col min="9" max="9" width="11.5703125" style="1" customWidth="1"/>
    <col min="10" max="10" width="13.140625" style="1" customWidth="1"/>
    <col min="11" max="11" width="16.7109375" style="1" customWidth="1"/>
    <col min="12" max="12" width="12.28515625" style="1" customWidth="1"/>
    <col min="13" max="13" width="13.140625" style="1" customWidth="1"/>
    <col min="14" max="14" width="17.85546875" style="1" customWidth="1"/>
    <col min="15" max="15" width="20" style="1" customWidth="1"/>
    <col min="16" max="16" width="16.5703125" style="1" customWidth="1"/>
    <col min="17" max="17" width="13.5703125" style="4" customWidth="1"/>
    <col min="18" max="18" width="11.28515625" style="1" customWidth="1"/>
    <col min="19" max="19" width="14.5703125" style="4" customWidth="1"/>
    <col min="20" max="20" width="6.7109375" style="1" customWidth="1"/>
    <col min="21" max="21" width="5.7109375" style="1" customWidth="1"/>
    <col min="22" max="22" width="9.5703125" style="1" customWidth="1"/>
    <col min="23" max="23" width="12.28515625" style="1" customWidth="1"/>
    <col min="24" max="24" width="20.140625" style="1" customWidth="1"/>
    <col min="25" max="25" width="13" style="1" customWidth="1"/>
    <col min="26" max="26" width="12" style="1" customWidth="1"/>
    <col min="27" max="46" width="7" style="1" customWidth="1"/>
    <col min="47" max="47" width="12.140625" style="1" customWidth="1"/>
    <col min="48" max="49" width="12.28515625" style="1" customWidth="1"/>
    <col min="50" max="50" width="13.85546875" style="1" customWidth="1"/>
    <col min="51" max="51" width="16.5703125" style="1" customWidth="1"/>
    <col min="52" max="52" width="18.42578125" style="1" customWidth="1"/>
    <col min="53" max="54" width="6.140625" style="1" customWidth="1"/>
    <col min="55" max="55" width="12.7109375" style="1" bestFit="1" customWidth="1"/>
    <col min="56" max="56" width="6.7109375" style="1" customWidth="1"/>
    <col min="57" max="57" width="7.85546875" style="1" customWidth="1"/>
    <col min="58" max="58" width="13.85546875" style="1" customWidth="1"/>
    <col min="59" max="60" width="14" style="1" customWidth="1"/>
    <col min="61" max="61" width="13.7109375" style="1" customWidth="1"/>
    <col min="62" max="62" width="14.7109375" style="1" customWidth="1"/>
    <col min="63" max="63" width="13.28515625" style="1" customWidth="1"/>
    <col min="64" max="64" width="13.140625" style="1" customWidth="1"/>
    <col min="65" max="65" width="17.42578125" style="1" customWidth="1"/>
    <col min="66" max="66" width="13.28515625" style="1" customWidth="1"/>
    <col min="67" max="67" width="13" style="1" customWidth="1"/>
    <col min="68" max="16384" width="9.140625" style="1"/>
  </cols>
  <sheetData>
    <row r="1" spans="1:67" s="13" customFormat="1" x14ac:dyDescent="0.25">
      <c r="A1" s="385" t="s">
        <v>0</v>
      </c>
      <c r="B1" s="385" t="s">
        <v>9</v>
      </c>
      <c r="C1" s="385" t="s">
        <v>51</v>
      </c>
      <c r="D1" s="385" t="s">
        <v>10</v>
      </c>
      <c r="E1" s="385"/>
      <c r="F1" s="385" t="s">
        <v>36</v>
      </c>
      <c r="G1" s="385" t="s">
        <v>48</v>
      </c>
      <c r="H1" s="385" t="s">
        <v>13</v>
      </c>
      <c r="I1" s="385"/>
      <c r="J1" s="385"/>
      <c r="K1" s="385"/>
      <c r="L1" s="385" t="s">
        <v>46</v>
      </c>
      <c r="M1" s="385" t="s">
        <v>47</v>
      </c>
      <c r="N1" s="385"/>
      <c r="O1" s="385"/>
      <c r="P1" s="385"/>
      <c r="Q1" s="385" t="s">
        <v>16</v>
      </c>
      <c r="R1" s="385"/>
      <c r="S1" s="385"/>
      <c r="T1" s="385" t="s">
        <v>21</v>
      </c>
      <c r="U1" s="385"/>
      <c r="V1" s="385"/>
      <c r="W1" s="385"/>
      <c r="X1" s="385" t="s">
        <v>54</v>
      </c>
      <c r="Y1" s="385" t="s">
        <v>37</v>
      </c>
      <c r="Z1" s="385" t="s">
        <v>43</v>
      </c>
      <c r="AA1" s="385" t="s">
        <v>44</v>
      </c>
      <c r="AB1" s="385"/>
      <c r="AC1" s="385"/>
      <c r="AD1" s="385"/>
      <c r="AE1" s="385"/>
      <c r="AF1" s="385"/>
      <c r="AG1" s="385"/>
      <c r="AH1" s="385"/>
      <c r="AI1" s="385"/>
      <c r="AJ1" s="385"/>
      <c r="AK1" s="385" t="s">
        <v>39</v>
      </c>
      <c r="AL1" s="385"/>
      <c r="AM1" s="385"/>
      <c r="AN1" s="385"/>
      <c r="AO1" s="385"/>
      <c r="AP1" s="385"/>
      <c r="AQ1" s="385"/>
      <c r="AR1" s="385"/>
      <c r="AS1" s="385"/>
      <c r="AT1" s="385"/>
      <c r="AU1" s="385" t="s">
        <v>28</v>
      </c>
      <c r="AV1" s="385" t="s">
        <v>15</v>
      </c>
      <c r="AW1" s="385" t="s">
        <v>49</v>
      </c>
      <c r="AX1" s="385" t="s">
        <v>41</v>
      </c>
      <c r="AY1" s="385" t="s">
        <v>40</v>
      </c>
      <c r="AZ1" s="385"/>
      <c r="BA1" s="385"/>
      <c r="BB1" s="385"/>
      <c r="BC1" s="385"/>
      <c r="BD1" s="385"/>
      <c r="BE1" s="385"/>
      <c r="BF1" s="385" t="s">
        <v>50</v>
      </c>
      <c r="BG1" s="385"/>
      <c r="BH1" s="385"/>
      <c r="BI1" s="385"/>
      <c r="BJ1" s="385"/>
      <c r="BK1" s="385"/>
      <c r="BL1" s="385"/>
      <c r="BM1" s="385"/>
      <c r="BN1" s="385"/>
      <c r="BO1" s="385"/>
    </row>
    <row r="2" spans="1:67" s="13" customFormat="1" x14ac:dyDescent="0.25">
      <c r="A2" s="385"/>
      <c r="B2" s="385"/>
      <c r="C2" s="385"/>
      <c r="D2" s="385" t="s">
        <v>11</v>
      </c>
      <c r="E2" s="385" t="s">
        <v>12</v>
      </c>
      <c r="F2" s="385"/>
      <c r="G2" s="385"/>
      <c r="H2" s="385"/>
      <c r="I2" s="385"/>
      <c r="J2" s="385"/>
      <c r="K2" s="385"/>
      <c r="L2" s="385"/>
      <c r="M2" s="385" t="s">
        <v>24</v>
      </c>
      <c r="N2" s="385" t="s">
        <v>23</v>
      </c>
      <c r="O2" s="385"/>
      <c r="P2" s="385"/>
      <c r="Q2" s="385"/>
      <c r="R2" s="385"/>
      <c r="S2" s="385"/>
      <c r="T2" s="385"/>
      <c r="U2" s="385"/>
      <c r="V2" s="385"/>
      <c r="W2" s="385"/>
      <c r="X2" s="385"/>
      <c r="Y2" s="385"/>
      <c r="Z2" s="385"/>
      <c r="AA2" s="385">
        <v>2016</v>
      </c>
      <c r="AB2" s="385"/>
      <c r="AC2" s="385">
        <v>2017</v>
      </c>
      <c r="AD2" s="385"/>
      <c r="AE2" s="385">
        <v>2018</v>
      </c>
      <c r="AF2" s="385"/>
      <c r="AG2" s="385">
        <v>2019</v>
      </c>
      <c r="AH2" s="385"/>
      <c r="AI2" s="385">
        <v>2020</v>
      </c>
      <c r="AJ2" s="385"/>
      <c r="AK2" s="12">
        <v>2016</v>
      </c>
      <c r="AL2" s="12"/>
      <c r="AM2" s="12">
        <v>2017</v>
      </c>
      <c r="AN2" s="12"/>
      <c r="AO2" s="12">
        <v>2018</v>
      </c>
      <c r="AP2" s="12"/>
      <c r="AQ2" s="12">
        <v>2019</v>
      </c>
      <c r="AR2" s="12"/>
      <c r="AS2" s="12">
        <v>2020</v>
      </c>
      <c r="AT2" s="12"/>
      <c r="AU2" s="385"/>
      <c r="AV2" s="385"/>
      <c r="AW2" s="385"/>
      <c r="AX2" s="385"/>
      <c r="AY2" s="385" t="s">
        <v>20</v>
      </c>
      <c r="AZ2" s="385" t="s">
        <v>17</v>
      </c>
      <c r="BA2" s="385"/>
      <c r="BB2" s="385"/>
      <c r="BC2" s="385" t="s">
        <v>18</v>
      </c>
      <c r="BD2" s="385"/>
      <c r="BE2" s="385"/>
      <c r="BF2" s="385" t="s">
        <v>1</v>
      </c>
      <c r="BG2" s="385" t="s">
        <v>2</v>
      </c>
      <c r="BH2" s="385" t="s">
        <v>3</v>
      </c>
      <c r="BI2" s="385" t="s">
        <v>42</v>
      </c>
      <c r="BJ2" s="385" t="s">
        <v>7</v>
      </c>
      <c r="BK2" s="385"/>
      <c r="BL2" s="385"/>
      <c r="BM2" s="385" t="s">
        <v>8</v>
      </c>
      <c r="BN2" s="385"/>
      <c r="BO2" s="385"/>
    </row>
    <row r="3" spans="1:67" ht="90" x14ac:dyDescent="0.25">
      <c r="A3" s="385"/>
      <c r="B3" s="385"/>
      <c r="C3" s="385"/>
      <c r="D3" s="385"/>
      <c r="E3" s="385"/>
      <c r="F3" s="385"/>
      <c r="G3" s="385"/>
      <c r="H3" s="12" t="s">
        <v>33</v>
      </c>
      <c r="I3" s="12" t="s">
        <v>14</v>
      </c>
      <c r="J3" s="12" t="s">
        <v>45</v>
      </c>
      <c r="K3" s="12" t="s">
        <v>34</v>
      </c>
      <c r="L3" s="385"/>
      <c r="M3" s="385"/>
      <c r="N3" s="12" t="s">
        <v>31</v>
      </c>
      <c r="O3" s="12" t="s">
        <v>30</v>
      </c>
      <c r="P3" s="12" t="s">
        <v>29</v>
      </c>
      <c r="Q3" s="3" t="s">
        <v>25</v>
      </c>
      <c r="R3" s="12" t="s">
        <v>26</v>
      </c>
      <c r="S3" s="3" t="s">
        <v>27</v>
      </c>
      <c r="T3" s="12" t="s">
        <v>53</v>
      </c>
      <c r="U3" s="12" t="s">
        <v>52</v>
      </c>
      <c r="V3" s="12" t="s">
        <v>22</v>
      </c>
      <c r="W3" s="12" t="s">
        <v>32</v>
      </c>
      <c r="X3" s="385"/>
      <c r="Y3" s="385"/>
      <c r="Z3" s="385"/>
      <c r="AA3" s="12" t="s">
        <v>38</v>
      </c>
      <c r="AB3" s="12" t="s">
        <v>35</v>
      </c>
      <c r="AC3" s="12" t="s">
        <v>38</v>
      </c>
      <c r="AD3" s="12" t="s">
        <v>35</v>
      </c>
      <c r="AE3" s="12" t="s">
        <v>38</v>
      </c>
      <c r="AF3" s="12" t="s">
        <v>35</v>
      </c>
      <c r="AG3" s="12" t="s">
        <v>38</v>
      </c>
      <c r="AH3" s="12" t="s">
        <v>35</v>
      </c>
      <c r="AI3" s="12" t="s">
        <v>38</v>
      </c>
      <c r="AJ3" s="12" t="s">
        <v>35</v>
      </c>
      <c r="AK3" s="12" t="s">
        <v>38</v>
      </c>
      <c r="AL3" s="12" t="s">
        <v>35</v>
      </c>
      <c r="AM3" s="12" t="s">
        <v>38</v>
      </c>
      <c r="AN3" s="12" t="s">
        <v>35</v>
      </c>
      <c r="AO3" s="12" t="s">
        <v>38</v>
      </c>
      <c r="AP3" s="12" t="s">
        <v>35</v>
      </c>
      <c r="AQ3" s="12" t="s">
        <v>38</v>
      </c>
      <c r="AR3" s="12" t="s">
        <v>35</v>
      </c>
      <c r="AS3" s="12" t="s">
        <v>38</v>
      </c>
      <c r="AT3" s="12" t="s">
        <v>35</v>
      </c>
      <c r="AU3" s="385"/>
      <c r="AV3" s="385"/>
      <c r="AW3" s="385"/>
      <c r="AX3" s="385"/>
      <c r="AY3" s="385"/>
      <c r="AZ3" s="12" t="s">
        <v>19</v>
      </c>
      <c r="BA3" s="12" t="s">
        <v>38</v>
      </c>
      <c r="BB3" s="12" t="s">
        <v>35</v>
      </c>
      <c r="BC3" s="12" t="s">
        <v>19</v>
      </c>
      <c r="BD3" s="12" t="s">
        <v>38</v>
      </c>
      <c r="BE3" s="12" t="s">
        <v>35</v>
      </c>
      <c r="BF3" s="385"/>
      <c r="BG3" s="385"/>
      <c r="BH3" s="385"/>
      <c r="BI3" s="385"/>
      <c r="BJ3" s="12" t="s">
        <v>4</v>
      </c>
      <c r="BK3" s="12" t="s">
        <v>5</v>
      </c>
      <c r="BL3" s="12" t="s">
        <v>6</v>
      </c>
      <c r="BM3" s="12" t="s">
        <v>4</v>
      </c>
      <c r="BN3" s="12" t="s">
        <v>5</v>
      </c>
      <c r="BO3" s="12" t="s">
        <v>6</v>
      </c>
    </row>
    <row r="4" spans="1:67" ht="18.75" x14ac:dyDescent="0.25">
      <c r="A4" s="382" t="s">
        <v>102</v>
      </c>
      <c r="B4" s="383"/>
      <c r="C4" s="383"/>
      <c r="D4" s="383"/>
      <c r="E4" s="383"/>
      <c r="F4" s="383"/>
      <c r="G4" s="384"/>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row>
    <row r="5" spans="1:67" ht="48" x14ac:dyDescent="0.25">
      <c r="A5" s="6">
        <v>7</v>
      </c>
      <c r="B5" s="10" t="s">
        <v>56</v>
      </c>
      <c r="C5" s="11" t="s">
        <v>57</v>
      </c>
      <c r="D5" s="2"/>
      <c r="E5" s="2"/>
      <c r="F5" s="2"/>
      <c r="G5" s="2"/>
      <c r="H5" s="2"/>
      <c r="I5" s="2"/>
      <c r="J5" s="2"/>
      <c r="K5" s="2"/>
      <c r="L5" s="2"/>
      <c r="M5" s="2"/>
      <c r="N5" s="2"/>
      <c r="O5" s="2"/>
      <c r="P5" s="2"/>
      <c r="Q5" s="5"/>
      <c r="R5" s="2"/>
      <c r="S5" s="5"/>
      <c r="T5" s="2"/>
      <c r="U5" s="2"/>
      <c r="V5" s="2"/>
      <c r="W5" s="2"/>
      <c r="X5" s="2"/>
      <c r="Y5" s="8">
        <v>20</v>
      </c>
      <c r="Z5" s="2"/>
      <c r="AA5" s="2"/>
      <c r="AB5" s="2"/>
      <c r="AC5" s="2"/>
      <c r="AD5" s="2"/>
      <c r="AE5" s="2"/>
      <c r="AF5" s="2"/>
      <c r="AG5" s="2"/>
      <c r="AH5" s="2"/>
      <c r="AI5" s="2"/>
      <c r="AJ5" s="2"/>
      <c r="AK5" s="2"/>
      <c r="AL5" s="2"/>
      <c r="AM5" s="2"/>
      <c r="AN5" s="2"/>
      <c r="AO5" s="2"/>
      <c r="AP5" s="2"/>
      <c r="AQ5" s="2"/>
      <c r="AR5" s="2"/>
      <c r="AS5" s="2"/>
      <c r="AT5" s="2"/>
      <c r="AU5" s="8" t="s">
        <v>55</v>
      </c>
      <c r="AV5" s="8">
        <v>67</v>
      </c>
      <c r="AW5" s="8">
        <v>5</v>
      </c>
      <c r="AX5" s="8" t="s">
        <v>60</v>
      </c>
      <c r="AY5" s="2"/>
      <c r="AZ5" s="2"/>
      <c r="BA5" s="2"/>
      <c r="BB5" s="2"/>
      <c r="BC5" s="2"/>
      <c r="BD5" s="2"/>
      <c r="BE5" s="2"/>
      <c r="BF5" s="2"/>
      <c r="BG5" s="2"/>
      <c r="BH5" s="2"/>
      <c r="BI5" s="2"/>
      <c r="BJ5" s="2"/>
      <c r="BK5" s="2"/>
      <c r="BL5" s="2"/>
      <c r="BM5" s="2"/>
      <c r="BN5" s="2"/>
      <c r="BO5" s="2"/>
    </row>
    <row r="6" spans="1:67" ht="96" x14ac:dyDescent="0.25">
      <c r="A6" s="7">
        <v>12</v>
      </c>
      <c r="B6" s="10" t="s">
        <v>58</v>
      </c>
      <c r="C6" s="11" t="s">
        <v>59</v>
      </c>
      <c r="D6" s="2"/>
      <c r="E6" s="2"/>
      <c r="F6" s="2"/>
      <c r="G6" s="2"/>
      <c r="H6" s="2"/>
      <c r="I6" s="2"/>
      <c r="J6" s="2"/>
      <c r="K6" s="2"/>
      <c r="L6" s="2"/>
      <c r="M6" s="2"/>
      <c r="N6" s="2"/>
      <c r="O6" s="2"/>
      <c r="P6" s="2"/>
      <c r="Q6" s="5"/>
      <c r="R6" s="2"/>
      <c r="S6" s="5"/>
      <c r="T6" s="2"/>
      <c r="U6" s="2"/>
      <c r="V6" s="2"/>
      <c r="W6" s="2"/>
      <c r="X6" s="2"/>
      <c r="Y6" s="8">
        <v>50</v>
      </c>
      <c r="Z6" s="2"/>
      <c r="AA6" s="2"/>
      <c r="AB6" s="2"/>
      <c r="AC6" s="2"/>
      <c r="AD6" s="2"/>
      <c r="AE6" s="2"/>
      <c r="AF6" s="2"/>
      <c r="AG6" s="2"/>
      <c r="AH6" s="2"/>
      <c r="AI6" s="2"/>
      <c r="AJ6" s="2"/>
      <c r="AK6" s="2"/>
      <c r="AL6" s="2"/>
      <c r="AM6" s="2"/>
      <c r="AN6" s="2"/>
      <c r="AO6" s="2"/>
      <c r="AP6" s="2"/>
      <c r="AQ6" s="2"/>
      <c r="AR6" s="2"/>
      <c r="AS6" s="2"/>
      <c r="AT6" s="2"/>
      <c r="AU6" s="8" t="s">
        <v>55</v>
      </c>
      <c r="AV6" s="8">
        <v>35</v>
      </c>
      <c r="AW6" s="8">
        <v>3</v>
      </c>
      <c r="AX6" s="8" t="s">
        <v>60</v>
      </c>
      <c r="AY6" s="2"/>
      <c r="AZ6" s="2"/>
      <c r="BA6" s="2"/>
      <c r="BB6" s="2"/>
      <c r="BC6" s="2"/>
      <c r="BD6" s="2"/>
      <c r="BE6" s="2"/>
      <c r="BF6" s="2"/>
      <c r="BG6" s="2"/>
      <c r="BH6" s="2"/>
      <c r="BI6" s="2"/>
      <c r="BJ6" s="2"/>
      <c r="BK6" s="2"/>
      <c r="BL6" s="2"/>
      <c r="BM6" s="2"/>
      <c r="BN6" s="2"/>
      <c r="BO6" s="2"/>
    </row>
    <row r="7" spans="1:67" ht="60" x14ac:dyDescent="0.25">
      <c r="A7" s="7">
        <v>27</v>
      </c>
      <c r="B7" s="10" t="s">
        <v>61</v>
      </c>
      <c r="C7" s="11" t="s">
        <v>62</v>
      </c>
      <c r="D7" s="2"/>
      <c r="E7" s="2"/>
      <c r="F7" s="2"/>
      <c r="G7" s="2"/>
      <c r="H7" s="2"/>
      <c r="I7" s="2"/>
      <c r="J7" s="2"/>
      <c r="K7" s="2"/>
      <c r="L7" s="2"/>
      <c r="M7" s="2"/>
      <c r="N7" s="2"/>
      <c r="O7" s="2"/>
      <c r="P7" s="2"/>
      <c r="Q7" s="5"/>
      <c r="R7" s="2"/>
      <c r="S7" s="5"/>
      <c r="T7" s="2"/>
      <c r="U7" s="2"/>
      <c r="V7" s="2"/>
      <c r="W7" s="2"/>
      <c r="X7" s="2"/>
      <c r="Y7" s="8">
        <v>637</v>
      </c>
      <c r="Z7" s="2"/>
      <c r="AA7" s="2"/>
      <c r="AB7" s="2"/>
      <c r="AC7" s="2"/>
      <c r="AD7" s="2"/>
      <c r="AE7" s="2"/>
      <c r="AF7" s="2"/>
      <c r="AG7" s="2"/>
      <c r="AH7" s="2"/>
      <c r="AI7" s="2"/>
      <c r="AJ7" s="2"/>
      <c r="AK7" s="2"/>
      <c r="AL7" s="2"/>
      <c r="AM7" s="2"/>
      <c r="AN7" s="2"/>
      <c r="AO7" s="2"/>
      <c r="AP7" s="2"/>
      <c r="AQ7" s="2"/>
      <c r="AR7" s="2"/>
      <c r="AS7" s="2"/>
      <c r="AT7" s="2"/>
      <c r="AU7" s="8" t="s">
        <v>55</v>
      </c>
      <c r="AV7" s="8">
        <v>59.8</v>
      </c>
      <c r="AW7" s="8">
        <v>5</v>
      </c>
      <c r="AX7" s="8" t="s">
        <v>60</v>
      </c>
      <c r="AY7" s="2"/>
      <c r="AZ7" s="2"/>
      <c r="BA7" s="2"/>
      <c r="BB7" s="2"/>
      <c r="BC7" s="2"/>
      <c r="BD7" s="2"/>
      <c r="BE7" s="2"/>
      <c r="BF7" s="2"/>
      <c r="BG7" s="2"/>
      <c r="BH7" s="2"/>
      <c r="BI7" s="2"/>
      <c r="BJ7" s="2"/>
      <c r="BK7" s="2"/>
      <c r="BL7" s="2"/>
      <c r="BM7" s="2"/>
      <c r="BN7" s="2"/>
      <c r="BO7" s="2"/>
    </row>
    <row r="8" spans="1:67" ht="48" x14ac:dyDescent="0.25">
      <c r="A8" s="6">
        <v>28</v>
      </c>
      <c r="B8" s="10" t="s">
        <v>63</v>
      </c>
      <c r="C8" s="11" t="s">
        <v>64</v>
      </c>
      <c r="D8" s="2"/>
      <c r="E8" s="2"/>
      <c r="F8" s="2"/>
      <c r="G8" s="2"/>
      <c r="H8" s="2"/>
      <c r="I8" s="2"/>
      <c r="J8" s="2"/>
      <c r="K8" s="2"/>
      <c r="L8" s="2"/>
      <c r="M8" s="2"/>
      <c r="N8" s="2"/>
      <c r="O8" s="2"/>
      <c r="P8" s="2"/>
      <c r="Q8" s="5"/>
      <c r="R8" s="2"/>
      <c r="S8" s="5"/>
      <c r="T8" s="2"/>
      <c r="U8" s="2"/>
      <c r="V8" s="2"/>
      <c r="W8" s="2"/>
      <c r="X8" s="2"/>
      <c r="Y8" s="8">
        <v>127</v>
      </c>
      <c r="Z8" s="2"/>
      <c r="AA8" s="2"/>
      <c r="AB8" s="2"/>
      <c r="AC8" s="2"/>
      <c r="AD8" s="2"/>
      <c r="AE8" s="2"/>
      <c r="AF8" s="2"/>
      <c r="AG8" s="2"/>
      <c r="AH8" s="2"/>
      <c r="AI8" s="2"/>
      <c r="AJ8" s="2"/>
      <c r="AK8" s="2"/>
      <c r="AL8" s="2"/>
      <c r="AM8" s="2"/>
      <c r="AN8" s="2"/>
      <c r="AO8" s="2"/>
      <c r="AP8" s="2"/>
      <c r="AQ8" s="2"/>
      <c r="AR8" s="2"/>
      <c r="AS8" s="2"/>
      <c r="AT8" s="2"/>
      <c r="AU8" s="8" t="s">
        <v>55</v>
      </c>
      <c r="AV8" s="8">
        <v>154.4</v>
      </c>
      <c r="AW8" s="8">
        <v>5</v>
      </c>
      <c r="AX8" s="8" t="s">
        <v>60</v>
      </c>
      <c r="AY8" s="2"/>
      <c r="AZ8" s="2"/>
      <c r="BA8" s="2"/>
      <c r="BB8" s="2"/>
      <c r="BC8" s="2"/>
      <c r="BD8" s="2"/>
      <c r="BE8" s="2"/>
      <c r="BF8" s="2"/>
      <c r="BG8" s="2"/>
      <c r="BH8" s="2"/>
      <c r="BI8" s="2"/>
      <c r="BJ8" s="2"/>
      <c r="BK8" s="2"/>
      <c r="BL8" s="2"/>
      <c r="BM8" s="2"/>
      <c r="BN8" s="2"/>
      <c r="BO8" s="2"/>
    </row>
    <row r="9" spans="1:67" ht="72" x14ac:dyDescent="0.25">
      <c r="A9" s="7">
        <v>29</v>
      </c>
      <c r="B9" s="10" t="s">
        <v>65</v>
      </c>
      <c r="C9" s="11" t="s">
        <v>66</v>
      </c>
      <c r="D9" s="2"/>
      <c r="E9" s="2"/>
      <c r="F9" s="2"/>
      <c r="G9" s="2"/>
      <c r="H9" s="2"/>
      <c r="I9" s="2"/>
      <c r="J9" s="2"/>
      <c r="K9" s="2"/>
      <c r="L9" s="2"/>
      <c r="M9" s="2"/>
      <c r="N9" s="2"/>
      <c r="O9" s="2"/>
      <c r="P9" s="2"/>
      <c r="Q9" s="5"/>
      <c r="R9" s="2"/>
      <c r="S9" s="5"/>
      <c r="T9" s="2"/>
      <c r="U9" s="2"/>
      <c r="V9" s="2"/>
      <c r="W9" s="2"/>
      <c r="X9" s="2"/>
      <c r="Y9" s="8">
        <v>101</v>
      </c>
      <c r="Z9" s="2"/>
      <c r="AA9" s="2"/>
      <c r="AB9" s="2"/>
      <c r="AC9" s="2"/>
      <c r="AD9" s="2"/>
      <c r="AE9" s="2"/>
      <c r="AF9" s="2"/>
      <c r="AG9" s="2"/>
      <c r="AH9" s="2"/>
      <c r="AI9" s="2"/>
      <c r="AJ9" s="2"/>
      <c r="AK9" s="2"/>
      <c r="AL9" s="2"/>
      <c r="AM9" s="2"/>
      <c r="AN9" s="2"/>
      <c r="AO9" s="2"/>
      <c r="AP9" s="2"/>
      <c r="AQ9" s="2"/>
      <c r="AR9" s="2"/>
      <c r="AS9" s="2"/>
      <c r="AT9" s="2"/>
      <c r="AU9" s="8" t="s">
        <v>55</v>
      </c>
      <c r="AV9" s="8">
        <v>102.7</v>
      </c>
      <c r="AW9" s="8">
        <v>5</v>
      </c>
      <c r="AX9" s="8" t="s">
        <v>60</v>
      </c>
      <c r="AY9" s="2"/>
      <c r="AZ9" s="2"/>
      <c r="BA9" s="2"/>
      <c r="BB9" s="2"/>
      <c r="BC9" s="2"/>
      <c r="BD9" s="2"/>
      <c r="BE9" s="2"/>
      <c r="BF9" s="2"/>
      <c r="BG9" s="2"/>
      <c r="BH9" s="2"/>
      <c r="BI9" s="2"/>
      <c r="BJ9" s="2"/>
      <c r="BK9" s="2"/>
      <c r="BL9" s="2"/>
      <c r="BM9" s="2"/>
      <c r="BN9" s="2"/>
      <c r="BO9" s="2"/>
    </row>
    <row r="10" spans="1:67" ht="60" x14ac:dyDescent="0.25">
      <c r="A10" s="7">
        <v>30</v>
      </c>
      <c r="B10" s="10" t="s">
        <v>67</v>
      </c>
      <c r="C10" s="11" t="s">
        <v>68</v>
      </c>
      <c r="D10" s="2"/>
      <c r="E10" s="2"/>
      <c r="F10" s="2"/>
      <c r="G10" s="2"/>
      <c r="H10" s="2"/>
      <c r="I10" s="2"/>
      <c r="J10" s="2"/>
      <c r="K10" s="2"/>
      <c r="L10" s="2"/>
      <c r="M10" s="2"/>
      <c r="N10" s="2"/>
      <c r="O10" s="2"/>
      <c r="P10" s="2"/>
      <c r="Q10" s="5"/>
      <c r="R10" s="2"/>
      <c r="S10" s="5"/>
      <c r="T10" s="2"/>
      <c r="U10" s="2"/>
      <c r="V10" s="2"/>
      <c r="W10" s="2"/>
      <c r="X10" s="2"/>
      <c r="Y10" s="8">
        <v>35</v>
      </c>
      <c r="Z10" s="2"/>
      <c r="AA10" s="2"/>
      <c r="AB10" s="2"/>
      <c r="AC10" s="2"/>
      <c r="AD10" s="2"/>
      <c r="AE10" s="2"/>
      <c r="AF10" s="2"/>
      <c r="AG10" s="2"/>
      <c r="AH10" s="2"/>
      <c r="AI10" s="2"/>
      <c r="AJ10" s="2"/>
      <c r="AK10" s="2"/>
      <c r="AL10" s="2"/>
      <c r="AM10" s="2"/>
      <c r="AN10" s="2"/>
      <c r="AO10" s="2"/>
      <c r="AP10" s="2"/>
      <c r="AQ10" s="2"/>
      <c r="AR10" s="2"/>
      <c r="AS10" s="2"/>
      <c r="AT10" s="2"/>
      <c r="AU10" s="8" t="s">
        <v>55</v>
      </c>
      <c r="AV10" s="8">
        <v>83.9</v>
      </c>
      <c r="AW10" s="8">
        <v>3</v>
      </c>
      <c r="AX10" s="8" t="s">
        <v>60</v>
      </c>
      <c r="AY10" s="2"/>
      <c r="AZ10" s="2"/>
      <c r="BA10" s="2"/>
      <c r="BB10" s="2"/>
      <c r="BC10" s="2"/>
      <c r="BD10" s="2"/>
      <c r="BE10" s="2"/>
      <c r="BF10" s="2"/>
      <c r="BG10" s="2"/>
      <c r="BH10" s="2"/>
      <c r="BI10" s="2"/>
      <c r="BJ10" s="2"/>
      <c r="BK10" s="2"/>
      <c r="BL10" s="2"/>
      <c r="BM10" s="2"/>
      <c r="BN10" s="2"/>
      <c r="BO10" s="2"/>
    </row>
    <row r="11" spans="1:67" ht="60" x14ac:dyDescent="0.25">
      <c r="A11" s="6">
        <v>31</v>
      </c>
      <c r="B11" s="10" t="s">
        <v>69</v>
      </c>
      <c r="C11" s="11" t="s">
        <v>70</v>
      </c>
      <c r="D11" s="2"/>
      <c r="E11" s="2"/>
      <c r="F11" s="2"/>
      <c r="G11" s="2"/>
      <c r="H11" s="2"/>
      <c r="I11" s="2"/>
      <c r="J11" s="2"/>
      <c r="K11" s="2"/>
      <c r="L11" s="2"/>
      <c r="M11" s="2"/>
      <c r="N11" s="2"/>
      <c r="O11" s="2"/>
      <c r="P11" s="2"/>
      <c r="Q11" s="5"/>
      <c r="R11" s="2"/>
      <c r="S11" s="5"/>
      <c r="T11" s="2"/>
      <c r="U11" s="2"/>
      <c r="V11" s="2"/>
      <c r="W11" s="2"/>
      <c r="X11" s="2"/>
      <c r="Y11" s="8">
        <v>75</v>
      </c>
      <c r="Z11" s="2"/>
      <c r="AA11" s="2"/>
      <c r="AB11" s="2"/>
      <c r="AC11" s="2"/>
      <c r="AD11" s="2"/>
      <c r="AE11" s="2"/>
      <c r="AF11" s="2"/>
      <c r="AG11" s="2"/>
      <c r="AH11" s="2"/>
      <c r="AI11" s="2"/>
      <c r="AJ11" s="2"/>
      <c r="AK11" s="2"/>
      <c r="AL11" s="2"/>
      <c r="AM11" s="2"/>
      <c r="AN11" s="2"/>
      <c r="AO11" s="2"/>
      <c r="AP11" s="2"/>
      <c r="AQ11" s="2"/>
      <c r="AR11" s="2"/>
      <c r="AS11" s="2"/>
      <c r="AT11" s="2"/>
      <c r="AU11" s="8" t="s">
        <v>55</v>
      </c>
      <c r="AV11" s="8">
        <v>169</v>
      </c>
      <c r="AW11" s="8">
        <v>5</v>
      </c>
      <c r="AX11" s="8" t="s">
        <v>60</v>
      </c>
      <c r="AY11" s="2"/>
      <c r="AZ11" s="2"/>
      <c r="BA11" s="2"/>
      <c r="BB11" s="2"/>
      <c r="BC11" s="2"/>
      <c r="BD11" s="2"/>
      <c r="BE11" s="2"/>
      <c r="BF11" s="2"/>
      <c r="BG11" s="2"/>
      <c r="BH11" s="2"/>
      <c r="BI11" s="2"/>
      <c r="BJ11" s="2"/>
      <c r="BK11" s="2"/>
      <c r="BL11" s="2"/>
      <c r="BM11" s="2"/>
      <c r="BN11" s="2"/>
      <c r="BO11" s="2"/>
    </row>
    <row r="12" spans="1:67" ht="72" x14ac:dyDescent="0.25">
      <c r="A12" s="7">
        <v>32</v>
      </c>
      <c r="B12" s="10" t="s">
        <v>71</v>
      </c>
      <c r="C12" s="11" t="s">
        <v>72</v>
      </c>
      <c r="D12" s="2"/>
      <c r="E12" s="2"/>
      <c r="F12" s="2"/>
      <c r="G12" s="2"/>
      <c r="H12" s="2"/>
      <c r="I12" s="2"/>
      <c r="J12" s="2"/>
      <c r="K12" s="2"/>
      <c r="L12" s="2"/>
      <c r="M12" s="2"/>
      <c r="N12" s="2"/>
      <c r="O12" s="2"/>
      <c r="P12" s="2"/>
      <c r="Q12" s="5"/>
      <c r="R12" s="2"/>
      <c r="S12" s="5"/>
      <c r="T12" s="2"/>
      <c r="U12" s="2"/>
      <c r="V12" s="2"/>
      <c r="W12" s="2"/>
      <c r="X12" s="2"/>
      <c r="Y12" s="8">
        <v>50</v>
      </c>
      <c r="Z12" s="2"/>
      <c r="AA12" s="2"/>
      <c r="AB12" s="2"/>
      <c r="AC12" s="2"/>
      <c r="AD12" s="2"/>
      <c r="AE12" s="2"/>
      <c r="AF12" s="2"/>
      <c r="AG12" s="2"/>
      <c r="AH12" s="2"/>
      <c r="AI12" s="2"/>
      <c r="AJ12" s="2"/>
      <c r="AK12" s="2"/>
      <c r="AL12" s="2"/>
      <c r="AM12" s="2"/>
      <c r="AN12" s="2"/>
      <c r="AO12" s="2"/>
      <c r="AP12" s="2"/>
      <c r="AQ12" s="2"/>
      <c r="AR12" s="2"/>
      <c r="AS12" s="2"/>
      <c r="AT12" s="2"/>
      <c r="AU12" s="8" t="s">
        <v>55</v>
      </c>
      <c r="AV12" s="8">
        <v>58.6</v>
      </c>
      <c r="AW12" s="8">
        <v>2</v>
      </c>
      <c r="AX12" s="8" t="s">
        <v>60</v>
      </c>
      <c r="AY12" s="2"/>
      <c r="AZ12" s="2"/>
      <c r="BA12" s="2"/>
      <c r="BB12" s="2"/>
      <c r="BC12" s="2"/>
      <c r="BD12" s="2"/>
      <c r="BE12" s="2"/>
      <c r="BF12" s="2"/>
      <c r="BG12" s="2"/>
      <c r="BH12" s="2"/>
      <c r="BI12" s="2"/>
      <c r="BJ12" s="2"/>
      <c r="BK12" s="2"/>
      <c r="BL12" s="2"/>
      <c r="BM12" s="2"/>
      <c r="BN12" s="2"/>
      <c r="BO12" s="2"/>
    </row>
    <row r="13" spans="1:67" ht="132" x14ac:dyDescent="0.25">
      <c r="A13" s="7">
        <v>33</v>
      </c>
      <c r="B13" s="10" t="s">
        <v>73</v>
      </c>
      <c r="C13" s="11" t="s">
        <v>74</v>
      </c>
      <c r="D13" s="2"/>
      <c r="E13" s="2"/>
      <c r="F13" s="2"/>
      <c r="G13" s="2"/>
      <c r="H13" s="2"/>
      <c r="I13" s="2"/>
      <c r="J13" s="2"/>
      <c r="K13" s="2"/>
      <c r="L13" s="2"/>
      <c r="M13" s="2"/>
      <c r="N13" s="2"/>
      <c r="O13" s="2"/>
      <c r="P13" s="2"/>
      <c r="Q13" s="5"/>
      <c r="R13" s="2"/>
      <c r="S13" s="5"/>
      <c r="T13" s="2"/>
      <c r="U13" s="2"/>
      <c r="V13" s="2"/>
      <c r="W13" s="2"/>
      <c r="X13" s="2"/>
      <c r="Y13" s="8">
        <v>60</v>
      </c>
      <c r="Z13" s="2"/>
      <c r="AA13" s="2"/>
      <c r="AB13" s="2"/>
      <c r="AC13" s="2"/>
      <c r="AD13" s="2"/>
      <c r="AE13" s="2"/>
      <c r="AF13" s="2"/>
      <c r="AG13" s="2"/>
      <c r="AH13" s="2"/>
      <c r="AI13" s="2"/>
      <c r="AJ13" s="2"/>
      <c r="AK13" s="2"/>
      <c r="AL13" s="2"/>
      <c r="AM13" s="2"/>
      <c r="AN13" s="2"/>
      <c r="AO13" s="2"/>
      <c r="AP13" s="2"/>
      <c r="AQ13" s="2"/>
      <c r="AR13" s="2"/>
      <c r="AS13" s="2"/>
      <c r="AT13" s="2"/>
      <c r="AU13" s="8" t="s">
        <v>55</v>
      </c>
      <c r="AV13" s="8">
        <v>85</v>
      </c>
      <c r="AW13" s="8">
        <v>5</v>
      </c>
      <c r="AX13" s="8" t="s">
        <v>60</v>
      </c>
      <c r="AY13" s="2"/>
      <c r="AZ13" s="2"/>
      <c r="BA13" s="2"/>
      <c r="BB13" s="2"/>
      <c r="BC13" s="2"/>
      <c r="BD13" s="2"/>
      <c r="BE13" s="2"/>
      <c r="BF13" s="2"/>
      <c r="BG13" s="2"/>
      <c r="BH13" s="2"/>
      <c r="BI13" s="2"/>
      <c r="BJ13" s="2"/>
      <c r="BK13" s="2"/>
      <c r="BL13" s="2"/>
      <c r="BM13" s="2"/>
      <c r="BN13" s="2"/>
      <c r="BO13" s="2"/>
    </row>
    <row r="14" spans="1:67" ht="84" x14ac:dyDescent="0.25">
      <c r="A14" s="6">
        <v>34</v>
      </c>
      <c r="B14" s="10" t="s">
        <v>75</v>
      </c>
      <c r="C14" s="11" t="s">
        <v>76</v>
      </c>
      <c r="D14" s="2"/>
      <c r="E14" s="2"/>
      <c r="F14" s="2"/>
      <c r="G14" s="2"/>
      <c r="H14" s="2"/>
      <c r="I14" s="2"/>
      <c r="J14" s="2"/>
      <c r="K14" s="2"/>
      <c r="L14" s="2"/>
      <c r="M14" s="2"/>
      <c r="N14" s="2"/>
      <c r="O14" s="2"/>
      <c r="P14" s="2"/>
      <c r="Q14" s="5"/>
      <c r="R14" s="2"/>
      <c r="S14" s="5"/>
      <c r="T14" s="2"/>
      <c r="U14" s="2"/>
      <c r="V14" s="2"/>
      <c r="W14" s="2"/>
      <c r="X14" s="2"/>
      <c r="Y14" s="8">
        <v>120</v>
      </c>
      <c r="Z14" s="2"/>
      <c r="AA14" s="2"/>
      <c r="AB14" s="2"/>
      <c r="AC14" s="2"/>
      <c r="AD14" s="2"/>
      <c r="AE14" s="2"/>
      <c r="AF14" s="2"/>
      <c r="AG14" s="2"/>
      <c r="AH14" s="2"/>
      <c r="AI14" s="2"/>
      <c r="AJ14" s="2"/>
      <c r="AK14" s="2"/>
      <c r="AL14" s="2"/>
      <c r="AM14" s="2"/>
      <c r="AN14" s="2"/>
      <c r="AO14" s="2"/>
      <c r="AP14" s="2"/>
      <c r="AQ14" s="2"/>
      <c r="AR14" s="2"/>
      <c r="AS14" s="2"/>
      <c r="AT14" s="2"/>
      <c r="AU14" s="8" t="s">
        <v>55</v>
      </c>
      <c r="AV14" s="8">
        <v>150</v>
      </c>
      <c r="AW14" s="8">
        <v>5</v>
      </c>
      <c r="AX14" s="8" t="s">
        <v>60</v>
      </c>
      <c r="AY14" s="2"/>
      <c r="AZ14" s="2"/>
      <c r="BA14" s="2"/>
      <c r="BB14" s="2"/>
      <c r="BC14" s="2"/>
      <c r="BD14" s="2"/>
      <c r="BE14" s="2"/>
      <c r="BF14" s="2"/>
      <c r="BG14" s="2"/>
      <c r="BH14" s="2"/>
      <c r="BI14" s="2"/>
      <c r="BJ14" s="2"/>
      <c r="BK14" s="2"/>
      <c r="BL14" s="2"/>
      <c r="BM14" s="2"/>
      <c r="BN14" s="2"/>
      <c r="BO14" s="2"/>
    </row>
    <row r="15" spans="1:67" ht="60" x14ac:dyDescent="0.25">
      <c r="A15" s="7">
        <v>35</v>
      </c>
      <c r="B15" s="10" t="s">
        <v>77</v>
      </c>
      <c r="C15" s="11" t="s">
        <v>78</v>
      </c>
      <c r="D15" s="2"/>
      <c r="E15" s="2"/>
      <c r="F15" s="2"/>
      <c r="G15" s="2"/>
      <c r="H15" s="2"/>
      <c r="I15" s="2"/>
      <c r="J15" s="2"/>
      <c r="K15" s="2"/>
      <c r="L15" s="2"/>
      <c r="M15" s="2"/>
      <c r="N15" s="2"/>
      <c r="O15" s="2"/>
      <c r="P15" s="2"/>
      <c r="Q15" s="5"/>
      <c r="R15" s="2"/>
      <c r="S15" s="5"/>
      <c r="T15" s="2"/>
      <c r="U15" s="2"/>
      <c r="V15" s="2"/>
      <c r="W15" s="2"/>
      <c r="X15" s="2"/>
      <c r="Y15" s="8">
        <v>37</v>
      </c>
      <c r="Z15" s="2"/>
      <c r="AA15" s="2"/>
      <c r="AB15" s="2"/>
      <c r="AC15" s="2"/>
      <c r="AD15" s="2"/>
      <c r="AE15" s="2"/>
      <c r="AF15" s="2"/>
      <c r="AG15" s="2"/>
      <c r="AH15" s="2"/>
      <c r="AI15" s="2"/>
      <c r="AJ15" s="2"/>
      <c r="AK15" s="2"/>
      <c r="AL15" s="2"/>
      <c r="AM15" s="2"/>
      <c r="AN15" s="2"/>
      <c r="AO15" s="2"/>
      <c r="AP15" s="2"/>
      <c r="AQ15" s="2"/>
      <c r="AR15" s="2"/>
      <c r="AS15" s="2"/>
      <c r="AT15" s="2"/>
      <c r="AU15" s="8" t="s">
        <v>55</v>
      </c>
      <c r="AV15" s="8">
        <v>85</v>
      </c>
      <c r="AW15" s="8">
        <v>5</v>
      </c>
      <c r="AX15" s="8" t="s">
        <v>60</v>
      </c>
      <c r="AY15" s="2"/>
      <c r="AZ15" s="2"/>
      <c r="BA15" s="2"/>
      <c r="BB15" s="2"/>
      <c r="BC15" s="2"/>
      <c r="BD15" s="2"/>
      <c r="BE15" s="2"/>
      <c r="BF15" s="2"/>
      <c r="BG15" s="2"/>
      <c r="BH15" s="2"/>
      <c r="BI15" s="2"/>
      <c r="BJ15" s="2"/>
      <c r="BK15" s="2"/>
      <c r="BL15" s="2"/>
      <c r="BM15" s="2"/>
      <c r="BN15" s="2"/>
      <c r="BO15" s="2"/>
    </row>
    <row r="16" spans="1:67" ht="42" x14ac:dyDescent="0.25">
      <c r="A16" s="7">
        <v>37</v>
      </c>
      <c r="B16" s="10" t="s">
        <v>79</v>
      </c>
      <c r="C16" s="11" t="s">
        <v>80</v>
      </c>
      <c r="D16" s="2"/>
      <c r="E16" s="2"/>
      <c r="F16" s="2"/>
      <c r="G16" s="2"/>
      <c r="H16" s="2"/>
      <c r="I16" s="2"/>
      <c r="J16" s="2"/>
      <c r="K16" s="2"/>
      <c r="L16" s="2"/>
      <c r="M16" s="2"/>
      <c r="N16" s="2"/>
      <c r="O16" s="2"/>
      <c r="P16" s="2"/>
      <c r="Q16" s="5"/>
      <c r="R16" s="2"/>
      <c r="S16" s="5"/>
      <c r="T16" s="2"/>
      <c r="U16" s="2"/>
      <c r="V16" s="2"/>
      <c r="W16" s="2"/>
      <c r="X16" s="2"/>
      <c r="Y16" s="8">
        <v>50</v>
      </c>
      <c r="Z16" s="2"/>
      <c r="AA16" s="2"/>
      <c r="AB16" s="2"/>
      <c r="AC16" s="2"/>
      <c r="AD16" s="2"/>
      <c r="AE16" s="2"/>
      <c r="AF16" s="2"/>
      <c r="AG16" s="2"/>
      <c r="AH16" s="2"/>
      <c r="AI16" s="2"/>
      <c r="AJ16" s="2"/>
      <c r="AK16" s="2"/>
      <c r="AL16" s="2"/>
      <c r="AM16" s="2"/>
      <c r="AN16" s="2"/>
      <c r="AO16" s="2"/>
      <c r="AP16" s="2"/>
      <c r="AQ16" s="2"/>
      <c r="AR16" s="2"/>
      <c r="AS16" s="2"/>
      <c r="AT16" s="2"/>
      <c r="AU16" s="8" t="s">
        <v>55</v>
      </c>
      <c r="AV16" s="8">
        <v>63.8</v>
      </c>
      <c r="AW16" s="8">
        <v>3</v>
      </c>
      <c r="AX16" s="8" t="s">
        <v>60</v>
      </c>
      <c r="AY16" s="2"/>
      <c r="AZ16" s="2"/>
      <c r="BA16" s="2"/>
      <c r="BB16" s="2"/>
      <c r="BC16" s="2"/>
      <c r="BD16" s="2"/>
      <c r="BE16" s="2"/>
      <c r="BF16" s="2"/>
      <c r="BG16" s="2"/>
      <c r="BH16" s="2"/>
      <c r="BI16" s="2"/>
      <c r="BJ16" s="2"/>
      <c r="BK16" s="2"/>
      <c r="BL16" s="2"/>
      <c r="BM16" s="2"/>
      <c r="BN16" s="2"/>
      <c r="BO16" s="2"/>
    </row>
    <row r="17" spans="1:67" ht="42" x14ac:dyDescent="0.25">
      <c r="A17" s="7">
        <v>38</v>
      </c>
      <c r="B17" s="10" t="s">
        <v>81</v>
      </c>
      <c r="C17" s="11" t="s">
        <v>62</v>
      </c>
      <c r="D17" s="2"/>
      <c r="E17" s="2"/>
      <c r="F17" s="2"/>
      <c r="G17" s="2"/>
      <c r="H17" s="2"/>
      <c r="I17" s="2"/>
      <c r="J17" s="2"/>
      <c r="K17" s="2"/>
      <c r="L17" s="2"/>
      <c r="M17" s="2"/>
      <c r="N17" s="2"/>
      <c r="O17" s="2"/>
      <c r="P17" s="2"/>
      <c r="Q17" s="5"/>
      <c r="R17" s="2"/>
      <c r="S17" s="5"/>
      <c r="T17" s="2"/>
      <c r="U17" s="2"/>
      <c r="V17" s="2"/>
      <c r="W17" s="2"/>
      <c r="X17" s="2"/>
      <c r="Y17" s="8">
        <v>637</v>
      </c>
      <c r="Z17" s="2"/>
      <c r="AA17" s="2"/>
      <c r="AB17" s="2"/>
      <c r="AC17" s="2"/>
      <c r="AD17" s="2"/>
      <c r="AE17" s="2"/>
      <c r="AF17" s="2"/>
      <c r="AG17" s="2"/>
      <c r="AH17" s="2"/>
      <c r="AI17" s="2"/>
      <c r="AJ17" s="2"/>
      <c r="AK17" s="2"/>
      <c r="AL17" s="2"/>
      <c r="AM17" s="2"/>
      <c r="AN17" s="2"/>
      <c r="AO17" s="2"/>
      <c r="AP17" s="2"/>
      <c r="AQ17" s="2"/>
      <c r="AR17" s="2"/>
      <c r="AS17" s="2"/>
      <c r="AT17" s="2"/>
      <c r="AU17" s="8" t="s">
        <v>55</v>
      </c>
      <c r="AV17" s="8">
        <v>45</v>
      </c>
      <c r="AW17" s="8">
        <v>5</v>
      </c>
      <c r="AX17" s="8" t="s">
        <v>60</v>
      </c>
      <c r="AY17" s="2"/>
      <c r="AZ17" s="2"/>
      <c r="BA17" s="2"/>
      <c r="BB17" s="2"/>
      <c r="BC17" s="2"/>
      <c r="BD17" s="2"/>
      <c r="BE17" s="2"/>
      <c r="BF17" s="2"/>
      <c r="BG17" s="2"/>
      <c r="BH17" s="2"/>
      <c r="BI17" s="2"/>
      <c r="BJ17" s="2"/>
      <c r="BK17" s="2"/>
      <c r="BL17" s="2"/>
      <c r="BM17" s="2"/>
      <c r="BN17" s="2"/>
      <c r="BO17" s="2"/>
    </row>
    <row r="18" spans="1:67" ht="42" x14ac:dyDescent="0.25">
      <c r="A18" s="7">
        <v>39</v>
      </c>
      <c r="B18" s="10" t="s">
        <v>82</v>
      </c>
      <c r="C18" s="11" t="s">
        <v>83</v>
      </c>
      <c r="D18" s="2"/>
      <c r="E18" s="2"/>
      <c r="F18" s="2"/>
      <c r="G18" s="2"/>
      <c r="H18" s="2"/>
      <c r="I18" s="2"/>
      <c r="J18" s="2"/>
      <c r="K18" s="2"/>
      <c r="L18" s="2"/>
      <c r="M18" s="2"/>
      <c r="N18" s="2"/>
      <c r="O18" s="2"/>
      <c r="P18" s="2"/>
      <c r="Q18" s="5"/>
      <c r="R18" s="2"/>
      <c r="S18" s="5"/>
      <c r="T18" s="2"/>
      <c r="U18" s="2"/>
      <c r="V18" s="2"/>
      <c r="W18" s="2"/>
      <c r="X18" s="2"/>
      <c r="Y18" s="8">
        <v>187</v>
      </c>
      <c r="Z18" s="2"/>
      <c r="AA18" s="2"/>
      <c r="AB18" s="2"/>
      <c r="AC18" s="2"/>
      <c r="AD18" s="2"/>
      <c r="AE18" s="2"/>
      <c r="AF18" s="2"/>
      <c r="AG18" s="2"/>
      <c r="AH18" s="2"/>
      <c r="AI18" s="2"/>
      <c r="AJ18" s="2"/>
      <c r="AK18" s="2"/>
      <c r="AL18" s="2"/>
      <c r="AM18" s="2"/>
      <c r="AN18" s="2"/>
      <c r="AO18" s="2"/>
      <c r="AP18" s="2"/>
      <c r="AQ18" s="2"/>
      <c r="AR18" s="2"/>
      <c r="AS18" s="2"/>
      <c r="AT18" s="2"/>
      <c r="AU18" s="8" t="s">
        <v>55</v>
      </c>
      <c r="AV18" s="8">
        <v>180</v>
      </c>
      <c r="AW18" s="8">
        <v>10</v>
      </c>
      <c r="AX18" s="8" t="s">
        <v>60</v>
      </c>
      <c r="AY18" s="2"/>
      <c r="AZ18" s="2"/>
      <c r="BA18" s="2"/>
      <c r="BB18" s="2"/>
      <c r="BC18" s="2"/>
      <c r="BD18" s="2"/>
      <c r="BE18" s="2"/>
      <c r="BF18" s="2"/>
      <c r="BG18" s="2"/>
      <c r="BH18" s="2"/>
      <c r="BI18" s="2"/>
      <c r="BJ18" s="2"/>
      <c r="BK18" s="2"/>
      <c r="BL18" s="2"/>
      <c r="BM18" s="2"/>
      <c r="BN18" s="2"/>
      <c r="BO18" s="2"/>
    </row>
    <row r="19" spans="1:67" ht="48" x14ac:dyDescent="0.25">
      <c r="A19" s="7">
        <v>40</v>
      </c>
      <c r="B19" s="10" t="s">
        <v>84</v>
      </c>
      <c r="C19" s="11" t="s">
        <v>85</v>
      </c>
      <c r="D19" s="2"/>
      <c r="E19" s="2"/>
      <c r="F19" s="2"/>
      <c r="G19" s="2"/>
      <c r="H19" s="2"/>
      <c r="I19" s="2"/>
      <c r="J19" s="2"/>
      <c r="K19" s="2"/>
      <c r="L19" s="2"/>
      <c r="M19" s="2"/>
      <c r="N19" s="2"/>
      <c r="O19" s="2"/>
      <c r="P19" s="2"/>
      <c r="Q19" s="5"/>
      <c r="R19" s="2"/>
      <c r="S19" s="5"/>
      <c r="T19" s="2"/>
      <c r="U19" s="2"/>
      <c r="V19" s="2"/>
      <c r="W19" s="2"/>
      <c r="X19" s="2"/>
      <c r="Y19" s="8">
        <v>50</v>
      </c>
      <c r="Z19" s="2"/>
      <c r="AA19" s="2"/>
      <c r="AB19" s="2"/>
      <c r="AC19" s="2"/>
      <c r="AD19" s="2"/>
      <c r="AE19" s="2"/>
      <c r="AF19" s="2"/>
      <c r="AG19" s="2"/>
      <c r="AH19" s="2"/>
      <c r="AI19" s="2"/>
      <c r="AJ19" s="2"/>
      <c r="AK19" s="2"/>
      <c r="AL19" s="2"/>
      <c r="AM19" s="2"/>
      <c r="AN19" s="2"/>
      <c r="AO19" s="2"/>
      <c r="AP19" s="2"/>
      <c r="AQ19" s="2"/>
      <c r="AR19" s="2"/>
      <c r="AS19" s="2"/>
      <c r="AT19" s="2"/>
      <c r="AU19" s="8" t="s">
        <v>55</v>
      </c>
      <c r="AV19" s="8">
        <v>75</v>
      </c>
      <c r="AW19" s="8">
        <v>6</v>
      </c>
      <c r="AX19" s="8" t="s">
        <v>60</v>
      </c>
      <c r="AY19" s="2"/>
      <c r="AZ19" s="2"/>
      <c r="BA19" s="2"/>
      <c r="BB19" s="2"/>
      <c r="BC19" s="2"/>
      <c r="BD19" s="2"/>
      <c r="BE19" s="2"/>
      <c r="BF19" s="2"/>
      <c r="BG19" s="2"/>
      <c r="BH19" s="2"/>
      <c r="BI19" s="2"/>
      <c r="BJ19" s="2"/>
      <c r="BK19" s="2"/>
      <c r="BL19" s="2"/>
      <c r="BM19" s="2"/>
      <c r="BN19" s="2"/>
      <c r="BO19" s="2"/>
    </row>
    <row r="20" spans="1:67" ht="18.75" x14ac:dyDescent="0.25">
      <c r="A20" s="382" t="s">
        <v>103</v>
      </c>
      <c r="B20" s="383"/>
      <c r="C20" s="383"/>
      <c r="D20" s="383"/>
      <c r="E20" s="383"/>
      <c r="F20" s="383"/>
      <c r="G20" s="384"/>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row>
    <row r="21" spans="1:67" ht="60" x14ac:dyDescent="0.25">
      <c r="A21" s="9">
        <v>49</v>
      </c>
      <c r="B21" s="10" t="s">
        <v>86</v>
      </c>
      <c r="C21" s="11" t="s">
        <v>87</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row>
    <row r="22" spans="1:67" ht="57.75" customHeight="1" x14ac:dyDescent="0.25">
      <c r="A22" s="9">
        <v>62</v>
      </c>
      <c r="B22" s="10" t="s">
        <v>88</v>
      </c>
      <c r="C22" s="11" t="s">
        <v>83</v>
      </c>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row>
    <row r="23" spans="1:67" ht="48" x14ac:dyDescent="0.25">
      <c r="A23" s="9">
        <v>63</v>
      </c>
      <c r="B23" s="381" t="s">
        <v>89</v>
      </c>
      <c r="C23" s="11" t="s">
        <v>90</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row>
    <row r="24" spans="1:67" x14ac:dyDescent="0.25">
      <c r="A24" s="9">
        <v>64</v>
      </c>
      <c r="B24" s="381"/>
      <c r="C24" s="11" t="s">
        <v>91</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row>
    <row r="25" spans="1:67" ht="75" customHeight="1" x14ac:dyDescent="0.25">
      <c r="A25" s="9">
        <v>65</v>
      </c>
      <c r="B25" s="10" t="s">
        <v>92</v>
      </c>
      <c r="C25" s="11" t="s">
        <v>93</v>
      </c>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row>
    <row r="26" spans="1:67" ht="63.75" customHeight="1" x14ac:dyDescent="0.25">
      <c r="A26" s="9">
        <v>66</v>
      </c>
      <c r="B26" s="10" t="s">
        <v>94</v>
      </c>
      <c r="C26" s="11" t="s">
        <v>95</v>
      </c>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row>
    <row r="27" spans="1:67" ht="37.5" customHeight="1" x14ac:dyDescent="0.25">
      <c r="A27" s="9">
        <v>67</v>
      </c>
      <c r="B27" s="381" t="s">
        <v>96</v>
      </c>
      <c r="C27" s="11" t="s">
        <v>97</v>
      </c>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row>
    <row r="28" spans="1:67" ht="33" customHeight="1" x14ac:dyDescent="0.25">
      <c r="A28" s="9">
        <v>68</v>
      </c>
      <c r="B28" s="381"/>
      <c r="C28" s="11" t="s">
        <v>98</v>
      </c>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row>
    <row r="29" spans="1:67" ht="75" customHeight="1" x14ac:dyDescent="0.25">
      <c r="A29" s="9">
        <v>69</v>
      </c>
      <c r="B29" s="381" t="s">
        <v>99</v>
      </c>
      <c r="C29" s="11" t="s">
        <v>100</v>
      </c>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row>
    <row r="30" spans="1:67" ht="24" x14ac:dyDescent="0.25">
      <c r="A30" s="9">
        <v>70</v>
      </c>
      <c r="B30" s="381"/>
      <c r="C30" s="11" t="s">
        <v>101</v>
      </c>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row>
  </sheetData>
  <mergeCells count="45">
    <mergeCell ref="A1:A3"/>
    <mergeCell ref="B1:B3"/>
    <mergeCell ref="M1:P1"/>
    <mergeCell ref="M2:M3"/>
    <mergeCell ref="N2:P2"/>
    <mergeCell ref="F1:F3"/>
    <mergeCell ref="G1:G3"/>
    <mergeCell ref="C1:C3"/>
    <mergeCell ref="D1:E1"/>
    <mergeCell ref="D2:D3"/>
    <mergeCell ref="E2:E3"/>
    <mergeCell ref="H1:K2"/>
    <mergeCell ref="L1:L3"/>
    <mergeCell ref="Q1:S2"/>
    <mergeCell ref="BF1:BO1"/>
    <mergeCell ref="AX1:AX3"/>
    <mergeCell ref="AU1:AU3"/>
    <mergeCell ref="AY1:BE1"/>
    <mergeCell ref="AY2:AY3"/>
    <mergeCell ref="AZ2:BB2"/>
    <mergeCell ref="BC2:BE2"/>
    <mergeCell ref="AV1:AV3"/>
    <mergeCell ref="BG2:BG3"/>
    <mergeCell ref="BI2:BI3"/>
    <mergeCell ref="BM2:BO2"/>
    <mergeCell ref="BJ2:BL2"/>
    <mergeCell ref="BH2:BH3"/>
    <mergeCell ref="AW1:AW3"/>
    <mergeCell ref="BF2:BF3"/>
    <mergeCell ref="AK1:AT1"/>
    <mergeCell ref="AA2:AB2"/>
    <mergeCell ref="Z1:Z3"/>
    <mergeCell ref="T1:W2"/>
    <mergeCell ref="X1:X3"/>
    <mergeCell ref="AC2:AD2"/>
    <mergeCell ref="AE2:AF2"/>
    <mergeCell ref="AG2:AH2"/>
    <mergeCell ref="AI2:AJ2"/>
    <mergeCell ref="AA1:AJ1"/>
    <mergeCell ref="Y1:Y3"/>
    <mergeCell ref="B29:B30"/>
    <mergeCell ref="A4:G4"/>
    <mergeCell ref="A20:G20"/>
    <mergeCell ref="B23:B24"/>
    <mergeCell ref="B27:B28"/>
  </mergeCells>
  <pageMargins left="0.39370078740157483" right="0" top="0.78740157480314965" bottom="0.74803149606299213" header="0.31496062992125984" footer="0.31496062992125984"/>
  <pageSetup paperSize="8" scale="46" fitToWidth="2" fitToHeight="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H50"/>
  <sheetViews>
    <sheetView topLeftCell="A23" workbookViewId="0">
      <selection activeCell="E49" sqref="E10:E49"/>
    </sheetView>
  </sheetViews>
  <sheetFormatPr defaultRowHeight="15" x14ac:dyDescent="0.25"/>
  <sheetData>
    <row r="9" spans="2:6" x14ac:dyDescent="0.25">
      <c r="B9" t="s">
        <v>1144</v>
      </c>
      <c r="C9" t="s">
        <v>1145</v>
      </c>
      <c r="D9" t="s">
        <v>1141</v>
      </c>
      <c r="E9" t="s">
        <v>1142</v>
      </c>
      <c r="F9" t="s">
        <v>1143</v>
      </c>
    </row>
    <row r="10" spans="2:6" x14ac:dyDescent="0.25">
      <c r="C10">
        <v>470</v>
      </c>
      <c r="D10" s="140"/>
      <c r="E10" s="141">
        <v>2262</v>
      </c>
    </row>
    <row r="11" spans="2:6" x14ac:dyDescent="0.25">
      <c r="C11">
        <v>100</v>
      </c>
      <c r="D11" s="140"/>
      <c r="E11" s="140">
        <v>506</v>
      </c>
    </row>
    <row r="12" spans="2:6" x14ac:dyDescent="0.25">
      <c r="C12" t="s">
        <v>107</v>
      </c>
      <c r="D12" s="140">
        <v>318</v>
      </c>
      <c r="E12" s="140">
        <v>840</v>
      </c>
    </row>
    <row r="13" spans="2:6" x14ac:dyDescent="0.25">
      <c r="C13">
        <v>73.2</v>
      </c>
      <c r="D13" s="140">
        <f>450.8-C13</f>
        <v>377.6</v>
      </c>
      <c r="E13" s="136" t="s">
        <v>107</v>
      </c>
    </row>
    <row r="14" spans="2:6" x14ac:dyDescent="0.25">
      <c r="C14" t="s">
        <v>107</v>
      </c>
      <c r="D14" s="136" t="s">
        <v>107</v>
      </c>
      <c r="E14" s="140">
        <v>1676.7</v>
      </c>
    </row>
    <row r="15" spans="2:6" x14ac:dyDescent="0.25">
      <c r="B15">
        <v>372</v>
      </c>
      <c r="C15" t="s">
        <v>107</v>
      </c>
      <c r="D15" s="140" t="s">
        <v>107</v>
      </c>
      <c r="E15" s="140"/>
    </row>
    <row r="16" spans="2:6" x14ac:dyDescent="0.25">
      <c r="C16" t="s">
        <v>107</v>
      </c>
      <c r="D16" s="140" t="s">
        <v>107</v>
      </c>
      <c r="E16" s="140">
        <v>787</v>
      </c>
    </row>
    <row r="17" spans="3:6" x14ac:dyDescent="0.25">
      <c r="C17" t="s">
        <v>107</v>
      </c>
      <c r="D17" s="144" t="s">
        <v>107</v>
      </c>
      <c r="E17" s="140">
        <v>40</v>
      </c>
    </row>
    <row r="18" spans="3:6" x14ac:dyDescent="0.25">
      <c r="C18" t="s">
        <v>107</v>
      </c>
      <c r="D18" s="136" t="s">
        <v>107</v>
      </c>
      <c r="E18" s="140">
        <v>101</v>
      </c>
    </row>
    <row r="19" spans="3:6" x14ac:dyDescent="0.25">
      <c r="C19" t="s">
        <v>107</v>
      </c>
      <c r="D19" s="136" t="s">
        <v>107</v>
      </c>
      <c r="E19" s="136" t="s">
        <v>107</v>
      </c>
    </row>
    <row r="20" spans="3:6" x14ac:dyDescent="0.25">
      <c r="C20" t="s">
        <v>107</v>
      </c>
      <c r="D20" s="136" t="s">
        <v>107</v>
      </c>
      <c r="E20" s="136" t="s">
        <v>107</v>
      </c>
    </row>
    <row r="21" spans="3:6" x14ac:dyDescent="0.25">
      <c r="C21" t="s">
        <v>107</v>
      </c>
      <c r="D21" s="136" t="s">
        <v>107</v>
      </c>
      <c r="E21" s="136" t="s">
        <v>107</v>
      </c>
    </row>
    <row r="22" spans="3:6" x14ac:dyDescent="0.25">
      <c r="C22" t="s">
        <v>107</v>
      </c>
      <c r="D22" s="136" t="s">
        <v>107</v>
      </c>
      <c r="E22" s="136" t="s">
        <v>107</v>
      </c>
    </row>
    <row r="23" spans="3:6" x14ac:dyDescent="0.25">
      <c r="C23" t="s">
        <v>107</v>
      </c>
      <c r="D23" s="136" t="s">
        <v>107</v>
      </c>
      <c r="E23" s="136" t="s">
        <v>107</v>
      </c>
    </row>
    <row r="24" spans="3:6" x14ac:dyDescent="0.25">
      <c r="C24" t="s">
        <v>107</v>
      </c>
      <c r="D24" s="140">
        <v>16.899999999999999</v>
      </c>
      <c r="E24" s="136" t="s">
        <v>107</v>
      </c>
    </row>
    <row r="25" spans="3:6" x14ac:dyDescent="0.25">
      <c r="C25" t="s">
        <v>107</v>
      </c>
      <c r="D25" s="136" t="s">
        <v>107</v>
      </c>
      <c r="E25" s="136" t="s">
        <v>107</v>
      </c>
    </row>
    <row r="26" spans="3:6" ht="30" x14ac:dyDescent="0.25">
      <c r="C26" t="s">
        <v>107</v>
      </c>
      <c r="D26" s="140" t="s">
        <v>1063</v>
      </c>
      <c r="E26" s="136" t="s">
        <v>107</v>
      </c>
    </row>
    <row r="27" spans="3:6" x14ac:dyDescent="0.25">
      <c r="C27" t="s">
        <v>107</v>
      </c>
      <c r="D27" s="136" t="s">
        <v>107</v>
      </c>
      <c r="E27" s="136" t="s">
        <v>107</v>
      </c>
      <c r="F27" s="140">
        <v>377.6</v>
      </c>
    </row>
    <row r="28" spans="3:6" x14ac:dyDescent="0.25">
      <c r="C28" t="s">
        <v>107</v>
      </c>
      <c r="D28" s="136" t="s">
        <v>107</v>
      </c>
      <c r="E28" s="136" t="s">
        <v>107</v>
      </c>
      <c r="F28" s="140">
        <v>700</v>
      </c>
    </row>
    <row r="29" spans="3:6" x14ac:dyDescent="0.25">
      <c r="C29" t="s">
        <v>107</v>
      </c>
      <c r="D29" s="136" t="s">
        <v>107</v>
      </c>
      <c r="E29" s="136" t="s">
        <v>107</v>
      </c>
    </row>
    <row r="30" spans="3:6" x14ac:dyDescent="0.25">
      <c r="C30" t="s">
        <v>107</v>
      </c>
      <c r="D30" s="136" t="s">
        <v>107</v>
      </c>
      <c r="E30" s="136" t="s">
        <v>107</v>
      </c>
    </row>
    <row r="31" spans="3:6" x14ac:dyDescent="0.25">
      <c r="C31">
        <v>1.4</v>
      </c>
      <c r="D31" s="248">
        <f>49.785-1</f>
        <v>48.784999999999997</v>
      </c>
      <c r="E31" s="248">
        <v>199</v>
      </c>
    </row>
    <row r="32" spans="3:6" x14ac:dyDescent="0.25">
      <c r="C32" t="s">
        <v>107</v>
      </c>
      <c r="D32" s="248">
        <v>18.059999999999999</v>
      </c>
      <c r="E32" s="248">
        <f>66.31-15</f>
        <v>51.31</v>
      </c>
    </row>
    <row r="33" spans="3:6" x14ac:dyDescent="0.25">
      <c r="C33" t="s">
        <v>107</v>
      </c>
      <c r="D33" s="248">
        <v>40</v>
      </c>
      <c r="E33" s="248">
        <f>156-25</f>
        <v>131</v>
      </c>
    </row>
    <row r="34" spans="3:6" x14ac:dyDescent="0.25">
      <c r="C34" t="s">
        <v>107</v>
      </c>
      <c r="D34" s="248"/>
      <c r="E34" s="248"/>
    </row>
    <row r="35" spans="3:6" x14ac:dyDescent="0.25">
      <c r="C35" t="s">
        <v>107</v>
      </c>
      <c r="D35" s="248"/>
      <c r="E35" s="248"/>
    </row>
    <row r="36" spans="3:6" x14ac:dyDescent="0.25">
      <c r="C36" t="s">
        <v>107</v>
      </c>
      <c r="D36" s="248"/>
      <c r="E36" s="248"/>
    </row>
    <row r="37" spans="3:6" x14ac:dyDescent="0.25">
      <c r="C37" t="s">
        <v>107</v>
      </c>
      <c r="D37" s="136" t="s">
        <v>107</v>
      </c>
      <c r="E37" s="136" t="s">
        <v>107</v>
      </c>
    </row>
    <row r="38" spans="3:6" x14ac:dyDescent="0.25">
      <c r="C38" t="s">
        <v>107</v>
      </c>
      <c r="D38" s="136" t="s">
        <v>107</v>
      </c>
      <c r="E38" s="136" t="s">
        <v>107</v>
      </c>
    </row>
    <row r="39" spans="3:6" x14ac:dyDescent="0.25">
      <c r="C39">
        <v>30</v>
      </c>
      <c r="D39" s="136" t="s">
        <v>107</v>
      </c>
      <c r="E39" s="136" t="s">
        <v>107</v>
      </c>
      <c r="F39">
        <v>172.45</v>
      </c>
    </row>
    <row r="40" spans="3:6" x14ac:dyDescent="0.25">
      <c r="C40" t="s">
        <v>107</v>
      </c>
      <c r="D40" s="136" t="s">
        <v>107</v>
      </c>
      <c r="E40" s="136" t="s">
        <v>107</v>
      </c>
    </row>
    <row r="41" spans="3:6" x14ac:dyDescent="0.25">
      <c r="C41" t="s">
        <v>107</v>
      </c>
      <c r="D41" s="136" t="s">
        <v>107</v>
      </c>
      <c r="E41" s="136" t="s">
        <v>107</v>
      </c>
    </row>
    <row r="42" spans="3:6" x14ac:dyDescent="0.25">
      <c r="C42" t="s">
        <v>107</v>
      </c>
      <c r="D42" s="136" t="s">
        <v>107</v>
      </c>
      <c r="E42" s="136" t="s">
        <v>107</v>
      </c>
    </row>
    <row r="43" spans="3:6" x14ac:dyDescent="0.25">
      <c r="C43" t="s">
        <v>107</v>
      </c>
      <c r="D43" s="136" t="s">
        <v>107</v>
      </c>
      <c r="E43" s="136" t="s">
        <v>107</v>
      </c>
    </row>
    <row r="44" spans="3:6" x14ac:dyDescent="0.25">
      <c r="C44">
        <v>45</v>
      </c>
      <c r="D44" s="136"/>
      <c r="E44" s="136">
        <v>75.599999999999994</v>
      </c>
    </row>
    <row r="45" spans="3:6" x14ac:dyDescent="0.25">
      <c r="C45" t="s">
        <v>107</v>
      </c>
      <c r="D45" s="136" t="s">
        <v>107</v>
      </c>
      <c r="E45" s="136" t="s">
        <v>107</v>
      </c>
    </row>
    <row r="46" spans="3:6" x14ac:dyDescent="0.25">
      <c r="C46" t="s">
        <v>107</v>
      </c>
      <c r="D46" s="136" t="s">
        <v>107</v>
      </c>
      <c r="E46" s="136" t="s">
        <v>107</v>
      </c>
    </row>
    <row r="47" spans="3:6" x14ac:dyDescent="0.25">
      <c r="C47" t="s">
        <v>107</v>
      </c>
      <c r="D47" s="136" t="s">
        <v>107</v>
      </c>
      <c r="E47" s="136" t="s">
        <v>107</v>
      </c>
    </row>
    <row r="48" spans="3:6" x14ac:dyDescent="0.25">
      <c r="C48" t="s">
        <v>107</v>
      </c>
      <c r="D48" s="136" t="s">
        <v>107</v>
      </c>
      <c r="E48" s="136" t="s">
        <v>107</v>
      </c>
    </row>
    <row r="49" spans="2:8" x14ac:dyDescent="0.25">
      <c r="C49" t="s">
        <v>107</v>
      </c>
      <c r="D49" s="137">
        <v>1230</v>
      </c>
      <c r="E49" s="136" t="s">
        <v>107</v>
      </c>
      <c r="F49">
        <v>943</v>
      </c>
    </row>
    <row r="50" spans="2:8" x14ac:dyDescent="0.25">
      <c r="B50">
        <f>SUM(B10:B49)</f>
        <v>372</v>
      </c>
      <c r="C50">
        <f>SUM(C10:C49)</f>
        <v>719.6</v>
      </c>
      <c r="D50" s="116">
        <f>SUM(D10:D49)</f>
        <v>2049.3449999999998</v>
      </c>
      <c r="E50" s="146">
        <f>SUM(E10:E49)</f>
        <v>6669.6100000000006</v>
      </c>
      <c r="F50">
        <f>SUM(F18:F49)</f>
        <v>2193.0500000000002</v>
      </c>
      <c r="H50">
        <v>1092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ИЗтрансмаш</vt:lpstr>
      <vt:lpstr>ИЗпищмаш</vt:lpstr>
      <vt:lpstr>ИЗстройдор</vt:lpstr>
      <vt:lpstr>ИЗсельмаш</vt:lpstr>
      <vt:lpstr>ИЗавтопром</vt:lpstr>
      <vt:lpstr>Лист1</vt:lpstr>
      <vt:lpstr>Лист2</vt:lpstr>
      <vt:lpstr>Лист1!Заголовки_для_печати</vt:lpstr>
      <vt:lpstr>ИЗавтопром!Область_печати</vt:lpstr>
      <vt:lpstr>ИЗтрансмаш!Область_печати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2016-09-08T10:23:43Z</dcterms:modified>
</cp:coreProperties>
</file>