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D179" i="1" l="1"/>
  <c r="B179" i="1"/>
  <c r="D177" i="1"/>
  <c r="D141" i="1"/>
  <c r="D142" i="1"/>
  <c r="D143" i="1"/>
  <c r="D130" i="1"/>
  <c r="D131" i="1"/>
  <c r="D132" i="1"/>
  <c r="D133" i="1"/>
  <c r="D101" i="1"/>
  <c r="D99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X120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C119" i="1"/>
  <c r="C125" i="1"/>
  <c r="C126" i="1"/>
  <c r="C128" i="1"/>
  <c r="C129" i="1"/>
  <c r="C130" i="1"/>
  <c r="C131" i="1"/>
  <c r="C132" i="1"/>
  <c r="C133" i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C164" i="1"/>
  <c r="C122" i="1"/>
  <c r="C123" i="1"/>
  <c r="C121" i="1"/>
  <c r="C120" i="1"/>
  <c r="X204" i="1"/>
  <c r="L204" i="1"/>
  <c r="M204" i="1"/>
  <c r="P204" i="1"/>
  <c r="Q204" i="1"/>
  <c r="I204" i="1"/>
  <c r="R200" i="1" l="1"/>
  <c r="C178" i="1" l="1"/>
  <c r="C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K101" i="1"/>
  <c r="M101" i="1"/>
  <c r="N101" i="1"/>
  <c r="O101" i="1"/>
  <c r="P101" i="1"/>
  <c r="Q101" i="1"/>
  <c r="R101" i="1"/>
  <c r="S101" i="1"/>
  <c r="T101" i="1"/>
  <c r="U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D118" i="1"/>
  <c r="D119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B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45" i="1" l="1"/>
  <c r="C135" i="1"/>
  <c r="C108" i="1"/>
  <c r="D121" i="1"/>
  <c r="D123" i="1"/>
  <c r="C136" i="1"/>
  <c r="D122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20" i="1" s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<sst xmlns="http://schemas.openxmlformats.org/spreadsheetml/2006/main" count="255" uniqueCount="207">
  <si>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</si>
  <si>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</si>
  <si>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</si>
  <si>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</si>
  <si>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</si>
  <si>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</si>
  <si>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</si>
  <si>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</si>
  <si>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</si>
  <si>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</si>
  <si>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</si>
  <si>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</si>
  <si>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</si>
  <si>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</si>
  <si>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</si>
  <si>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</si>
  <si>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</si>
  <si>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</si>
  <si>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</si>
  <si>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</si>
  <si>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</si>
  <si>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</si>
  <si>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</si>
  <si>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</si>
  <si>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</si>
  <si>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</si>
  <si>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</si>
  <si>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</si>
  <si>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</si>
  <si>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</si>
  <si>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</si>
  <si>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</si>
  <si>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</si>
  <si>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</si>
  <si>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</si>
  <si>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</si>
  <si>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</si>
  <si>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</si>
  <si>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</si>
  <si>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</si>
  <si>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</si>
  <si>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</si>
  <si>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</si>
  <si>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</si>
  <si>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</si>
  <si>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</si>
  <si>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</si>
  <si>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</si>
  <si>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</si>
  <si>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</si>
  <si>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</si>
  <si>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</si>
  <si>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</si>
  <si>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</si>
  <si>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</si>
  <si>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</si>
  <si>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</si>
  <si>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</si>
  <si>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</si>
  <si>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</si>
  <si>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</si>
  <si>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</si>
  <si>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</si>
  <si>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</si>
  <si>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</si>
  <si>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</si>
  <si>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</si>
  <si>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</si>
  <si>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</si>
  <si>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</si>
  <si>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</si>
  <si>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</si>
  <si>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</si>
  <si>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</si>
  <si>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</si>
  <si>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</si>
  <si>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</si>
  <si>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</si>
  <si>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</si>
  <si>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</si>
  <si>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</si>
  <si>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</si>
  <si>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</si>
  <si>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</si>
  <si>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</si>
  <si>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</si>
  <si>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</si>
  <si>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</si>
  <si>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</si>
  <si>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</si>
  <si>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</si>
  <si>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</si>
  <si>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</si>
  <si>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</si>
  <si>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</si>
  <si>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</si>
  <si>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</si>
  <si>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</si>
  <si>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</si>
  <si>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</si>
  <si>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</si>
  <si>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</si>
  <si>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</si>
  <si>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</si>
  <si>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</si>
  <si>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</si>
  <si>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</si>
  <si>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</si>
  <si>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</si>
  <si>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</si>
  <si>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</si>
  <si>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</si>
  <si>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</si>
  <si>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</si>
  <si>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</si>
  <si>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</si>
  <si>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</si>
  <si>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</si>
  <si>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</si>
  <si>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</si>
  <si>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</si>
  <si>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</si>
  <si>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</si>
  <si>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</si>
  <si>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</si>
  <si>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</si>
  <si>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</si>
  <si>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</si>
  <si>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</si>
  <si>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</si>
  <si>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</si>
  <si>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</si>
  <si>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</si>
  <si>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</si>
  <si>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</si>
  <si>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</si>
  <si>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</si>
  <si>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</si>
  <si>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</si>
  <si>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</si>
  <si>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</si>
  <si>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</si>
  <si>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</si>
  <si>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</si>
  <si>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</si>
  <si>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</si>
  <si>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</si>
  <si>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</si>
  <si>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</si>
  <si>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</si>
  <si>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</si>
  <si>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</si>
  <si>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</si>
  <si>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</si>
  <si>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</si>
  <si>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</si>
  <si>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</si>
  <si>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</si>
  <si>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</si>
  <si>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</si>
  <si>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</si>
  <si>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</si>
  <si>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</si>
  <si>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</si>
  <si>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</si>
  <si>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</si>
  <si>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</si>
  <si>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</si>
  <si>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</si>
  <si>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</si>
  <si>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</si>
  <si>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</si>
  <si>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</si>
  <si>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</si>
  <si>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</si>
  <si>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</si>
  <si>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</si>
  <si>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</si>
  <si>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</si>
  <si>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</si>
  <si>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</si>
  <si>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</si>
  <si>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</si>
  <si>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</si>
  <si>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</si>
  <si>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</si>
  <si>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</si>
  <si>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</si>
  <si>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</si>
  <si>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</si>
  <si>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</si>
  <si>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</si>
  <si>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</si>
  <si>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</si>
  <si>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</si>
  <si>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</si>
  <si>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</si>
  <si>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</si>
  <si>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</si>
  <si>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</si>
  <si>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</si>
  <si>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</si>
  <si>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</si>
  <si>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</si>
  <si>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</si>
  <si>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</si>
  <si>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3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</si>
</sst>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E7" activePane="bottomRight" state="frozen"/>
      <selection activeCell="A2" sqref="A2"/>
      <selection pane="topRight" activeCell="E2" sqref="E2"/>
      <selection pane="bottomLeft" activeCell="A7" sqref="A7"/>
      <selection pane="bottomRight" activeCell="D188" sqref="D188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4" t="s">
        <v>206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5" t="s">
        <v>3</v>
      </c>
      <c r="B4" s="138" t="s">
        <v>195</v>
      </c>
      <c r="C4" s="131" t="s">
        <v>196</v>
      </c>
      <c r="D4" s="131" t="s">
        <v>197</v>
      </c>
      <c r="E4" s="131" t="s">
        <v>203</v>
      </c>
      <c r="F4" s="141" t="s">
        <v>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3"/>
    </row>
    <row r="5" spans="1:27" s="2" customFormat="1" ht="87" customHeight="1" x14ac:dyDescent="0.3">
      <c r="A5" s="136"/>
      <c r="B5" s="139"/>
      <c r="C5" s="132"/>
      <c r="D5" s="132"/>
      <c r="E5" s="132"/>
      <c r="F5" s="144" t="s">
        <v>5</v>
      </c>
      <c r="G5" s="144" t="s">
        <v>6</v>
      </c>
      <c r="H5" s="144" t="s">
        <v>7</v>
      </c>
      <c r="I5" s="144" t="s">
        <v>8</v>
      </c>
      <c r="J5" s="144" t="s">
        <v>9</v>
      </c>
      <c r="K5" s="144" t="s">
        <v>10</v>
      </c>
      <c r="L5" s="144" t="s">
        <v>11</v>
      </c>
      <c r="M5" s="144" t="s">
        <v>12</v>
      </c>
      <c r="N5" s="144" t="s">
        <v>13</v>
      </c>
      <c r="O5" s="144" t="s">
        <v>14</v>
      </c>
      <c r="P5" s="144" t="s">
        <v>15</v>
      </c>
      <c r="Q5" s="144" t="s">
        <v>16</v>
      </c>
      <c r="R5" s="144" t="s">
        <v>17</v>
      </c>
      <c r="S5" s="144" t="s">
        <v>18</v>
      </c>
      <c r="T5" s="144" t="s">
        <v>19</v>
      </c>
      <c r="U5" s="144" t="s">
        <v>20</v>
      </c>
      <c r="V5" s="144" t="s">
        <v>21</v>
      </c>
      <c r="W5" s="144" t="s">
        <v>22</v>
      </c>
      <c r="X5" s="144" t="s">
        <v>23</v>
      </c>
      <c r="Y5" s="144" t="s">
        <v>24</v>
      </c>
      <c r="Z5" s="144" t="s">
        <v>25</v>
      </c>
    </row>
    <row r="6" spans="1:27" s="2" customFormat="1" ht="70.2" customHeight="1" thickBot="1" x14ac:dyDescent="0.35">
      <c r="A6" s="137"/>
      <c r="B6" s="140"/>
      <c r="C6" s="133"/>
      <c r="D6" s="133"/>
      <c r="E6" s="133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9">
        <v>2341</v>
      </c>
      <c r="G7" s="109">
        <v>1953</v>
      </c>
      <c r="H7" s="109">
        <v>3437</v>
      </c>
      <c r="I7" s="109">
        <v>2776</v>
      </c>
      <c r="J7" s="109">
        <v>1520</v>
      </c>
      <c r="K7" s="109">
        <v>3092</v>
      </c>
      <c r="L7" s="109">
        <v>2190</v>
      </c>
      <c r="M7" s="109">
        <v>2784</v>
      </c>
      <c r="N7" s="109">
        <v>2272</v>
      </c>
      <c r="O7" s="109">
        <v>917</v>
      </c>
      <c r="P7" s="109">
        <v>1364</v>
      </c>
      <c r="Q7" s="109">
        <v>1923</v>
      </c>
      <c r="R7" s="109">
        <v>2737</v>
      </c>
      <c r="S7" s="109">
        <v>3068</v>
      </c>
      <c r="T7" s="109">
        <v>3588</v>
      </c>
      <c r="U7" s="109">
        <v>2552</v>
      </c>
      <c r="V7" s="109">
        <v>1811</v>
      </c>
      <c r="W7" s="109">
        <v>640</v>
      </c>
      <c r="X7" s="109">
        <v>2157</v>
      </c>
      <c r="Y7" s="109">
        <v>3852</v>
      </c>
      <c r="Z7" s="109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9">
        <v>2496</v>
      </c>
      <c r="G8" s="109">
        <v>1976</v>
      </c>
      <c r="H8" s="109">
        <v>3628</v>
      </c>
      <c r="I8" s="109">
        <v>3055</v>
      </c>
      <c r="J8" s="109">
        <v>1529</v>
      </c>
      <c r="K8" s="109">
        <v>3159</v>
      </c>
      <c r="L8" s="109">
        <v>2194</v>
      </c>
      <c r="M8" s="109">
        <v>2867</v>
      </c>
      <c r="N8" s="109">
        <v>2272</v>
      </c>
      <c r="O8" s="109">
        <v>1104</v>
      </c>
      <c r="P8" s="109">
        <v>1700</v>
      </c>
      <c r="Q8" s="109">
        <v>1923</v>
      </c>
      <c r="R8" s="109">
        <v>3135</v>
      </c>
      <c r="S8" s="109">
        <v>3068</v>
      </c>
      <c r="T8" s="109">
        <v>3942</v>
      </c>
      <c r="U8" s="109">
        <v>2709</v>
      </c>
      <c r="V8" s="109">
        <v>1970</v>
      </c>
      <c r="W8" s="109">
        <v>576</v>
      </c>
      <c r="X8" s="109">
        <v>2146</v>
      </c>
      <c r="Y8" s="109">
        <v>3852</v>
      </c>
      <c r="Z8" s="109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0">
        <f t="shared" si="0"/>
        <v>1.0662110209312259</v>
      </c>
      <c r="G9" s="110">
        <f t="shared" si="0"/>
        <v>1.0117767537122375</v>
      </c>
      <c r="H9" s="110">
        <f t="shared" si="0"/>
        <v>1.0555717195228398</v>
      </c>
      <c r="I9" s="110">
        <f t="shared" si="0"/>
        <v>1.1005043227665705</v>
      </c>
      <c r="J9" s="110">
        <f t="shared" si="0"/>
        <v>1.0059210526315789</v>
      </c>
      <c r="K9" s="110">
        <f t="shared" si="0"/>
        <v>1.0216688227684347</v>
      </c>
      <c r="L9" s="110">
        <f t="shared" si="0"/>
        <v>1.0018264840182649</v>
      </c>
      <c r="M9" s="110">
        <f t="shared" si="0"/>
        <v>1.0298132183908046</v>
      </c>
      <c r="N9" s="110">
        <f t="shared" si="0"/>
        <v>1</v>
      </c>
      <c r="O9" s="110">
        <f t="shared" si="0"/>
        <v>1.2039258451472192</v>
      </c>
      <c r="P9" s="110">
        <f t="shared" si="0"/>
        <v>1.2463343108504399</v>
      </c>
      <c r="Q9" s="110">
        <f t="shared" si="0"/>
        <v>1</v>
      </c>
      <c r="R9" s="110">
        <f t="shared" si="0"/>
        <v>1.1454146876141762</v>
      </c>
      <c r="S9" s="110">
        <f t="shared" si="0"/>
        <v>1</v>
      </c>
      <c r="T9" s="110">
        <f t="shared" si="0"/>
        <v>1.0986622073578596</v>
      </c>
      <c r="U9" s="110">
        <f t="shared" si="0"/>
        <v>1.0615203761755485</v>
      </c>
      <c r="V9" s="110">
        <f t="shared" si="0"/>
        <v>1.0877967973495306</v>
      </c>
      <c r="W9" s="110">
        <f t="shared" si="0"/>
        <v>0.9</v>
      </c>
      <c r="X9" s="110">
        <f t="shared" si="0"/>
        <v>0.99490032452480293</v>
      </c>
      <c r="Y9" s="110">
        <f t="shared" si="0"/>
        <v>1</v>
      </c>
      <c r="Z9" s="110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9">
        <v>2421</v>
      </c>
      <c r="G10" s="109">
        <v>1921</v>
      </c>
      <c r="H10" s="109">
        <v>3628</v>
      </c>
      <c r="I10" s="109">
        <v>3055</v>
      </c>
      <c r="J10" s="109">
        <v>1440</v>
      </c>
      <c r="K10" s="109">
        <v>2919</v>
      </c>
      <c r="L10" s="109">
        <v>2099</v>
      </c>
      <c r="M10" s="109">
        <v>2787</v>
      </c>
      <c r="N10" s="109">
        <v>2272</v>
      </c>
      <c r="O10" s="109">
        <v>1104</v>
      </c>
      <c r="P10" s="109">
        <v>1670</v>
      </c>
      <c r="Q10" s="109">
        <v>1923</v>
      </c>
      <c r="R10" s="109">
        <v>3077</v>
      </c>
      <c r="S10" s="109">
        <v>3068</v>
      </c>
      <c r="T10" s="109">
        <v>3942</v>
      </c>
      <c r="U10" s="109">
        <v>2475</v>
      </c>
      <c r="V10" s="109">
        <v>1909</v>
      </c>
      <c r="W10" s="109">
        <v>576</v>
      </c>
      <c r="X10" s="109">
        <v>2146</v>
      </c>
      <c r="Y10" s="109">
        <v>3852</v>
      </c>
      <c r="Z10" s="109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0">
        <f>F10/F8</f>
        <v>0.96995192307692313</v>
      </c>
      <c r="G11" s="110">
        <f t="shared" ref="G11:Z11" si="1">G10/G8</f>
        <v>0.97216599190283404</v>
      </c>
      <c r="H11" s="110">
        <f t="shared" si="1"/>
        <v>1</v>
      </c>
      <c r="I11" s="110">
        <f t="shared" si="1"/>
        <v>1</v>
      </c>
      <c r="J11" s="110">
        <f t="shared" si="1"/>
        <v>0.94179202092871162</v>
      </c>
      <c r="K11" s="110">
        <f t="shared" si="1"/>
        <v>0.92402659069325732</v>
      </c>
      <c r="L11" s="110">
        <f t="shared" si="1"/>
        <v>0.95670009115770283</v>
      </c>
      <c r="M11" s="110">
        <f t="shared" si="1"/>
        <v>0.97209626787582837</v>
      </c>
      <c r="N11" s="110">
        <f t="shared" si="1"/>
        <v>1</v>
      </c>
      <c r="O11" s="110">
        <f t="shared" si="1"/>
        <v>1</v>
      </c>
      <c r="P11" s="110">
        <f t="shared" si="1"/>
        <v>0.98235294117647054</v>
      </c>
      <c r="Q11" s="110">
        <f t="shared" si="1"/>
        <v>1</v>
      </c>
      <c r="R11" s="110">
        <f t="shared" si="1"/>
        <v>0.98149920255183409</v>
      </c>
      <c r="S11" s="110">
        <f t="shared" si="1"/>
        <v>1</v>
      </c>
      <c r="T11" s="110">
        <f t="shared" si="1"/>
        <v>1</v>
      </c>
      <c r="U11" s="110">
        <f t="shared" si="1"/>
        <v>0.91362126245847175</v>
      </c>
      <c r="V11" s="110">
        <f t="shared" si="1"/>
        <v>0.96903553299492384</v>
      </c>
      <c r="W11" s="110">
        <f t="shared" si="1"/>
        <v>1</v>
      </c>
      <c r="X11" s="110">
        <f t="shared" si="1"/>
        <v>1</v>
      </c>
      <c r="Y11" s="110">
        <f t="shared" si="1"/>
        <v>1</v>
      </c>
      <c r="Z11" s="110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1">
        <v>498</v>
      </c>
      <c r="G12" s="111">
        <v>198</v>
      </c>
      <c r="H12" s="111">
        <v>2400</v>
      </c>
      <c r="I12" s="111">
        <v>873</v>
      </c>
      <c r="J12" s="111">
        <v>72</v>
      </c>
      <c r="K12" s="111">
        <v>2250</v>
      </c>
      <c r="L12" s="111">
        <v>900</v>
      </c>
      <c r="M12" s="111">
        <v>423</v>
      </c>
      <c r="N12" s="111">
        <v>613</v>
      </c>
      <c r="O12" s="111">
        <v>150</v>
      </c>
      <c r="P12" s="111">
        <v>750</v>
      </c>
      <c r="Q12" s="111">
        <v>310</v>
      </c>
      <c r="R12" s="111">
        <v>1600</v>
      </c>
      <c r="S12" s="111">
        <v>700</v>
      </c>
      <c r="T12" s="111">
        <v>1856</v>
      </c>
      <c r="U12" s="111">
        <v>600</v>
      </c>
      <c r="V12" s="111"/>
      <c r="W12" s="111">
        <v>374</v>
      </c>
      <c r="X12" s="111">
        <v>940</v>
      </c>
      <c r="Y12" s="111">
        <v>3009</v>
      </c>
      <c r="Z12" s="111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2">
        <f t="shared" ref="F13:M13" si="2">F12/F8</f>
        <v>0.19951923076923078</v>
      </c>
      <c r="G13" s="112">
        <f t="shared" si="2"/>
        <v>0.10020242914979757</v>
      </c>
      <c r="H13" s="112">
        <f t="shared" si="2"/>
        <v>0.66152149944873206</v>
      </c>
      <c r="I13" s="112">
        <f t="shared" si="2"/>
        <v>0.2857610474631751</v>
      </c>
      <c r="J13" s="112">
        <f t="shared" si="2"/>
        <v>4.7089601046435579E-2</v>
      </c>
      <c r="K13" s="112">
        <f t="shared" si="2"/>
        <v>0.71225071225071224</v>
      </c>
      <c r="L13" s="112">
        <f t="shared" si="2"/>
        <v>0.41020966271649956</v>
      </c>
      <c r="M13" s="112">
        <f t="shared" si="2"/>
        <v>0.14754098360655737</v>
      </c>
      <c r="N13" s="112">
        <f t="shared" ref="N13:Z13" si="3">N12/N8</f>
        <v>0.269806338028169</v>
      </c>
      <c r="O13" s="112">
        <f t="shared" si="3"/>
        <v>0.1358695652173913</v>
      </c>
      <c r="P13" s="112">
        <f t="shared" si="3"/>
        <v>0.44117647058823528</v>
      </c>
      <c r="Q13" s="112">
        <f t="shared" si="3"/>
        <v>0.16120644825793032</v>
      </c>
      <c r="R13" s="112">
        <f t="shared" si="3"/>
        <v>0.5103668261562998</v>
      </c>
      <c r="S13" s="112">
        <f t="shared" si="3"/>
        <v>0.22816166883963493</v>
      </c>
      <c r="T13" s="112">
        <f t="shared" si="3"/>
        <v>0.47082699137493655</v>
      </c>
      <c r="U13" s="112">
        <f t="shared" si="3"/>
        <v>0.22148394241417496</v>
      </c>
      <c r="V13" s="112">
        <f t="shared" si="3"/>
        <v>0</v>
      </c>
      <c r="W13" s="112">
        <f t="shared" si="3"/>
        <v>0.64930555555555558</v>
      </c>
      <c r="X13" s="112">
        <f t="shared" si="3"/>
        <v>0.43802423112767941</v>
      </c>
      <c r="Y13" s="112">
        <f t="shared" si="3"/>
        <v>0.78115264797507789</v>
      </c>
      <c r="Z13" s="112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9"/>
      <c r="G14" s="109"/>
      <c r="H14" s="109">
        <v>1600</v>
      </c>
      <c r="I14" s="109">
        <v>500</v>
      </c>
      <c r="J14" s="109">
        <v>12</v>
      </c>
      <c r="K14" s="109">
        <v>200</v>
      </c>
      <c r="L14" s="109">
        <v>1372</v>
      </c>
      <c r="M14" s="109"/>
      <c r="N14" s="109">
        <v>580</v>
      </c>
      <c r="O14" s="109"/>
      <c r="P14" s="109">
        <v>100</v>
      </c>
      <c r="Q14" s="109">
        <v>120</v>
      </c>
      <c r="R14" s="109"/>
      <c r="S14" s="109">
        <v>250</v>
      </c>
      <c r="T14" s="109">
        <v>280</v>
      </c>
      <c r="U14" s="109"/>
      <c r="V14" s="109"/>
      <c r="W14" s="109"/>
      <c r="X14" s="109"/>
      <c r="Y14" s="109">
        <v>100</v>
      </c>
      <c r="Z14" s="109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9">
        <v>1214</v>
      </c>
      <c r="G15" s="109">
        <v>599</v>
      </c>
      <c r="H15" s="109">
        <v>1456</v>
      </c>
      <c r="I15" s="109">
        <v>1166.4000000000001</v>
      </c>
      <c r="J15" s="109">
        <v>648</v>
      </c>
      <c r="K15" s="109">
        <v>1046</v>
      </c>
      <c r="L15" s="109">
        <v>965.7</v>
      </c>
      <c r="M15" s="109">
        <v>1272</v>
      </c>
      <c r="N15" s="109">
        <v>779.2</v>
      </c>
      <c r="O15" s="109">
        <v>418</v>
      </c>
      <c r="P15" s="109">
        <v>542</v>
      </c>
      <c r="Q15" s="109">
        <v>1129</v>
      </c>
      <c r="R15" s="109">
        <v>1318</v>
      </c>
      <c r="S15" s="109">
        <v>1036</v>
      </c>
      <c r="T15" s="109">
        <v>1268.5</v>
      </c>
      <c r="U15" s="109">
        <v>857</v>
      </c>
      <c r="V15" s="109">
        <v>661</v>
      </c>
      <c r="W15" s="109">
        <v>187.6</v>
      </c>
      <c r="X15" s="109">
        <v>1099</v>
      </c>
      <c r="Y15" s="109">
        <v>1550</v>
      </c>
      <c r="Z15" s="109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3">
        <v>268.39999999999998</v>
      </c>
      <c r="G16" s="113">
        <v>181.8</v>
      </c>
      <c r="H16" s="113">
        <v>597.6</v>
      </c>
      <c r="I16" s="113">
        <v>1396.4</v>
      </c>
      <c r="J16" s="113">
        <v>363.2</v>
      </c>
      <c r="K16" s="113">
        <v>496.3</v>
      </c>
      <c r="L16" s="113">
        <v>781</v>
      </c>
      <c r="M16" s="113">
        <v>850.5</v>
      </c>
      <c r="N16" s="113">
        <v>782.1</v>
      </c>
      <c r="O16" s="113">
        <v>210</v>
      </c>
      <c r="P16" s="113">
        <v>484.8</v>
      </c>
      <c r="Q16" s="113">
        <v>248.3</v>
      </c>
      <c r="R16" s="113">
        <v>516.20000000000005</v>
      </c>
      <c r="S16" s="113">
        <v>356</v>
      </c>
      <c r="T16" s="113">
        <v>868</v>
      </c>
      <c r="U16" s="113">
        <v>561.20000000000005</v>
      </c>
      <c r="V16" s="113">
        <v>219.8</v>
      </c>
      <c r="W16" s="113">
        <v>145.1</v>
      </c>
      <c r="X16" s="113">
        <v>605.70000000000005</v>
      </c>
      <c r="Y16" s="113">
        <v>1368.7</v>
      </c>
      <c r="Z16" s="113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2">
        <f t="shared" ref="F17:X17" si="4">F16/F15</f>
        <v>0.22108731466227347</v>
      </c>
      <c r="G17" s="112">
        <f t="shared" si="4"/>
        <v>0.30350584307178635</v>
      </c>
      <c r="H17" s="112">
        <f t="shared" si="4"/>
        <v>0.41043956043956048</v>
      </c>
      <c r="I17" s="112">
        <f t="shared" si="4"/>
        <v>1.19718792866941</v>
      </c>
      <c r="J17" s="112">
        <f t="shared" si="4"/>
        <v>0.56049382716049378</v>
      </c>
      <c r="K17" s="112">
        <f t="shared" si="4"/>
        <v>0.47447418738049713</v>
      </c>
      <c r="L17" s="112">
        <f t="shared" si="4"/>
        <v>0.8087397742570156</v>
      </c>
      <c r="M17" s="112">
        <f t="shared" si="4"/>
        <v>0.66863207547169812</v>
      </c>
      <c r="N17" s="112">
        <f t="shared" si="4"/>
        <v>1.0037217659137576</v>
      </c>
      <c r="O17" s="112">
        <f t="shared" si="4"/>
        <v>0.50239234449760761</v>
      </c>
      <c r="P17" s="112">
        <f t="shared" si="4"/>
        <v>0.89446494464944648</v>
      </c>
      <c r="Q17" s="112">
        <f t="shared" si="4"/>
        <v>0.21992914083259524</v>
      </c>
      <c r="R17" s="112">
        <f t="shared" si="4"/>
        <v>0.39165402124430959</v>
      </c>
      <c r="S17" s="112">
        <f t="shared" si="4"/>
        <v>0.34362934362934361</v>
      </c>
      <c r="T17" s="112">
        <f t="shared" si="4"/>
        <v>0.68427276310603069</v>
      </c>
      <c r="U17" s="112">
        <f t="shared" si="4"/>
        <v>0.65484247374562432</v>
      </c>
      <c r="V17" s="112">
        <f t="shared" si="4"/>
        <v>0.33252647503782151</v>
      </c>
      <c r="W17" s="112">
        <f t="shared" si="4"/>
        <v>0.77345415778251603</v>
      </c>
      <c r="X17" s="112">
        <f t="shared" si="4"/>
        <v>0.55113739763421299</v>
      </c>
      <c r="Y17" s="112">
        <v>0.72699999999999998</v>
      </c>
      <c r="Z17" s="112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2">
        <v>0.46400000000000002</v>
      </c>
      <c r="G18" s="112">
        <v>0.46700000000000003</v>
      </c>
      <c r="H18" s="112">
        <v>0.84199999999999997</v>
      </c>
      <c r="I18" s="112">
        <v>0.81100000000000005</v>
      </c>
      <c r="J18" s="112">
        <v>1.038</v>
      </c>
      <c r="K18" s="112">
        <v>1.083</v>
      </c>
      <c r="L18" s="112">
        <v>2.1429999999999998</v>
      </c>
      <c r="M18" s="112">
        <v>1.0509999999999999</v>
      </c>
      <c r="N18" s="112">
        <v>0.63500000000000001</v>
      </c>
      <c r="O18" s="112">
        <v>1.077</v>
      </c>
      <c r="P18" s="112">
        <v>0.67700000000000005</v>
      </c>
      <c r="Q18" s="112">
        <v>0.59299999999999997</v>
      </c>
      <c r="R18" s="112">
        <v>0.6</v>
      </c>
      <c r="S18" s="112">
        <v>0.85699999999999998</v>
      </c>
      <c r="T18" s="112">
        <v>0.88300000000000001</v>
      </c>
      <c r="U18" s="112">
        <v>0.30599999999999999</v>
      </c>
      <c r="V18" s="112">
        <v>0.8</v>
      </c>
      <c r="W18" s="112">
        <v>0.69299999999999995</v>
      </c>
      <c r="X18" s="112">
        <v>0.75</v>
      </c>
      <c r="Y18" s="112">
        <v>1.319</v>
      </c>
      <c r="Z18" s="112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2">
        <v>0.95099999999999996</v>
      </c>
      <c r="G19" s="112">
        <v>0.26700000000000002</v>
      </c>
      <c r="H19" s="112">
        <v>1.1719999999999999</v>
      </c>
      <c r="I19" s="112">
        <v>0.52600000000000002</v>
      </c>
      <c r="J19" s="112">
        <v>0.625</v>
      </c>
      <c r="K19" s="112">
        <v>1.1180000000000001</v>
      </c>
      <c r="L19" s="112">
        <v>3.464</v>
      </c>
      <c r="M19" s="112">
        <v>0.377</v>
      </c>
      <c r="N19" s="112">
        <v>0.4</v>
      </c>
      <c r="O19" s="112">
        <v>1.548</v>
      </c>
      <c r="P19" s="112">
        <v>0.63300000000000001</v>
      </c>
      <c r="Q19" s="112">
        <v>5.6000000000000001E-2</v>
      </c>
      <c r="R19" s="112">
        <v>0.42199999999999999</v>
      </c>
      <c r="S19" s="112">
        <v>8.6999999999999994E-2</v>
      </c>
      <c r="T19" s="112">
        <v>0.97899999999999998</v>
      </c>
      <c r="U19" s="112">
        <v>0.313</v>
      </c>
      <c r="V19" s="112">
        <v>0</v>
      </c>
      <c r="W19" s="112">
        <v>1.6830000000000001</v>
      </c>
      <c r="X19" s="112">
        <v>0.752</v>
      </c>
      <c r="Y19" s="112">
        <v>0.54900000000000004</v>
      </c>
      <c r="Z19" s="112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4">
        <v>6823</v>
      </c>
      <c r="G20" s="114">
        <v>3040</v>
      </c>
      <c r="H20" s="114">
        <v>5500</v>
      </c>
      <c r="I20" s="114">
        <v>5076</v>
      </c>
      <c r="J20" s="114">
        <v>3031</v>
      </c>
      <c r="K20" s="114">
        <v>5940</v>
      </c>
      <c r="L20" s="114">
        <v>3195</v>
      </c>
      <c r="M20" s="114">
        <v>3687</v>
      </c>
      <c r="N20" s="114">
        <v>4792</v>
      </c>
      <c r="O20" s="114">
        <v>1272</v>
      </c>
      <c r="P20" s="114">
        <v>2634</v>
      </c>
      <c r="Q20" s="114">
        <v>5962</v>
      </c>
      <c r="R20" s="114">
        <v>6465</v>
      </c>
      <c r="S20" s="114">
        <v>3620</v>
      </c>
      <c r="T20" s="114">
        <v>7665</v>
      </c>
      <c r="U20" s="114">
        <v>4125</v>
      </c>
      <c r="V20" s="114">
        <v>2805</v>
      </c>
      <c r="W20" s="114">
        <v>1994</v>
      </c>
      <c r="X20" s="114">
        <v>6100</v>
      </c>
      <c r="Y20" s="114">
        <v>6901</v>
      </c>
      <c r="Z20" s="11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6">
        <f t="shared" ref="F22:Z22" si="5">F21/F20</f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  <c r="Z22" s="116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2" t="e">
        <f>F23/F21</f>
        <v>#DIV/0!</v>
      </c>
      <c r="G24" s="112" t="e">
        <f t="shared" ref="G24:Z24" si="6">G23/G21</f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  <c r="Z24" s="112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5">
        <v>1765</v>
      </c>
      <c r="G25" s="115">
        <v>3040</v>
      </c>
      <c r="H25" s="115">
        <v>3200</v>
      </c>
      <c r="I25" s="115">
        <v>5076</v>
      </c>
      <c r="J25" s="115">
        <v>2824</v>
      </c>
      <c r="K25" s="115">
        <v>5940</v>
      </c>
      <c r="L25" s="115">
        <v>2430</v>
      </c>
      <c r="M25" s="115">
        <v>2976</v>
      </c>
      <c r="N25" s="115">
        <v>4792</v>
      </c>
      <c r="O25" s="115">
        <v>1272</v>
      </c>
      <c r="P25" s="115">
        <v>2440</v>
      </c>
      <c r="Q25" s="115">
        <v>5462</v>
      </c>
      <c r="R25" s="115">
        <v>6045</v>
      </c>
      <c r="S25" s="115">
        <v>3291</v>
      </c>
      <c r="T25" s="115">
        <v>7403</v>
      </c>
      <c r="U25" s="115">
        <v>3382</v>
      </c>
      <c r="V25" s="115">
        <v>2570</v>
      </c>
      <c r="W25" s="115">
        <v>1399</v>
      </c>
      <c r="X25" s="115">
        <v>5859</v>
      </c>
      <c r="Y25" s="115">
        <v>6800</v>
      </c>
      <c r="Z25" s="115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7">
        <f t="shared" si="7"/>
        <v>0.2586838634031951</v>
      </c>
      <c r="G26" s="117">
        <f t="shared" si="7"/>
        <v>1</v>
      </c>
      <c r="H26" s="117">
        <f t="shared" si="7"/>
        <v>0.58181818181818179</v>
      </c>
      <c r="I26" s="117">
        <f t="shared" si="7"/>
        <v>1</v>
      </c>
      <c r="J26" s="117">
        <f t="shared" si="7"/>
        <v>0.93170570768723193</v>
      </c>
      <c r="K26" s="117">
        <f t="shared" si="7"/>
        <v>1</v>
      </c>
      <c r="L26" s="117">
        <f t="shared" si="7"/>
        <v>0.76056338028169013</v>
      </c>
      <c r="M26" s="117">
        <f t="shared" si="7"/>
        <v>0.80716029292107405</v>
      </c>
      <c r="N26" s="117">
        <f t="shared" si="7"/>
        <v>1</v>
      </c>
      <c r="O26" s="117">
        <f t="shared" si="7"/>
        <v>1</v>
      </c>
      <c r="P26" s="117">
        <f t="shared" si="7"/>
        <v>0.92634776006074415</v>
      </c>
      <c r="Q26" s="117">
        <f t="shared" si="7"/>
        <v>0.91613552499161355</v>
      </c>
      <c r="R26" s="117">
        <f t="shared" si="7"/>
        <v>0.93503480278422269</v>
      </c>
      <c r="S26" s="117">
        <f t="shared" si="7"/>
        <v>0.90911602209944753</v>
      </c>
      <c r="T26" s="117">
        <f t="shared" si="7"/>
        <v>0.96581865622961516</v>
      </c>
      <c r="U26" s="117">
        <f t="shared" si="7"/>
        <v>0.81987878787878787</v>
      </c>
      <c r="V26" s="117">
        <f t="shared" si="7"/>
        <v>0.91622103386809273</v>
      </c>
      <c r="W26" s="117">
        <f t="shared" si="7"/>
        <v>0.70160481444333</v>
      </c>
      <c r="X26" s="117">
        <f t="shared" si="7"/>
        <v>0.96049180327868855</v>
      </c>
      <c r="Y26" s="117">
        <f t="shared" si="7"/>
        <v>0.98536443993624112</v>
      </c>
      <c r="Z26" s="117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8">
        <v>10</v>
      </c>
      <c r="G27" s="118">
        <v>13</v>
      </c>
      <c r="H27" s="118">
        <v>18</v>
      </c>
      <c r="I27" s="118">
        <v>20</v>
      </c>
      <c r="J27" s="118">
        <v>5</v>
      </c>
      <c r="K27" s="118">
        <v>10</v>
      </c>
      <c r="L27" s="118">
        <v>13</v>
      </c>
      <c r="M27" s="118">
        <v>5</v>
      </c>
      <c r="N27" s="118">
        <v>7</v>
      </c>
      <c r="O27" s="118">
        <v>8</v>
      </c>
      <c r="P27" s="118">
        <v>15</v>
      </c>
      <c r="Q27" s="118">
        <v>18</v>
      </c>
      <c r="R27" s="118">
        <v>12</v>
      </c>
      <c r="S27" s="118">
        <v>17</v>
      </c>
      <c r="T27" s="118">
        <v>8</v>
      </c>
      <c r="U27" s="118">
        <v>6</v>
      </c>
      <c r="V27" s="118">
        <v>6</v>
      </c>
      <c r="W27" s="118">
        <v>4</v>
      </c>
      <c r="X27" s="118">
        <v>11</v>
      </c>
      <c r="Y27" s="118">
        <v>18</v>
      </c>
      <c r="Z27" s="118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5"/>
      <c r="G28" s="115">
        <v>425</v>
      </c>
      <c r="H28" s="115">
        <v>3300</v>
      </c>
      <c r="I28" s="115">
        <v>820</v>
      </c>
      <c r="J28" s="115">
        <v>2026</v>
      </c>
      <c r="K28" s="115">
        <v>2680</v>
      </c>
      <c r="L28" s="115">
        <v>3195</v>
      </c>
      <c r="M28" s="115">
        <v>1477</v>
      </c>
      <c r="N28" s="115">
        <v>1920</v>
      </c>
      <c r="O28" s="115">
        <v>342</v>
      </c>
      <c r="P28" s="115">
        <v>2528</v>
      </c>
      <c r="Q28" s="115">
        <v>5755</v>
      </c>
      <c r="R28" s="115">
        <v>6465</v>
      </c>
      <c r="S28" s="115">
        <v>3291</v>
      </c>
      <c r="T28" s="115">
        <v>4207</v>
      </c>
      <c r="U28" s="115">
        <v>1605</v>
      </c>
      <c r="V28" s="115"/>
      <c r="W28" s="115">
        <v>1274</v>
      </c>
      <c r="X28" s="115">
        <v>5920</v>
      </c>
      <c r="Y28" s="115">
        <v>6502</v>
      </c>
      <c r="Z28" s="115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6">
        <f t="shared" si="8"/>
        <v>0</v>
      </c>
      <c r="G29" s="116">
        <f t="shared" si="8"/>
        <v>0.13980263157894737</v>
      </c>
      <c r="H29" s="116">
        <f t="shared" si="8"/>
        <v>0.6</v>
      </c>
      <c r="I29" s="116">
        <f t="shared" si="8"/>
        <v>0.16154452324665092</v>
      </c>
      <c r="J29" s="116">
        <f t="shared" si="8"/>
        <v>0.6684262619597493</v>
      </c>
      <c r="K29" s="116">
        <f t="shared" si="8"/>
        <v>0.45117845117845118</v>
      </c>
      <c r="L29" s="116">
        <f t="shared" si="8"/>
        <v>1</v>
      </c>
      <c r="M29" s="116">
        <f t="shared" si="8"/>
        <v>0.40059669107675616</v>
      </c>
      <c r="N29" s="116">
        <f t="shared" si="8"/>
        <v>0.40066777963272121</v>
      </c>
      <c r="O29" s="116">
        <f t="shared" si="8"/>
        <v>0.26886792452830188</v>
      </c>
      <c r="P29" s="116">
        <f t="shared" si="8"/>
        <v>0.95975702353834469</v>
      </c>
      <c r="Q29" s="116">
        <f t="shared" si="8"/>
        <v>0.96528010734652803</v>
      </c>
      <c r="R29" s="116">
        <f t="shared" si="8"/>
        <v>1</v>
      </c>
      <c r="S29" s="116">
        <f t="shared" si="8"/>
        <v>0.90911602209944753</v>
      </c>
      <c r="T29" s="116">
        <f t="shared" si="8"/>
        <v>0.54885844748858448</v>
      </c>
      <c r="U29" s="116">
        <f t="shared" si="8"/>
        <v>0.3890909090909091</v>
      </c>
      <c r="V29" s="116">
        <f t="shared" si="8"/>
        <v>0</v>
      </c>
      <c r="W29" s="116">
        <f t="shared" si="8"/>
        <v>0.63891675025075223</v>
      </c>
      <c r="X29" s="116">
        <f t="shared" si="8"/>
        <v>0.97049180327868856</v>
      </c>
      <c r="Y29" s="116">
        <f t="shared" si="8"/>
        <v>0.94218229242138818</v>
      </c>
      <c r="Z29" s="116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9">
        <v>1266</v>
      </c>
      <c r="G30" s="119">
        <v>1957</v>
      </c>
      <c r="H30" s="119">
        <v>6725</v>
      </c>
      <c r="I30" s="119">
        <v>7141</v>
      </c>
      <c r="J30" s="119">
        <v>7867</v>
      </c>
      <c r="K30" s="119">
        <v>4438</v>
      </c>
      <c r="L30" s="119">
        <v>3506</v>
      </c>
      <c r="M30" s="119">
        <v>4397</v>
      </c>
      <c r="N30" s="119">
        <v>2750</v>
      </c>
      <c r="O30" s="119">
        <v>4029</v>
      </c>
      <c r="P30" s="119">
        <v>4786</v>
      </c>
      <c r="Q30" s="119">
        <v>5821</v>
      </c>
      <c r="R30" s="119">
        <v>6118</v>
      </c>
      <c r="S30" s="119">
        <v>3661</v>
      </c>
      <c r="T30" s="119">
        <v>4323</v>
      </c>
      <c r="U30" s="119">
        <v>4941</v>
      </c>
      <c r="V30" s="119">
        <v>1952</v>
      </c>
      <c r="W30" s="119">
        <v>1533</v>
      </c>
      <c r="X30" s="119">
        <v>9267</v>
      </c>
      <c r="Y30" s="119">
        <v>8306</v>
      </c>
      <c r="Z30" s="119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6">
        <f>F31/F30</f>
        <v>0</v>
      </c>
      <c r="G32" s="116">
        <f t="shared" ref="G32:Z32" si="9">G31/G30</f>
        <v>0</v>
      </c>
      <c r="H32" s="116">
        <f t="shared" si="9"/>
        <v>0</v>
      </c>
      <c r="I32" s="116">
        <f t="shared" si="9"/>
        <v>0</v>
      </c>
      <c r="J32" s="116">
        <f t="shared" si="9"/>
        <v>0</v>
      </c>
      <c r="K32" s="116">
        <f t="shared" si="9"/>
        <v>0</v>
      </c>
      <c r="L32" s="116">
        <f t="shared" si="9"/>
        <v>0</v>
      </c>
      <c r="M32" s="116">
        <f t="shared" si="9"/>
        <v>0</v>
      </c>
      <c r="N32" s="116">
        <f t="shared" si="9"/>
        <v>0</v>
      </c>
      <c r="O32" s="116">
        <f t="shared" si="9"/>
        <v>0</v>
      </c>
      <c r="P32" s="116">
        <f t="shared" si="9"/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 t="e">
        <f>T31/#REF!</f>
        <v>#REF!</v>
      </c>
      <c r="U32" s="116">
        <f t="shared" si="9"/>
        <v>0</v>
      </c>
      <c r="V32" s="116">
        <f t="shared" si="9"/>
        <v>0</v>
      </c>
      <c r="W32" s="116">
        <f t="shared" si="9"/>
        <v>0</v>
      </c>
      <c r="X32" s="116">
        <f t="shared" si="9"/>
        <v>0</v>
      </c>
      <c r="Y32" s="116">
        <f t="shared" si="9"/>
        <v>0</v>
      </c>
      <c r="Z32" s="116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5"/>
      <c r="G33" s="115">
        <v>489</v>
      </c>
      <c r="H33" s="115">
        <v>2100</v>
      </c>
      <c r="I33" s="115">
        <v>50</v>
      </c>
      <c r="J33" s="115">
        <v>835</v>
      </c>
      <c r="K33" s="115">
        <v>850</v>
      </c>
      <c r="L33" s="115">
        <v>2330</v>
      </c>
      <c r="M33" s="115">
        <v>793</v>
      </c>
      <c r="N33" s="115">
        <v>668</v>
      </c>
      <c r="O33" s="115">
        <v>844</v>
      </c>
      <c r="P33" s="115">
        <v>1020</v>
      </c>
      <c r="Q33" s="115">
        <v>1401</v>
      </c>
      <c r="R33" s="115">
        <v>377</v>
      </c>
      <c r="S33" s="115">
        <v>1526</v>
      </c>
      <c r="T33" s="115">
        <v>1027</v>
      </c>
      <c r="U33" s="115">
        <v>4341</v>
      </c>
      <c r="V33" s="115">
        <v>956</v>
      </c>
      <c r="W33" s="115">
        <v>909</v>
      </c>
      <c r="X33" s="115">
        <v>2620</v>
      </c>
      <c r="Y33" s="115">
        <v>3352</v>
      </c>
      <c r="Z33" s="115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7">
        <f t="shared" si="10"/>
        <v>0</v>
      </c>
      <c r="G34" s="117">
        <f t="shared" si="10"/>
        <v>0.24987225344915687</v>
      </c>
      <c r="H34" s="117">
        <f t="shared" si="10"/>
        <v>0.31226765799256506</v>
      </c>
      <c r="I34" s="117">
        <f t="shared" si="10"/>
        <v>7.0018204733230636E-3</v>
      </c>
      <c r="J34" s="117">
        <f t="shared" si="10"/>
        <v>0.10613957035718825</v>
      </c>
      <c r="K34" s="117">
        <f t="shared" si="10"/>
        <v>0.19152771518702119</v>
      </c>
      <c r="L34" s="117">
        <f t="shared" si="10"/>
        <v>0.66457501426126642</v>
      </c>
      <c r="M34" s="117">
        <f t="shared" si="10"/>
        <v>0.18035023879918127</v>
      </c>
      <c r="N34" s="117">
        <f t="shared" si="10"/>
        <v>0.24290909090909091</v>
      </c>
      <c r="O34" s="117">
        <f t="shared" si="10"/>
        <v>0.20948126085877389</v>
      </c>
      <c r="P34" s="117">
        <f t="shared" si="10"/>
        <v>0.2131216046803176</v>
      </c>
      <c r="Q34" s="117">
        <f>Q33/R30</f>
        <v>0.2289964040536123</v>
      </c>
      <c r="R34" s="117">
        <f>R33/S30</f>
        <v>0.10297732859874351</v>
      </c>
      <c r="S34" s="117">
        <f>S33/T30</f>
        <v>0.35299560490400184</v>
      </c>
      <c r="T34" s="117">
        <f>T33/U30</f>
        <v>0.20785266140457398</v>
      </c>
      <c r="U34" s="117">
        <f t="shared" si="10"/>
        <v>0.87856709168184577</v>
      </c>
      <c r="V34" s="117">
        <f t="shared" si="10"/>
        <v>0.48975409836065575</v>
      </c>
      <c r="W34" s="117">
        <f t="shared" si="10"/>
        <v>0.59295499021526421</v>
      </c>
      <c r="X34" s="117">
        <f t="shared" si="10"/>
        <v>0.28272364303442321</v>
      </c>
      <c r="Y34" s="117">
        <f>Y33/Y30</f>
        <v>0.40356368889959066</v>
      </c>
      <c r="Z34" s="117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5">
        <v>1024</v>
      </c>
      <c r="G35" s="115">
        <v>1957</v>
      </c>
      <c r="H35" s="115">
        <v>2800</v>
      </c>
      <c r="I35" s="115">
        <v>1942</v>
      </c>
      <c r="J35" s="115">
        <v>7817</v>
      </c>
      <c r="K35" s="115">
        <v>4438</v>
      </c>
      <c r="L35" s="115">
        <v>3505</v>
      </c>
      <c r="M35" s="115">
        <v>2810</v>
      </c>
      <c r="N35" s="115">
        <v>2367</v>
      </c>
      <c r="O35" s="115">
        <v>3982</v>
      </c>
      <c r="P35" s="115">
        <v>2018</v>
      </c>
      <c r="Q35" s="115">
        <v>5066</v>
      </c>
      <c r="R35" s="115">
        <v>6118</v>
      </c>
      <c r="S35" s="115">
        <v>3661</v>
      </c>
      <c r="T35" s="115">
        <v>4674</v>
      </c>
      <c r="U35" s="115">
        <v>3155</v>
      </c>
      <c r="V35" s="115">
        <v>1952</v>
      </c>
      <c r="W35" s="115">
        <v>50</v>
      </c>
      <c r="X35" s="115">
        <v>9200</v>
      </c>
      <c r="Y35" s="115">
        <v>8050</v>
      </c>
      <c r="Z35" s="115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6"/>
      <c r="G36" s="116">
        <f t="shared" si="11"/>
        <v>1</v>
      </c>
      <c r="H36" s="116">
        <f t="shared" si="11"/>
        <v>0.41635687732342008</v>
      </c>
      <c r="I36" s="116">
        <f t="shared" si="11"/>
        <v>0.27195070718386782</v>
      </c>
      <c r="J36" s="116">
        <f t="shared" si="11"/>
        <v>0.99364433710435995</v>
      </c>
      <c r="K36" s="116">
        <f t="shared" si="11"/>
        <v>1</v>
      </c>
      <c r="L36" s="116">
        <f t="shared" si="11"/>
        <v>0.99971477467199088</v>
      </c>
      <c r="M36" s="116">
        <f t="shared" si="11"/>
        <v>0.63907209460996128</v>
      </c>
      <c r="N36" s="116">
        <f t="shared" si="11"/>
        <v>0.86072727272727267</v>
      </c>
      <c r="O36" s="116">
        <f t="shared" si="11"/>
        <v>0.98833457433606353</v>
      </c>
      <c r="P36" s="116">
        <f t="shared" si="11"/>
        <v>0.42164646886753032</v>
      </c>
      <c r="Q36" s="116">
        <f>Q35/R30</f>
        <v>0.82804838182412555</v>
      </c>
      <c r="R36" s="116">
        <f>R35/S30</f>
        <v>1.6711281070745698</v>
      </c>
      <c r="S36" s="116">
        <f>S35/T30</f>
        <v>0.84686560259079346</v>
      </c>
      <c r="T36" s="116">
        <f>T35/U30</f>
        <v>0.94596235579842136</v>
      </c>
      <c r="U36" s="116">
        <f t="shared" si="11"/>
        <v>0.63853470957296099</v>
      </c>
      <c r="V36" s="116">
        <f t="shared" si="11"/>
        <v>1</v>
      </c>
      <c r="W36" s="116">
        <f t="shared" si="11"/>
        <v>3.2615786040443573E-2</v>
      </c>
      <c r="X36" s="116">
        <f t="shared" si="11"/>
        <v>0.99277004424301285</v>
      </c>
      <c r="Y36" s="116">
        <f t="shared" si="11"/>
        <v>0.96917890681435104</v>
      </c>
      <c r="Z36" s="116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5">
        <v>6428</v>
      </c>
      <c r="G38" s="115">
        <v>4266</v>
      </c>
      <c r="H38" s="115">
        <v>14740</v>
      </c>
      <c r="I38" s="115">
        <v>11849</v>
      </c>
      <c r="J38" s="115">
        <v>6959</v>
      </c>
      <c r="K38" s="115">
        <v>25028</v>
      </c>
      <c r="L38" s="115">
        <v>9104</v>
      </c>
      <c r="M38" s="115">
        <v>11669</v>
      </c>
      <c r="N38" s="115">
        <v>4020</v>
      </c>
      <c r="O38" s="115">
        <v>3270</v>
      </c>
      <c r="P38" s="115">
        <v>830</v>
      </c>
      <c r="Q38" s="115">
        <v>5855</v>
      </c>
      <c r="R38" s="115">
        <v>13771</v>
      </c>
      <c r="S38" s="115">
        <v>14953</v>
      </c>
      <c r="T38" s="115">
        <v>12478</v>
      </c>
      <c r="U38" s="115">
        <v>5135</v>
      </c>
      <c r="V38" s="115">
        <v>6245</v>
      </c>
      <c r="W38" s="115">
        <v>2558</v>
      </c>
      <c r="X38" s="115">
        <v>6780</v>
      </c>
      <c r="Y38" s="115">
        <v>24407</v>
      </c>
      <c r="Z38" s="115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6" t="e">
        <f>F38/F37</f>
        <v>#DIV/0!</v>
      </c>
      <c r="G39" s="116" t="e">
        <f t="shared" ref="G39:Z39" si="12">G38/G37</f>
        <v>#DIV/0!</v>
      </c>
      <c r="H39" s="116" t="e">
        <f t="shared" si="12"/>
        <v>#DIV/0!</v>
      </c>
      <c r="I39" s="116" t="e">
        <f t="shared" si="12"/>
        <v>#DIV/0!</v>
      </c>
      <c r="J39" s="116" t="e">
        <f t="shared" si="12"/>
        <v>#DIV/0!</v>
      </c>
      <c r="K39" s="116" t="e">
        <f t="shared" si="12"/>
        <v>#DIV/0!</v>
      </c>
      <c r="L39" s="116" t="e">
        <f t="shared" si="12"/>
        <v>#DIV/0!</v>
      </c>
      <c r="M39" s="116" t="e">
        <f t="shared" si="12"/>
        <v>#DIV/0!</v>
      </c>
      <c r="N39" s="116" t="e">
        <f t="shared" si="12"/>
        <v>#DIV/0!</v>
      </c>
      <c r="O39" s="116" t="e">
        <f t="shared" si="12"/>
        <v>#DIV/0!</v>
      </c>
      <c r="P39" s="116" t="e">
        <f t="shared" si="12"/>
        <v>#DIV/0!</v>
      </c>
      <c r="Q39" s="116" t="e">
        <f t="shared" si="12"/>
        <v>#DIV/0!</v>
      </c>
      <c r="R39" s="116" t="e">
        <f t="shared" si="12"/>
        <v>#DIV/0!</v>
      </c>
      <c r="S39" s="116" t="e">
        <f t="shared" si="12"/>
        <v>#DIV/0!</v>
      </c>
      <c r="T39" s="116" t="e">
        <f t="shared" si="12"/>
        <v>#DIV/0!</v>
      </c>
      <c r="U39" s="116" t="e">
        <f t="shared" si="12"/>
        <v>#DIV/0!</v>
      </c>
      <c r="V39" s="116" t="e">
        <f t="shared" si="12"/>
        <v>#DIV/0!</v>
      </c>
      <c r="W39" s="116" t="e">
        <f t="shared" si="12"/>
        <v>#DIV/0!</v>
      </c>
      <c r="X39" s="116" t="e">
        <f t="shared" si="12"/>
        <v>#DIV/0!</v>
      </c>
      <c r="Y39" s="116" t="e">
        <f t="shared" si="12"/>
        <v>#DIV/0!</v>
      </c>
      <c r="Z39" s="116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5">
        <v>6014</v>
      </c>
      <c r="G40" s="115">
        <v>5300</v>
      </c>
      <c r="H40" s="115">
        <v>14740</v>
      </c>
      <c r="I40" s="115">
        <v>12190</v>
      </c>
      <c r="J40" s="115">
        <v>6023</v>
      </c>
      <c r="K40" s="115">
        <v>17820</v>
      </c>
      <c r="L40" s="115">
        <v>8854</v>
      </c>
      <c r="M40" s="115">
        <v>11130</v>
      </c>
      <c r="N40" s="115">
        <v>9597</v>
      </c>
      <c r="O40" s="115">
        <v>3270</v>
      </c>
      <c r="P40" s="115"/>
      <c r="Q40" s="115">
        <v>8419</v>
      </c>
      <c r="R40" s="115">
        <v>13237</v>
      </c>
      <c r="S40" s="115">
        <v>12567</v>
      </c>
      <c r="T40" s="115">
        <v>12442</v>
      </c>
      <c r="U40" s="115">
        <v>5337</v>
      </c>
      <c r="V40" s="115">
        <v>4250</v>
      </c>
      <c r="W40" s="115">
        <v>2558</v>
      </c>
      <c r="X40" s="115">
        <v>5900</v>
      </c>
      <c r="Y40" s="115">
        <v>22366</v>
      </c>
      <c r="Z40" s="115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9">
        <v>8532</v>
      </c>
      <c r="G41" s="109">
        <v>6006</v>
      </c>
      <c r="H41" s="109">
        <v>13000</v>
      </c>
      <c r="I41" s="109">
        <v>12915</v>
      </c>
      <c r="J41" s="109">
        <v>5900</v>
      </c>
      <c r="K41" s="109">
        <v>11939</v>
      </c>
      <c r="L41" s="109">
        <v>8900</v>
      </c>
      <c r="M41" s="109">
        <v>11268</v>
      </c>
      <c r="N41" s="109">
        <v>10249</v>
      </c>
      <c r="O41" s="109">
        <v>3000</v>
      </c>
      <c r="P41" s="109">
        <v>6420</v>
      </c>
      <c r="Q41" s="109">
        <v>8100</v>
      </c>
      <c r="R41" s="109">
        <v>11524</v>
      </c>
      <c r="S41" s="109">
        <v>12797</v>
      </c>
      <c r="T41" s="109">
        <v>12851</v>
      </c>
      <c r="U41" s="109">
        <v>9823</v>
      </c>
      <c r="V41" s="109">
        <v>7225</v>
      </c>
      <c r="W41" s="109">
        <v>2400</v>
      </c>
      <c r="X41" s="120">
        <v>6364</v>
      </c>
      <c r="Y41" s="109">
        <v>15839</v>
      </c>
      <c r="Z41" s="109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9">
        <v>8831</v>
      </c>
      <c r="G42" s="109">
        <v>6007</v>
      </c>
      <c r="H42" s="109">
        <v>14554</v>
      </c>
      <c r="I42" s="109">
        <v>12917</v>
      </c>
      <c r="J42" s="109">
        <v>5985</v>
      </c>
      <c r="K42" s="109">
        <v>12100</v>
      </c>
      <c r="L42" s="109">
        <v>9871</v>
      </c>
      <c r="M42" s="109">
        <v>11968</v>
      </c>
      <c r="N42" s="109">
        <v>10542</v>
      </c>
      <c r="O42" s="109">
        <v>3030</v>
      </c>
      <c r="P42" s="109">
        <v>6853</v>
      </c>
      <c r="Q42" s="109">
        <v>8720</v>
      </c>
      <c r="R42" s="109">
        <v>12069</v>
      </c>
      <c r="S42" s="109">
        <v>13530</v>
      </c>
      <c r="T42" s="109">
        <v>13085</v>
      </c>
      <c r="U42" s="109">
        <v>9824</v>
      </c>
      <c r="V42" s="109">
        <v>9310</v>
      </c>
      <c r="W42" s="109">
        <v>3376</v>
      </c>
      <c r="X42" s="109">
        <v>7610</v>
      </c>
      <c r="Y42" s="109">
        <v>15901</v>
      </c>
      <c r="Z42" s="109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9"/>
      <c r="G43" s="109">
        <v>720</v>
      </c>
      <c r="H43" s="109"/>
      <c r="I43" s="109"/>
      <c r="J43" s="109"/>
      <c r="K43" s="109"/>
      <c r="L43" s="109">
        <v>525</v>
      </c>
      <c r="M43" s="109">
        <v>568</v>
      </c>
      <c r="N43" s="109"/>
      <c r="O43" s="109">
        <v>20</v>
      </c>
      <c r="P43" s="109"/>
      <c r="Q43" s="109"/>
      <c r="R43" s="109">
        <v>747</v>
      </c>
      <c r="S43" s="109"/>
      <c r="T43" s="109"/>
      <c r="U43" s="109"/>
      <c r="V43" s="109">
        <v>250</v>
      </c>
      <c r="W43" s="109">
        <v>612</v>
      </c>
      <c r="X43" s="109"/>
      <c r="Y43" s="109">
        <v>2392</v>
      </c>
      <c r="Z43" s="109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1">
        <f>F42/F41</f>
        <v>1.0350445382090951</v>
      </c>
      <c r="G44" s="121">
        <f t="shared" ref="G44:Z44" si="13">G42/G41</f>
        <v>1.0001665001665001</v>
      </c>
      <c r="H44" s="121">
        <f t="shared" si="13"/>
        <v>1.1195384615384616</v>
      </c>
      <c r="I44" s="121">
        <f t="shared" si="13"/>
        <v>1.0001548586914442</v>
      </c>
      <c r="J44" s="121">
        <f t="shared" si="13"/>
        <v>1.014406779661017</v>
      </c>
      <c r="K44" s="121">
        <f t="shared" si="13"/>
        <v>1.0134852165172963</v>
      </c>
      <c r="L44" s="121">
        <f t="shared" si="13"/>
        <v>1.1091011235955057</v>
      </c>
      <c r="M44" s="121">
        <f t="shared" si="13"/>
        <v>1.0621228257011004</v>
      </c>
      <c r="N44" s="121">
        <f t="shared" si="13"/>
        <v>1.0285881549419456</v>
      </c>
      <c r="O44" s="121">
        <f t="shared" si="13"/>
        <v>1.01</v>
      </c>
      <c r="P44" s="121">
        <f t="shared" si="13"/>
        <v>1.0674454828660436</v>
      </c>
      <c r="Q44" s="121">
        <f t="shared" si="13"/>
        <v>1.0765432098765433</v>
      </c>
      <c r="R44" s="121">
        <f t="shared" si="13"/>
        <v>1.0472926067337729</v>
      </c>
      <c r="S44" s="121">
        <f t="shared" si="13"/>
        <v>1.0572790497772915</v>
      </c>
      <c r="T44" s="121">
        <f t="shared" si="13"/>
        <v>1.0182086997120847</v>
      </c>
      <c r="U44" s="121">
        <f t="shared" si="13"/>
        <v>1.0001018018935153</v>
      </c>
      <c r="V44" s="121">
        <f t="shared" si="13"/>
        <v>1.2885813148788927</v>
      </c>
      <c r="W44" s="121">
        <f t="shared" si="13"/>
        <v>1.4066666666666667</v>
      </c>
      <c r="X44" s="121">
        <f t="shared" si="13"/>
        <v>1.1957888120678819</v>
      </c>
      <c r="Y44" s="121">
        <f t="shared" si="13"/>
        <v>1.0039143885346298</v>
      </c>
      <c r="Z44" s="121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2">
        <v>5368</v>
      </c>
      <c r="G45" s="122">
        <v>2690</v>
      </c>
      <c r="H45" s="122">
        <v>5388</v>
      </c>
      <c r="I45" s="122">
        <v>3399</v>
      </c>
      <c r="J45" s="122">
        <v>2261</v>
      </c>
      <c r="K45" s="122">
        <v>4963</v>
      </c>
      <c r="L45" s="122">
        <v>5102</v>
      </c>
      <c r="M45" s="122">
        <v>4081</v>
      </c>
      <c r="N45" s="122">
        <v>4803</v>
      </c>
      <c r="O45" s="122">
        <v>692</v>
      </c>
      <c r="P45" s="122">
        <v>2340</v>
      </c>
      <c r="Q45" s="122">
        <v>1989</v>
      </c>
      <c r="R45" s="122">
        <v>5574</v>
      </c>
      <c r="S45" s="122">
        <v>6488</v>
      </c>
      <c r="T45" s="122">
        <v>5030</v>
      </c>
      <c r="U45" s="122">
        <v>3129</v>
      </c>
      <c r="V45" s="122">
        <v>4813</v>
      </c>
      <c r="W45" s="122">
        <v>1337</v>
      </c>
      <c r="X45" s="122">
        <v>1600</v>
      </c>
      <c r="Y45" s="122">
        <v>7976</v>
      </c>
      <c r="Z45" s="122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5">
        <v>2087</v>
      </c>
      <c r="G46" s="115">
        <v>2760</v>
      </c>
      <c r="H46" s="115">
        <v>7204</v>
      </c>
      <c r="I46" s="115">
        <v>8062</v>
      </c>
      <c r="J46" s="115">
        <v>2472</v>
      </c>
      <c r="K46" s="115">
        <v>5517</v>
      </c>
      <c r="L46" s="115">
        <v>3443</v>
      </c>
      <c r="M46" s="115">
        <v>5655</v>
      </c>
      <c r="N46" s="115">
        <v>5092</v>
      </c>
      <c r="O46" s="115">
        <v>1705</v>
      </c>
      <c r="P46" s="115">
        <v>4307</v>
      </c>
      <c r="Q46" s="115">
        <v>5301</v>
      </c>
      <c r="R46" s="115">
        <v>5123</v>
      </c>
      <c r="S46" s="115">
        <v>5501</v>
      </c>
      <c r="T46" s="115">
        <v>7321</v>
      </c>
      <c r="U46" s="115">
        <v>5423</v>
      </c>
      <c r="V46" s="115">
        <v>3781</v>
      </c>
      <c r="W46" s="115">
        <v>1535</v>
      </c>
      <c r="X46" s="115">
        <v>3902</v>
      </c>
      <c r="Y46" s="115">
        <v>6347</v>
      </c>
      <c r="Z46" s="115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2"/>
      <c r="G47" s="122"/>
      <c r="H47" s="122"/>
      <c r="I47" s="122">
        <v>700</v>
      </c>
      <c r="J47" s="122"/>
      <c r="K47" s="122"/>
      <c r="L47" s="122"/>
      <c r="M47" s="122">
        <v>10</v>
      </c>
      <c r="N47" s="122"/>
      <c r="O47" s="122"/>
      <c r="P47" s="122"/>
      <c r="Q47" s="122">
        <v>120</v>
      </c>
      <c r="R47" s="122"/>
      <c r="S47" s="122">
        <v>100</v>
      </c>
      <c r="T47" s="122"/>
      <c r="U47" s="122">
        <v>70</v>
      </c>
      <c r="V47" s="122">
        <v>22</v>
      </c>
      <c r="W47" s="122"/>
      <c r="X47" s="122"/>
      <c r="Y47" s="122"/>
      <c r="Z47" s="122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2"/>
      <c r="G48" s="122"/>
      <c r="H48" s="122">
        <v>94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>
        <v>180</v>
      </c>
      <c r="S48" s="122">
        <v>20</v>
      </c>
      <c r="T48" s="122"/>
      <c r="U48" s="122"/>
      <c r="V48" s="122">
        <v>75</v>
      </c>
      <c r="W48" s="122"/>
      <c r="X48" s="122"/>
      <c r="Y48" s="122"/>
      <c r="Z48" s="122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5">
        <v>730</v>
      </c>
      <c r="G49" s="115">
        <v>66</v>
      </c>
      <c r="H49" s="115">
        <v>435</v>
      </c>
      <c r="I49" s="115">
        <v>501</v>
      </c>
      <c r="J49" s="115">
        <v>383</v>
      </c>
      <c r="K49" s="115">
        <v>370</v>
      </c>
      <c r="L49" s="115">
        <v>94</v>
      </c>
      <c r="M49" s="115">
        <v>346</v>
      </c>
      <c r="N49" s="115">
        <v>463</v>
      </c>
      <c r="O49" s="115"/>
      <c r="P49" s="115"/>
      <c r="Q49" s="115">
        <v>438</v>
      </c>
      <c r="R49" s="115">
        <v>88</v>
      </c>
      <c r="S49" s="115">
        <v>352</v>
      </c>
      <c r="T49" s="115">
        <v>283</v>
      </c>
      <c r="U49" s="115">
        <v>570</v>
      </c>
      <c r="V49" s="115">
        <v>89</v>
      </c>
      <c r="W49" s="115">
        <v>20</v>
      </c>
      <c r="X49" s="115">
        <v>857</v>
      </c>
      <c r="Y49" s="115">
        <v>738</v>
      </c>
      <c r="Z49" s="115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2">
        <v>15320</v>
      </c>
      <c r="G51" s="122">
        <v>4100</v>
      </c>
      <c r="H51" s="122">
        <v>9720</v>
      </c>
      <c r="I51" s="122">
        <v>16991</v>
      </c>
      <c r="J51" s="122">
        <v>7125</v>
      </c>
      <c r="K51" s="122">
        <v>18250</v>
      </c>
      <c r="L51" s="122">
        <v>12150</v>
      </c>
      <c r="M51" s="122">
        <v>8506</v>
      </c>
      <c r="N51" s="122">
        <v>9882</v>
      </c>
      <c r="O51" s="122">
        <v>2638</v>
      </c>
      <c r="P51" s="122">
        <v>1126</v>
      </c>
      <c r="Q51" s="122">
        <v>9520</v>
      </c>
      <c r="R51" s="122">
        <v>18132</v>
      </c>
      <c r="S51" s="122">
        <v>12000</v>
      </c>
      <c r="T51" s="122">
        <v>16871</v>
      </c>
      <c r="U51" s="122">
        <v>12412</v>
      </c>
      <c r="V51" s="122">
        <v>9680</v>
      </c>
      <c r="W51" s="122">
        <v>4498</v>
      </c>
      <c r="X51" s="122">
        <v>5300</v>
      </c>
      <c r="Y51" s="122">
        <v>23156</v>
      </c>
      <c r="Z51" s="122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2">
        <v>6896</v>
      </c>
      <c r="G52" s="122">
        <v>4100</v>
      </c>
      <c r="H52" s="122">
        <v>9720</v>
      </c>
      <c r="I52" s="122">
        <v>100</v>
      </c>
      <c r="J52" s="122">
        <v>2330</v>
      </c>
      <c r="K52" s="122">
        <v>4800</v>
      </c>
      <c r="L52" s="122">
        <v>11630</v>
      </c>
      <c r="M52" s="122">
        <v>2521</v>
      </c>
      <c r="N52" s="122">
        <v>9073</v>
      </c>
      <c r="O52" s="122">
        <v>2338</v>
      </c>
      <c r="P52" s="122">
        <v>594</v>
      </c>
      <c r="Q52" s="122">
        <v>3250</v>
      </c>
      <c r="R52" s="122">
        <v>18132</v>
      </c>
      <c r="S52" s="122">
        <v>5300</v>
      </c>
      <c r="T52" s="122">
        <v>8405</v>
      </c>
      <c r="U52" s="122">
        <v>2568</v>
      </c>
      <c r="V52" s="122">
        <v>80</v>
      </c>
      <c r="W52" s="122">
        <v>4498</v>
      </c>
      <c r="X52" s="122"/>
      <c r="Y52" s="122">
        <v>21442</v>
      </c>
      <c r="Z52" s="122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2">
        <v>106</v>
      </c>
      <c r="G53" s="122">
        <v>510.7</v>
      </c>
      <c r="H53" s="122">
        <v>1219.5</v>
      </c>
      <c r="I53" s="122">
        <v>539.29999999999995</v>
      </c>
      <c r="J53" s="122">
        <v>60.2</v>
      </c>
      <c r="K53" s="122">
        <v>156.4</v>
      </c>
      <c r="L53" s="122">
        <v>976.8</v>
      </c>
      <c r="M53" s="122">
        <v>1026.7</v>
      </c>
      <c r="N53" s="122">
        <v>436.3</v>
      </c>
      <c r="O53" s="122">
        <v>18.5</v>
      </c>
      <c r="P53" s="122">
        <v>249</v>
      </c>
      <c r="Q53" s="122">
        <v>432.8</v>
      </c>
      <c r="R53" s="122">
        <v>66.7</v>
      </c>
      <c r="S53" s="122">
        <v>902.7</v>
      </c>
      <c r="T53" s="122">
        <v>267.89999999999998</v>
      </c>
      <c r="U53" s="122">
        <v>93.6</v>
      </c>
      <c r="V53" s="122">
        <v>100.3</v>
      </c>
      <c r="W53" s="122">
        <v>14</v>
      </c>
      <c r="X53" s="122">
        <v>316.5</v>
      </c>
      <c r="Y53" s="122">
        <v>610</v>
      </c>
      <c r="Z53" s="122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2">
        <v>106</v>
      </c>
      <c r="G54" s="122">
        <v>164</v>
      </c>
      <c r="H54" s="122">
        <v>722</v>
      </c>
      <c r="I54" s="122">
        <v>340</v>
      </c>
      <c r="J54" s="122">
        <v>61.2</v>
      </c>
      <c r="K54" s="122">
        <v>100</v>
      </c>
      <c r="L54" s="122">
        <v>768</v>
      </c>
      <c r="M54" s="122">
        <v>780</v>
      </c>
      <c r="N54" s="122">
        <v>252</v>
      </c>
      <c r="O54" s="122">
        <v>14.7</v>
      </c>
      <c r="P54" s="122">
        <v>54</v>
      </c>
      <c r="Q54" s="122">
        <v>201</v>
      </c>
      <c r="R54" s="122">
        <v>67</v>
      </c>
      <c r="S54" s="122">
        <v>393</v>
      </c>
      <c r="T54" s="122">
        <v>157</v>
      </c>
      <c r="U54" s="122">
        <v>53</v>
      </c>
      <c r="V54" s="122">
        <v>110</v>
      </c>
      <c r="W54" s="122">
        <v>7</v>
      </c>
      <c r="X54" s="122">
        <v>247</v>
      </c>
      <c r="Y54" s="122">
        <v>412</v>
      </c>
      <c r="Z54" s="122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1">
        <f t="shared" ref="F55:Z55" si="15">F54/F53</f>
        <v>1</v>
      </c>
      <c r="G55" s="121">
        <f t="shared" si="15"/>
        <v>0.32112786371646762</v>
      </c>
      <c r="H55" s="121">
        <f t="shared" si="15"/>
        <v>0.59204592045920457</v>
      </c>
      <c r="I55" s="121">
        <f t="shared" si="15"/>
        <v>0.63044687557945489</v>
      </c>
      <c r="J55" s="121">
        <f t="shared" si="15"/>
        <v>1.0166112956810631</v>
      </c>
      <c r="K55" s="121">
        <f t="shared" si="15"/>
        <v>0.63938618925831203</v>
      </c>
      <c r="L55" s="121">
        <f t="shared" si="15"/>
        <v>0.7862407862407863</v>
      </c>
      <c r="M55" s="121">
        <f t="shared" si="15"/>
        <v>0.75971559364955676</v>
      </c>
      <c r="N55" s="121">
        <f t="shared" si="15"/>
        <v>0.57758423103369239</v>
      </c>
      <c r="O55" s="121">
        <f t="shared" si="15"/>
        <v>0.79459459459459458</v>
      </c>
      <c r="P55" s="121">
        <f t="shared" si="15"/>
        <v>0.21686746987951808</v>
      </c>
      <c r="Q55" s="121">
        <f t="shared" si="15"/>
        <v>0.4644177449168207</v>
      </c>
      <c r="R55" s="121">
        <f t="shared" si="15"/>
        <v>1.0044977511244377</v>
      </c>
      <c r="S55" s="121">
        <f t="shared" si="15"/>
        <v>0.43536058491193086</v>
      </c>
      <c r="T55" s="121">
        <f t="shared" si="15"/>
        <v>0.58603956700261295</v>
      </c>
      <c r="U55" s="121">
        <f t="shared" si="15"/>
        <v>0.56623931623931623</v>
      </c>
      <c r="V55" s="121">
        <f t="shared" si="15"/>
        <v>1.0967098703888336</v>
      </c>
      <c r="W55" s="121">
        <f t="shared" si="15"/>
        <v>0.5</v>
      </c>
      <c r="X55" s="121">
        <f t="shared" si="15"/>
        <v>0.78041074249605058</v>
      </c>
      <c r="Y55" s="121">
        <f t="shared" si="15"/>
        <v>0.67540983606557381</v>
      </c>
      <c r="Z55" s="121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2"/>
      <c r="G56" s="122">
        <v>52</v>
      </c>
      <c r="H56" s="122"/>
      <c r="I56" s="122"/>
      <c r="J56" s="122"/>
      <c r="K56" s="122">
        <v>100</v>
      </c>
      <c r="L56" s="122">
        <v>768</v>
      </c>
      <c r="M56" s="122">
        <v>780</v>
      </c>
      <c r="N56" s="122">
        <v>70</v>
      </c>
      <c r="O56" s="122">
        <v>14.7</v>
      </c>
      <c r="P56" s="122"/>
      <c r="Q56" s="122">
        <v>90</v>
      </c>
      <c r="R56" s="122">
        <v>67</v>
      </c>
      <c r="S56" s="122">
        <v>250</v>
      </c>
      <c r="T56" s="122">
        <v>157</v>
      </c>
      <c r="U56" s="122"/>
      <c r="V56" s="122"/>
      <c r="W56" s="122"/>
      <c r="X56" s="122"/>
      <c r="Y56" s="122">
        <v>412</v>
      </c>
      <c r="Z56" s="122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5">
        <v>16</v>
      </c>
      <c r="G58" s="115">
        <v>117</v>
      </c>
      <c r="H58" s="115">
        <v>86.6</v>
      </c>
      <c r="I58" s="115">
        <v>5</v>
      </c>
      <c r="J58" s="115">
        <v>11</v>
      </c>
      <c r="K58" s="115">
        <v>13</v>
      </c>
      <c r="L58" s="115">
        <v>107</v>
      </c>
      <c r="M58" s="115">
        <v>78.3</v>
      </c>
      <c r="N58" s="115">
        <v>62</v>
      </c>
      <c r="O58" s="123">
        <v>11</v>
      </c>
      <c r="P58" s="115">
        <v>14</v>
      </c>
      <c r="Q58" s="115">
        <v>99</v>
      </c>
      <c r="R58" s="115"/>
      <c r="S58" s="115">
        <v>17</v>
      </c>
      <c r="T58" s="115">
        <v>49</v>
      </c>
      <c r="U58" s="115">
        <v>15</v>
      </c>
      <c r="V58" s="115">
        <v>1.5</v>
      </c>
      <c r="W58" s="115">
        <v>17</v>
      </c>
      <c r="X58" s="115">
        <v>87</v>
      </c>
      <c r="Y58" s="115">
        <v>54</v>
      </c>
      <c r="Z58" s="115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5"/>
      <c r="G59" s="115"/>
      <c r="H59" s="115">
        <v>438</v>
      </c>
      <c r="I59" s="123"/>
      <c r="J59" s="115">
        <v>0</v>
      </c>
      <c r="K59" s="115"/>
      <c r="L59" s="115"/>
      <c r="M59" s="115">
        <v>25</v>
      </c>
      <c r="N59" s="123"/>
      <c r="O59" s="123"/>
      <c r="P59" s="115"/>
      <c r="Q59" s="115"/>
      <c r="R59" s="115"/>
      <c r="S59" s="115"/>
      <c r="T59" s="115"/>
      <c r="U59" s="115"/>
      <c r="V59" s="115">
        <v>1.5</v>
      </c>
      <c r="W59" s="115"/>
      <c r="X59" s="115"/>
      <c r="Y59" s="115">
        <v>50</v>
      </c>
      <c r="Z59" s="115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2"/>
      <c r="G61" s="122"/>
      <c r="H61" s="122">
        <v>150</v>
      </c>
      <c r="I61" s="122"/>
      <c r="J61" s="122"/>
      <c r="K61" s="122"/>
      <c r="L61" s="122"/>
      <c r="M61" s="122"/>
      <c r="N61" s="122"/>
      <c r="O61" s="122"/>
      <c r="P61" s="122">
        <v>1</v>
      </c>
      <c r="Q61" s="122"/>
      <c r="R61" s="122"/>
      <c r="S61" s="122"/>
      <c r="T61" s="122"/>
      <c r="U61" s="122"/>
      <c r="V61" s="122">
        <v>310</v>
      </c>
      <c r="W61" s="122"/>
      <c r="X61" s="122"/>
      <c r="Y61" s="122"/>
      <c r="Z61" s="122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8">
        <v>5900</v>
      </c>
      <c r="G64" s="118">
        <v>70</v>
      </c>
      <c r="H64" s="118"/>
      <c r="I64" s="118">
        <v>125</v>
      </c>
      <c r="J64" s="118">
        <v>37</v>
      </c>
      <c r="K64" s="118">
        <v>906</v>
      </c>
      <c r="L64" s="118">
        <v>134</v>
      </c>
      <c r="M64" s="118">
        <v>374</v>
      </c>
      <c r="N64" s="118"/>
      <c r="O64" s="118"/>
      <c r="P64" s="118"/>
      <c r="Q64" s="118">
        <v>605</v>
      </c>
      <c r="R64" s="118">
        <v>1841</v>
      </c>
      <c r="S64" s="118"/>
      <c r="T64" s="118">
        <v>808</v>
      </c>
      <c r="U64" s="118">
        <v>200</v>
      </c>
      <c r="V64" s="118"/>
      <c r="W64" s="118">
        <v>332</v>
      </c>
      <c r="X64" s="118">
        <v>487</v>
      </c>
      <c r="Y64" s="118">
        <v>175</v>
      </c>
      <c r="Z64" s="118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8"/>
      <c r="G65" s="118">
        <v>7</v>
      </c>
      <c r="H65" s="118">
        <v>350</v>
      </c>
      <c r="I65" s="118">
        <v>730</v>
      </c>
      <c r="J65" s="118">
        <v>254</v>
      </c>
      <c r="K65" s="118">
        <v>4415</v>
      </c>
      <c r="L65" s="118">
        <v>184</v>
      </c>
      <c r="M65" s="118"/>
      <c r="N65" s="118">
        <v>731</v>
      </c>
      <c r="O65" s="118"/>
      <c r="P65" s="118"/>
      <c r="Q65" s="118">
        <v>40</v>
      </c>
      <c r="R65" s="118">
        <v>20</v>
      </c>
      <c r="S65" s="118">
        <v>380</v>
      </c>
      <c r="T65" s="118">
        <v>250</v>
      </c>
      <c r="U65" s="118"/>
      <c r="V65" s="118"/>
      <c r="W65" s="118"/>
      <c r="X65" s="118">
        <v>5</v>
      </c>
      <c r="Y65" s="118">
        <v>46</v>
      </c>
      <c r="Z65" s="118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8"/>
      <c r="G66" s="118">
        <v>276</v>
      </c>
      <c r="H66" s="118">
        <v>937</v>
      </c>
      <c r="I66" s="118">
        <v>1113</v>
      </c>
      <c r="J66" s="118">
        <v>300</v>
      </c>
      <c r="K66" s="118">
        <v>186</v>
      </c>
      <c r="L66" s="118"/>
      <c r="M66" s="118">
        <v>1210</v>
      </c>
      <c r="N66" s="118">
        <v>155</v>
      </c>
      <c r="O66" s="118">
        <v>380</v>
      </c>
      <c r="P66" s="118">
        <v>190</v>
      </c>
      <c r="Q66" s="118">
        <v>708</v>
      </c>
      <c r="R66" s="118">
        <v>295</v>
      </c>
      <c r="S66" s="118"/>
      <c r="T66" s="118">
        <v>214</v>
      </c>
      <c r="U66" s="118">
        <v>1819</v>
      </c>
      <c r="V66" s="118"/>
      <c r="W66" s="118"/>
      <c r="X66" s="118">
        <v>584</v>
      </c>
      <c r="Y66" s="118">
        <v>1082</v>
      </c>
      <c r="Z66" s="118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8"/>
      <c r="G67" s="118"/>
      <c r="H67" s="118">
        <v>560</v>
      </c>
      <c r="I67" s="118"/>
      <c r="J67" s="118"/>
      <c r="K67" s="118">
        <v>660</v>
      </c>
      <c r="L67" s="118"/>
      <c r="M67" s="118">
        <v>215</v>
      </c>
      <c r="N67" s="118"/>
      <c r="O67" s="118"/>
      <c r="P67" s="118"/>
      <c r="Q67" s="118"/>
      <c r="R67" s="118"/>
      <c r="S67" s="118"/>
      <c r="T67" s="118"/>
      <c r="U67" s="118"/>
      <c r="V67" s="118">
        <v>652</v>
      </c>
      <c r="W67" s="118"/>
      <c r="X67" s="118"/>
      <c r="Y67" s="118"/>
      <c r="Z67" s="118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8">
        <v>51.4</v>
      </c>
      <c r="G68" s="118">
        <v>135</v>
      </c>
      <c r="H68" s="118">
        <v>1749</v>
      </c>
      <c r="I68" s="118">
        <v>591</v>
      </c>
      <c r="J68" s="118">
        <v>568</v>
      </c>
      <c r="K68" s="118">
        <v>1165</v>
      </c>
      <c r="L68" s="118">
        <v>96</v>
      </c>
      <c r="M68" s="118">
        <v>2052</v>
      </c>
      <c r="N68" s="118">
        <v>94</v>
      </c>
      <c r="O68" s="118">
        <v>463</v>
      </c>
      <c r="P68" s="118">
        <v>240</v>
      </c>
      <c r="Q68" s="118">
        <v>1584</v>
      </c>
      <c r="R68" s="118">
        <v>1766</v>
      </c>
      <c r="S68" s="118">
        <v>263</v>
      </c>
      <c r="T68" s="118">
        <v>590</v>
      </c>
      <c r="U68" s="118">
        <v>488</v>
      </c>
      <c r="V68" s="118">
        <v>70</v>
      </c>
      <c r="W68" s="118">
        <v>45</v>
      </c>
      <c r="X68" s="118">
        <v>773</v>
      </c>
      <c r="Y68" s="118">
        <v>5187</v>
      </c>
      <c r="Z68" s="118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8">
        <v>255</v>
      </c>
      <c r="G69" s="118">
        <v>187</v>
      </c>
      <c r="H69" s="118">
        <v>4513</v>
      </c>
      <c r="I69" s="118">
        <v>1118</v>
      </c>
      <c r="J69" s="118">
        <v>302</v>
      </c>
      <c r="K69" s="118">
        <v>806</v>
      </c>
      <c r="L69" s="118">
        <v>422</v>
      </c>
      <c r="M69" s="118">
        <v>262</v>
      </c>
      <c r="N69" s="118">
        <v>193</v>
      </c>
      <c r="O69" s="118">
        <v>70</v>
      </c>
      <c r="P69" s="118">
        <v>55</v>
      </c>
      <c r="Q69" s="118">
        <v>130</v>
      </c>
      <c r="R69" s="118">
        <v>472</v>
      </c>
      <c r="S69" s="118">
        <v>327</v>
      </c>
      <c r="T69" s="118">
        <v>184</v>
      </c>
      <c r="U69" s="118">
        <v>238</v>
      </c>
      <c r="V69" s="118">
        <v>120</v>
      </c>
      <c r="W69" s="118">
        <v>38</v>
      </c>
      <c r="X69" s="118">
        <v>778.3</v>
      </c>
      <c r="Y69" s="118">
        <v>478</v>
      </c>
      <c r="Z69" s="118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8"/>
      <c r="G70" s="118"/>
      <c r="H70" s="118"/>
      <c r="I70" s="118">
        <v>35</v>
      </c>
      <c r="J70" s="118"/>
      <c r="K70" s="118"/>
      <c r="L70" s="118"/>
      <c r="M70" s="118"/>
      <c r="N70" s="118"/>
      <c r="O70" s="118"/>
      <c r="P70" s="118"/>
      <c r="Q70" s="118"/>
      <c r="R70" s="118">
        <v>112</v>
      </c>
      <c r="S70" s="118">
        <v>13.8</v>
      </c>
      <c r="T70" s="118">
        <v>138</v>
      </c>
      <c r="U70" s="118"/>
      <c r="V70" s="118">
        <v>205</v>
      </c>
      <c r="W70" s="118"/>
      <c r="X70" s="118"/>
      <c r="Y70" s="118"/>
      <c r="Z70" s="118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5"/>
      <c r="J71" s="125">
        <v>20</v>
      </c>
      <c r="K71" s="118">
        <v>400</v>
      </c>
      <c r="L71" s="118"/>
      <c r="M71" s="118"/>
      <c r="N71" s="118"/>
      <c r="O71" s="118"/>
      <c r="P71" s="118"/>
      <c r="Q71" s="118"/>
      <c r="R71" s="118">
        <v>1915</v>
      </c>
      <c r="S71" s="118"/>
      <c r="T71" s="118"/>
      <c r="U71" s="118"/>
      <c r="V71" s="118"/>
      <c r="W71" s="118"/>
      <c r="X71" s="118">
        <v>100</v>
      </c>
      <c r="Y71" s="118"/>
      <c r="Z71" s="118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8"/>
      <c r="G72" s="118"/>
      <c r="H72" s="118">
        <v>50</v>
      </c>
      <c r="I72" s="118">
        <v>559</v>
      </c>
      <c r="J72" s="118">
        <v>636</v>
      </c>
      <c r="K72" s="118">
        <v>31</v>
      </c>
      <c r="L72" s="118"/>
      <c r="M72" s="118">
        <v>100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8"/>
      <c r="G74" s="118"/>
      <c r="H74" s="118"/>
      <c r="I74" s="118">
        <v>22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>
        <v>30</v>
      </c>
      <c r="T74" s="118">
        <v>9</v>
      </c>
      <c r="U74" s="118"/>
      <c r="V74" s="118"/>
      <c r="W74" s="118"/>
      <c r="X74" s="118">
        <v>36</v>
      </c>
      <c r="Y74" s="118"/>
      <c r="Z74" s="118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8"/>
      <c r="G76" s="118"/>
      <c r="H76" s="118"/>
      <c r="I76" s="118">
        <v>22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>
        <v>30</v>
      </c>
      <c r="T76" s="118">
        <v>15</v>
      </c>
      <c r="U76" s="118"/>
      <c r="V76" s="118"/>
      <c r="W76" s="118"/>
      <c r="X76" s="118">
        <v>38</v>
      </c>
      <c r="Y76" s="118"/>
      <c r="Z76" s="118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07"/>
      <c r="G80" s="107">
        <v>1</v>
      </c>
      <c r="H80" s="107"/>
      <c r="I80" s="107">
        <v>4</v>
      </c>
      <c r="J80" s="107">
        <v>2</v>
      </c>
      <c r="K80" s="107"/>
      <c r="L80" s="107"/>
      <c r="M80" s="107">
        <v>2</v>
      </c>
      <c r="N80" s="107"/>
      <c r="O80" s="107">
        <v>1</v>
      </c>
      <c r="P80" s="107"/>
      <c r="Q80" s="107">
        <v>2</v>
      </c>
      <c r="R80" s="107">
        <v>3</v>
      </c>
      <c r="S80" s="107">
        <v>2</v>
      </c>
      <c r="T80" s="107">
        <v>2</v>
      </c>
      <c r="U80" s="107">
        <v>1</v>
      </c>
      <c r="V80" s="107"/>
      <c r="W80" s="107">
        <v>1</v>
      </c>
      <c r="X80" s="107">
        <v>1</v>
      </c>
      <c r="Y80" s="107"/>
      <c r="Z80" s="10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10224</v>
      </c>
      <c r="C100" s="27">
        <f t="shared" si="20"/>
        <v>24998</v>
      </c>
      <c r="D100" s="15">
        <f>C100/B100</f>
        <v>2.4450312989045382</v>
      </c>
      <c r="E100" s="15"/>
      <c r="F100" s="39">
        <v>1265</v>
      </c>
      <c r="G100" s="39">
        <v>198</v>
      </c>
      <c r="H100" s="39">
        <v>3320</v>
      </c>
      <c r="I100" s="39">
        <v>642</v>
      </c>
      <c r="J100" s="39">
        <v>621</v>
      </c>
      <c r="K100" s="39">
        <v>2008</v>
      </c>
      <c r="L100" s="39">
        <v>887</v>
      </c>
      <c r="M100" s="39">
        <v>1751</v>
      </c>
      <c r="N100" s="39">
        <v>908</v>
      </c>
      <c r="O100" s="39">
        <v>245</v>
      </c>
      <c r="P100" s="39">
        <v>150</v>
      </c>
      <c r="Q100" s="39">
        <v>500</v>
      </c>
      <c r="R100" s="39">
        <v>800</v>
      </c>
      <c r="S100" s="39">
        <v>607</v>
      </c>
      <c r="T100" s="39">
        <v>1572</v>
      </c>
      <c r="U100" s="39">
        <v>369</v>
      </c>
      <c r="V100" s="39">
        <v>1000</v>
      </c>
      <c r="W100" s="39">
        <v>87</v>
      </c>
      <c r="X100" s="39">
        <v>285</v>
      </c>
      <c r="Y100" s="39">
        <v>7003</v>
      </c>
      <c r="Z100" s="39">
        <v>780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3.8619460067916458E-2</v>
      </c>
      <c r="C101" s="29">
        <f t="shared" si="21"/>
        <v>8.5758491627586253E-2</v>
      </c>
      <c r="D101" s="15">
        <f>C101/B101</f>
        <v>2.2206030710105931</v>
      </c>
      <c r="E101" s="29" t="e">
        <f t="shared" si="21"/>
        <v>#DIV/0!</v>
      </c>
      <c r="F101" s="29">
        <f>F100/F99</f>
        <v>0.10129724535554133</v>
      </c>
      <c r="G101" s="29">
        <f>G100/G99</f>
        <v>2.4178776407375747E-2</v>
      </c>
      <c r="H101" s="29">
        <f t="shared" ref="H101:Z101" si="22">H100/H99</f>
        <v>0.18606736535335985</v>
      </c>
      <c r="I101" s="29">
        <f t="shared" si="22"/>
        <v>3.5453943008614978E-2</v>
      </c>
      <c r="J101" s="29">
        <f t="shared" si="22"/>
        <v>7.0496083550913843E-2</v>
      </c>
      <c r="K101" s="29">
        <f t="shared" si="22"/>
        <v>9.9860751939526551E-2</v>
      </c>
      <c r="L101" s="29">
        <f t="shared" si="22"/>
        <v>6.8031906734161679E-2</v>
      </c>
      <c r="M101" s="29">
        <f t="shared" si="22"/>
        <v>0.11253936628318015</v>
      </c>
      <c r="N101" s="29">
        <f t="shared" si="22"/>
        <v>5.94785798506485E-2</v>
      </c>
      <c r="O101" s="29">
        <f t="shared" si="22"/>
        <v>5.6218448829738414E-2</v>
      </c>
      <c r="P101" s="29">
        <f t="shared" si="22"/>
        <v>1.5819447373971736E-2</v>
      </c>
      <c r="Q101" s="29">
        <f t="shared" si="22"/>
        <v>3.5635378804076689E-2</v>
      </c>
      <c r="R101" s="29">
        <f t="shared" si="22"/>
        <v>4.3478260869565216E-2</v>
      </c>
      <c r="S101" s="29">
        <f t="shared" si="22"/>
        <v>3.6438948253091609E-2</v>
      </c>
      <c r="T101" s="29">
        <f t="shared" si="22"/>
        <v>7.6388551435929833E-2</v>
      </c>
      <c r="U101" s="29">
        <f t="shared" si="22"/>
        <v>2.6615695326024237E-2</v>
      </c>
      <c r="V101" s="29">
        <f t="shared" si="22"/>
        <v>8.6903623881115846E-2</v>
      </c>
      <c r="W101" s="29">
        <f t="shared" si="22"/>
        <v>1.6143997030989052E-2</v>
      </c>
      <c r="X101" s="29">
        <f t="shared" si="22"/>
        <v>2.1104857819905214E-2</v>
      </c>
      <c r="Y101" s="29">
        <f t="shared" si="22"/>
        <v>0.29782257378582971</v>
      </c>
      <c r="Z101" s="29">
        <f t="shared" si="22"/>
        <v>7.2228910084267059E-2</v>
      </c>
    </row>
    <row r="102" spans="1:26" s="91" customFormat="1" ht="31.8" hidden="1" customHeight="1" x14ac:dyDescent="0.25">
      <c r="A102" s="89" t="s">
        <v>96</v>
      </c>
      <c r="B102" s="92">
        <f>B99-B100</f>
        <v>254513</v>
      </c>
      <c r="C102" s="27">
        <f t="shared" si="20"/>
        <v>266495</v>
      </c>
      <c r="D102" s="92"/>
      <c r="E102" s="92"/>
      <c r="F102" s="92">
        <f t="shared" ref="F102:Z102" si="23">F99-F100</f>
        <v>11223</v>
      </c>
      <c r="G102" s="92">
        <f t="shared" si="23"/>
        <v>7991</v>
      </c>
      <c r="H102" s="92">
        <f t="shared" si="23"/>
        <v>14523</v>
      </c>
      <c r="I102" s="92">
        <f t="shared" si="23"/>
        <v>17466</v>
      </c>
      <c r="J102" s="92">
        <f t="shared" si="23"/>
        <v>8188</v>
      </c>
      <c r="K102" s="92">
        <f t="shared" si="23"/>
        <v>18100</v>
      </c>
      <c r="L102" s="92">
        <f t="shared" si="23"/>
        <v>12151</v>
      </c>
      <c r="M102" s="92">
        <f t="shared" si="23"/>
        <v>13808</v>
      </c>
      <c r="N102" s="92">
        <f t="shared" si="23"/>
        <v>14358</v>
      </c>
      <c r="O102" s="92">
        <f t="shared" si="23"/>
        <v>4113</v>
      </c>
      <c r="P102" s="92">
        <f t="shared" si="23"/>
        <v>9332</v>
      </c>
      <c r="Q102" s="92">
        <f t="shared" si="23"/>
        <v>13531</v>
      </c>
      <c r="R102" s="92">
        <f t="shared" si="23"/>
        <v>17600</v>
      </c>
      <c r="S102" s="92">
        <f t="shared" si="23"/>
        <v>16051</v>
      </c>
      <c r="T102" s="92">
        <f t="shared" si="23"/>
        <v>19007</v>
      </c>
      <c r="U102" s="92">
        <f t="shared" si="23"/>
        <v>13495</v>
      </c>
      <c r="V102" s="92">
        <f t="shared" si="23"/>
        <v>10507</v>
      </c>
      <c r="W102" s="92">
        <f t="shared" si="23"/>
        <v>5302</v>
      </c>
      <c r="X102" s="92">
        <f t="shared" si="23"/>
        <v>13219</v>
      </c>
      <c r="Y102" s="92">
        <f t="shared" si="23"/>
        <v>16511</v>
      </c>
      <c r="Z102" s="92">
        <f t="shared" si="23"/>
        <v>10019</v>
      </c>
    </row>
    <row r="103" spans="1:26" s="12" customFormat="1" ht="30" customHeight="1" x14ac:dyDescent="0.25">
      <c r="A103" s="11" t="s">
        <v>92</v>
      </c>
      <c r="B103" s="39">
        <v>5167</v>
      </c>
      <c r="C103" s="27">
        <f t="shared" si="20"/>
        <v>15977</v>
      </c>
      <c r="D103" s="15">
        <f>C103/B103</f>
        <v>3.0921230888329787</v>
      </c>
      <c r="E103" s="15"/>
      <c r="F103" s="10">
        <v>1105</v>
      </c>
      <c r="G103" s="10">
        <v>198</v>
      </c>
      <c r="H103" s="10">
        <v>2230</v>
      </c>
      <c r="I103" s="10">
        <v>575</v>
      </c>
      <c r="J103" s="10">
        <v>612</v>
      </c>
      <c r="K103" s="10">
        <v>1430</v>
      </c>
      <c r="L103" s="10">
        <v>414</v>
      </c>
      <c r="M103" s="10">
        <v>1094</v>
      </c>
      <c r="N103" s="10">
        <v>848</v>
      </c>
      <c r="O103" s="10">
        <v>245</v>
      </c>
      <c r="P103" s="10">
        <v>150</v>
      </c>
      <c r="Q103" s="10">
        <v>500</v>
      </c>
      <c r="R103" s="10">
        <v>551</v>
      </c>
      <c r="S103" s="10">
        <v>607</v>
      </c>
      <c r="T103" s="10">
        <v>1495</v>
      </c>
      <c r="U103" s="10">
        <v>306</v>
      </c>
      <c r="V103" s="10">
        <v>250</v>
      </c>
      <c r="W103" s="10">
        <v>75</v>
      </c>
      <c r="X103" s="10">
        <v>285</v>
      </c>
      <c r="Y103" s="10">
        <v>2422</v>
      </c>
      <c r="Z103" s="10">
        <v>585</v>
      </c>
    </row>
    <row r="104" spans="1:26" s="12" customFormat="1" ht="30" customHeight="1" x14ac:dyDescent="0.25">
      <c r="A104" s="11" t="s">
        <v>93</v>
      </c>
      <c r="B104" s="39">
        <v>721</v>
      </c>
      <c r="C104" s="27">
        <f t="shared" si="20"/>
        <v>933</v>
      </c>
      <c r="D104" s="15">
        <f>C104/B104</f>
        <v>1.2940360610263524</v>
      </c>
      <c r="E104" s="15"/>
      <c r="F104" s="10"/>
      <c r="G104" s="10"/>
      <c r="H104" s="10"/>
      <c r="I104" s="10"/>
      <c r="J104" s="10"/>
      <c r="K104" s="10"/>
      <c r="L104" s="10">
        <v>220</v>
      </c>
      <c r="M104" s="10">
        <v>76</v>
      </c>
      <c r="N104" s="10"/>
      <c r="O104" s="10"/>
      <c r="P104" s="10"/>
      <c r="Q104" s="10"/>
      <c r="R104" s="10"/>
      <c r="S104" s="10"/>
      <c r="T104" s="10">
        <v>77</v>
      </c>
      <c r="U104" s="10"/>
      <c r="V104" s="10"/>
      <c r="W104" s="10"/>
      <c r="X104" s="10"/>
      <c r="Y104" s="10">
        <v>410</v>
      </c>
      <c r="Z104" s="10">
        <v>150</v>
      </c>
    </row>
    <row r="105" spans="1:26" s="12" customFormat="1" ht="30" customHeight="1" x14ac:dyDescent="0.25">
      <c r="A105" s="11" t="s">
        <v>94</v>
      </c>
      <c r="B105" s="39">
        <v>2883</v>
      </c>
      <c r="C105" s="27">
        <f t="shared" si="20"/>
        <v>5219</v>
      </c>
      <c r="D105" s="15">
        <f>C105/B105</f>
        <v>1.8102670828997571</v>
      </c>
      <c r="E105" s="15"/>
      <c r="F105" s="10"/>
      <c r="G105" s="10"/>
      <c r="H105" s="10">
        <v>1090</v>
      </c>
      <c r="I105" s="10">
        <v>59</v>
      </c>
      <c r="J105" s="10"/>
      <c r="K105" s="10">
        <v>165</v>
      </c>
      <c r="L105" s="10">
        <v>36</v>
      </c>
      <c r="M105" s="10">
        <v>543</v>
      </c>
      <c r="N105" s="10"/>
      <c r="O105" s="10"/>
      <c r="P105" s="10"/>
      <c r="Q105" s="10"/>
      <c r="R105" s="10">
        <v>189</v>
      </c>
      <c r="S105" s="10"/>
      <c r="T105" s="10"/>
      <c r="U105" s="10">
        <v>40</v>
      </c>
      <c r="V105" s="10">
        <v>750</v>
      </c>
      <c r="W105" s="10">
        <v>12</v>
      </c>
      <c r="X105" s="10"/>
      <c r="Y105" s="10">
        <v>2335</v>
      </c>
      <c r="Z105" s="10"/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9336</v>
      </c>
      <c r="C107" s="27">
        <f t="shared" si="20"/>
        <v>23725</v>
      </c>
      <c r="D107" s="15">
        <f>C107/B107</f>
        <v>2.5412382176520993</v>
      </c>
      <c r="E107" s="15"/>
      <c r="F107" s="39">
        <v>1265</v>
      </c>
      <c r="G107" s="39">
        <v>198</v>
      </c>
      <c r="H107" s="39">
        <v>3320</v>
      </c>
      <c r="I107" s="39">
        <v>642</v>
      </c>
      <c r="J107" s="39">
        <v>621</v>
      </c>
      <c r="K107" s="39">
        <v>2008</v>
      </c>
      <c r="L107" s="39">
        <v>887</v>
      </c>
      <c r="M107" s="39">
        <v>1751</v>
      </c>
      <c r="N107" s="39">
        <v>908</v>
      </c>
      <c r="O107" s="39">
        <v>245</v>
      </c>
      <c r="P107" s="39">
        <v>150</v>
      </c>
      <c r="Q107" s="39">
        <v>500</v>
      </c>
      <c r="R107" s="39">
        <v>800</v>
      </c>
      <c r="S107" s="39">
        <v>607</v>
      </c>
      <c r="T107" s="39">
        <v>1572</v>
      </c>
      <c r="U107" s="39">
        <v>369</v>
      </c>
      <c r="V107" s="39">
        <v>1000</v>
      </c>
      <c r="W107" s="39">
        <v>87</v>
      </c>
      <c r="X107" s="39">
        <v>285</v>
      </c>
      <c r="Y107" s="39">
        <v>5730</v>
      </c>
      <c r="Z107" s="39">
        <v>780</v>
      </c>
    </row>
    <row r="108" spans="1:26" s="12" customFormat="1" ht="31.2" hidden="1" customHeight="1" x14ac:dyDescent="0.25">
      <c r="A108" s="13" t="s">
        <v>183</v>
      </c>
      <c r="B108" s="29">
        <f>B107/B99</f>
        <v>3.5265187714599772E-2</v>
      </c>
      <c r="C108" s="27">
        <f t="shared" si="20"/>
        <v>1.4880647516137886</v>
      </c>
      <c r="D108" s="29"/>
      <c r="E108" s="29"/>
      <c r="F108" s="29">
        <f t="shared" ref="F108:Z108" si="24">F107/F99</f>
        <v>0.10129724535554133</v>
      </c>
      <c r="G108" s="29">
        <f t="shared" si="24"/>
        <v>2.4178776407375747E-2</v>
      </c>
      <c r="H108" s="29">
        <f t="shared" si="24"/>
        <v>0.18606736535335985</v>
      </c>
      <c r="I108" s="29">
        <f t="shared" si="24"/>
        <v>3.5453943008614978E-2</v>
      </c>
      <c r="J108" s="29">
        <f t="shared" si="24"/>
        <v>7.0496083550913843E-2</v>
      </c>
      <c r="K108" s="29">
        <f t="shared" si="24"/>
        <v>9.9860751939526551E-2</v>
      </c>
      <c r="L108" s="29">
        <f t="shared" si="24"/>
        <v>6.8031906734161679E-2</v>
      </c>
      <c r="M108" s="29">
        <f t="shared" si="24"/>
        <v>0.11253936628318015</v>
      </c>
      <c r="N108" s="29">
        <f t="shared" si="24"/>
        <v>5.94785798506485E-2</v>
      </c>
      <c r="O108" s="29">
        <f t="shared" si="24"/>
        <v>5.6218448829738414E-2</v>
      </c>
      <c r="P108" s="29">
        <f t="shared" si="24"/>
        <v>1.5819447373971736E-2</v>
      </c>
      <c r="Q108" s="29">
        <f t="shared" si="24"/>
        <v>3.5635378804076689E-2</v>
      </c>
      <c r="R108" s="29">
        <f t="shared" si="24"/>
        <v>4.3478260869565216E-2</v>
      </c>
      <c r="S108" s="29">
        <f t="shared" si="24"/>
        <v>3.6438948253091609E-2</v>
      </c>
      <c r="T108" s="29">
        <f t="shared" si="24"/>
        <v>7.6388551435929833E-2</v>
      </c>
      <c r="U108" s="29">
        <f t="shared" si="24"/>
        <v>2.6615695326024237E-2</v>
      </c>
      <c r="V108" s="29">
        <f t="shared" si="24"/>
        <v>8.6903623881115846E-2</v>
      </c>
      <c r="W108" s="29">
        <f t="shared" si="24"/>
        <v>1.6143997030989052E-2</v>
      </c>
      <c r="X108" s="29">
        <f t="shared" si="24"/>
        <v>2.1104857819905214E-2</v>
      </c>
      <c r="Y108" s="29">
        <f t="shared" si="24"/>
        <v>0.24368461342179126</v>
      </c>
      <c r="Z108" s="29">
        <f t="shared" si="24"/>
        <v>7.2228910084267059E-2</v>
      </c>
    </row>
    <row r="109" spans="1:26" s="12" customFormat="1" ht="30" customHeight="1" x14ac:dyDescent="0.25">
      <c r="A109" s="11" t="s">
        <v>92</v>
      </c>
      <c r="B109" s="39">
        <v>5047</v>
      </c>
      <c r="C109" s="27">
        <f t="shared" si="20"/>
        <v>15612</v>
      </c>
      <c r="D109" s="15">
        <f t="shared" ref="D109:D114" si="25">C109/B109</f>
        <v>3.0933227659996039</v>
      </c>
      <c r="E109" s="15"/>
      <c r="F109" s="10">
        <v>1105</v>
      </c>
      <c r="G109" s="10">
        <v>198</v>
      </c>
      <c r="H109" s="10">
        <v>2230</v>
      </c>
      <c r="I109" s="10">
        <v>575</v>
      </c>
      <c r="J109" s="10">
        <v>612</v>
      </c>
      <c r="K109" s="10">
        <v>1430</v>
      </c>
      <c r="L109" s="10">
        <v>414</v>
      </c>
      <c r="M109" s="10">
        <v>1094</v>
      </c>
      <c r="N109" s="10">
        <v>848</v>
      </c>
      <c r="O109" s="10">
        <v>245</v>
      </c>
      <c r="P109" s="10">
        <v>150</v>
      </c>
      <c r="Q109" s="10">
        <v>500</v>
      </c>
      <c r="R109" s="10">
        <v>551</v>
      </c>
      <c r="S109" s="10">
        <v>607</v>
      </c>
      <c r="T109" s="10">
        <v>1495</v>
      </c>
      <c r="U109" s="10">
        <v>306</v>
      </c>
      <c r="V109" s="10">
        <v>250</v>
      </c>
      <c r="W109" s="10">
        <v>75</v>
      </c>
      <c r="X109" s="10">
        <v>285</v>
      </c>
      <c r="Y109" s="10">
        <v>2057</v>
      </c>
      <c r="Z109" s="10">
        <v>585</v>
      </c>
    </row>
    <row r="110" spans="1:26" s="12" customFormat="1" ht="30" customHeight="1" x14ac:dyDescent="0.25">
      <c r="A110" s="11" t="s">
        <v>93</v>
      </c>
      <c r="B110" s="39">
        <v>636</v>
      </c>
      <c r="C110" s="27">
        <f t="shared" si="20"/>
        <v>703</v>
      </c>
      <c r="D110" s="15">
        <f t="shared" si="25"/>
        <v>1.1053459119496856</v>
      </c>
      <c r="E110" s="15"/>
      <c r="F110" s="10"/>
      <c r="G110" s="10"/>
      <c r="H110" s="10"/>
      <c r="I110" s="10"/>
      <c r="J110" s="10"/>
      <c r="K110" s="10"/>
      <c r="L110" s="10">
        <v>220</v>
      </c>
      <c r="M110" s="10">
        <v>76</v>
      </c>
      <c r="N110" s="10"/>
      <c r="O110" s="10"/>
      <c r="P110" s="10"/>
      <c r="Q110" s="10"/>
      <c r="R110" s="10"/>
      <c r="S110" s="10"/>
      <c r="T110" s="10">
        <v>77</v>
      </c>
      <c r="U110" s="10"/>
      <c r="V110" s="10"/>
      <c r="W110" s="10"/>
      <c r="X110" s="10"/>
      <c r="Y110" s="10">
        <v>180</v>
      </c>
      <c r="Z110" s="10">
        <v>150</v>
      </c>
    </row>
    <row r="111" spans="1:26" s="12" customFormat="1" ht="30" customHeight="1" x14ac:dyDescent="0.25">
      <c r="A111" s="11" t="s">
        <v>94</v>
      </c>
      <c r="B111" s="39">
        <v>2593</v>
      </c>
      <c r="C111" s="27">
        <f t="shared" si="20"/>
        <v>5008</v>
      </c>
      <c r="D111" s="15">
        <f t="shared" si="25"/>
        <v>1.9313536444273043</v>
      </c>
      <c r="E111" s="15"/>
      <c r="F111" s="10"/>
      <c r="G111" s="10"/>
      <c r="H111" s="10">
        <v>1090</v>
      </c>
      <c r="I111" s="10">
        <v>59</v>
      </c>
      <c r="J111" s="10"/>
      <c r="K111" s="10">
        <v>165</v>
      </c>
      <c r="L111" s="10">
        <v>36</v>
      </c>
      <c r="M111" s="10">
        <v>543</v>
      </c>
      <c r="N111" s="10"/>
      <c r="O111" s="10"/>
      <c r="P111" s="10"/>
      <c r="Q111" s="10"/>
      <c r="R111" s="10">
        <v>189</v>
      </c>
      <c r="S111" s="10"/>
      <c r="T111" s="10"/>
      <c r="U111" s="10">
        <v>40</v>
      </c>
      <c r="V111" s="10">
        <v>750</v>
      </c>
      <c r="W111" s="10">
        <v>12</v>
      </c>
      <c r="X111" s="10"/>
      <c r="Y111" s="10">
        <v>2124</v>
      </c>
      <c r="Z111" s="10"/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26380</v>
      </c>
      <c r="C114" s="27">
        <f t="shared" si="20"/>
        <v>86213</v>
      </c>
      <c r="D114" s="15">
        <f t="shared" si="25"/>
        <v>3.2681197877179682</v>
      </c>
      <c r="E114" s="15"/>
      <c r="F114" s="39">
        <v>4582</v>
      </c>
      <c r="G114" s="39">
        <v>535</v>
      </c>
      <c r="H114" s="39">
        <v>10935</v>
      </c>
      <c r="I114" s="39">
        <v>2308</v>
      </c>
      <c r="J114" s="39">
        <v>2328</v>
      </c>
      <c r="K114" s="39">
        <v>6988</v>
      </c>
      <c r="L114" s="39">
        <v>3027</v>
      </c>
      <c r="M114" s="39">
        <v>5937</v>
      </c>
      <c r="N114" s="39">
        <v>4641</v>
      </c>
      <c r="O114" s="39">
        <v>805</v>
      </c>
      <c r="P114" s="39">
        <v>500</v>
      </c>
      <c r="Q114" s="39">
        <v>1647</v>
      </c>
      <c r="R114" s="39">
        <v>2818</v>
      </c>
      <c r="S114" s="39">
        <v>1870</v>
      </c>
      <c r="T114" s="39">
        <v>8637</v>
      </c>
      <c r="U114" s="39">
        <v>1381</v>
      </c>
      <c r="V114" s="39">
        <v>3000</v>
      </c>
      <c r="W114" s="39">
        <v>325</v>
      </c>
      <c r="X114" s="39">
        <v>1023</v>
      </c>
      <c r="Y114" s="39">
        <v>20686</v>
      </c>
      <c r="Z114" s="39">
        <v>2240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13949</v>
      </c>
      <c r="C116" s="27">
        <f t="shared" si="20"/>
        <v>58903</v>
      </c>
      <c r="D116" s="15">
        <f t="shared" ref="D116:D124" si="27">C116/B116</f>
        <v>4.2227399813606707</v>
      </c>
      <c r="E116" s="15"/>
      <c r="F116" s="10">
        <v>4154</v>
      </c>
      <c r="G116" s="10">
        <v>535</v>
      </c>
      <c r="H116" s="10">
        <v>7580</v>
      </c>
      <c r="I116" s="10">
        <v>2056</v>
      </c>
      <c r="J116" s="10">
        <v>2298</v>
      </c>
      <c r="K116" s="10">
        <v>5048</v>
      </c>
      <c r="L116" s="10">
        <v>1441</v>
      </c>
      <c r="M116" s="10">
        <v>3863</v>
      </c>
      <c r="N116" s="10">
        <v>4461</v>
      </c>
      <c r="O116" s="10">
        <v>805</v>
      </c>
      <c r="P116" s="10">
        <v>500</v>
      </c>
      <c r="Q116" s="10">
        <v>1647</v>
      </c>
      <c r="R116" s="10">
        <v>2074</v>
      </c>
      <c r="S116" s="10">
        <v>1870</v>
      </c>
      <c r="T116" s="10">
        <v>8330</v>
      </c>
      <c r="U116" s="10">
        <v>1160</v>
      </c>
      <c r="V116" s="10">
        <v>700</v>
      </c>
      <c r="W116" s="10">
        <v>288</v>
      </c>
      <c r="X116" s="10">
        <v>1023</v>
      </c>
      <c r="Y116" s="10">
        <v>7392</v>
      </c>
      <c r="Z116" s="10">
        <v>1678</v>
      </c>
    </row>
    <row r="117" spans="1:26" s="12" customFormat="1" ht="30" customHeight="1" x14ac:dyDescent="0.25">
      <c r="A117" s="11" t="s">
        <v>93</v>
      </c>
      <c r="B117" s="26">
        <v>1709</v>
      </c>
      <c r="C117" s="27">
        <f t="shared" si="20"/>
        <v>2417</v>
      </c>
      <c r="D117" s="15">
        <f t="shared" si="27"/>
        <v>1.4142773551784669</v>
      </c>
      <c r="E117" s="15"/>
      <c r="F117" s="10"/>
      <c r="G117" s="10"/>
      <c r="H117" s="10"/>
      <c r="I117" s="10"/>
      <c r="J117" s="10"/>
      <c r="K117" s="10"/>
      <c r="L117" s="10">
        <v>763</v>
      </c>
      <c r="M117" s="10">
        <v>454</v>
      </c>
      <c r="N117" s="10"/>
      <c r="O117" s="10"/>
      <c r="P117" s="10"/>
      <c r="Q117" s="10"/>
      <c r="R117" s="10"/>
      <c r="S117" s="10"/>
      <c r="T117" s="10">
        <v>304</v>
      </c>
      <c r="U117" s="10"/>
      <c r="V117" s="10"/>
      <c r="W117" s="10"/>
      <c r="X117" s="10"/>
      <c r="Y117" s="10">
        <v>490</v>
      </c>
      <c r="Z117" s="10">
        <v>406</v>
      </c>
    </row>
    <row r="118" spans="1:26" s="12" customFormat="1" ht="31.2" customHeight="1" x14ac:dyDescent="0.25">
      <c r="A118" s="11" t="s">
        <v>94</v>
      </c>
      <c r="B118" s="26">
        <v>8061</v>
      </c>
      <c r="C118" s="27">
        <f t="shared" si="20"/>
        <v>16809</v>
      </c>
      <c r="D118" s="15">
        <f t="shared" si="27"/>
        <v>2.0852251581689618</v>
      </c>
      <c r="E118" s="15"/>
      <c r="F118" s="10"/>
      <c r="G118" s="10"/>
      <c r="H118" s="10">
        <v>3355</v>
      </c>
      <c r="I118" s="10">
        <v>233</v>
      </c>
      <c r="J118" s="10"/>
      <c r="K118" s="10">
        <v>594</v>
      </c>
      <c r="L118" s="10">
        <v>108</v>
      </c>
      <c r="M118" s="10">
        <v>1450</v>
      </c>
      <c r="N118" s="10"/>
      <c r="O118" s="10"/>
      <c r="P118" s="10"/>
      <c r="Q118" s="10"/>
      <c r="R118" s="10">
        <v>564</v>
      </c>
      <c r="S118" s="10"/>
      <c r="T118" s="10"/>
      <c r="U118" s="10">
        <v>150</v>
      </c>
      <c r="V118" s="10">
        <v>2300</v>
      </c>
      <c r="W118" s="10">
        <v>37</v>
      </c>
      <c r="X118" s="10"/>
      <c r="Y118" s="10">
        <v>8018</v>
      </c>
      <c r="Z118" s="10"/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28.256212510711226</v>
      </c>
      <c r="C120" s="53">
        <f t="shared" ref="C120:Z120" si="29">C114/C107*10</f>
        <v>36.338461538461537</v>
      </c>
      <c r="D120" s="53">
        <f t="shared" si="29"/>
        <v>12.860344083513152</v>
      </c>
      <c r="E120" s="53" t="e">
        <f t="shared" si="29"/>
        <v>#DIV/0!</v>
      </c>
      <c r="F120" s="54">
        <f t="shared" si="29"/>
        <v>36.221343873517789</v>
      </c>
      <c r="G120" s="54">
        <f t="shared" ref="G120" si="30">G114/G107*10</f>
        <v>27.020202020202021</v>
      </c>
      <c r="H120" s="54">
        <f t="shared" si="29"/>
        <v>32.936746987951807</v>
      </c>
      <c r="I120" s="54">
        <f t="shared" si="29"/>
        <v>35.950155763239877</v>
      </c>
      <c r="J120" s="54">
        <f t="shared" si="29"/>
        <v>37.487922705314013</v>
      </c>
      <c r="K120" s="54">
        <f t="shared" si="29"/>
        <v>34.800796812749006</v>
      </c>
      <c r="L120" s="54">
        <f t="shared" si="29"/>
        <v>34.126268320180387</v>
      </c>
      <c r="M120" s="54">
        <f t="shared" si="29"/>
        <v>33.906339234723013</v>
      </c>
      <c r="N120" s="54">
        <f t="shared" si="29"/>
        <v>51.11233480176211</v>
      </c>
      <c r="O120" s="54">
        <f t="shared" si="29"/>
        <v>32.857142857142854</v>
      </c>
      <c r="P120" s="54">
        <f t="shared" si="29"/>
        <v>33.333333333333336</v>
      </c>
      <c r="Q120" s="54">
        <f t="shared" si="29"/>
        <v>32.94</v>
      </c>
      <c r="R120" s="54">
        <f t="shared" si="29"/>
        <v>35.225000000000001</v>
      </c>
      <c r="S120" s="54">
        <f t="shared" si="29"/>
        <v>30.807248764415156</v>
      </c>
      <c r="T120" s="54">
        <f t="shared" si="29"/>
        <v>54.942748091603058</v>
      </c>
      <c r="U120" s="54">
        <f t="shared" si="29"/>
        <v>37.425474254742547</v>
      </c>
      <c r="V120" s="54">
        <f t="shared" si="29"/>
        <v>30</v>
      </c>
      <c r="W120" s="54">
        <f t="shared" si="29"/>
        <v>37.356321839080458</v>
      </c>
      <c r="X120" s="54">
        <f>X114/X107*10</f>
        <v>35.89473684210526</v>
      </c>
      <c r="Y120" s="54">
        <f>Y114/Y107*10</f>
        <v>36.10122164048866</v>
      </c>
      <c r="Z120" s="54">
        <f t="shared" si="29"/>
        <v>28.717948717948719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27.638200911432534</v>
      </c>
      <c r="C121" s="53">
        <f t="shared" ref="C121:P121" si="32">C116/C109*10</f>
        <v>37.72931078657443</v>
      </c>
      <c r="D121" s="53">
        <f t="shared" si="32"/>
        <v>13.651145712226047</v>
      </c>
      <c r="E121" s="53" t="e">
        <f t="shared" si="32"/>
        <v>#DIV/0!</v>
      </c>
      <c r="F121" s="54">
        <f t="shared" si="32"/>
        <v>37.592760180995477</v>
      </c>
      <c r="G121" s="54">
        <f t="shared" ref="G121" si="33">G116/G109*10</f>
        <v>27.020202020202021</v>
      </c>
      <c r="H121" s="54">
        <f t="shared" si="32"/>
        <v>33.99103139013453</v>
      </c>
      <c r="I121" s="54">
        <f t="shared" si="32"/>
        <v>35.756521739130434</v>
      </c>
      <c r="J121" s="54">
        <f t="shared" si="32"/>
        <v>37.549019607843135</v>
      </c>
      <c r="K121" s="54">
        <f t="shared" si="32"/>
        <v>35.3006993006993</v>
      </c>
      <c r="L121" s="54">
        <f t="shared" si="32"/>
        <v>34.806763285024154</v>
      </c>
      <c r="M121" s="54">
        <f t="shared" si="32"/>
        <v>35.310786106032907</v>
      </c>
      <c r="N121" s="54">
        <f t="shared" si="32"/>
        <v>52.606132075471699</v>
      </c>
      <c r="O121" s="54">
        <f t="shared" si="32"/>
        <v>32.857142857142854</v>
      </c>
      <c r="P121" s="54">
        <f t="shared" si="32"/>
        <v>33.333333333333336</v>
      </c>
      <c r="Q121" s="54">
        <f t="shared" ref="Q121:T121" si="34">Q116/Q109*10</f>
        <v>32.94</v>
      </c>
      <c r="R121" s="54">
        <f t="shared" si="34"/>
        <v>37.640653357531761</v>
      </c>
      <c r="S121" s="54">
        <f t="shared" si="34"/>
        <v>30.807248764415156</v>
      </c>
      <c r="T121" s="54">
        <f t="shared" si="34"/>
        <v>55.719063545150505</v>
      </c>
      <c r="U121" s="54">
        <f t="shared" ref="U121:Z122" si="35">U116/U109*10</f>
        <v>37.908496732026144</v>
      </c>
      <c r="V121" s="54">
        <f t="shared" si="35"/>
        <v>28</v>
      </c>
      <c r="W121" s="54">
        <f t="shared" si="35"/>
        <v>38.4</v>
      </c>
      <c r="X121" s="54">
        <f t="shared" si="35"/>
        <v>35.89473684210526</v>
      </c>
      <c r="Y121" s="54">
        <f t="shared" si="35"/>
        <v>35.935828877005349</v>
      </c>
      <c r="Z121" s="54">
        <f t="shared" si="35"/>
        <v>28.683760683760685</v>
      </c>
    </row>
    <row r="122" spans="1:26" s="12" customFormat="1" ht="30" customHeight="1" x14ac:dyDescent="0.25">
      <c r="A122" s="11" t="s">
        <v>93</v>
      </c>
      <c r="B122" s="53">
        <f t="shared" si="31"/>
        <v>26.871069182389938</v>
      </c>
      <c r="C122" s="53">
        <f>C117/C110*10</f>
        <v>34.381223328591744</v>
      </c>
      <c r="D122" s="54">
        <f t="shared" ref="D122:M122" si="36">D117/D110*10</f>
        <v>12.79488474955199</v>
      </c>
      <c r="E122" s="54" t="e">
        <f t="shared" si="36"/>
        <v>#DIV/0!</v>
      </c>
      <c r="F122" s="54"/>
      <c r="G122" s="54"/>
      <c r="H122" s="54"/>
      <c r="I122" s="54"/>
      <c r="J122" s="54"/>
      <c r="K122" s="54"/>
      <c r="L122" s="54">
        <f t="shared" si="36"/>
        <v>34.68181818181818</v>
      </c>
      <c r="M122" s="54">
        <f t="shared" si="36"/>
        <v>59.736842105263158</v>
      </c>
      <c r="N122" s="54"/>
      <c r="O122" s="54"/>
      <c r="P122" s="54"/>
      <c r="Q122" s="54"/>
      <c r="R122" s="54"/>
      <c r="S122" s="54"/>
      <c r="T122" s="54">
        <f t="shared" ref="T122" si="37">T117/T110*10</f>
        <v>39.480519480519483</v>
      </c>
      <c r="U122" s="54"/>
      <c r="V122" s="54"/>
      <c r="W122" s="54"/>
      <c r="X122" s="54"/>
      <c r="Y122" s="54">
        <f t="shared" si="35"/>
        <v>27.222222222222221</v>
      </c>
      <c r="Z122" s="54">
        <f t="shared" si="35"/>
        <v>27.066666666666666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31.087543386039336</v>
      </c>
      <c r="C123" s="53">
        <f t="shared" si="38"/>
        <v>33.564297124600635</v>
      </c>
      <c r="D123" s="53">
        <f t="shared" si="38"/>
        <v>10.796702945551353</v>
      </c>
      <c r="E123" s="53" t="e">
        <f t="shared" si="38"/>
        <v>#DIV/0!</v>
      </c>
      <c r="F123" s="54"/>
      <c r="G123" s="54"/>
      <c r="H123" s="54">
        <f t="shared" si="38"/>
        <v>30.779816513761467</v>
      </c>
      <c r="I123" s="54">
        <f t="shared" si="38"/>
        <v>39.491525423728817</v>
      </c>
      <c r="J123" s="54"/>
      <c r="K123" s="54">
        <f>K118/K111*10</f>
        <v>36</v>
      </c>
      <c r="L123" s="54">
        <f t="shared" si="38"/>
        <v>30</v>
      </c>
      <c r="M123" s="54">
        <f t="shared" si="38"/>
        <v>26.703499079189687</v>
      </c>
      <c r="N123" s="54"/>
      <c r="O123" s="54"/>
      <c r="P123" s="54"/>
      <c r="Q123" s="54"/>
      <c r="R123" s="54">
        <f t="shared" si="38"/>
        <v>29.841269841269842</v>
      </c>
      <c r="S123" s="54"/>
      <c r="T123" s="54"/>
      <c r="U123" s="54">
        <f t="shared" si="38"/>
        <v>37.5</v>
      </c>
      <c r="V123" s="54">
        <f t="shared" si="38"/>
        <v>30.666666666666668</v>
      </c>
      <c r="W123" s="54">
        <f t="shared" si="38"/>
        <v>30.833333333333336</v>
      </c>
      <c r="X123" s="54"/>
      <c r="Y123" s="54">
        <f>Y118/Y111*10</f>
        <v>37.749529190207156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/>
      <c r="C128" s="27">
        <f t="shared" si="20"/>
        <v>2689</v>
      </c>
      <c r="D128" s="15"/>
      <c r="E128" s="15"/>
      <c r="F128" s="51">
        <f>F107-F227</f>
        <v>0</v>
      </c>
      <c r="G128" s="51">
        <f t="shared" ref="G128:Z128" si="40">G107-G227</f>
        <v>13</v>
      </c>
      <c r="H128" s="51">
        <f t="shared" si="40"/>
        <v>1096</v>
      </c>
      <c r="I128" s="51">
        <f t="shared" si="40"/>
        <v>0</v>
      </c>
      <c r="J128" s="51">
        <f t="shared" si="40"/>
        <v>196</v>
      </c>
      <c r="K128" s="51">
        <f t="shared" si="40"/>
        <v>401</v>
      </c>
      <c r="L128" s="51">
        <f t="shared" si="40"/>
        <v>0</v>
      </c>
      <c r="M128" s="51">
        <f t="shared" si="40"/>
        <v>20</v>
      </c>
      <c r="N128" s="51">
        <f t="shared" si="40"/>
        <v>15</v>
      </c>
      <c r="O128" s="51">
        <f t="shared" si="40"/>
        <v>55</v>
      </c>
      <c r="P128" s="51">
        <f t="shared" si="40"/>
        <v>0</v>
      </c>
      <c r="Q128" s="51">
        <f t="shared" si="40"/>
        <v>167</v>
      </c>
      <c r="R128" s="51">
        <f t="shared" si="40"/>
        <v>0</v>
      </c>
      <c r="S128" s="51">
        <f t="shared" si="40"/>
        <v>0</v>
      </c>
      <c r="T128" s="51">
        <f t="shared" si="40"/>
        <v>353</v>
      </c>
      <c r="U128" s="51">
        <f t="shared" si="40"/>
        <v>115</v>
      </c>
      <c r="V128" s="51">
        <f t="shared" si="40"/>
        <v>0</v>
      </c>
      <c r="W128" s="51">
        <f t="shared" si="40"/>
        <v>28</v>
      </c>
      <c r="X128" s="51">
        <f t="shared" si="40"/>
        <v>0</v>
      </c>
      <c r="Y128" s="51">
        <f t="shared" si="40"/>
        <v>230</v>
      </c>
      <c r="Z128" s="51">
        <f t="shared" si="40"/>
        <v>0</v>
      </c>
    </row>
    <row r="129" spans="1:27" s="12" customFormat="1" ht="30" customHeight="1" x14ac:dyDescent="0.25">
      <c r="A129" s="32" t="s">
        <v>100</v>
      </c>
      <c r="B129" s="27">
        <v>68</v>
      </c>
      <c r="C129" s="27">
        <f t="shared" si="20"/>
        <v>408</v>
      </c>
      <c r="D129" s="15">
        <f>C129/B129</f>
        <v>6</v>
      </c>
      <c r="E129" s="15"/>
      <c r="F129" s="24">
        <v>12</v>
      </c>
      <c r="G129" s="24">
        <v>7</v>
      </c>
      <c r="H129" s="24">
        <v>15</v>
      </c>
      <c r="I129" s="24">
        <v>22</v>
      </c>
      <c r="J129" s="24">
        <v>19</v>
      </c>
      <c r="K129" s="24">
        <v>36</v>
      </c>
      <c r="L129" s="26">
        <v>18</v>
      </c>
      <c r="M129" s="26">
        <v>29</v>
      </c>
      <c r="N129" s="26">
        <v>17</v>
      </c>
      <c r="O129" s="24">
        <v>8</v>
      </c>
      <c r="P129" s="24">
        <v>5</v>
      </c>
      <c r="Q129" s="24">
        <v>14</v>
      </c>
      <c r="R129" s="24">
        <v>22</v>
      </c>
      <c r="S129" s="24">
        <v>21</v>
      </c>
      <c r="T129" s="24">
        <v>34</v>
      </c>
      <c r="U129" s="24">
        <v>16</v>
      </c>
      <c r="V129" s="24">
        <v>19</v>
      </c>
      <c r="W129" s="24">
        <v>3</v>
      </c>
      <c r="X129" s="24">
        <v>9</v>
      </c>
      <c r="Y129" s="24">
        <v>60</v>
      </c>
      <c r="Z129" s="24">
        <v>22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>
        <v>0</v>
      </c>
      <c r="AA133" s="74"/>
    </row>
    <row r="134" spans="1:27" s="12" customFormat="1" ht="30" customHeight="1" outlineLevel="1" x14ac:dyDescent="0.25">
      <c r="A134" s="55" t="s">
        <v>105</v>
      </c>
      <c r="B134" s="23">
        <v>58</v>
      </c>
      <c r="C134" s="27">
        <f>SUM(F134:Z134)</f>
        <v>11</v>
      </c>
      <c r="D134" s="15">
        <f>C134/B134</f>
        <v>0.18965517241379309</v>
      </c>
      <c r="E134" s="15"/>
      <c r="F134" s="39"/>
      <c r="G134" s="39"/>
      <c r="H134" s="39"/>
      <c r="I134" s="39"/>
      <c r="J134" s="39"/>
      <c r="K134" s="39"/>
      <c r="L134" s="39">
        <v>4</v>
      </c>
      <c r="M134" s="39"/>
      <c r="N134" s="39"/>
      <c r="O134" s="39"/>
      <c r="P134" s="39"/>
      <c r="Q134" s="39">
        <v>1</v>
      </c>
      <c r="R134" s="39"/>
      <c r="S134" s="39"/>
      <c r="T134" s="39"/>
      <c r="U134" s="39"/>
      <c r="V134" s="39"/>
      <c r="W134" s="39"/>
      <c r="X134" s="39"/>
      <c r="Y134" s="39">
        <v>6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9.0639162369120178E-3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0</v>
      </c>
      <c r="G135" s="35">
        <f t="shared" si="43"/>
        <v>0</v>
      </c>
      <c r="H135" s="35">
        <f t="shared" si="43"/>
        <v>0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5.2049446974625898E-3</v>
      </c>
      <c r="M135" s="35">
        <f t="shared" si="43"/>
        <v>0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0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1.4563106796116505E-2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6341</v>
      </c>
      <c r="C136" s="27">
        <f t="shared" si="42"/>
        <v>5030.4599999999991</v>
      </c>
      <c r="D136" s="90"/>
      <c r="E136" s="90"/>
      <c r="F136" s="90">
        <f t="shared" ref="F136:Z136" si="44">F133-F134</f>
        <v>106</v>
      </c>
      <c r="G136" s="90">
        <f t="shared" si="44"/>
        <v>149.19999999999999</v>
      </c>
      <c r="H136" s="90">
        <f t="shared" si="44"/>
        <v>722.1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764.5</v>
      </c>
      <c r="M136" s="90">
        <f t="shared" si="44"/>
        <v>780.6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395.3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406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1504</v>
      </c>
      <c r="C138" s="27">
        <f>SUM(F138:Z138)</f>
        <v>234</v>
      </c>
      <c r="D138" s="15">
        <f>C138/B138</f>
        <v>0.15558510638297873</v>
      </c>
      <c r="E138" s="15"/>
      <c r="F138" s="39"/>
      <c r="G138" s="39"/>
      <c r="H138" s="39"/>
      <c r="I138" s="39"/>
      <c r="J138" s="39"/>
      <c r="K138" s="39"/>
      <c r="L138" s="39">
        <v>68</v>
      </c>
      <c r="M138" s="39"/>
      <c r="N138" s="39"/>
      <c r="O138" s="39"/>
      <c r="P138" s="39"/>
      <c r="Q138" s="39">
        <v>16</v>
      </c>
      <c r="R138" s="39"/>
      <c r="S138" s="39"/>
      <c r="T138" s="39"/>
      <c r="U138" s="39"/>
      <c r="V138" s="39"/>
      <c r="W138" s="39"/>
      <c r="X138" s="39"/>
      <c r="Y138" s="39">
        <v>150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259.31034482758616</v>
      </c>
      <c r="C140" s="53">
        <f>C138/C134*10</f>
        <v>212.72727272727275</v>
      </c>
      <c r="D140" s="15">
        <f>C140/B140</f>
        <v>0.82035783365570625</v>
      </c>
      <c r="E140" s="15"/>
      <c r="F140" s="58"/>
      <c r="G140" s="58"/>
      <c r="H140" s="58"/>
      <c r="I140" s="58"/>
      <c r="J140" s="58"/>
      <c r="K140" s="58"/>
      <c r="L140" s="58">
        <f>L138/L134*10</f>
        <v>170</v>
      </c>
      <c r="M140" s="58"/>
      <c r="N140" s="58"/>
      <c r="O140" s="58"/>
      <c r="P140" s="58"/>
      <c r="Q140" s="58">
        <f>Q138/Q134*10</f>
        <v>160</v>
      </c>
      <c r="R140" s="58"/>
      <c r="S140" s="58"/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6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6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960</v>
      </c>
      <c r="D143" s="15">
        <f t="shared" si="46"/>
        <v>1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30</v>
      </c>
      <c r="C144" s="27">
        <f>SUM(F144:Z144)</f>
        <v>16.5</v>
      </c>
      <c r="D144" s="15">
        <f>C144/B144</f>
        <v>0.55000000000000004</v>
      </c>
      <c r="E144" s="15"/>
      <c r="F144" s="39"/>
      <c r="G144" s="39"/>
      <c r="H144" s="39"/>
      <c r="I144" s="39"/>
      <c r="J144" s="39">
        <v>0.5</v>
      </c>
      <c r="K144" s="39"/>
      <c r="L144" s="108">
        <v>13.5</v>
      </c>
      <c r="M144" s="39"/>
      <c r="N144" s="39">
        <v>2.5</v>
      </c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3.125E-2</v>
      </c>
      <c r="C145" s="27">
        <f t="shared" ref="C145:C147" si="47">SUM(F145:Z145)</f>
        <v>0.21090834909684361</v>
      </c>
      <c r="D145" s="15"/>
      <c r="E145" s="15"/>
      <c r="F145" s="29">
        <f>F144/F143</f>
        <v>0</v>
      </c>
      <c r="G145" s="29">
        <f t="shared" ref="G145:Z145" si="48">G144/G143</f>
        <v>0</v>
      </c>
      <c r="H145" s="29">
        <f t="shared" si="48"/>
        <v>0</v>
      </c>
      <c r="I145" s="29">
        <f t="shared" si="48"/>
        <v>0</v>
      </c>
      <c r="J145" s="29">
        <f t="shared" si="48"/>
        <v>4.5454545454545456E-2</v>
      </c>
      <c r="K145" s="29">
        <f t="shared" si="48"/>
        <v>0</v>
      </c>
      <c r="L145" s="29">
        <f t="shared" si="48"/>
        <v>0.12558139534883722</v>
      </c>
      <c r="M145" s="29">
        <f t="shared" si="48"/>
        <v>0</v>
      </c>
      <c r="N145" s="29">
        <f t="shared" si="48"/>
        <v>3.987240829346092E-2</v>
      </c>
      <c r="O145" s="29">
        <f t="shared" si="48"/>
        <v>0</v>
      </c>
      <c r="P145" s="29">
        <f t="shared" si="48"/>
        <v>0</v>
      </c>
      <c r="Q145" s="29">
        <f t="shared" si="48"/>
        <v>0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7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1504</v>
      </c>
      <c r="C147" s="27">
        <f t="shared" si="47"/>
        <v>957</v>
      </c>
      <c r="D147" s="15">
        <f>C147/B147</f>
        <v>0.63630319148936165</v>
      </c>
      <c r="E147" s="15"/>
      <c r="F147" s="39"/>
      <c r="G147" s="39"/>
      <c r="H147" s="39"/>
      <c r="I147" s="39"/>
      <c r="J147" s="39">
        <v>3</v>
      </c>
      <c r="K147" s="39"/>
      <c r="L147" s="39">
        <v>889</v>
      </c>
      <c r="M147" s="39"/>
      <c r="N147" s="39">
        <v>65</v>
      </c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9">F147/F146</f>
        <v>#DIV/0!</v>
      </c>
      <c r="G148" s="30" t="e">
        <f t="shared" si="49"/>
        <v>#DIV/0!</v>
      </c>
      <c r="H148" s="30" t="e">
        <f t="shared" si="49"/>
        <v>#DIV/0!</v>
      </c>
      <c r="I148" s="30" t="e">
        <f t="shared" si="49"/>
        <v>#DIV/0!</v>
      </c>
      <c r="J148" s="30" t="e">
        <f t="shared" si="49"/>
        <v>#DIV/0!</v>
      </c>
      <c r="K148" s="30" t="e">
        <f t="shared" si="49"/>
        <v>#DIV/0!</v>
      </c>
      <c r="L148" s="30" t="e">
        <f t="shared" si="49"/>
        <v>#DIV/0!</v>
      </c>
      <c r="M148" s="30" t="e">
        <f t="shared" si="49"/>
        <v>#DIV/0!</v>
      </c>
      <c r="N148" s="30" t="e">
        <f t="shared" si="49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501.33333333333331</v>
      </c>
      <c r="C149" s="60">
        <f>C147/C144*10</f>
        <v>580</v>
      </c>
      <c r="D149" s="15">
        <f t="shared" ref="D149:D161" si="50">C149/B149</f>
        <v>1.1569148936170213</v>
      </c>
      <c r="E149" s="15"/>
      <c r="F149" s="58"/>
      <c r="G149" s="58"/>
      <c r="H149" s="58"/>
      <c r="I149" s="58"/>
      <c r="J149" s="58">
        <f t="shared" ref="J149:N149" si="51">J147/J144*10</f>
        <v>60</v>
      </c>
      <c r="K149" s="58"/>
      <c r="L149" s="58">
        <f t="shared" si="51"/>
        <v>658.51851851851848</v>
      </c>
      <c r="M149" s="58"/>
      <c r="N149" s="58">
        <f t="shared" si="51"/>
        <v>260</v>
      </c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399</v>
      </c>
      <c r="C150" s="27">
        <f t="shared" si="20"/>
        <v>388</v>
      </c>
      <c r="D150" s="15">
        <f t="shared" si="50"/>
        <v>0.97243107769423553</v>
      </c>
      <c r="E150" s="15"/>
      <c r="F150" s="38"/>
      <c r="G150" s="37"/>
      <c r="H150" s="57">
        <v>357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0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 t="e">
        <f t="shared" si="20"/>
        <v>#DIV/0!</v>
      </c>
      <c r="D152" s="15" t="e">
        <f t="shared" si="50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0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0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0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0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2">SUM(F157:Z157)</f>
        <v>0</v>
      </c>
      <c r="D157" s="15" t="e">
        <f t="shared" si="50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2"/>
        <v>#DIV/0!</v>
      </c>
      <c r="D158" s="15" t="e">
        <f t="shared" si="50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2"/>
        <v>0</v>
      </c>
      <c r="D159" s="15" t="e">
        <f t="shared" si="50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2"/>
        <v>0</v>
      </c>
      <c r="D160" s="15" t="e">
        <f t="shared" si="50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2"/>
        <v>#DIV/0!</v>
      </c>
      <c r="D161" s="15" t="e">
        <f t="shared" si="50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3">I160/I159*10</f>
        <v>#DIV/0!</v>
      </c>
      <c r="J161" s="54" t="e">
        <f t="shared" si="53"/>
        <v>#DIV/0!</v>
      </c>
      <c r="K161" s="54" t="e">
        <f t="shared" si="53"/>
        <v>#DIV/0!</v>
      </c>
      <c r="L161" s="54" t="e">
        <f t="shared" si="53"/>
        <v>#DIV/0!</v>
      </c>
      <c r="M161" s="54" t="e">
        <f t="shared" si="53"/>
        <v>#DIV/0!</v>
      </c>
      <c r="N161" s="54" t="e">
        <f t="shared" si="53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4">T160/T159*10</f>
        <v>#DIV/0!</v>
      </c>
      <c r="U161" s="54" t="e">
        <f t="shared" si="54"/>
        <v>#DIV/0!</v>
      </c>
      <c r="V161" s="54" t="e">
        <f t="shared" si="54"/>
        <v>#DIV/0!</v>
      </c>
      <c r="W161" s="54" t="e">
        <f t="shared" si="54"/>
        <v>#DIV/0!</v>
      </c>
      <c r="X161" s="54" t="e">
        <f t="shared" si="54"/>
        <v>#DIV/0!</v>
      </c>
      <c r="Y161" s="54" t="e">
        <f t="shared" si="54"/>
        <v>#DIV/0!</v>
      </c>
      <c r="Z161" s="26"/>
    </row>
    <row r="162" spans="1:26" s="12" customFormat="1" ht="30" customHeight="1" x14ac:dyDescent="0.25">
      <c r="A162" s="55" t="s">
        <v>185</v>
      </c>
      <c r="B162" s="27"/>
      <c r="C162" s="27">
        <f t="shared" si="52"/>
        <v>250</v>
      </c>
      <c r="D162" s="15"/>
      <c r="E162" s="15"/>
      <c r="F162" s="37"/>
      <c r="G162" s="37"/>
      <c r="H162" s="37"/>
      <c r="I162" s="37"/>
      <c r="J162" s="37"/>
      <c r="K162" s="37">
        <v>250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/>
      <c r="C163" s="27">
        <f t="shared" si="52"/>
        <v>250</v>
      </c>
      <c r="D163" s="15"/>
      <c r="E163" s="15"/>
      <c r="F163" s="37"/>
      <c r="G163" s="35"/>
      <c r="H163" s="58"/>
      <c r="I163" s="26"/>
      <c r="J163" s="26"/>
      <c r="K163" s="26">
        <v>250</v>
      </c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/>
      <c r="C164" s="54">
        <f t="shared" ref="C164:E164" si="55">C163/C162*10</f>
        <v>10</v>
      </c>
      <c r="D164" s="54"/>
      <c r="E164" s="54" t="e">
        <f t="shared" si="55"/>
        <v>#DIV/0!</v>
      </c>
      <c r="F164" s="54"/>
      <c r="G164" s="54"/>
      <c r="H164" s="54"/>
      <c r="I164" s="54"/>
      <c r="J164" s="54"/>
      <c r="K164" s="54">
        <f>K163/K162*10</f>
        <v>10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2"/>
        <v>165</v>
      </c>
      <c r="D165" s="15">
        <f t="shared" ref="D165:D170" si="56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2"/>
        <v>104</v>
      </c>
      <c r="D166" s="15">
        <f t="shared" si="56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2"/>
        <v>11.304347826086957</v>
      </c>
      <c r="D167" s="15">
        <f t="shared" si="56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2"/>
        <v>0</v>
      </c>
      <c r="D168" s="15" t="e">
        <f t="shared" si="56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2"/>
        <v>0</v>
      </c>
      <c r="D169" s="15" t="e">
        <f t="shared" si="56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2"/>
        <v>#DIV/0!</v>
      </c>
      <c r="D170" s="15" t="e">
        <f t="shared" si="56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2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2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2"/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2"/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2"/>
        <v>0</v>
      </c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2"/>
        <v>0</v>
      </c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>C177/B177</f>
        <v>1</v>
      </c>
      <c r="E177" s="15"/>
      <c r="F177" s="127">
        <v>7447</v>
      </c>
      <c r="G177" s="127">
        <v>4086</v>
      </c>
      <c r="H177" s="127">
        <v>5495</v>
      </c>
      <c r="I177" s="127">
        <v>6742</v>
      </c>
      <c r="J177" s="127">
        <v>3371</v>
      </c>
      <c r="K177" s="127">
        <v>5932</v>
      </c>
      <c r="L177" s="127">
        <v>4299</v>
      </c>
      <c r="M177" s="127">
        <v>5051</v>
      </c>
      <c r="N177" s="127">
        <v>4521</v>
      </c>
      <c r="O177" s="127">
        <v>2229</v>
      </c>
      <c r="P177" s="127">
        <v>3099</v>
      </c>
      <c r="Q177" s="127">
        <v>7053</v>
      </c>
      <c r="R177" s="127">
        <v>7553</v>
      </c>
      <c r="S177" s="127">
        <v>5109</v>
      </c>
      <c r="T177" s="127">
        <v>7663</v>
      </c>
      <c r="U177" s="127">
        <v>4085</v>
      </c>
      <c r="V177" s="127">
        <v>3293</v>
      </c>
      <c r="W177" s="127">
        <v>2128</v>
      </c>
      <c r="X177" s="127">
        <v>6096</v>
      </c>
      <c r="Y177" s="127">
        <v>6901</v>
      </c>
      <c r="Z177" s="127">
        <v>2847</v>
      </c>
    </row>
    <row r="178" spans="1:26" s="50" customFormat="1" ht="30" customHeight="1" x14ac:dyDescent="0.25">
      <c r="A178" s="32" t="s">
        <v>122</v>
      </c>
      <c r="B178" s="23">
        <v>57834</v>
      </c>
      <c r="C178" s="27">
        <f>SUM(F178:Z178)</f>
        <v>51330</v>
      </c>
      <c r="D178" s="15">
        <f>C178/B178</f>
        <v>0.88754020126569144</v>
      </c>
      <c r="E178" s="15"/>
      <c r="F178" s="39">
        <v>2782</v>
      </c>
      <c r="G178" s="39">
        <v>1880</v>
      </c>
      <c r="H178" s="39">
        <v>1350</v>
      </c>
      <c r="I178" s="39">
        <v>1760</v>
      </c>
      <c r="J178" s="39">
        <v>1850</v>
      </c>
      <c r="K178" s="39">
        <v>4510</v>
      </c>
      <c r="L178" s="39">
        <v>2490</v>
      </c>
      <c r="M178" s="39">
        <v>1361</v>
      </c>
      <c r="N178" s="39">
        <v>563</v>
      </c>
      <c r="O178" s="39">
        <v>1030</v>
      </c>
      <c r="P178" s="39">
        <v>876</v>
      </c>
      <c r="Q178" s="39">
        <v>3603</v>
      </c>
      <c r="R178" s="39">
        <v>4998</v>
      </c>
      <c r="S178" s="39">
        <v>4596</v>
      </c>
      <c r="T178" s="39">
        <v>5485</v>
      </c>
      <c r="U178" s="39">
        <v>1582</v>
      </c>
      <c r="V178" s="39">
        <v>980</v>
      </c>
      <c r="W178" s="39">
        <v>1095</v>
      </c>
      <c r="X178" s="39">
        <v>2569</v>
      </c>
      <c r="Y178" s="39">
        <v>3850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0.55079999999999996</v>
      </c>
      <c r="C179" s="9">
        <f>C178/C177</f>
        <v>0.48885714285714288</v>
      </c>
      <c r="D179" s="15">
        <f>C179/B179</f>
        <v>0.88754020126569155</v>
      </c>
      <c r="E179" s="9"/>
      <c r="F179" s="30">
        <f>F178/F177</f>
        <v>0.37357325097354638</v>
      </c>
      <c r="G179" s="30">
        <f t="shared" ref="G179:Z179" si="57">G178/G177</f>
        <v>0.46010768477728831</v>
      </c>
      <c r="H179" s="30">
        <f t="shared" si="57"/>
        <v>0.24567788898999091</v>
      </c>
      <c r="I179" s="30">
        <f t="shared" si="57"/>
        <v>0.26105013349154554</v>
      </c>
      <c r="J179" s="30">
        <f t="shared" si="57"/>
        <v>0.5487985760901809</v>
      </c>
      <c r="K179" s="30">
        <f t="shared" si="57"/>
        <v>0.76028320971004715</v>
      </c>
      <c r="L179" s="30">
        <f t="shared" si="57"/>
        <v>0.57920446615491972</v>
      </c>
      <c r="M179" s="30">
        <f t="shared" si="57"/>
        <v>0.26945159374381311</v>
      </c>
      <c r="N179" s="30">
        <f t="shared" si="57"/>
        <v>0.12452997124529971</v>
      </c>
      <c r="O179" s="30">
        <f t="shared" si="57"/>
        <v>0.462090623598026</v>
      </c>
      <c r="P179" s="30">
        <f t="shared" si="57"/>
        <v>0.28267182962245885</v>
      </c>
      <c r="Q179" s="30">
        <f t="shared" si="57"/>
        <v>0.51084644831986392</v>
      </c>
      <c r="R179" s="30">
        <f t="shared" si="57"/>
        <v>0.66172381835032434</v>
      </c>
      <c r="S179" s="30">
        <f t="shared" si="57"/>
        <v>0.89958896065766292</v>
      </c>
      <c r="T179" s="30">
        <f t="shared" si="57"/>
        <v>0.71577711079211792</v>
      </c>
      <c r="U179" s="30">
        <f t="shared" si="57"/>
        <v>0.38727050183598533</v>
      </c>
      <c r="V179" s="30">
        <f t="shared" si="57"/>
        <v>0.29760097175827516</v>
      </c>
      <c r="W179" s="30">
        <f t="shared" si="57"/>
        <v>0.51456766917293228</v>
      </c>
      <c r="X179" s="30">
        <f t="shared" si="57"/>
        <v>0.42142388451443569</v>
      </c>
      <c r="Y179" s="30">
        <f t="shared" si="57"/>
        <v>0.5578901608462542</v>
      </c>
      <c r="Z179" s="30">
        <f t="shared" si="57"/>
        <v>0.74464348436951178</v>
      </c>
    </row>
    <row r="180" spans="1:26" s="12" customFormat="1" ht="30" customHeight="1" x14ac:dyDescent="0.25">
      <c r="A180" s="32" t="s">
        <v>124</v>
      </c>
      <c r="B180" s="23">
        <v>1246</v>
      </c>
      <c r="C180" s="27">
        <f>SUM(F180:Z180)</f>
        <v>3096</v>
      </c>
      <c r="D180" s="15">
        <f>C180/B180</f>
        <v>2.4847512038523276</v>
      </c>
      <c r="E180" s="15"/>
      <c r="F180" s="10"/>
      <c r="G180" s="10"/>
      <c r="H180" s="10"/>
      <c r="I180" s="10"/>
      <c r="J180" s="10">
        <v>80</v>
      </c>
      <c r="K180" s="10"/>
      <c r="L180" s="10"/>
      <c r="M180" s="10"/>
      <c r="N180" s="10">
        <v>100</v>
      </c>
      <c r="O180" s="10"/>
      <c r="P180" s="10"/>
      <c r="Q180" s="10"/>
      <c r="R180" s="10"/>
      <c r="S180" s="10"/>
      <c r="T180" s="10">
        <v>131</v>
      </c>
      <c r="U180" s="10"/>
      <c r="V180" s="10"/>
      <c r="W180" s="10"/>
      <c r="X180" s="10"/>
      <c r="Y180" s="10">
        <v>1185</v>
      </c>
      <c r="Z180" s="10">
        <v>1600</v>
      </c>
    </row>
    <row r="181" spans="1:26" s="12" customFormat="1" ht="30" hidden="1" customHeight="1" outlineLevel="1" x14ac:dyDescent="0.25">
      <c r="A181" s="32" t="s">
        <v>125</v>
      </c>
      <c r="B181" s="23"/>
      <c r="C181" s="23"/>
      <c r="D181" s="15"/>
      <c r="E181" s="15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s="12" customFormat="1" ht="30" hidden="1" customHeight="1" outlineLevel="1" x14ac:dyDescent="0.25">
      <c r="A182" s="32" t="s">
        <v>126</v>
      </c>
      <c r="B182" s="23"/>
      <c r="C182" s="27">
        <f>SUM(F182:Z182)</f>
        <v>0</v>
      </c>
      <c r="D182" s="15" t="e">
        <f>C182/B182</f>
        <v>#DIV/0!</v>
      </c>
      <c r="E182" s="1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12" customFormat="1" ht="30" hidden="1" customHeight="1" x14ac:dyDescent="0.25">
      <c r="A183" s="13" t="s">
        <v>52</v>
      </c>
      <c r="B183" s="87" t="e">
        <f>B182/B181</f>
        <v>#DIV/0!</v>
      </c>
      <c r="C183" s="87" t="e">
        <f>C182/C181</f>
        <v>#DIV/0!</v>
      </c>
      <c r="D183" s="15"/>
      <c r="E183" s="15"/>
      <c r="F183" s="16" t="e">
        <f>F182/F181</f>
        <v>#DIV/0!</v>
      </c>
      <c r="G183" s="16" t="e">
        <f t="shared" ref="G183:Z183" si="58">G182/G181</f>
        <v>#DIV/0!</v>
      </c>
      <c r="H183" s="16" t="e">
        <f t="shared" si="58"/>
        <v>#DIV/0!</v>
      </c>
      <c r="I183" s="16" t="e">
        <f t="shared" si="58"/>
        <v>#DIV/0!</v>
      </c>
      <c r="J183" s="16" t="e">
        <f t="shared" si="58"/>
        <v>#DIV/0!</v>
      </c>
      <c r="K183" s="16" t="e">
        <f t="shared" si="58"/>
        <v>#DIV/0!</v>
      </c>
      <c r="L183" s="16" t="e">
        <f t="shared" si="58"/>
        <v>#DIV/0!</v>
      </c>
      <c r="M183" s="16" t="e">
        <f t="shared" si="58"/>
        <v>#DIV/0!</v>
      </c>
      <c r="N183" s="16" t="e">
        <f t="shared" si="58"/>
        <v>#DIV/0!</v>
      </c>
      <c r="O183" s="16" t="e">
        <f t="shared" si="58"/>
        <v>#DIV/0!</v>
      </c>
      <c r="P183" s="16" t="e">
        <f t="shared" si="58"/>
        <v>#DIV/0!</v>
      </c>
      <c r="Q183" s="16" t="e">
        <f t="shared" si="58"/>
        <v>#DIV/0!</v>
      </c>
      <c r="R183" s="16" t="e">
        <f t="shared" si="58"/>
        <v>#DIV/0!</v>
      </c>
      <c r="S183" s="16" t="e">
        <f t="shared" si="58"/>
        <v>#DIV/0!</v>
      </c>
      <c r="T183" s="16" t="e">
        <f t="shared" si="58"/>
        <v>#DIV/0!</v>
      </c>
      <c r="U183" s="16" t="e">
        <f t="shared" si="58"/>
        <v>#DIV/0!</v>
      </c>
      <c r="V183" s="16" t="e">
        <f t="shared" si="58"/>
        <v>#DIV/0!</v>
      </c>
      <c r="W183" s="16" t="e">
        <f t="shared" si="58"/>
        <v>#DIV/0!</v>
      </c>
      <c r="X183" s="16" t="e">
        <f t="shared" si="58"/>
        <v>#DIV/0!</v>
      </c>
      <c r="Y183" s="16" t="e">
        <f t="shared" si="58"/>
        <v>#DIV/0!</v>
      </c>
      <c r="Z183" s="16" t="e">
        <f t="shared" si="58"/>
        <v>#DIV/0!</v>
      </c>
    </row>
    <row r="184" spans="1:26" s="12" customFormat="1" ht="30" hidden="1" customHeight="1" x14ac:dyDescent="0.25">
      <c r="A184" s="11" t="s">
        <v>127</v>
      </c>
      <c r="B184" s="26"/>
      <c r="C184" s="26">
        <f>SUM(F184:Z184)</f>
        <v>0</v>
      </c>
      <c r="D184" s="15" t="e">
        <f t="shared" ref="D184:D192" si="59">C184/B184</f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11" t="s">
        <v>128</v>
      </c>
      <c r="B185" s="26"/>
      <c r="C185" s="26">
        <f>SUM(F185:Z185)</f>
        <v>0</v>
      </c>
      <c r="D185" s="15" t="e">
        <f t="shared" si="59"/>
        <v>#DIV/0!</v>
      </c>
      <c r="E185" s="1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59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59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90670</v>
      </c>
      <c r="C188" s="27">
        <f>SUM(F188:Z188)</f>
        <v>88860</v>
      </c>
      <c r="D188" s="15">
        <f t="shared" si="59"/>
        <v>0.98003749862137424</v>
      </c>
      <c r="E188" s="15"/>
      <c r="F188" s="37">
        <v>796</v>
      </c>
      <c r="G188" s="37">
        <v>1963</v>
      </c>
      <c r="H188" s="37">
        <v>6790</v>
      </c>
      <c r="I188" s="37">
        <v>6296</v>
      </c>
      <c r="J188" s="37">
        <v>7547</v>
      </c>
      <c r="K188" s="37">
        <v>4480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5057</v>
      </c>
      <c r="R188" s="37">
        <v>5648</v>
      </c>
      <c r="S188" s="37">
        <v>3205</v>
      </c>
      <c r="T188" s="37">
        <v>4210</v>
      </c>
      <c r="U188" s="37">
        <v>4443</v>
      </c>
      <c r="V188" s="37">
        <v>1750</v>
      </c>
      <c r="W188" s="37">
        <v>1350</v>
      </c>
      <c r="X188" s="37">
        <v>6400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0.91800988174307463</v>
      </c>
      <c r="C189" s="52">
        <f>C188/C187</f>
        <v>0.95427307287527652</v>
      </c>
      <c r="D189" s="15">
        <f t="shared" si="59"/>
        <v>1.0395019616383072</v>
      </c>
      <c r="E189" s="15"/>
      <c r="F189" s="73">
        <f t="shared" ref="F189:Z189" si="60">F188/F187</f>
        <v>1</v>
      </c>
      <c r="G189" s="73">
        <f t="shared" si="60"/>
        <v>0.85795454545454541</v>
      </c>
      <c r="H189" s="73">
        <f t="shared" si="60"/>
        <v>0.9368101545253863</v>
      </c>
      <c r="I189" s="73">
        <f t="shared" si="60"/>
        <v>1</v>
      </c>
      <c r="J189" s="73">
        <f t="shared" si="60"/>
        <v>1</v>
      </c>
      <c r="K189" s="73">
        <f t="shared" si="60"/>
        <v>0.96013716245177883</v>
      </c>
      <c r="L189" s="73">
        <f t="shared" si="60"/>
        <v>0.93088235294117649</v>
      </c>
      <c r="M189" s="73">
        <f t="shared" si="60"/>
        <v>0.96925900435879786</v>
      </c>
      <c r="N189" s="73">
        <f t="shared" si="60"/>
        <v>0.91349480968858132</v>
      </c>
      <c r="O189" s="73">
        <f t="shared" si="60"/>
        <v>1</v>
      </c>
      <c r="P189" s="73">
        <f t="shared" si="60"/>
        <v>1</v>
      </c>
      <c r="Q189" s="73">
        <f t="shared" si="60"/>
        <v>0.97700927357032452</v>
      </c>
      <c r="R189" s="73">
        <f t="shared" si="60"/>
        <v>1</v>
      </c>
      <c r="S189" s="73">
        <f t="shared" si="60"/>
        <v>0.87258371903076504</v>
      </c>
      <c r="T189" s="73">
        <f t="shared" si="60"/>
        <v>1</v>
      </c>
      <c r="U189" s="73">
        <f t="shared" si="60"/>
        <v>0.95057766367137353</v>
      </c>
      <c r="V189" s="73">
        <f t="shared" si="60"/>
        <v>0.84951456310679607</v>
      </c>
      <c r="W189" s="73">
        <f t="shared" si="60"/>
        <v>0.71808510638297873</v>
      </c>
      <c r="X189" s="73">
        <f t="shared" si="60"/>
        <v>0.99440646364201368</v>
      </c>
      <c r="Y189" s="73">
        <f t="shared" si="60"/>
        <v>0.87535121328224774</v>
      </c>
      <c r="Z189" s="73">
        <f t="shared" si="60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59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13266</v>
      </c>
      <c r="D191" s="15">
        <f t="shared" si="59"/>
        <v>0.91087613293051362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1703</v>
      </c>
      <c r="N191" s="37">
        <v>85</v>
      </c>
      <c r="O191" s="37">
        <v>573</v>
      </c>
      <c r="P191" s="49">
        <v>202</v>
      </c>
      <c r="Q191" s="37">
        <v>572</v>
      </c>
      <c r="R191" s="37">
        <v>224</v>
      </c>
      <c r="S191" s="37"/>
      <c r="T191" s="37">
        <v>541</v>
      </c>
      <c r="U191" s="37">
        <v>430</v>
      </c>
      <c r="V191" s="37">
        <v>150</v>
      </c>
      <c r="W191" s="37"/>
      <c r="X191" s="37">
        <v>200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59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81772</v>
      </c>
      <c r="C194" s="27">
        <f>SUM(F194:Z194)</f>
        <v>112692</v>
      </c>
      <c r="D194" s="9">
        <f>C194/B194</f>
        <v>1.3781245414078169</v>
      </c>
      <c r="E194" s="9"/>
      <c r="F194" s="26">
        <v>2146</v>
      </c>
      <c r="G194" s="26">
        <v>2569</v>
      </c>
      <c r="H194" s="26">
        <v>13420</v>
      </c>
      <c r="I194" s="26">
        <v>7020</v>
      </c>
      <c r="J194" s="26">
        <v>6001</v>
      </c>
      <c r="K194" s="26">
        <v>7076</v>
      </c>
      <c r="L194" s="26">
        <v>4158</v>
      </c>
      <c r="M194" s="26">
        <v>9936</v>
      </c>
      <c r="N194" s="26">
        <v>4109</v>
      </c>
      <c r="O194" s="26">
        <v>3200</v>
      </c>
      <c r="P194" s="26">
        <v>3928</v>
      </c>
      <c r="Q194" s="26">
        <v>5075</v>
      </c>
      <c r="R194" s="26">
        <v>7262</v>
      </c>
      <c r="S194" s="26">
        <v>2610</v>
      </c>
      <c r="T194" s="26">
        <v>4538</v>
      </c>
      <c r="U194" s="26">
        <v>4112</v>
      </c>
      <c r="V194" s="26">
        <v>2250</v>
      </c>
      <c r="W194" s="26">
        <v>922</v>
      </c>
      <c r="X194" s="26">
        <v>4382</v>
      </c>
      <c r="Y194" s="26">
        <v>9406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36797.4</v>
      </c>
      <c r="C196" s="27">
        <f>C194*0.45</f>
        <v>50711.4</v>
      </c>
      <c r="D196" s="27">
        <f t="shared" ref="D196:Z196" si="61">D194*0.45</f>
        <v>0.62015604363351762</v>
      </c>
      <c r="E196" s="27">
        <f t="shared" si="61"/>
        <v>0</v>
      </c>
      <c r="F196" s="26">
        <f t="shared" si="61"/>
        <v>965.7</v>
      </c>
      <c r="G196" s="26">
        <f t="shared" si="61"/>
        <v>1156.05</v>
      </c>
      <c r="H196" s="26">
        <f t="shared" si="61"/>
        <v>6039</v>
      </c>
      <c r="I196" s="26">
        <f t="shared" si="61"/>
        <v>3159</v>
      </c>
      <c r="J196" s="26">
        <f t="shared" si="61"/>
        <v>2700.4500000000003</v>
      </c>
      <c r="K196" s="26">
        <f t="shared" si="61"/>
        <v>3184.2000000000003</v>
      </c>
      <c r="L196" s="26">
        <f t="shared" si="61"/>
        <v>1871.1000000000001</v>
      </c>
      <c r="M196" s="26">
        <f t="shared" si="61"/>
        <v>4471.2</v>
      </c>
      <c r="N196" s="26">
        <f t="shared" si="61"/>
        <v>1849.05</v>
      </c>
      <c r="O196" s="26">
        <f t="shared" si="61"/>
        <v>1440</v>
      </c>
      <c r="P196" s="26">
        <f t="shared" si="61"/>
        <v>1767.6000000000001</v>
      </c>
      <c r="Q196" s="26">
        <f t="shared" si="61"/>
        <v>2283.75</v>
      </c>
      <c r="R196" s="26">
        <f t="shared" si="61"/>
        <v>3267.9</v>
      </c>
      <c r="S196" s="26">
        <f t="shared" si="61"/>
        <v>1174.5</v>
      </c>
      <c r="T196" s="26">
        <f t="shared" si="61"/>
        <v>2042.1000000000001</v>
      </c>
      <c r="U196" s="26">
        <f t="shared" si="61"/>
        <v>1850.4</v>
      </c>
      <c r="V196" s="26">
        <f t="shared" si="61"/>
        <v>1012.5</v>
      </c>
      <c r="W196" s="26">
        <f t="shared" si="61"/>
        <v>414.90000000000003</v>
      </c>
      <c r="X196" s="26">
        <f t="shared" si="61"/>
        <v>1971.9</v>
      </c>
      <c r="Y196" s="26">
        <f t="shared" si="61"/>
        <v>4232.7</v>
      </c>
      <c r="Z196" s="26">
        <f t="shared" si="61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1.1858695766555472</v>
      </c>
      <c r="D197" s="9"/>
      <c r="E197" s="9"/>
      <c r="F197" s="73">
        <f t="shared" ref="F197:Z197" si="62">F194/F195</f>
        <v>1.5584604212055193</v>
      </c>
      <c r="G197" s="73">
        <f t="shared" si="62"/>
        <v>1.0955223880597016</v>
      </c>
      <c r="H197" s="73">
        <f t="shared" si="62"/>
        <v>1.4362157534246576</v>
      </c>
      <c r="I197" s="73">
        <f t="shared" si="62"/>
        <v>0.80532293220144546</v>
      </c>
      <c r="J197" s="73">
        <f t="shared" si="62"/>
        <v>1.3685290763968072</v>
      </c>
      <c r="K197" s="73">
        <f t="shared" si="62"/>
        <v>1.5851254480286738</v>
      </c>
      <c r="L197" s="73">
        <f t="shared" si="62"/>
        <v>1.7922413793103449</v>
      </c>
      <c r="M197" s="73">
        <f t="shared" si="62"/>
        <v>1.0010074551682451</v>
      </c>
      <c r="N197" s="73">
        <f t="shared" si="62"/>
        <v>1.0041544477028348</v>
      </c>
      <c r="O197" s="73">
        <f t="shared" si="62"/>
        <v>1.0161956176563989</v>
      </c>
      <c r="P197" s="73">
        <f t="shared" si="62"/>
        <v>1.4237042406669083</v>
      </c>
      <c r="Q197" s="73">
        <f t="shared" si="62"/>
        <v>0.8781796158504932</v>
      </c>
      <c r="R197" s="73">
        <f t="shared" si="62"/>
        <v>1.5484008528784647</v>
      </c>
      <c r="S197" s="73">
        <f t="shared" si="62"/>
        <v>0.95116618075801751</v>
      </c>
      <c r="T197" s="73">
        <f t="shared" si="62"/>
        <v>1.0111408199643495</v>
      </c>
      <c r="U197" s="73">
        <f t="shared" si="62"/>
        <v>0.82404809619238473</v>
      </c>
      <c r="V197" s="73">
        <f t="shared" si="62"/>
        <v>1.3595166163141994</v>
      </c>
      <c r="W197" s="73">
        <f t="shared" si="62"/>
        <v>2.0263736263736263</v>
      </c>
      <c r="X197" s="73">
        <f t="shared" si="62"/>
        <v>1.2635524798154556</v>
      </c>
      <c r="Y197" s="73">
        <f t="shared" si="62"/>
        <v>1.7713747645951037</v>
      </c>
      <c r="Z197" s="73">
        <f t="shared" si="62"/>
        <v>1</v>
      </c>
    </row>
    <row r="198" spans="1:36" s="63" customFormat="1" ht="30" customHeight="1" outlineLevel="1" x14ac:dyDescent="0.25">
      <c r="A198" s="55" t="s">
        <v>139</v>
      </c>
      <c r="B198" s="23">
        <v>241043</v>
      </c>
      <c r="C198" s="27">
        <f>SUM(F198:Z198)</f>
        <v>281891</v>
      </c>
      <c r="D198" s="9">
        <f>C198/B198</f>
        <v>1.1694635397003854</v>
      </c>
      <c r="E198" s="9"/>
      <c r="F198" s="26">
        <v>320</v>
      </c>
      <c r="G198" s="26">
        <v>6000</v>
      </c>
      <c r="H198" s="26">
        <v>21065</v>
      </c>
      <c r="I198" s="26">
        <v>18526</v>
      </c>
      <c r="J198" s="26">
        <v>5637</v>
      </c>
      <c r="K198" s="26">
        <v>16250</v>
      </c>
      <c r="L198" s="26">
        <v>2090</v>
      </c>
      <c r="M198" s="26">
        <v>18610</v>
      </c>
      <c r="N198" s="26">
        <v>9059</v>
      </c>
      <c r="O198" s="26">
        <v>11000</v>
      </c>
      <c r="P198" s="26">
        <v>6900</v>
      </c>
      <c r="Q198" s="26">
        <v>20700</v>
      </c>
      <c r="R198" s="26">
        <v>4150</v>
      </c>
      <c r="S198" s="26">
        <v>7000</v>
      </c>
      <c r="T198" s="26">
        <v>8700</v>
      </c>
      <c r="U198" s="26">
        <v>40372</v>
      </c>
      <c r="V198" s="26">
        <v>1700</v>
      </c>
      <c r="W198" s="26">
        <v>1150</v>
      </c>
      <c r="X198" s="26">
        <v>17321</v>
      </c>
      <c r="Y198" s="26">
        <v>48041</v>
      </c>
      <c r="Z198" s="26">
        <v>17300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268750</v>
      </c>
      <c r="D199" s="9">
        <f>C199/B199</f>
        <v>1.1112305612179501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25524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72312.899999999994</v>
      </c>
      <c r="C200" s="27">
        <f>C198*0.3</f>
        <v>84567.3</v>
      </c>
      <c r="D200" s="27">
        <f t="shared" ref="D200:Z200" si="63">D198*0.3</f>
        <v>0.3508390619101156</v>
      </c>
      <c r="E200" s="27">
        <f t="shared" si="63"/>
        <v>0</v>
      </c>
      <c r="F200" s="26">
        <f t="shared" si="63"/>
        <v>96</v>
      </c>
      <c r="G200" s="26">
        <f t="shared" si="63"/>
        <v>1800</v>
      </c>
      <c r="H200" s="26">
        <f t="shared" si="63"/>
        <v>6319.5</v>
      </c>
      <c r="I200" s="26">
        <f t="shared" si="63"/>
        <v>5557.8</v>
      </c>
      <c r="J200" s="26">
        <f t="shared" si="63"/>
        <v>1691.1</v>
      </c>
      <c r="K200" s="26">
        <f t="shared" si="63"/>
        <v>4875</v>
      </c>
      <c r="L200" s="26">
        <f t="shared" si="63"/>
        <v>627</v>
      </c>
      <c r="M200" s="26">
        <f t="shared" si="63"/>
        <v>5583</v>
      </c>
      <c r="N200" s="26">
        <f t="shared" si="63"/>
        <v>2717.7</v>
      </c>
      <c r="O200" s="26">
        <f t="shared" si="63"/>
        <v>3300</v>
      </c>
      <c r="P200" s="26">
        <f t="shared" si="63"/>
        <v>2070</v>
      </c>
      <c r="Q200" s="26">
        <f t="shared" si="63"/>
        <v>6210</v>
      </c>
      <c r="R200" s="26">
        <f t="shared" si="63"/>
        <v>1245</v>
      </c>
      <c r="S200" s="26">
        <f t="shared" si="63"/>
        <v>2100</v>
      </c>
      <c r="T200" s="26">
        <f t="shared" si="63"/>
        <v>2610</v>
      </c>
      <c r="U200" s="26">
        <f t="shared" si="63"/>
        <v>12111.6</v>
      </c>
      <c r="V200" s="26">
        <f t="shared" si="63"/>
        <v>510</v>
      </c>
      <c r="W200" s="26">
        <f t="shared" si="63"/>
        <v>345</v>
      </c>
      <c r="X200" s="26">
        <f t="shared" si="63"/>
        <v>5196.3</v>
      </c>
      <c r="Y200" s="26">
        <f t="shared" si="63"/>
        <v>14412.3</v>
      </c>
      <c r="Z200" s="26">
        <f t="shared" si="63"/>
        <v>5190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1.0488967441860466</v>
      </c>
      <c r="D201" s="9"/>
      <c r="E201" s="9"/>
      <c r="F201" s="30">
        <f t="shared" ref="F201:Z201" si="64">F198/F199</f>
        <v>9.682299546142209E-2</v>
      </c>
      <c r="G201" s="30">
        <f t="shared" si="64"/>
        <v>0.95526190097118291</v>
      </c>
      <c r="H201" s="30">
        <f t="shared" si="64"/>
        <v>1.0930932489232525</v>
      </c>
      <c r="I201" s="30">
        <f t="shared" si="64"/>
        <v>1.072168528271312</v>
      </c>
      <c r="J201" s="30">
        <f t="shared" si="64"/>
        <v>0.74990022615405083</v>
      </c>
      <c r="K201" s="30">
        <f t="shared" si="64"/>
        <v>1.0618832908580016</v>
      </c>
      <c r="L201" s="30">
        <f t="shared" si="64"/>
        <v>1.9227230910763569</v>
      </c>
      <c r="M201" s="30">
        <f t="shared" si="64"/>
        <v>0.72911769315154362</v>
      </c>
      <c r="N201" s="30">
        <f t="shared" si="64"/>
        <v>0.86095799277703855</v>
      </c>
      <c r="O201" s="30">
        <f t="shared" si="64"/>
        <v>0.99809454677433984</v>
      </c>
      <c r="P201" s="30">
        <f t="shared" si="64"/>
        <v>0.9092106996969298</v>
      </c>
      <c r="Q201" s="30">
        <f t="shared" si="64"/>
        <v>1.0233339924856635</v>
      </c>
      <c r="R201" s="30">
        <f t="shared" si="64"/>
        <v>0.98809523809523814</v>
      </c>
      <c r="S201" s="30">
        <f t="shared" si="64"/>
        <v>1.308411214953271</v>
      </c>
      <c r="T201" s="30">
        <f t="shared" si="64"/>
        <v>0.89478556001234189</v>
      </c>
      <c r="U201" s="30">
        <f t="shared" si="64"/>
        <v>1.1557642208926169</v>
      </c>
      <c r="V201" s="30">
        <f t="shared" si="64"/>
        <v>0.68465565847764798</v>
      </c>
      <c r="W201" s="30">
        <f t="shared" si="64"/>
        <v>0.77755240027045303</v>
      </c>
      <c r="X201" s="30">
        <f t="shared" si="64"/>
        <v>1.4268885410659857</v>
      </c>
      <c r="Y201" s="30">
        <f t="shared" si="64"/>
        <v>1.4726113478220888</v>
      </c>
      <c r="Z201" s="30">
        <f t="shared" si="64"/>
        <v>0.82794927016032549</v>
      </c>
    </row>
    <row r="202" spans="1:36" s="63" customFormat="1" ht="30" customHeight="1" outlineLevel="1" x14ac:dyDescent="0.25">
      <c r="A202" s="55" t="s">
        <v>140</v>
      </c>
      <c r="B202" s="23">
        <v>38021</v>
      </c>
      <c r="C202" s="27">
        <f>SUM(F202:Z202)</f>
        <v>29160</v>
      </c>
      <c r="D202" s="9">
        <f>C202/B202</f>
        <v>0.76694458325662129</v>
      </c>
      <c r="E202" s="9"/>
      <c r="F202" s="26"/>
      <c r="G202" s="26">
        <v>1200</v>
      </c>
      <c r="H202" s="26"/>
      <c r="I202" s="26">
        <v>2000</v>
      </c>
      <c r="J202" s="26">
        <v>10088</v>
      </c>
      <c r="K202" s="26"/>
      <c r="L202" s="26">
        <v>2150</v>
      </c>
      <c r="M202" s="26">
        <v>3125</v>
      </c>
      <c r="N202" s="26"/>
      <c r="O202" s="26">
        <v>3000</v>
      </c>
      <c r="P202" s="26">
        <v>4300</v>
      </c>
      <c r="Q202" s="26">
        <v>2200</v>
      </c>
      <c r="R202" s="26"/>
      <c r="S202" s="26"/>
      <c r="T202" s="26"/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334707</v>
      </c>
      <c r="D203" s="9">
        <f>C203/B203</f>
        <v>1.3484777064674813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24815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7223.99</v>
      </c>
      <c r="C204" s="27">
        <f>C202*0.19</f>
        <v>5540.4</v>
      </c>
      <c r="D204" s="27">
        <f t="shared" ref="D204:E204" si="65">D202*0.19</f>
        <v>0.14571947081875805</v>
      </c>
      <c r="E204" s="27">
        <f t="shared" si="65"/>
        <v>0</v>
      </c>
      <c r="F204" s="26"/>
      <c r="G204" s="26"/>
      <c r="H204" s="26"/>
      <c r="I204" s="26">
        <f>I202*0.19</f>
        <v>380</v>
      </c>
      <c r="J204" s="26">
        <f>J202*0.19</f>
        <v>1916.72</v>
      </c>
      <c r="K204" s="26"/>
      <c r="L204" s="26">
        <f t="shared" ref="L204:Q204" si="66">L202*0.19</f>
        <v>408.5</v>
      </c>
      <c r="M204" s="26">
        <f t="shared" si="66"/>
        <v>593.75</v>
      </c>
      <c r="N204" s="26"/>
      <c r="O204" s="26">
        <f t="shared" si="66"/>
        <v>570</v>
      </c>
      <c r="P204" s="26">
        <f t="shared" si="66"/>
        <v>817</v>
      </c>
      <c r="Q204" s="26">
        <f t="shared" si="66"/>
        <v>418</v>
      </c>
      <c r="R204" s="26"/>
      <c r="S204" s="26"/>
      <c r="T204" s="26"/>
      <c r="U204" s="26"/>
      <c r="V204" s="26"/>
      <c r="W204" s="26"/>
      <c r="X204" s="26">
        <f t="shared" ref="X204" si="67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8.7120974464232892E-2</v>
      </c>
      <c r="D205" s="9"/>
      <c r="E205" s="9"/>
      <c r="F205" s="30"/>
      <c r="G205" s="30">
        <f t="shared" ref="G205:J205" si="68">G202/H203</f>
        <v>4.5663838045587733E-2</v>
      </c>
      <c r="H205" s="30"/>
      <c r="I205" s="30">
        <f t="shared" si="68"/>
        <v>0.11609682475184303</v>
      </c>
      <c r="J205" s="30">
        <f t="shared" si="68"/>
        <v>2.109577582601422</v>
      </c>
      <c r="K205" s="30"/>
      <c r="L205" s="30">
        <f>L202/L203</f>
        <v>1.1865342163355408</v>
      </c>
      <c r="M205" s="30">
        <f>M202/M203</f>
        <v>0.12593189603062663</v>
      </c>
      <c r="N205" s="30"/>
      <c r="O205" s="30">
        <f t="shared" ref="O205:X205" si="69">O202/O203</f>
        <v>0.25406504065040653</v>
      </c>
      <c r="P205" s="30">
        <f t="shared" si="69"/>
        <v>0.31166195549757192</v>
      </c>
      <c r="Q205" s="30">
        <f t="shared" si="69"/>
        <v>0.11419672982091876</v>
      </c>
      <c r="R205" s="30"/>
      <c r="S205" s="30"/>
      <c r="T205" s="30"/>
      <c r="U205" s="30"/>
      <c r="V205" s="30"/>
      <c r="W205" s="30"/>
      <c r="X205" s="30">
        <f t="shared" si="69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140977.30000000002</v>
      </c>
      <c r="D211" s="9">
        <f>C211/B211</f>
        <v>1.2462852950016798</v>
      </c>
      <c r="E211" s="9"/>
      <c r="F211" s="26">
        <f>F209+F207+F204+F200+F196</f>
        <v>1061.7</v>
      </c>
      <c r="G211" s="26">
        <f t="shared" ref="G211:Z211" si="70">G209+G207+G204+G200+G196</f>
        <v>2956.05</v>
      </c>
      <c r="H211" s="26">
        <f t="shared" si="70"/>
        <v>12358.5</v>
      </c>
      <c r="I211" s="26">
        <f t="shared" si="70"/>
        <v>9096.7999999999993</v>
      </c>
      <c r="J211" s="26">
        <f t="shared" si="70"/>
        <v>6308.27</v>
      </c>
      <c r="K211" s="26">
        <f t="shared" si="70"/>
        <v>8059.2000000000007</v>
      </c>
      <c r="L211" s="26">
        <f t="shared" si="70"/>
        <v>2906.6000000000004</v>
      </c>
      <c r="M211" s="26">
        <f t="shared" si="70"/>
        <v>10647.95</v>
      </c>
      <c r="N211" s="26">
        <f t="shared" si="70"/>
        <v>4566.75</v>
      </c>
      <c r="O211" s="26">
        <f t="shared" si="70"/>
        <v>5310</v>
      </c>
      <c r="P211" s="26">
        <f t="shared" si="70"/>
        <v>4654.6000000000004</v>
      </c>
      <c r="Q211" s="26">
        <f t="shared" si="70"/>
        <v>8911.75</v>
      </c>
      <c r="R211" s="26">
        <f t="shared" si="70"/>
        <v>4512.8999999999996</v>
      </c>
      <c r="S211" s="26">
        <f t="shared" si="70"/>
        <v>3274.5</v>
      </c>
      <c r="T211" s="26">
        <f t="shared" si="70"/>
        <v>4652.1000000000004</v>
      </c>
      <c r="U211" s="26">
        <f t="shared" si="70"/>
        <v>13962</v>
      </c>
      <c r="V211" s="26">
        <f t="shared" si="70"/>
        <v>1522.5</v>
      </c>
      <c r="W211" s="26">
        <f t="shared" si="70"/>
        <v>759.90000000000009</v>
      </c>
      <c r="X211" s="26">
        <f t="shared" si="70"/>
        <v>7376.630000000001</v>
      </c>
      <c r="Y211" s="26">
        <f t="shared" si="70"/>
        <v>18645</v>
      </c>
      <c r="Z211" s="26">
        <f t="shared" si="70"/>
        <v>9047.4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18.2</v>
      </c>
      <c r="C213" s="53">
        <f>C211/C212*10</f>
        <v>20.64028871775351</v>
      </c>
      <c r="D213" s="9">
        <f>C213/B213</f>
        <v>1.1340817976787643</v>
      </c>
      <c r="E213" s="9"/>
      <c r="F213" s="54">
        <f>F211/F212*10</f>
        <v>17.124193548387098</v>
      </c>
      <c r="G213" s="54">
        <f t="shared" ref="G213:Z213" si="71">G211/G212*10</f>
        <v>15.690286624203821</v>
      </c>
      <c r="H213" s="54">
        <f t="shared" si="71"/>
        <v>23.513127853881279</v>
      </c>
      <c r="I213" s="54">
        <f t="shared" si="71"/>
        <v>12.986152748037117</v>
      </c>
      <c r="J213" s="54">
        <f t="shared" si="71"/>
        <v>22.377687123093295</v>
      </c>
      <c r="K213" s="54">
        <f t="shared" si="71"/>
        <v>28.090623910770308</v>
      </c>
      <c r="L213" s="54">
        <f t="shared" si="71"/>
        <v>44.579754601227002</v>
      </c>
      <c r="M213" s="54">
        <f t="shared" si="71"/>
        <v>16.686961291333649</v>
      </c>
      <c r="N213" s="54">
        <f t="shared" si="71"/>
        <v>17.364068441064639</v>
      </c>
      <c r="O213" s="54">
        <f t="shared" si="71"/>
        <v>22.480948348856899</v>
      </c>
      <c r="P213" s="54">
        <f t="shared" si="71"/>
        <v>22.485990338164253</v>
      </c>
      <c r="Q213" s="54">
        <f t="shared" si="71"/>
        <v>20.557670126874278</v>
      </c>
      <c r="R213" s="54">
        <f t="shared" si="71"/>
        <v>23.516935904116725</v>
      </c>
      <c r="S213" s="54">
        <f t="shared" si="71"/>
        <v>26.51417004048583</v>
      </c>
      <c r="T213" s="54">
        <f t="shared" si="71"/>
        <v>20.731283422459896</v>
      </c>
      <c r="U213" s="54">
        <f t="shared" si="71"/>
        <v>18.653306613226452</v>
      </c>
      <c r="V213" s="54">
        <f t="shared" si="71"/>
        <v>16.353383458646618</v>
      </c>
      <c r="W213" s="54">
        <f t="shared" si="71"/>
        <v>22.284457478005866</v>
      </c>
      <c r="X213" s="54">
        <f t="shared" si="71"/>
        <v>28.360745866974245</v>
      </c>
      <c r="Y213" s="54">
        <f t="shared" si="71"/>
        <v>23.778854737916081</v>
      </c>
      <c r="Z213" s="54">
        <f t="shared" si="71"/>
        <v>18.76275404396516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20.399999999999999" hidden="1" customHeight="1" x14ac:dyDescent="0.3">
      <c r="A224" s="128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21036</v>
      </c>
      <c r="D227" s="27"/>
      <c r="E227" s="23"/>
      <c r="F227" s="39">
        <v>1265</v>
      </c>
      <c r="G227" s="39">
        <v>185</v>
      </c>
      <c r="H227" s="39">
        <v>2224</v>
      </c>
      <c r="I227" s="39">
        <v>642</v>
      </c>
      <c r="J227" s="39">
        <v>425</v>
      </c>
      <c r="K227" s="39">
        <v>1607</v>
      </c>
      <c r="L227" s="39">
        <v>887</v>
      </c>
      <c r="M227" s="39">
        <v>1731</v>
      </c>
      <c r="N227" s="39">
        <v>893</v>
      </c>
      <c r="O227" s="39">
        <v>190</v>
      </c>
      <c r="P227" s="39">
        <v>150</v>
      </c>
      <c r="Q227" s="39">
        <v>333</v>
      </c>
      <c r="R227" s="39">
        <v>800</v>
      </c>
      <c r="S227" s="39">
        <v>607</v>
      </c>
      <c r="T227" s="39">
        <v>1219</v>
      </c>
      <c r="U227" s="39">
        <v>254</v>
      </c>
      <c r="V227" s="39">
        <v>1000</v>
      </c>
      <c r="W227" s="39">
        <v>59</v>
      </c>
      <c r="X227" s="39">
        <v>285</v>
      </c>
      <c r="Y227" s="39">
        <v>5500</v>
      </c>
      <c r="Z227" s="39">
        <v>780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2020-08-03T05:22:47Z</cp:lastPrinted>
  <dcterms:created xsi:type="dcterms:W3CDTF">2017-06-08T05:54:08Z</dcterms:created>
  <dcterms:modified xsi:type="dcterms:W3CDTF">2020-08-03T05:22:56Z</dcterms:modified>
</cp:coreProperties>
</file>