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O149" i="1" l="1"/>
  <c r="G149" i="1" l="1"/>
  <c r="G123" i="1" l="1"/>
  <c r="Z123" i="1"/>
  <c r="X123" i="1"/>
  <c r="S123" i="1"/>
  <c r="T123" i="1"/>
  <c r="O123" i="1"/>
  <c r="P123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<sst xmlns="http://schemas.openxmlformats.org/spreadsheetml/2006/main" count="256" uniqueCount="207">
  <si>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</si>
  <si>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</si>
  <si>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</si>
  <si>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</si>
  <si>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</si>
  <si>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</si>
  <si>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</si>
  <si>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</si>
  <si>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</si>
  <si>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</si>
  <si>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</si>
  <si>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</si>
  <si>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</si>
  <si>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</si>
  <si>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</si>
  <si>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</si>
  <si>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</si>
  <si>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</si>
  <si>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</si>
  <si>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</si>
  <si>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</si>
  <si>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</si>
  <si>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</si>
  <si>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</si>
  <si>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</si>
  <si>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</si>
  <si>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</si>
  <si>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</si>
  <si>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</si>
  <si>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</si>
  <si>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</si>
  <si>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</si>
  <si>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</si>
  <si>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</si>
  <si>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</si>
  <si>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</si>
  <si>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</si>
  <si>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</si>
  <si>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</si>
  <si>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</si>
  <si>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</si>
  <si>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</si>
  <si>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</si>
  <si>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</si>
  <si>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</si>
  <si>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</si>
  <si>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</si>
  <si>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</si>
  <si>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</si>
  <si>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</si>
  <si>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</si>
  <si>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</si>
  <si>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</si>
  <si>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</si>
  <si>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</si>
  <si>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</si>
  <si>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</si>
  <si>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</si>
  <si>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</si>
  <si>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</si>
  <si>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</si>
  <si>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</si>
  <si>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</si>
  <si>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</si>
  <si>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</si>
  <si>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</si>
  <si>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</si>
  <si>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</si>
  <si>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</si>
  <si>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</si>
  <si>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</si>
  <si>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</si>
  <si>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</si>
  <si>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</si>
  <si>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</si>
  <si>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</si>
  <si>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</si>
  <si>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</si>
  <si>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</si>
  <si>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</si>
  <si>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</si>
  <si>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</si>
  <si>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</si>
  <si>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</si>
  <si>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</si>
  <si>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</si>
  <si>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</si>
  <si>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</si>
  <si>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</si>
  <si>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</si>
  <si>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</si>
  <si>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</si>
  <si>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</si>
  <si>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</si>
  <si>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</si>
  <si>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</si>
  <si>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</si>
  <si>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</si>
  <si>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</si>
  <si>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</si>
  <si>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</si>
  <si>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</si>
  <si>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</si>
  <si>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</si>
  <si>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</si>
  <si>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</si>
  <si>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</si>
  <si>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</si>
  <si>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</si>
  <si>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</si>
  <si>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</si>
  <si>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</si>
  <si>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</si>
  <si>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</si>
  <si>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</si>
  <si>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</si>
  <si>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</si>
  <si>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</si>
  <si>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</si>
  <si>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</si>
  <si>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</si>
  <si>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</si>
  <si>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</si>
  <si>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</si>
  <si>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</si>
  <si>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</si>
  <si>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</si>
  <si>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</si>
  <si>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</si>
  <si>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</si>
  <si>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</si>
  <si>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</si>
  <si>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</si>
  <si>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</si>
  <si>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</si>
  <si>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</si>
  <si>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</si>
  <si>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</si>
  <si>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</si>
  <si>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</si>
  <si>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</si>
  <si>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</si>
  <si>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</si>
  <si>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</si>
  <si>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</si>
  <si>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</si>
  <si>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</si>
  <si>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</si>
  <si>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</si>
  <si>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</si>
  <si>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</si>
  <si>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</si>
  <si>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</si>
  <si>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</si>
  <si>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</si>
  <si>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</si>
  <si>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</si>
  <si>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</si>
  <si>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</si>
  <si>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</si>
  <si>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</si>
  <si>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</si>
  <si>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</si>
  <si>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</si>
  <si>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</si>
  <si>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</si>
  <si>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</si>
  <si>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</si>
  <si>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</si>
  <si>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</si>
  <si>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</si>
  <si>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</si>
  <si>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</si>
  <si>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</si>
  <si>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</si>
  <si>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</si>
  <si>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</si>
  <si>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</si>
  <si>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</si>
  <si>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</si>
  <si>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</si>
  <si>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</si>
  <si>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</si>
  <si>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</si>
  <si>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</si>
  <si>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</si>
  <si>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</si>
  <si>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</si>
  <si>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</si>
  <si>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</si>
  <si>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</si>
  <si>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</si>
  <si>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</si>
  <si>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</si>
  <si>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</si>
  <si>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</si>
  <si>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</si>
  <si>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</si>
  <si>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</si>
  <si>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</si>
  <si>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</si>
  <si>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</si>
  <si>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</si>
  <si>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</si>
  <si>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</si>
  <si>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</si>
  <si>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20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</si>
</sst>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V143" activePane="bottomRight" state="frozen"/>
      <selection activeCell="A2" sqref="A2"/>
      <selection pane="topRight" activeCell="E2" sqref="E2"/>
      <selection pane="bottomLeft" activeCell="A7" sqref="A7"/>
      <selection pane="bottomRight" activeCell="A160" sqref="A160:XFD162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0" t="s">
        <v>3</v>
      </c>
      <c r="B4" s="133" t="s">
        <v>195</v>
      </c>
      <c r="C4" s="136" t="s">
        <v>196</v>
      </c>
      <c r="D4" s="136" t="s">
        <v>197</v>
      </c>
      <c r="E4" s="136" t="s">
        <v>203</v>
      </c>
      <c r="F4" s="139" t="s">
        <v>4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87" customHeight="1" x14ac:dyDescent="0.3">
      <c r="A5" s="131"/>
      <c r="B5" s="134"/>
      <c r="C5" s="137"/>
      <c r="D5" s="137"/>
      <c r="E5" s="137"/>
      <c r="F5" s="142" t="s">
        <v>5</v>
      </c>
      <c r="G5" s="142" t="s">
        <v>6</v>
      </c>
      <c r="H5" s="142" t="s">
        <v>7</v>
      </c>
      <c r="I5" s="142" t="s">
        <v>8</v>
      </c>
      <c r="J5" s="142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2" t="s">
        <v>16</v>
      </c>
      <c r="R5" s="142" t="s">
        <v>17</v>
      </c>
      <c r="S5" s="142" t="s">
        <v>18</v>
      </c>
      <c r="T5" s="142" t="s">
        <v>19</v>
      </c>
      <c r="U5" s="142" t="s">
        <v>20</v>
      </c>
      <c r="V5" s="142" t="s">
        <v>21</v>
      </c>
      <c r="W5" s="142" t="s">
        <v>22</v>
      </c>
      <c r="X5" s="142" t="s">
        <v>23</v>
      </c>
      <c r="Y5" s="142" t="s">
        <v>24</v>
      </c>
      <c r="Z5" s="142" t="s">
        <v>25</v>
      </c>
    </row>
    <row r="6" spans="1:27" s="2" customFormat="1" ht="70.2" customHeight="1" thickBot="1" x14ac:dyDescent="0.35">
      <c r="A6" s="132"/>
      <c r="B6" s="135"/>
      <c r="C6" s="138"/>
      <c r="D6" s="138"/>
      <c r="E6" s="13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68435</v>
      </c>
      <c r="C100" s="27">
        <f t="shared" si="20"/>
        <v>101865</v>
      </c>
      <c r="D100" s="15">
        <f>C100/B100</f>
        <v>1.4884927303280484</v>
      </c>
      <c r="E100" s="15"/>
      <c r="F100" s="39">
        <v>4205</v>
      </c>
      <c r="G100" s="39">
        <v>2413</v>
      </c>
      <c r="H100" s="39">
        <v>7720</v>
      </c>
      <c r="I100" s="39">
        <v>4977</v>
      </c>
      <c r="J100" s="39">
        <v>3141</v>
      </c>
      <c r="K100" s="39">
        <v>7562</v>
      </c>
      <c r="L100" s="39">
        <v>4138</v>
      </c>
      <c r="M100" s="39">
        <v>5866</v>
      </c>
      <c r="N100" s="39">
        <v>4847</v>
      </c>
      <c r="O100" s="39">
        <v>1416</v>
      </c>
      <c r="P100" s="39">
        <v>2246</v>
      </c>
      <c r="Q100" s="39">
        <v>4849</v>
      </c>
      <c r="R100" s="39">
        <v>5264</v>
      </c>
      <c r="S100" s="39">
        <v>4096</v>
      </c>
      <c r="T100" s="39">
        <v>5980</v>
      </c>
      <c r="U100" s="39">
        <v>4017</v>
      </c>
      <c r="V100" s="39">
        <v>4500</v>
      </c>
      <c r="W100" s="39">
        <v>1865</v>
      </c>
      <c r="X100" s="39">
        <v>4991</v>
      </c>
      <c r="Y100" s="39">
        <v>13712</v>
      </c>
      <c r="Z100" s="39">
        <v>4060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0.2585018338955265</v>
      </c>
      <c r="C101" s="29">
        <f t="shared" si="21"/>
        <v>0.34945950674630266</v>
      </c>
      <c r="D101" s="15">
        <f>C101/B101</f>
        <v>1.3518647101263379</v>
      </c>
      <c r="E101" s="29" t="e">
        <f t="shared" si="21"/>
        <v>#DIV/0!</v>
      </c>
      <c r="F101" s="29">
        <f>F100/F99</f>
        <v>0.33672325432415118</v>
      </c>
      <c r="G101" s="29">
        <f>G100/G99</f>
        <v>0.29466357308584684</v>
      </c>
      <c r="H101" s="29">
        <f t="shared" ref="H101:Z101" si="22">H100/H99</f>
        <v>0.43266266883371629</v>
      </c>
      <c r="I101" s="29">
        <f t="shared" si="22"/>
        <v>0.27485089463220674</v>
      </c>
      <c r="J101" s="29">
        <f t="shared" si="22"/>
        <v>0.35656714723578159</v>
      </c>
      <c r="K101" s="29">
        <f t="shared" si="22"/>
        <v>0.37606922617863536</v>
      </c>
      <c r="L101" s="29">
        <f t="shared" si="22"/>
        <v>0.31737996625249271</v>
      </c>
      <c r="M101" s="29">
        <f t="shared" si="22"/>
        <v>0.37701651777106499</v>
      </c>
      <c r="N101" s="29">
        <f t="shared" si="22"/>
        <v>0.31750294772697496</v>
      </c>
      <c r="O101" s="29">
        <f t="shared" si="22"/>
        <v>0.32491968793024323</v>
      </c>
      <c r="P101" s="29">
        <f t="shared" si="22"/>
        <v>0.23686985867960345</v>
      </c>
      <c r="Q101" s="29">
        <f t="shared" si="22"/>
        <v>0.3455919036419357</v>
      </c>
      <c r="R101" s="29">
        <f t="shared" si="22"/>
        <v>0.28608695652173916</v>
      </c>
      <c r="S101" s="29">
        <f t="shared" si="22"/>
        <v>0.2458878616880778</v>
      </c>
      <c r="T101" s="29">
        <f t="shared" si="22"/>
        <v>0.29058749210360074</v>
      </c>
      <c r="U101" s="29">
        <f t="shared" si="22"/>
        <v>0.28974321984997115</v>
      </c>
      <c r="V101" s="29">
        <f t="shared" si="22"/>
        <v>0.3910663074650213</v>
      </c>
      <c r="W101" s="29">
        <f t="shared" si="22"/>
        <v>0.34607533865281126</v>
      </c>
      <c r="X101" s="29">
        <f t="shared" si="22"/>
        <v>0.36959419431279622</v>
      </c>
      <c r="Y101" s="29">
        <f t="shared" si="22"/>
        <v>0.58314195798247848</v>
      </c>
      <c r="Z101" s="29">
        <f t="shared" si="22"/>
        <v>0.37596073710528755</v>
      </c>
    </row>
    <row r="102" spans="1:26" s="91" customFormat="1" ht="31.8" hidden="1" customHeight="1" x14ac:dyDescent="0.25">
      <c r="A102" s="89" t="s">
        <v>96</v>
      </c>
      <c r="B102" s="92">
        <f>B99-B100</f>
        <v>196302</v>
      </c>
      <c r="C102" s="27">
        <f t="shared" si="20"/>
        <v>189628</v>
      </c>
      <c r="D102" s="92"/>
      <c r="E102" s="92"/>
      <c r="F102" s="92">
        <f t="shared" ref="F102:Z102" si="23">F99-F100</f>
        <v>8283</v>
      </c>
      <c r="G102" s="92">
        <f t="shared" si="23"/>
        <v>5776</v>
      </c>
      <c r="H102" s="92">
        <f t="shared" si="23"/>
        <v>10123</v>
      </c>
      <c r="I102" s="92">
        <f t="shared" si="23"/>
        <v>13131</v>
      </c>
      <c r="J102" s="92">
        <f t="shared" si="23"/>
        <v>5668</v>
      </c>
      <c r="K102" s="92">
        <f t="shared" si="23"/>
        <v>12546</v>
      </c>
      <c r="L102" s="92">
        <f t="shared" si="23"/>
        <v>8900</v>
      </c>
      <c r="M102" s="92">
        <f t="shared" si="23"/>
        <v>9693</v>
      </c>
      <c r="N102" s="92">
        <f t="shared" si="23"/>
        <v>10419</v>
      </c>
      <c r="O102" s="92">
        <f t="shared" si="23"/>
        <v>2942</v>
      </c>
      <c r="P102" s="92">
        <f t="shared" si="23"/>
        <v>7236</v>
      </c>
      <c r="Q102" s="92">
        <f t="shared" si="23"/>
        <v>9182</v>
      </c>
      <c r="R102" s="92">
        <f t="shared" si="23"/>
        <v>13136</v>
      </c>
      <c r="S102" s="92">
        <f t="shared" si="23"/>
        <v>12562</v>
      </c>
      <c r="T102" s="92">
        <f t="shared" si="23"/>
        <v>14599</v>
      </c>
      <c r="U102" s="92">
        <f t="shared" si="23"/>
        <v>9847</v>
      </c>
      <c r="V102" s="92">
        <f t="shared" si="23"/>
        <v>7007</v>
      </c>
      <c r="W102" s="92">
        <f t="shared" si="23"/>
        <v>3524</v>
      </c>
      <c r="X102" s="92">
        <f t="shared" si="23"/>
        <v>8513</v>
      </c>
      <c r="Y102" s="92">
        <f t="shared" si="23"/>
        <v>9802</v>
      </c>
      <c r="Z102" s="92">
        <f t="shared" si="23"/>
        <v>6739</v>
      </c>
    </row>
    <row r="103" spans="1:26" s="12" customFormat="1" ht="30" customHeight="1" x14ac:dyDescent="0.25">
      <c r="A103" s="11" t="s">
        <v>92</v>
      </c>
      <c r="B103" s="39">
        <v>31124</v>
      </c>
      <c r="C103" s="27">
        <f t="shared" si="20"/>
        <v>61275</v>
      </c>
      <c r="D103" s="15">
        <f>C103/B103</f>
        <v>1.968737951420126</v>
      </c>
      <c r="E103" s="15"/>
      <c r="F103" s="10">
        <v>3310</v>
      </c>
      <c r="G103" s="10">
        <v>1200</v>
      </c>
      <c r="H103" s="10">
        <v>3361</v>
      </c>
      <c r="I103" s="10">
        <v>3652</v>
      </c>
      <c r="J103" s="10">
        <v>1813</v>
      </c>
      <c r="K103" s="10">
        <v>4104</v>
      </c>
      <c r="L103" s="10">
        <v>1167</v>
      </c>
      <c r="M103" s="10">
        <v>2751</v>
      </c>
      <c r="N103" s="10">
        <v>3913</v>
      </c>
      <c r="O103" s="10">
        <v>1146</v>
      </c>
      <c r="P103" s="10">
        <v>1859</v>
      </c>
      <c r="Q103" s="10">
        <v>4090</v>
      </c>
      <c r="R103" s="10">
        <v>4328</v>
      </c>
      <c r="S103" s="10">
        <v>2745</v>
      </c>
      <c r="T103" s="10">
        <v>4917</v>
      </c>
      <c r="U103" s="10">
        <v>2998</v>
      </c>
      <c r="V103" s="10">
        <v>1610</v>
      </c>
      <c r="W103" s="10">
        <v>1730</v>
      </c>
      <c r="X103" s="10">
        <v>3871</v>
      </c>
      <c r="Y103" s="10">
        <v>5240</v>
      </c>
      <c r="Z103" s="10">
        <v>1470</v>
      </c>
    </row>
    <row r="104" spans="1:26" s="12" customFormat="1" ht="30" customHeight="1" x14ac:dyDescent="0.25">
      <c r="A104" s="11" t="s">
        <v>93</v>
      </c>
      <c r="B104" s="39">
        <v>3265</v>
      </c>
      <c r="C104" s="27">
        <f t="shared" si="20"/>
        <v>5595</v>
      </c>
      <c r="D104" s="15">
        <f>C104/B104</f>
        <v>1.7136294027565084</v>
      </c>
      <c r="E104" s="15"/>
      <c r="F104" s="10">
        <v>50</v>
      </c>
      <c r="G104" s="10">
        <v>231</v>
      </c>
      <c r="H104" s="10"/>
      <c r="I104" s="10">
        <v>225</v>
      </c>
      <c r="J104" s="10">
        <v>183</v>
      </c>
      <c r="K104" s="10">
        <v>491</v>
      </c>
      <c r="L104" s="10">
        <v>1463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390</v>
      </c>
      <c r="U104" s="10">
        <v>126</v>
      </c>
      <c r="V104" s="10"/>
      <c r="W104" s="10"/>
      <c r="X104" s="10">
        <v>362</v>
      </c>
      <c r="Y104" s="10">
        <v>660</v>
      </c>
      <c r="Z104" s="10">
        <v>800</v>
      </c>
    </row>
    <row r="105" spans="1:26" s="12" customFormat="1" ht="30" customHeight="1" x14ac:dyDescent="0.25">
      <c r="A105" s="11" t="s">
        <v>94</v>
      </c>
      <c r="B105" s="39">
        <v>26383</v>
      </c>
      <c r="C105" s="27">
        <f t="shared" si="20"/>
        <v>25423</v>
      </c>
      <c r="D105" s="15">
        <f>C105/B105</f>
        <v>0.96361293257021563</v>
      </c>
      <c r="E105" s="15"/>
      <c r="F105" s="10">
        <v>30</v>
      </c>
      <c r="G105" s="10">
        <v>731</v>
      </c>
      <c r="H105" s="10">
        <v>4359</v>
      </c>
      <c r="I105" s="10">
        <v>738</v>
      </c>
      <c r="J105" s="10">
        <v>632</v>
      </c>
      <c r="K105" s="10">
        <v>1957</v>
      </c>
      <c r="L105" s="10">
        <v>735</v>
      </c>
      <c r="M105" s="10">
        <v>2421</v>
      </c>
      <c r="N105" s="10">
        <v>649</v>
      </c>
      <c r="O105" s="10">
        <v>195</v>
      </c>
      <c r="P105" s="10">
        <v>440</v>
      </c>
      <c r="Q105" s="10">
        <v>429</v>
      </c>
      <c r="R105" s="10">
        <v>870</v>
      </c>
      <c r="S105" s="10">
        <v>871</v>
      </c>
      <c r="T105" s="10">
        <v>534</v>
      </c>
      <c r="U105" s="10">
        <v>335</v>
      </c>
      <c r="V105" s="10">
        <v>2350</v>
      </c>
      <c r="W105" s="10">
        <v>135</v>
      </c>
      <c r="X105" s="10">
        <v>248</v>
      </c>
      <c r="Y105" s="10">
        <v>5444</v>
      </c>
      <c r="Z105" s="10">
        <v>1320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67618</v>
      </c>
      <c r="C107" s="27">
        <f t="shared" si="20"/>
        <v>100902</v>
      </c>
      <c r="D107" s="15">
        <f>C107/B107</f>
        <v>1.492235795202461</v>
      </c>
      <c r="E107" s="15"/>
      <c r="F107" s="39">
        <v>4005</v>
      </c>
      <c r="G107" s="39">
        <v>2162</v>
      </c>
      <c r="H107" s="39">
        <v>7720</v>
      </c>
      <c r="I107" s="39">
        <v>4977</v>
      </c>
      <c r="J107" s="39">
        <v>3141</v>
      </c>
      <c r="K107" s="39">
        <v>7562</v>
      </c>
      <c r="L107" s="39">
        <v>4138</v>
      </c>
      <c r="M107" s="39">
        <v>5866</v>
      </c>
      <c r="N107" s="39">
        <v>4847</v>
      </c>
      <c r="O107" s="39">
        <v>1416</v>
      </c>
      <c r="P107" s="39">
        <v>2246</v>
      </c>
      <c r="Q107" s="39">
        <v>4849</v>
      </c>
      <c r="R107" s="39">
        <v>5264</v>
      </c>
      <c r="S107" s="39">
        <v>4096</v>
      </c>
      <c r="T107" s="39">
        <v>5980</v>
      </c>
      <c r="U107" s="39">
        <v>4017</v>
      </c>
      <c r="V107" s="39">
        <v>4380</v>
      </c>
      <c r="W107" s="39">
        <v>1865</v>
      </c>
      <c r="X107" s="39">
        <v>4991</v>
      </c>
      <c r="Y107" s="39">
        <v>13320</v>
      </c>
      <c r="Z107" s="39">
        <v>4060</v>
      </c>
    </row>
    <row r="108" spans="1:26" s="12" customFormat="1" ht="31.2" hidden="1" customHeight="1" x14ac:dyDescent="0.25">
      <c r="A108" s="13" t="s">
        <v>183</v>
      </c>
      <c r="B108" s="29">
        <f>B107/B99</f>
        <v>0.25541575223712593</v>
      </c>
      <c r="C108" s="27">
        <f t="shared" si="20"/>
        <v>7.0951961097742107</v>
      </c>
      <c r="D108" s="29"/>
      <c r="E108" s="29"/>
      <c r="F108" s="29">
        <f t="shared" ref="F108:Z108" si="24">F107/F99</f>
        <v>0.32070787956438179</v>
      </c>
      <c r="G108" s="29">
        <f t="shared" si="24"/>
        <v>0.26401269996336552</v>
      </c>
      <c r="H108" s="29">
        <f t="shared" si="24"/>
        <v>0.43266266883371629</v>
      </c>
      <c r="I108" s="29">
        <f t="shared" si="24"/>
        <v>0.27485089463220674</v>
      </c>
      <c r="J108" s="29">
        <f t="shared" si="24"/>
        <v>0.35656714723578159</v>
      </c>
      <c r="K108" s="29">
        <f t="shared" si="24"/>
        <v>0.37606922617863536</v>
      </c>
      <c r="L108" s="29">
        <f t="shared" si="24"/>
        <v>0.31737996625249271</v>
      </c>
      <c r="M108" s="29">
        <f t="shared" si="24"/>
        <v>0.37701651777106499</v>
      </c>
      <c r="N108" s="29">
        <f t="shared" si="24"/>
        <v>0.31750294772697496</v>
      </c>
      <c r="O108" s="29">
        <f t="shared" si="24"/>
        <v>0.32491968793024323</v>
      </c>
      <c r="P108" s="29">
        <f t="shared" si="24"/>
        <v>0.23686985867960345</v>
      </c>
      <c r="Q108" s="29">
        <f t="shared" si="24"/>
        <v>0.3455919036419357</v>
      </c>
      <c r="R108" s="29">
        <f t="shared" si="24"/>
        <v>0.28608695652173916</v>
      </c>
      <c r="S108" s="29">
        <f t="shared" si="24"/>
        <v>0.2458878616880778</v>
      </c>
      <c r="T108" s="29">
        <f t="shared" si="24"/>
        <v>0.29058749210360074</v>
      </c>
      <c r="U108" s="29">
        <f t="shared" si="24"/>
        <v>0.28974321984997115</v>
      </c>
      <c r="V108" s="29">
        <f t="shared" si="24"/>
        <v>0.38063787259928739</v>
      </c>
      <c r="W108" s="29">
        <f t="shared" si="24"/>
        <v>0.34607533865281126</v>
      </c>
      <c r="X108" s="29">
        <f t="shared" si="24"/>
        <v>0.36959419431279622</v>
      </c>
      <c r="Y108" s="29">
        <f t="shared" si="24"/>
        <v>0.56647103853023728</v>
      </c>
      <c r="Z108" s="29">
        <f t="shared" si="24"/>
        <v>0.37596073710528755</v>
      </c>
    </row>
    <row r="109" spans="1:26" s="12" customFormat="1" ht="30" customHeight="1" x14ac:dyDescent="0.25">
      <c r="A109" s="11" t="s">
        <v>92</v>
      </c>
      <c r="B109" s="39">
        <v>30675</v>
      </c>
      <c r="C109" s="27">
        <f t="shared" si="20"/>
        <v>60933</v>
      </c>
      <c r="D109" s="15">
        <f t="shared" ref="D109:D114" si="25">C109/B109</f>
        <v>1.9864058679706602</v>
      </c>
      <c r="E109" s="15"/>
      <c r="F109" s="10">
        <v>3115</v>
      </c>
      <c r="G109" s="10">
        <v>1200</v>
      </c>
      <c r="H109" s="10">
        <v>3361</v>
      </c>
      <c r="I109" s="10">
        <v>3652</v>
      </c>
      <c r="J109" s="10">
        <v>1813</v>
      </c>
      <c r="K109" s="10">
        <v>4104</v>
      </c>
      <c r="L109" s="10">
        <v>1167</v>
      </c>
      <c r="M109" s="10">
        <v>2751</v>
      </c>
      <c r="N109" s="10">
        <v>3913</v>
      </c>
      <c r="O109" s="10">
        <v>1146</v>
      </c>
      <c r="P109" s="10">
        <v>1859</v>
      </c>
      <c r="Q109" s="10">
        <v>4090</v>
      </c>
      <c r="R109" s="10">
        <v>4328</v>
      </c>
      <c r="S109" s="10">
        <v>2745</v>
      </c>
      <c r="T109" s="10">
        <v>4917</v>
      </c>
      <c r="U109" s="10">
        <v>2998</v>
      </c>
      <c r="V109" s="10">
        <v>1590</v>
      </c>
      <c r="W109" s="10">
        <v>1730</v>
      </c>
      <c r="X109" s="10">
        <v>3871</v>
      </c>
      <c r="Y109" s="10">
        <v>5113</v>
      </c>
      <c r="Z109" s="10">
        <v>1470</v>
      </c>
    </row>
    <row r="110" spans="1:26" s="12" customFormat="1" ht="30" customHeight="1" x14ac:dyDescent="0.25">
      <c r="A110" s="11" t="s">
        <v>93</v>
      </c>
      <c r="B110" s="39">
        <v>3265</v>
      </c>
      <c r="C110" s="27">
        <f t="shared" si="20"/>
        <v>5520</v>
      </c>
      <c r="D110" s="15">
        <f t="shared" si="25"/>
        <v>1.6906584992343032</v>
      </c>
      <c r="E110" s="15"/>
      <c r="F110" s="10">
        <v>50</v>
      </c>
      <c r="G110" s="10">
        <v>231</v>
      </c>
      <c r="H110" s="10"/>
      <c r="I110" s="10">
        <v>225</v>
      </c>
      <c r="J110" s="10">
        <v>183</v>
      </c>
      <c r="K110" s="10">
        <v>491</v>
      </c>
      <c r="L110" s="10">
        <v>1463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390</v>
      </c>
      <c r="U110" s="10">
        <v>126</v>
      </c>
      <c r="V110" s="10"/>
      <c r="W110" s="10"/>
      <c r="X110" s="10">
        <v>362</v>
      </c>
      <c r="Y110" s="10">
        <v>585</v>
      </c>
      <c r="Z110" s="10">
        <v>800</v>
      </c>
    </row>
    <row r="111" spans="1:26" s="12" customFormat="1" ht="30" customHeight="1" x14ac:dyDescent="0.25">
      <c r="A111" s="11" t="s">
        <v>94</v>
      </c>
      <c r="B111" s="39">
        <v>25929</v>
      </c>
      <c r="C111" s="27">
        <f t="shared" si="20"/>
        <v>25216</v>
      </c>
      <c r="D111" s="15">
        <f t="shared" si="25"/>
        <v>0.9725018319256431</v>
      </c>
      <c r="E111" s="15"/>
      <c r="F111" s="10"/>
      <c r="G111" s="10">
        <v>731</v>
      </c>
      <c r="H111" s="10">
        <v>4359</v>
      </c>
      <c r="I111" s="10">
        <v>738</v>
      </c>
      <c r="J111" s="10">
        <v>632</v>
      </c>
      <c r="K111" s="10">
        <v>1957</v>
      </c>
      <c r="L111" s="10">
        <v>735</v>
      </c>
      <c r="M111" s="10">
        <v>2421</v>
      </c>
      <c r="N111" s="10">
        <v>649</v>
      </c>
      <c r="O111" s="10">
        <v>195</v>
      </c>
      <c r="P111" s="10">
        <v>440</v>
      </c>
      <c r="Q111" s="10">
        <v>429</v>
      </c>
      <c r="R111" s="10">
        <v>870</v>
      </c>
      <c r="S111" s="10">
        <v>871</v>
      </c>
      <c r="T111" s="10">
        <v>534</v>
      </c>
      <c r="U111" s="10">
        <v>335</v>
      </c>
      <c r="V111" s="10">
        <v>2250</v>
      </c>
      <c r="W111" s="10">
        <v>135</v>
      </c>
      <c r="X111" s="10">
        <v>248</v>
      </c>
      <c r="Y111" s="10">
        <v>5367</v>
      </c>
      <c r="Z111" s="10">
        <v>1320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183533</v>
      </c>
      <c r="C114" s="27">
        <f t="shared" si="20"/>
        <v>351813</v>
      </c>
      <c r="D114" s="15">
        <f t="shared" si="25"/>
        <v>1.916892329989702</v>
      </c>
      <c r="E114" s="15"/>
      <c r="F114" s="39">
        <v>14417</v>
      </c>
      <c r="G114" s="39">
        <v>6010</v>
      </c>
      <c r="H114" s="39">
        <v>25340</v>
      </c>
      <c r="I114" s="39">
        <v>17387</v>
      </c>
      <c r="J114" s="39">
        <v>10349</v>
      </c>
      <c r="K114" s="39">
        <v>27067</v>
      </c>
      <c r="L114" s="39">
        <v>13445</v>
      </c>
      <c r="M114" s="39">
        <v>18940</v>
      </c>
      <c r="N114" s="39">
        <v>19680</v>
      </c>
      <c r="O114" s="39">
        <v>4552</v>
      </c>
      <c r="P114" s="39">
        <v>7585</v>
      </c>
      <c r="Q114" s="39">
        <v>16331</v>
      </c>
      <c r="R114" s="39">
        <v>18950</v>
      </c>
      <c r="S114" s="39">
        <v>13293</v>
      </c>
      <c r="T114" s="39">
        <v>28816</v>
      </c>
      <c r="U114" s="39">
        <v>13239</v>
      </c>
      <c r="V114" s="39">
        <v>13464</v>
      </c>
      <c r="W114" s="39">
        <v>6183</v>
      </c>
      <c r="X114" s="39">
        <v>17865</v>
      </c>
      <c r="Y114" s="39">
        <v>47540</v>
      </c>
      <c r="Z114" s="39">
        <v>11360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81943</v>
      </c>
      <c r="C116" s="27">
        <f t="shared" si="20"/>
        <v>225467</v>
      </c>
      <c r="D116" s="15">
        <f t="shared" ref="D116:D124" si="27">C116/B116</f>
        <v>2.7515101961119313</v>
      </c>
      <c r="E116" s="15"/>
      <c r="F116" s="10">
        <v>12425</v>
      </c>
      <c r="G116" s="10">
        <v>3240</v>
      </c>
      <c r="H116" s="10">
        <v>10520</v>
      </c>
      <c r="I116" s="10">
        <v>13036</v>
      </c>
      <c r="J116" s="10">
        <v>6659</v>
      </c>
      <c r="K116" s="10">
        <v>14601</v>
      </c>
      <c r="L116" s="10">
        <v>4077</v>
      </c>
      <c r="M116" s="10">
        <v>9692</v>
      </c>
      <c r="N116" s="10">
        <v>17226</v>
      </c>
      <c r="O116" s="10">
        <v>3937</v>
      </c>
      <c r="P116" s="10">
        <v>6026</v>
      </c>
      <c r="Q116" s="10">
        <v>13993</v>
      </c>
      <c r="R116" s="10">
        <v>16300</v>
      </c>
      <c r="S116" s="10">
        <v>9992</v>
      </c>
      <c r="T116" s="10">
        <v>25120</v>
      </c>
      <c r="U116" s="10">
        <v>10395</v>
      </c>
      <c r="V116" s="10">
        <v>4802</v>
      </c>
      <c r="W116" s="10">
        <v>5789</v>
      </c>
      <c r="X116" s="10">
        <v>14778</v>
      </c>
      <c r="Y116" s="10">
        <v>18449</v>
      </c>
      <c r="Z116" s="10">
        <v>4410</v>
      </c>
    </row>
    <row r="117" spans="1:26" s="12" customFormat="1" ht="30" customHeight="1" x14ac:dyDescent="0.25">
      <c r="A117" s="11" t="s">
        <v>93</v>
      </c>
      <c r="B117" s="26">
        <v>7590</v>
      </c>
      <c r="C117" s="27">
        <f t="shared" si="20"/>
        <v>16576</v>
      </c>
      <c r="D117" s="15">
        <f t="shared" si="27"/>
        <v>2.1839262187088275</v>
      </c>
      <c r="E117" s="15"/>
      <c r="F117" s="10">
        <v>195</v>
      </c>
      <c r="G117" s="10">
        <v>577</v>
      </c>
      <c r="H117" s="10"/>
      <c r="I117" s="10">
        <v>895</v>
      </c>
      <c r="J117" s="10">
        <v>714</v>
      </c>
      <c r="K117" s="10">
        <v>1776</v>
      </c>
      <c r="L117" s="10">
        <v>4515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1130</v>
      </c>
      <c r="U117" s="10">
        <v>283</v>
      </c>
      <c r="V117" s="10"/>
      <c r="W117" s="10"/>
      <c r="X117" s="10">
        <v>912</v>
      </c>
      <c r="Y117" s="10">
        <v>1363</v>
      </c>
      <c r="Z117" s="10">
        <v>2400</v>
      </c>
    </row>
    <row r="118" spans="1:26" s="12" customFormat="1" ht="31.2" customHeight="1" x14ac:dyDescent="0.25">
      <c r="A118" s="11" t="s">
        <v>94</v>
      </c>
      <c r="B118" s="26">
        <v>74332</v>
      </c>
      <c r="C118" s="27">
        <f t="shared" si="20"/>
        <v>81987</v>
      </c>
      <c r="D118" s="15">
        <f t="shared" si="27"/>
        <v>1.1029839100252918</v>
      </c>
      <c r="E118" s="15"/>
      <c r="F118" s="10">
        <v>60</v>
      </c>
      <c r="G118" s="10">
        <v>2193</v>
      </c>
      <c r="H118" s="10">
        <v>14820</v>
      </c>
      <c r="I118" s="10">
        <v>2310</v>
      </c>
      <c r="J118" s="10">
        <v>1819</v>
      </c>
      <c r="K118" s="10">
        <v>7029</v>
      </c>
      <c r="L118" s="10">
        <v>2403</v>
      </c>
      <c r="M118" s="10">
        <v>7121</v>
      </c>
      <c r="N118" s="10">
        <v>1732</v>
      </c>
      <c r="O118" s="10">
        <v>420</v>
      </c>
      <c r="P118" s="10">
        <v>1000</v>
      </c>
      <c r="Q118" s="10">
        <v>1364</v>
      </c>
      <c r="R118" s="10">
        <v>2386</v>
      </c>
      <c r="S118" s="10">
        <v>2177</v>
      </c>
      <c r="T118" s="10">
        <v>2174</v>
      </c>
      <c r="U118" s="10">
        <v>954</v>
      </c>
      <c r="V118" s="10">
        <v>7200</v>
      </c>
      <c r="W118" s="10">
        <v>393</v>
      </c>
      <c r="X118" s="10">
        <v>590</v>
      </c>
      <c r="Y118" s="10">
        <v>20252</v>
      </c>
      <c r="Z118" s="10">
        <v>3590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27.142624744890416</v>
      </c>
      <c r="C120" s="53">
        <f t="shared" ref="C120:Z120" si="29">C114/C107*10</f>
        <v>34.866801450912767</v>
      </c>
      <c r="D120" s="15">
        <f t="shared" si="27"/>
        <v>1.2845773678345689</v>
      </c>
      <c r="E120" s="53" t="e">
        <f t="shared" si="29"/>
        <v>#DIV/0!</v>
      </c>
      <c r="F120" s="54">
        <v>34.299999999999997</v>
      </c>
      <c r="G120" s="54">
        <f t="shared" ref="G120" si="30">G114/G107*10</f>
        <v>27.798334875115636</v>
      </c>
      <c r="H120" s="54">
        <f t="shared" si="29"/>
        <v>32.823834196891191</v>
      </c>
      <c r="I120" s="54">
        <f t="shared" si="29"/>
        <v>34.934699618243926</v>
      </c>
      <c r="J120" s="54">
        <f t="shared" si="29"/>
        <v>32.948105698822033</v>
      </c>
      <c r="K120" s="54">
        <f t="shared" si="29"/>
        <v>35.793440888653791</v>
      </c>
      <c r="L120" s="54">
        <f t="shared" si="29"/>
        <v>32.491541807636544</v>
      </c>
      <c r="M120" s="54">
        <f t="shared" si="29"/>
        <v>32.287759972724174</v>
      </c>
      <c r="N120" s="54">
        <f t="shared" si="29"/>
        <v>40.602434495564268</v>
      </c>
      <c r="O120" s="54">
        <f t="shared" si="29"/>
        <v>32.146892655367232</v>
      </c>
      <c r="P120" s="54">
        <f t="shared" si="29"/>
        <v>33.771148708815673</v>
      </c>
      <c r="Q120" s="54">
        <f t="shared" si="29"/>
        <v>33.679109094658692</v>
      </c>
      <c r="R120" s="54">
        <f t="shared" si="29"/>
        <v>35.999240121580549</v>
      </c>
      <c r="S120" s="54">
        <f t="shared" si="29"/>
        <v>32.45361328125</v>
      </c>
      <c r="T120" s="54">
        <f t="shared" si="29"/>
        <v>48.187290969899664</v>
      </c>
      <c r="U120" s="54">
        <f t="shared" si="29"/>
        <v>32.957430918595968</v>
      </c>
      <c r="V120" s="54">
        <f t="shared" si="29"/>
        <v>30.739726027397261</v>
      </c>
      <c r="W120" s="54">
        <f t="shared" si="29"/>
        <v>33.152815013404826</v>
      </c>
      <c r="X120" s="54">
        <f>X114/X107*10</f>
        <v>35.794429973953115</v>
      </c>
      <c r="Y120" s="54">
        <f>Y114/Y107*10</f>
        <v>35.690690690690687</v>
      </c>
      <c r="Z120" s="54">
        <f t="shared" si="29"/>
        <v>27.980295566502463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26.713284433577833</v>
      </c>
      <c r="C121" s="53">
        <f t="shared" ref="C121:P122" si="32">C116/C109*10</f>
        <v>37.002445308781773</v>
      </c>
      <c r="D121" s="15">
        <f t="shared" si="27"/>
        <v>1.385170191287701</v>
      </c>
      <c r="E121" s="53" t="e">
        <f t="shared" si="32"/>
        <v>#DIV/0!</v>
      </c>
      <c r="F121" s="54">
        <f t="shared" si="32"/>
        <v>39.887640449438202</v>
      </c>
      <c r="G121" s="54">
        <f t="shared" ref="G121" si="33">G116/G109*10</f>
        <v>27</v>
      </c>
      <c r="H121" s="54">
        <f t="shared" si="32"/>
        <v>31.300208271347813</v>
      </c>
      <c r="I121" s="54">
        <f t="shared" si="32"/>
        <v>35.695509309967136</v>
      </c>
      <c r="J121" s="54">
        <f t="shared" si="32"/>
        <v>36.729178157749587</v>
      </c>
      <c r="K121" s="54">
        <f t="shared" si="32"/>
        <v>35.577485380116954</v>
      </c>
      <c r="L121" s="54">
        <f t="shared" si="32"/>
        <v>34.935732647814909</v>
      </c>
      <c r="M121" s="54">
        <f t="shared" si="32"/>
        <v>35.230825154489274</v>
      </c>
      <c r="N121" s="54">
        <f t="shared" si="32"/>
        <v>44.022489138768208</v>
      </c>
      <c r="O121" s="54">
        <f t="shared" si="32"/>
        <v>34.354275741710296</v>
      </c>
      <c r="P121" s="54">
        <f t="shared" si="32"/>
        <v>32.415277030661642</v>
      </c>
      <c r="Q121" s="54">
        <f t="shared" ref="Q121:T121" si="34">Q116/Q109*10</f>
        <v>34.212713936430319</v>
      </c>
      <c r="R121" s="54">
        <f t="shared" si="34"/>
        <v>37.661737523105359</v>
      </c>
      <c r="S121" s="54">
        <f t="shared" si="34"/>
        <v>36.400728597449906</v>
      </c>
      <c r="T121" s="54">
        <f t="shared" si="34"/>
        <v>51.08806182631686</v>
      </c>
      <c r="U121" s="54">
        <f t="shared" ref="U121:Z122" si="35">U116/U109*10</f>
        <v>34.67311541027351</v>
      </c>
      <c r="V121" s="54">
        <f t="shared" si="35"/>
        <v>30.20125786163522</v>
      </c>
      <c r="W121" s="54">
        <f t="shared" si="35"/>
        <v>33.462427745664741</v>
      </c>
      <c r="X121" s="54">
        <f t="shared" si="35"/>
        <v>38.176181865151122</v>
      </c>
      <c r="Y121" s="54">
        <f t="shared" si="35"/>
        <v>36.082534715431251</v>
      </c>
      <c r="Z121" s="54">
        <f t="shared" si="35"/>
        <v>30</v>
      </c>
    </row>
    <row r="122" spans="1:26" s="12" customFormat="1" ht="30" customHeight="1" x14ac:dyDescent="0.25">
      <c r="A122" s="11" t="s">
        <v>93</v>
      </c>
      <c r="B122" s="53">
        <f t="shared" si="31"/>
        <v>23.246554364471667</v>
      </c>
      <c r="C122" s="53">
        <f>C117/C110*10</f>
        <v>30.028985507246375</v>
      </c>
      <c r="D122" s="15">
        <f t="shared" si="27"/>
        <v>1.2917607072616526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39.777777777777779</v>
      </c>
      <c r="J122" s="54"/>
      <c r="K122" s="54"/>
      <c r="L122" s="54">
        <f t="shared" si="36"/>
        <v>30.861244019138752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28.974358974358974</v>
      </c>
      <c r="U122" s="54"/>
      <c r="V122" s="54"/>
      <c r="W122" s="54"/>
      <c r="X122" s="54"/>
      <c r="Y122" s="54">
        <f t="shared" si="35"/>
        <v>23.299145299145302</v>
      </c>
      <c r="Z122" s="54">
        <f t="shared" si="35"/>
        <v>30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28.667515137490838</v>
      </c>
      <c r="C123" s="53">
        <f t="shared" si="38"/>
        <v>32.513880076142129</v>
      </c>
      <c r="D123" s="15">
        <f t="shared" si="27"/>
        <v>1.1341715499304328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33.998623537508607</v>
      </c>
      <c r="I123" s="54">
        <f t="shared" si="38"/>
        <v>31.300813008130078</v>
      </c>
      <c r="J123" s="54"/>
      <c r="K123" s="54">
        <f>K118/K111*10</f>
        <v>35.917220235053655</v>
      </c>
      <c r="L123" s="54">
        <f t="shared" si="38"/>
        <v>32.693877551020407</v>
      </c>
      <c r="M123" s="54">
        <f t="shared" si="38"/>
        <v>29.413465510119785</v>
      </c>
      <c r="N123" s="54"/>
      <c r="O123" s="54">
        <f t="shared" si="38"/>
        <v>21.538461538461537</v>
      </c>
      <c r="P123" s="54">
        <f t="shared" si="38"/>
        <v>22.72727272727273</v>
      </c>
      <c r="Q123" s="54">
        <f t="shared" si="38"/>
        <v>31.794871794871792</v>
      </c>
      <c r="R123" s="54">
        <f t="shared" si="38"/>
        <v>27.425287356321839</v>
      </c>
      <c r="S123" s="54">
        <f t="shared" si="38"/>
        <v>24.994259471871413</v>
      </c>
      <c r="T123" s="54">
        <f t="shared" si="38"/>
        <v>40.711610486891388</v>
      </c>
      <c r="U123" s="54">
        <f t="shared" si="38"/>
        <v>28.477611940298505</v>
      </c>
      <c r="V123" s="54">
        <f t="shared" si="38"/>
        <v>32</v>
      </c>
      <c r="W123" s="54">
        <f t="shared" si="38"/>
        <v>29.111111111111111</v>
      </c>
      <c r="X123" s="54">
        <f>X118/X111*10</f>
        <v>23.79032258064516</v>
      </c>
      <c r="Y123" s="54">
        <f>Y118/Y111*10</f>
        <v>37.734302217253585</v>
      </c>
      <c r="Z123" s="54">
        <f>Z118/Z111*10</f>
        <v>27.196969696969695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1780</v>
      </c>
      <c r="C128" s="27">
        <f t="shared" si="20"/>
        <v>10183</v>
      </c>
      <c r="D128" s="15"/>
      <c r="E128" s="15"/>
      <c r="F128" s="51">
        <f>(F107-F227)</f>
        <v>98</v>
      </c>
      <c r="G128" s="51">
        <f t="shared" ref="G128:Z128" si="40">(G107-G227)</f>
        <v>15</v>
      </c>
      <c r="H128" s="51">
        <f t="shared" si="40"/>
        <v>621</v>
      </c>
      <c r="I128" s="51">
        <f t="shared" si="40"/>
        <v>1218</v>
      </c>
      <c r="J128" s="51">
        <f t="shared" si="40"/>
        <v>215</v>
      </c>
      <c r="K128" s="51">
        <f t="shared" si="40"/>
        <v>350</v>
      </c>
      <c r="L128" s="51">
        <f t="shared" si="40"/>
        <v>254</v>
      </c>
      <c r="M128" s="51">
        <f t="shared" si="40"/>
        <v>268</v>
      </c>
      <c r="N128" s="51">
        <f t="shared" si="40"/>
        <v>845</v>
      </c>
      <c r="O128" s="51">
        <f t="shared" si="40"/>
        <v>267</v>
      </c>
      <c r="P128" s="51">
        <f t="shared" si="40"/>
        <v>137</v>
      </c>
      <c r="Q128" s="51">
        <f t="shared" si="40"/>
        <v>727</v>
      </c>
      <c r="R128" s="51">
        <f t="shared" si="40"/>
        <v>500</v>
      </c>
      <c r="S128" s="51">
        <f t="shared" si="40"/>
        <v>395</v>
      </c>
      <c r="T128" s="51">
        <f t="shared" si="40"/>
        <v>422</v>
      </c>
      <c r="U128" s="51">
        <f t="shared" si="40"/>
        <v>752</v>
      </c>
      <c r="V128" s="51">
        <f t="shared" si="40"/>
        <v>710</v>
      </c>
      <c r="W128" s="51">
        <f t="shared" si="40"/>
        <v>273</v>
      </c>
      <c r="X128" s="51">
        <f t="shared" si="40"/>
        <v>733</v>
      </c>
      <c r="Y128" s="51">
        <f t="shared" si="40"/>
        <v>1053</v>
      </c>
      <c r="Z128" s="51">
        <f t="shared" si="40"/>
        <v>330</v>
      </c>
    </row>
    <row r="129" spans="1:27" s="12" customFormat="1" ht="30" customHeight="1" x14ac:dyDescent="0.25">
      <c r="A129" s="32" t="s">
        <v>100</v>
      </c>
      <c r="B129" s="27">
        <v>327</v>
      </c>
      <c r="C129" s="27">
        <f t="shared" si="20"/>
        <v>465</v>
      </c>
      <c r="D129" s="15">
        <f>C129/B129</f>
        <v>1.4220183486238531</v>
      </c>
      <c r="E129" s="15"/>
      <c r="F129" s="24">
        <v>16</v>
      </c>
      <c r="G129" s="24">
        <v>26</v>
      </c>
      <c r="H129" s="24">
        <v>29</v>
      </c>
      <c r="I129" s="24">
        <v>11</v>
      </c>
      <c r="J129" s="24">
        <v>17</v>
      </c>
      <c r="K129" s="24">
        <v>46</v>
      </c>
      <c r="L129" s="26">
        <v>11</v>
      </c>
      <c r="M129" s="26">
        <v>29</v>
      </c>
      <c r="N129" s="26">
        <v>42</v>
      </c>
      <c r="O129" s="24">
        <v>6</v>
      </c>
      <c r="P129" s="24">
        <v>10</v>
      </c>
      <c r="Q129" s="24">
        <v>23</v>
      </c>
      <c r="R129" s="24">
        <v>18</v>
      </c>
      <c r="S129" s="24">
        <v>21</v>
      </c>
      <c r="T129" s="24">
        <v>34</v>
      </c>
      <c r="U129" s="24">
        <v>27</v>
      </c>
      <c r="V129" s="24">
        <v>19</v>
      </c>
      <c r="W129" s="24">
        <v>10</v>
      </c>
      <c r="X129" s="24">
        <v>20</v>
      </c>
      <c r="Y129" s="24">
        <v>15</v>
      </c>
      <c r="Z129" s="24">
        <v>35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191</v>
      </c>
      <c r="C134" s="27">
        <f>SUM(F134:Z134)</f>
        <v>59</v>
      </c>
      <c r="D134" s="15">
        <f>C134/B134</f>
        <v>0.30890052356020942</v>
      </c>
      <c r="E134" s="15"/>
      <c r="F134" s="39">
        <v>3</v>
      </c>
      <c r="G134" s="39"/>
      <c r="H134" s="39">
        <v>4</v>
      </c>
      <c r="I134" s="39"/>
      <c r="J134" s="39"/>
      <c r="K134" s="39"/>
      <c r="L134" s="39">
        <v>32</v>
      </c>
      <c r="M134" s="39">
        <v>8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>
        <v>1.5</v>
      </c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2.9848413814658539E-2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5.5393989752111896E-3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4.1639557579700719E-2</v>
      </c>
      <c r="M135" s="35">
        <f t="shared" si="43"/>
        <v>1.0248526774276198E-2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2.8735632183908046E-2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6208</v>
      </c>
      <c r="C136" s="27">
        <f t="shared" si="42"/>
        <v>4982.4599999999991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718.1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736.5</v>
      </c>
      <c r="M136" s="90">
        <f t="shared" si="44"/>
        <v>772.6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50.7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4429</v>
      </c>
      <c r="C138" s="27">
        <f>SUM(F138:Z138)</f>
        <v>1335</v>
      </c>
      <c r="D138" s="15">
        <f>C138/B138</f>
        <v>0.30142244298938814</v>
      </c>
      <c r="E138" s="15"/>
      <c r="F138" s="39">
        <v>30</v>
      </c>
      <c r="G138" s="39"/>
      <c r="H138" s="39">
        <v>64</v>
      </c>
      <c r="I138" s="39"/>
      <c r="J138" s="39"/>
      <c r="K138" s="39"/>
      <c r="L138" s="39">
        <v>760</v>
      </c>
      <c r="M138" s="39">
        <v>200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>
        <v>30</v>
      </c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231.88481675392669</v>
      </c>
      <c r="C140" s="53">
        <f>C138/C134*10</f>
        <v>226.27118644067795</v>
      </c>
      <c r="D140" s="15">
        <f>C140/B140</f>
        <v>0.97579129849107005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237.5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7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41</v>
      </c>
      <c r="C144" s="27">
        <f>SUM(F144:Z144)</f>
        <v>49.3</v>
      </c>
      <c r="D144" s="15">
        <f>C144/B144</f>
        <v>1.2024390243902439</v>
      </c>
      <c r="E144" s="15"/>
      <c r="F144" s="107">
        <v>0.3</v>
      </c>
      <c r="G144" s="39">
        <v>9</v>
      </c>
      <c r="H144" s="39"/>
      <c r="I144" s="39"/>
      <c r="J144" s="39">
        <v>2</v>
      </c>
      <c r="K144" s="39">
        <v>1</v>
      </c>
      <c r="L144" s="107">
        <v>25.5</v>
      </c>
      <c r="M144" s="39"/>
      <c r="N144" s="39">
        <v>2.5</v>
      </c>
      <c r="O144" s="39">
        <v>3</v>
      </c>
      <c r="P144" s="39"/>
      <c r="Q144" s="39">
        <v>5</v>
      </c>
      <c r="R144" s="39"/>
      <c r="S144" s="39"/>
      <c r="T144" s="39"/>
      <c r="U144" s="39">
        <v>1</v>
      </c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4.2708333333333334E-2</v>
      </c>
      <c r="C145" s="33">
        <f>C144/C143</f>
        <v>5.3586956521739129E-2</v>
      </c>
      <c r="D145" s="15"/>
      <c r="E145" s="15"/>
      <c r="F145" s="29">
        <f>F144/F143</f>
        <v>1.8564356435643563E-2</v>
      </c>
      <c r="G145" s="29">
        <f t="shared" ref="G145:Z145" si="48">G144/G143</f>
        <v>7.6530612244897961E-2</v>
      </c>
      <c r="H145" s="29">
        <f t="shared" si="48"/>
        <v>0</v>
      </c>
      <c r="I145" s="29">
        <f t="shared" si="48"/>
        <v>0</v>
      </c>
      <c r="J145" s="29">
        <f t="shared" si="48"/>
        <v>0.18181818181818182</v>
      </c>
      <c r="K145" s="29">
        <f t="shared" si="48"/>
        <v>8.3333333333333329E-2</v>
      </c>
      <c r="L145" s="29">
        <f t="shared" si="48"/>
        <v>0.23720930232558141</v>
      </c>
      <c r="M145" s="29">
        <f t="shared" si="48"/>
        <v>0</v>
      </c>
      <c r="N145" s="29">
        <f t="shared" si="48"/>
        <v>3.987240829346092E-2</v>
      </c>
      <c r="O145" s="29">
        <f t="shared" si="48"/>
        <v>0.26548672566371678</v>
      </c>
      <c r="P145" s="29">
        <f t="shared" si="48"/>
        <v>0</v>
      </c>
      <c r="Q145" s="29">
        <f t="shared" si="48"/>
        <v>5.0301810865191143E-2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5.4054054054054057E-2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49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1959</v>
      </c>
      <c r="C147" s="27">
        <f t="shared" si="49"/>
        <v>2183.6999999999998</v>
      </c>
      <c r="D147" s="15">
        <f>C147/B147</f>
        <v>1.1147013782542112</v>
      </c>
      <c r="E147" s="15"/>
      <c r="F147" s="39">
        <v>4.9000000000000004</v>
      </c>
      <c r="G147" s="39">
        <v>270</v>
      </c>
      <c r="H147" s="39"/>
      <c r="I147" s="39"/>
      <c r="J147" s="39">
        <v>13</v>
      </c>
      <c r="K147" s="39">
        <v>25</v>
      </c>
      <c r="L147" s="39">
        <v>1575</v>
      </c>
      <c r="M147" s="39"/>
      <c r="N147" s="39">
        <v>65</v>
      </c>
      <c r="O147" s="39">
        <v>0.8</v>
      </c>
      <c r="P147" s="39"/>
      <c r="Q147" s="39">
        <v>180</v>
      </c>
      <c r="R147" s="39"/>
      <c r="S147" s="39"/>
      <c r="T147" s="39"/>
      <c r="U147" s="39">
        <v>50</v>
      </c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477.80487804878049</v>
      </c>
      <c r="C149" s="60">
        <f>C147/C144*10</f>
        <v>442.94117647058818</v>
      </c>
      <c r="D149" s="15">
        <f t="shared" ref="D149:D161" si="51">C149/B149</f>
        <v>0.92703360057652451</v>
      </c>
      <c r="E149" s="15"/>
      <c r="F149" s="58">
        <f t="shared" ref="F149:G149" si="52">F147/F144*10</f>
        <v>163.33333333333337</v>
      </c>
      <c r="G149" s="58">
        <f t="shared" si="52"/>
        <v>300</v>
      </c>
      <c r="H149" s="58"/>
      <c r="I149" s="58"/>
      <c r="J149" s="58">
        <f t="shared" ref="J149:N149" si="53">J147/J144*10</f>
        <v>65</v>
      </c>
      <c r="K149" s="58">
        <f t="shared" si="53"/>
        <v>250</v>
      </c>
      <c r="L149" s="58">
        <f t="shared" si="53"/>
        <v>617.64705882352939</v>
      </c>
      <c r="M149" s="58"/>
      <c r="N149" s="58">
        <f t="shared" si="53"/>
        <v>260</v>
      </c>
      <c r="O149" s="58">
        <f t="shared" ref="O149:Q149" si="54">O147/O144*10</f>
        <v>2.6666666666666665</v>
      </c>
      <c r="P149" s="58"/>
      <c r="Q149" s="58">
        <f t="shared" si="54"/>
        <v>360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478</v>
      </c>
      <c r="D150" s="15">
        <f t="shared" si="51"/>
        <v>1.1116279069767443</v>
      </c>
      <c r="E150" s="15"/>
      <c r="F150" s="38"/>
      <c r="G150" s="37"/>
      <c r="H150" s="57">
        <v>437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10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/>
      <c r="C159" s="27">
        <f t="shared" si="55"/>
        <v>100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/>
      <c r="C160" s="27">
        <f t="shared" si="55"/>
        <v>100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>
        <f t="shared" si="57"/>
        <v>10</v>
      </c>
      <c r="Z161" s="26"/>
    </row>
    <row r="162" spans="1:26" s="12" customFormat="1" ht="30" customHeight="1" x14ac:dyDescent="0.25">
      <c r="A162" s="55" t="s">
        <v>185</v>
      </c>
      <c r="B162" s="27">
        <v>2570</v>
      </c>
      <c r="C162" s="27">
        <f t="shared" si="55"/>
        <v>1019</v>
      </c>
      <c r="D162" s="15"/>
      <c r="E162" s="15"/>
      <c r="F162" s="37"/>
      <c r="G162" s="37"/>
      <c r="H162" s="37"/>
      <c r="I162" s="37">
        <v>350</v>
      </c>
      <c r="J162" s="37">
        <v>87</v>
      </c>
      <c r="K162" s="37">
        <v>450</v>
      </c>
      <c r="L162" s="37">
        <v>132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3075</v>
      </c>
      <c r="C163" s="27">
        <f t="shared" si="55"/>
        <v>985</v>
      </c>
      <c r="D163" s="15"/>
      <c r="E163" s="15"/>
      <c r="F163" s="37"/>
      <c r="G163" s="35"/>
      <c r="H163" s="58"/>
      <c r="I163" s="26">
        <v>363</v>
      </c>
      <c r="J163" s="26">
        <v>122</v>
      </c>
      <c r="K163" s="26">
        <v>360</v>
      </c>
      <c r="L163" s="26">
        <v>140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8">B163/B162*10</f>
        <v>11.964980544747082</v>
      </c>
      <c r="C164" s="54">
        <f t="shared" si="58"/>
        <v>9.6663395485770369</v>
      </c>
      <c r="D164" s="54"/>
      <c r="E164" s="54" t="e">
        <f t="shared" si="58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1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73121</v>
      </c>
      <c r="C178" s="27">
        <f>SUM(F178:Z178)</f>
        <v>68476</v>
      </c>
      <c r="D178" s="15">
        <f t="shared" si="60"/>
        <v>0.9364751576154593</v>
      </c>
      <c r="E178" s="15"/>
      <c r="F178" s="39">
        <v>5364</v>
      </c>
      <c r="G178" s="39">
        <v>2430</v>
      </c>
      <c r="H178" s="39">
        <v>2500</v>
      </c>
      <c r="I178" s="39">
        <v>2805</v>
      </c>
      <c r="J178" s="39">
        <v>2255</v>
      </c>
      <c r="K178" s="39">
        <v>5390</v>
      </c>
      <c r="L178" s="39">
        <v>2703</v>
      </c>
      <c r="M178" s="39">
        <v>2585</v>
      </c>
      <c r="N178" s="39">
        <v>1293</v>
      </c>
      <c r="O178" s="39">
        <v>1080</v>
      </c>
      <c r="P178" s="39">
        <v>1638</v>
      </c>
      <c r="Q178" s="39">
        <v>4610</v>
      </c>
      <c r="R178" s="39">
        <v>4998</v>
      </c>
      <c r="S178" s="39">
        <v>4596</v>
      </c>
      <c r="T178" s="39">
        <v>6430</v>
      </c>
      <c r="U178" s="39">
        <v>1872</v>
      </c>
      <c r="V178" s="39">
        <v>1810</v>
      </c>
      <c r="W178" s="39">
        <v>1845</v>
      </c>
      <c r="X178" s="39">
        <v>4300</v>
      </c>
      <c r="Y178" s="39">
        <v>5852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0.69639047619047623</v>
      </c>
      <c r="C179" s="9">
        <f>C178/C177</f>
        <v>0.65215238095238093</v>
      </c>
      <c r="D179" s="15">
        <f t="shared" si="60"/>
        <v>0.93647515761545919</v>
      </c>
      <c r="E179" s="9"/>
      <c r="F179" s="30">
        <f>F178/F177</f>
        <v>0.72029004968443666</v>
      </c>
      <c r="G179" s="30">
        <f t="shared" ref="G179:Z179" si="61">G178/G177</f>
        <v>0.59471365638766516</v>
      </c>
      <c r="H179" s="30">
        <f t="shared" si="61"/>
        <v>0.45495905368516831</v>
      </c>
      <c r="I179" s="30">
        <f t="shared" si="61"/>
        <v>0.41604865025215071</v>
      </c>
      <c r="J179" s="30">
        <f t="shared" si="61"/>
        <v>0.66894096707208539</v>
      </c>
      <c r="K179" s="30">
        <f t="shared" si="61"/>
        <v>0.90863115306810516</v>
      </c>
      <c r="L179" s="30">
        <f t="shared" si="61"/>
        <v>0.62875087229588278</v>
      </c>
      <c r="M179" s="30">
        <f t="shared" si="61"/>
        <v>0.51177984557513367</v>
      </c>
      <c r="N179" s="30">
        <f t="shared" si="61"/>
        <v>0.2859986728599867</v>
      </c>
      <c r="O179" s="30">
        <f t="shared" si="61"/>
        <v>0.48452220726783313</v>
      </c>
      <c r="P179" s="30">
        <f t="shared" si="61"/>
        <v>0.52855759922555667</v>
      </c>
      <c r="Q179" s="30">
        <f t="shared" si="61"/>
        <v>0.65362257195519635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0.83909695941537255</v>
      </c>
      <c r="U179" s="30">
        <f t="shared" si="61"/>
        <v>0.45826193390452874</v>
      </c>
      <c r="V179" s="30">
        <f t="shared" si="61"/>
        <v>0.54965077436987553</v>
      </c>
      <c r="W179" s="30">
        <f t="shared" si="61"/>
        <v>0.86701127819548873</v>
      </c>
      <c r="X179" s="30">
        <f t="shared" si="61"/>
        <v>0.70538057742782156</v>
      </c>
      <c r="Y179" s="30">
        <f t="shared" si="61"/>
        <v>0.8479930444863063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7654</v>
      </c>
      <c r="C180" s="27">
        <f>SUM(F180:Z180)</f>
        <v>16682</v>
      </c>
      <c r="D180" s="15">
        <f t="shared" si="60"/>
        <v>2.1795139796185001</v>
      </c>
      <c r="E180" s="15"/>
      <c r="F180" s="10"/>
      <c r="G180" s="10">
        <v>80</v>
      </c>
      <c r="H180" s="10">
        <v>2250</v>
      </c>
      <c r="I180" s="10">
        <v>790</v>
      </c>
      <c r="J180" s="10">
        <v>577</v>
      </c>
      <c r="K180" s="10">
        <v>1890</v>
      </c>
      <c r="L180" s="10">
        <v>462</v>
      </c>
      <c r="M180" s="10">
        <v>1037</v>
      </c>
      <c r="N180" s="10">
        <v>100</v>
      </c>
      <c r="O180" s="10">
        <v>100</v>
      </c>
      <c r="P180" s="10"/>
      <c r="Q180" s="10">
        <v>1050</v>
      </c>
      <c r="R180" s="10"/>
      <c r="S180" s="10"/>
      <c r="T180" s="10">
        <v>1608</v>
      </c>
      <c r="U180" s="10">
        <v>400</v>
      </c>
      <c r="V180" s="10">
        <v>560</v>
      </c>
      <c r="W180" s="10">
        <v>200</v>
      </c>
      <c r="X180" s="10"/>
      <c r="Y180" s="10">
        <v>3978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0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1697</v>
      </c>
      <c r="C182" s="27">
        <f>SUM(F182:Z182)</f>
        <v>1914</v>
      </c>
      <c r="D182" s="15">
        <f>C182/B182</f>
        <v>1.1278727165586329</v>
      </c>
      <c r="E182" s="15"/>
      <c r="F182" s="39"/>
      <c r="G182" s="39"/>
      <c r="H182" s="39"/>
      <c r="I182" s="39">
        <v>190</v>
      </c>
      <c r="J182" s="39">
        <v>15</v>
      </c>
      <c r="K182" s="39"/>
      <c r="L182" s="39">
        <v>365</v>
      </c>
      <c r="M182" s="39"/>
      <c r="N182" s="39"/>
      <c r="O182" s="39">
        <v>20</v>
      </c>
      <c r="P182" s="39"/>
      <c r="Q182" s="39">
        <v>900</v>
      </c>
      <c r="R182" s="39">
        <v>80</v>
      </c>
      <c r="S182" s="39"/>
      <c r="T182" s="39">
        <v>161</v>
      </c>
      <c r="U182" s="39">
        <v>23</v>
      </c>
      <c r="V182" s="39"/>
      <c r="W182" s="39"/>
      <c r="X182" s="39">
        <v>120</v>
      </c>
      <c r="Y182" s="39"/>
      <c r="Z182" s="39">
        <v>40</v>
      </c>
    </row>
    <row r="183" spans="1:26" s="12" customFormat="1" ht="30" hidden="1" customHeight="1" x14ac:dyDescent="0.25">
      <c r="A183" s="13" t="s">
        <v>52</v>
      </c>
      <c r="B183" s="87">
        <f>B182/B181</f>
        <v>1.6161904761904763E-2</v>
      </c>
      <c r="C183" s="87">
        <f>C182/C181</f>
        <v>1.8228571428571427E-2</v>
      </c>
      <c r="D183" s="15"/>
      <c r="E183" s="15"/>
      <c r="F183" s="16">
        <f>F182/F181</f>
        <v>0</v>
      </c>
      <c r="G183" s="16">
        <f t="shared" ref="G183:Z183" si="62">G182/G181</f>
        <v>0</v>
      </c>
      <c r="H183" s="16">
        <f t="shared" si="62"/>
        <v>0</v>
      </c>
      <c r="I183" s="16">
        <f t="shared" si="62"/>
        <v>2.8181548501928212E-2</v>
      </c>
      <c r="J183" s="16">
        <f t="shared" si="62"/>
        <v>4.4497181845149806E-3</v>
      </c>
      <c r="K183" s="16">
        <f t="shared" si="62"/>
        <v>0</v>
      </c>
      <c r="L183" s="16">
        <f t="shared" si="62"/>
        <v>8.4903465922307519E-2</v>
      </c>
      <c r="M183" s="16">
        <f t="shared" si="62"/>
        <v>0</v>
      </c>
      <c r="N183" s="16">
        <f t="shared" si="62"/>
        <v>0</v>
      </c>
      <c r="O183" s="16">
        <f t="shared" si="62"/>
        <v>8.9726334679228349E-3</v>
      </c>
      <c r="P183" s="16">
        <f t="shared" si="62"/>
        <v>0</v>
      </c>
      <c r="Q183" s="16">
        <f t="shared" si="62"/>
        <v>0.12760527435133986</v>
      </c>
      <c r="R183" s="16">
        <f t="shared" si="62"/>
        <v>1.0591817820733483E-2</v>
      </c>
      <c r="S183" s="16">
        <f t="shared" si="62"/>
        <v>0</v>
      </c>
      <c r="T183" s="16">
        <f t="shared" si="62"/>
        <v>2.1010048283961896E-2</v>
      </c>
      <c r="U183" s="16">
        <f t="shared" si="62"/>
        <v>5.6303549571603429E-3</v>
      </c>
      <c r="V183" s="16">
        <f t="shared" si="62"/>
        <v>0</v>
      </c>
      <c r="W183" s="16">
        <f t="shared" si="62"/>
        <v>0</v>
      </c>
      <c r="X183" s="16">
        <f t="shared" si="62"/>
        <v>1.968503937007874E-2</v>
      </c>
      <c r="Y183" s="16">
        <f t="shared" si="62"/>
        <v>0</v>
      </c>
      <c r="Z183" s="16">
        <f t="shared" si="62"/>
        <v>1.4049877063575694E-2</v>
      </c>
    </row>
    <row r="184" spans="1:26" s="12" customFormat="1" ht="30" customHeight="1" x14ac:dyDescent="0.25">
      <c r="A184" s="11" t="s">
        <v>127</v>
      </c>
      <c r="B184" s="26">
        <v>1106</v>
      </c>
      <c r="C184" s="26">
        <f>SUM(F184:Z184)</f>
        <v>1319</v>
      </c>
      <c r="D184" s="15">
        <f t="shared" ref="D184:D192" si="63">C184/B184</f>
        <v>1.1925858951175408</v>
      </c>
      <c r="E184" s="15"/>
      <c r="F184" s="10"/>
      <c r="G184" s="10"/>
      <c r="H184" s="10"/>
      <c r="I184" s="10">
        <v>190</v>
      </c>
      <c r="J184" s="10">
        <v>15</v>
      </c>
      <c r="K184" s="10"/>
      <c r="L184" s="10"/>
      <c r="M184" s="10"/>
      <c r="N184" s="10"/>
      <c r="O184" s="10">
        <v>20</v>
      </c>
      <c r="P184" s="10"/>
      <c r="Q184" s="10">
        <v>900</v>
      </c>
      <c r="R184" s="10">
        <v>40</v>
      </c>
      <c r="S184" s="10"/>
      <c r="T184" s="10">
        <v>11</v>
      </c>
      <c r="U184" s="10">
        <v>23</v>
      </c>
      <c r="V184" s="10"/>
      <c r="W184" s="10"/>
      <c r="X184" s="10">
        <v>120</v>
      </c>
      <c r="Y184" s="10"/>
      <c r="Z184" s="10"/>
    </row>
    <row r="185" spans="1:26" s="12" customFormat="1" ht="30" customHeight="1" x14ac:dyDescent="0.25">
      <c r="A185" s="11" t="s">
        <v>128</v>
      </c>
      <c r="B185" s="26">
        <v>611</v>
      </c>
      <c r="C185" s="26">
        <f>SUM(F185:Z185)</f>
        <v>565</v>
      </c>
      <c r="D185" s="15">
        <f t="shared" si="63"/>
        <v>0.92471358428805239</v>
      </c>
      <c r="E185" s="15"/>
      <c r="F185" s="10"/>
      <c r="G185" s="10"/>
      <c r="H185" s="10"/>
      <c r="I185" s="10"/>
      <c r="J185" s="10"/>
      <c r="K185" s="10"/>
      <c r="L185" s="10">
        <v>365</v>
      </c>
      <c r="M185" s="10"/>
      <c r="N185" s="10"/>
      <c r="O185" s="10"/>
      <c r="P185" s="10"/>
      <c r="Q185" s="10"/>
      <c r="R185" s="10">
        <v>40</v>
      </c>
      <c r="S185" s="10"/>
      <c r="T185" s="10">
        <v>150</v>
      </c>
      <c r="U185" s="10"/>
      <c r="V185" s="10"/>
      <c r="W185" s="10"/>
      <c r="X185" s="10"/>
      <c r="Y185" s="10"/>
      <c r="Z185" s="10">
        <v>10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3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3"/>
        <v>1.0357669719494327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0.94922737306843263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1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3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87876</v>
      </c>
      <c r="C194" s="27">
        <f>SUM(F194:Z194)</f>
        <v>116764</v>
      </c>
      <c r="D194" s="9">
        <f>C194/B194</f>
        <v>1.3287359461058765</v>
      </c>
      <c r="E194" s="9"/>
      <c r="F194" s="26">
        <v>2164</v>
      </c>
      <c r="G194" s="26">
        <v>2569</v>
      </c>
      <c r="H194" s="26">
        <v>13600</v>
      </c>
      <c r="I194" s="26">
        <v>8098</v>
      </c>
      <c r="J194" s="26">
        <v>6410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4613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39544.200000000004</v>
      </c>
      <c r="C196" s="27">
        <f>C194*0.45</f>
        <v>52543.8</v>
      </c>
      <c r="D196" s="27">
        <f t="shared" ref="D196:Z196" si="65">D194*0.45</f>
        <v>0.59793117574764443</v>
      </c>
      <c r="E196" s="27">
        <f t="shared" si="65"/>
        <v>0</v>
      </c>
      <c r="F196" s="26">
        <f t="shared" si="65"/>
        <v>973.80000000000007</v>
      </c>
      <c r="G196" s="26">
        <f t="shared" si="65"/>
        <v>1156.05</v>
      </c>
      <c r="H196" s="26">
        <f t="shared" si="65"/>
        <v>6120</v>
      </c>
      <c r="I196" s="26">
        <f t="shared" si="65"/>
        <v>3644.1</v>
      </c>
      <c r="J196" s="26">
        <f t="shared" si="65"/>
        <v>2884.5</v>
      </c>
      <c r="K196" s="26">
        <f t="shared" si="65"/>
        <v>3582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2441.25</v>
      </c>
      <c r="R196" s="26">
        <f t="shared" si="65"/>
        <v>3267.9</v>
      </c>
      <c r="S196" s="26">
        <f t="shared" si="65"/>
        <v>1174.5</v>
      </c>
      <c r="T196" s="26">
        <f t="shared" si="65"/>
        <v>2097.9</v>
      </c>
      <c r="U196" s="26">
        <f t="shared" si="65"/>
        <v>2075.85</v>
      </c>
      <c r="V196" s="26">
        <f t="shared" si="65"/>
        <v>1012.5</v>
      </c>
      <c r="W196" s="26">
        <f t="shared" si="65"/>
        <v>414.90000000000003</v>
      </c>
      <c r="X196" s="26">
        <f t="shared" si="65"/>
        <v>2004.3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1.2287196540003578</v>
      </c>
      <c r="D197" s="9"/>
      <c r="E197" s="9"/>
      <c r="F197" s="73">
        <f t="shared" ref="F197:Z197" si="66">F194/F195</f>
        <v>1.5715323166303559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0.92898933119192384</v>
      </c>
      <c r="J197" s="73">
        <f t="shared" si="66"/>
        <v>1.4618015963511972</v>
      </c>
      <c r="K197" s="73">
        <f t="shared" si="66"/>
        <v>1.7831541218637992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0.93874372728845823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1.0387700534759359</v>
      </c>
      <c r="U197" s="73">
        <f t="shared" si="66"/>
        <v>0.92444889779559114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1.2843137254901962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266663</v>
      </c>
      <c r="C198" s="27">
        <f>SUM(F198:Z198)</f>
        <v>301807</v>
      </c>
      <c r="D198" s="9">
        <f>C198/B198</f>
        <v>1.1317918121374169</v>
      </c>
      <c r="E198" s="9"/>
      <c r="F198" s="26">
        <v>320</v>
      </c>
      <c r="G198" s="26">
        <v>7000</v>
      </c>
      <c r="H198" s="26">
        <v>21800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12200</v>
      </c>
      <c r="P198" s="26">
        <v>7249</v>
      </c>
      <c r="Q198" s="26">
        <v>26500</v>
      </c>
      <c r="R198" s="26">
        <v>4150</v>
      </c>
      <c r="S198" s="26">
        <v>7000</v>
      </c>
      <c r="T198" s="26">
        <v>8700</v>
      </c>
      <c r="U198" s="26">
        <v>44430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79998.899999999994</v>
      </c>
      <c r="C200" s="27">
        <f>C198*0.3</f>
        <v>90542.099999999991</v>
      </c>
      <c r="D200" s="27">
        <f t="shared" ref="D200:Z200" si="67">D198*0.3</f>
        <v>0.33953754364122507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6540</v>
      </c>
      <c r="I200" s="26">
        <f t="shared" si="67"/>
        <v>6052.8</v>
      </c>
      <c r="J200" s="26">
        <f t="shared" si="67"/>
        <v>1946.1</v>
      </c>
      <c r="K200" s="26">
        <f t="shared" si="67"/>
        <v>5085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3660</v>
      </c>
      <c r="P200" s="26">
        <f t="shared" si="67"/>
        <v>2174.6999999999998</v>
      </c>
      <c r="Q200" s="26">
        <f t="shared" si="67"/>
        <v>7950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13329</v>
      </c>
      <c r="V200" s="26">
        <f t="shared" si="67"/>
        <v>870</v>
      </c>
      <c r="W200" s="26">
        <f t="shared" si="67"/>
        <v>450</v>
      </c>
      <c r="X200" s="26">
        <f t="shared" si="67"/>
        <v>5415.9</v>
      </c>
      <c r="Y200" s="26">
        <f t="shared" si="67"/>
        <v>14412.3</v>
      </c>
      <c r="Z200" s="26">
        <f t="shared" si="67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1.1516010622872754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1.1312334596025115</v>
      </c>
      <c r="I201" s="30">
        <f t="shared" si="68"/>
        <v>1.1676601655188379</v>
      </c>
      <c r="J201" s="30">
        <f t="shared" si="68"/>
        <v>0.86297725156312355</v>
      </c>
      <c r="K201" s="30">
        <f t="shared" si="68"/>
        <v>1.1076259556949617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1.1069775882406314</v>
      </c>
      <c r="P201" s="30">
        <f t="shared" si="68"/>
        <v>0.95519831334826721</v>
      </c>
      <c r="Q201" s="30">
        <f t="shared" si="68"/>
        <v>1.3100652560806803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1.2719361026022731</v>
      </c>
      <c r="V201" s="30">
        <f t="shared" si="68"/>
        <v>1.1679420056383407</v>
      </c>
      <c r="W201" s="30">
        <f t="shared" si="68"/>
        <v>1.0141987829614605</v>
      </c>
      <c r="X201" s="30">
        <f t="shared" si="68"/>
        <v>1.4871900486036742</v>
      </c>
      <c r="Y201" s="30">
        <f t="shared" si="68"/>
        <v>1.4726113478220888</v>
      </c>
      <c r="Z201" s="30">
        <f t="shared" si="68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40401</v>
      </c>
      <c r="C202" s="27">
        <f>SUM(F202:Z202)</f>
        <v>34402</v>
      </c>
      <c r="D202" s="9">
        <f>C202/B202</f>
        <v>0.85151357639662384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250</v>
      </c>
      <c r="L202" s="26">
        <v>2150</v>
      </c>
      <c r="M202" s="26">
        <v>3125</v>
      </c>
      <c r="N202" s="26"/>
      <c r="O202" s="26">
        <v>4000</v>
      </c>
      <c r="P202" s="26">
        <v>4332</v>
      </c>
      <c r="Q202" s="26">
        <v>3250</v>
      </c>
      <c r="R202" s="26">
        <v>260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7676.1900000000005</v>
      </c>
      <c r="C204" s="27">
        <f>C202*0.19</f>
        <v>6536.38</v>
      </c>
      <c r="D204" s="27">
        <f t="shared" ref="D204:E204" si="69">D202*0.19</f>
        <v>0.16178757951535852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760</v>
      </c>
      <c r="P204" s="26">
        <f t="shared" si="70"/>
        <v>823.08</v>
      </c>
      <c r="Q204" s="26">
        <f t="shared" si="70"/>
        <v>617.5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0.10523965101623778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0.33875338753387535</v>
      </c>
      <c r="P205" s="30">
        <f t="shared" si="73"/>
        <v>0.31398130028267013</v>
      </c>
      <c r="Q205" s="30">
        <f t="shared" si="73"/>
        <v>0.16869971450817545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149780.47999999998</v>
      </c>
      <c r="D211" s="9">
        <f>C211/B211</f>
        <v>1.3241082763132304</v>
      </c>
      <c r="E211" s="9"/>
      <c r="F211" s="26">
        <f>F209+F207+F204+F200+F196</f>
        <v>1069.8000000000002</v>
      </c>
      <c r="G211" s="26">
        <f t="shared" ref="G211:Z211" si="74">G209+G207+G204+G200+G196</f>
        <v>3256.05</v>
      </c>
      <c r="H211" s="26">
        <f t="shared" si="74"/>
        <v>12660</v>
      </c>
      <c r="I211" s="26">
        <f t="shared" si="74"/>
        <v>10076.9</v>
      </c>
      <c r="J211" s="26">
        <f t="shared" si="74"/>
        <v>6946.82</v>
      </c>
      <c r="K211" s="26">
        <f t="shared" si="74"/>
        <v>8667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5860</v>
      </c>
      <c r="P211" s="26">
        <f t="shared" si="74"/>
        <v>4765.38</v>
      </c>
      <c r="Q211" s="26">
        <f t="shared" si="74"/>
        <v>11008.75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4707.8999999999996</v>
      </c>
      <c r="U211" s="26">
        <f t="shared" si="74"/>
        <v>15404.85</v>
      </c>
      <c r="V211" s="26">
        <f t="shared" si="74"/>
        <v>1882.5</v>
      </c>
      <c r="W211" s="26">
        <f t="shared" si="74"/>
        <v>864.90000000000009</v>
      </c>
      <c r="X211" s="26">
        <f t="shared" si="74"/>
        <v>7628.63</v>
      </c>
      <c r="Y211" s="26">
        <f t="shared" si="74"/>
        <v>18827.7</v>
      </c>
      <c r="Z211" s="26">
        <f t="shared" si="74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20.5</v>
      </c>
      <c r="C213" s="53">
        <f>C211/C212*10</f>
        <v>21.929149951685162</v>
      </c>
      <c r="D213" s="9">
        <f>C213/B213</f>
        <v>1.0697146317895201</v>
      </c>
      <c r="E213" s="9"/>
      <c r="F213" s="54">
        <f>F211/F212*10</f>
        <v>17.254838709677422</v>
      </c>
      <c r="G213" s="54">
        <f t="shared" ref="G213:Z213" si="75">G211/G212*10</f>
        <v>17.282643312101911</v>
      </c>
      <c r="H213" s="54">
        <f t="shared" si="75"/>
        <v>24.086757990867579</v>
      </c>
      <c r="I213" s="54">
        <f t="shared" si="75"/>
        <v>14.385296216987866</v>
      </c>
      <c r="J213" s="54">
        <f t="shared" si="75"/>
        <v>24.642852075203972</v>
      </c>
      <c r="K213" s="54">
        <f t="shared" si="75"/>
        <v>30.209132101777627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24.809483488569008</v>
      </c>
      <c r="P213" s="54">
        <f t="shared" si="75"/>
        <v>23.021159420289855</v>
      </c>
      <c r="Q213" s="54">
        <f t="shared" si="75"/>
        <v>25.395040369088811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20.979946524064168</v>
      </c>
      <c r="U213" s="54">
        <f t="shared" si="75"/>
        <v>20.580961923847696</v>
      </c>
      <c r="V213" s="54">
        <f t="shared" si="75"/>
        <v>20.220193340494092</v>
      </c>
      <c r="W213" s="54">
        <f t="shared" si="75"/>
        <v>25.363636363636367</v>
      </c>
      <c r="X213" s="54">
        <f t="shared" si="75"/>
        <v>29.32960399846213</v>
      </c>
      <c r="Y213" s="54">
        <f t="shared" si="75"/>
        <v>24.011860732049485</v>
      </c>
      <c r="Z213" s="54">
        <f t="shared" si="75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20.399999999999999" hidden="1" customHeight="1" x14ac:dyDescent="0.3">
      <c r="A224" s="144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90719</v>
      </c>
      <c r="D227" s="27"/>
      <c r="E227" s="23"/>
      <c r="F227" s="39">
        <v>3907</v>
      </c>
      <c r="G227" s="39">
        <v>2147</v>
      </c>
      <c r="H227" s="39">
        <v>7099</v>
      </c>
      <c r="I227" s="39">
        <v>3759</v>
      </c>
      <c r="J227" s="39">
        <v>2926</v>
      </c>
      <c r="K227" s="39">
        <v>7212</v>
      </c>
      <c r="L227" s="39">
        <v>3884</v>
      </c>
      <c r="M227" s="39">
        <v>5598</v>
      </c>
      <c r="N227" s="39">
        <v>4002</v>
      </c>
      <c r="O227" s="39">
        <v>1149</v>
      </c>
      <c r="P227" s="39">
        <v>2109</v>
      </c>
      <c r="Q227" s="39">
        <v>4122</v>
      </c>
      <c r="R227" s="39">
        <v>4764</v>
      </c>
      <c r="S227" s="39">
        <v>3701</v>
      </c>
      <c r="T227" s="39">
        <v>5558</v>
      </c>
      <c r="U227" s="39">
        <v>3265</v>
      </c>
      <c r="V227" s="39">
        <v>3670</v>
      </c>
      <c r="W227" s="39">
        <v>1592</v>
      </c>
      <c r="X227" s="39">
        <v>4258</v>
      </c>
      <c r="Y227" s="39">
        <v>12267</v>
      </c>
      <c r="Z227" s="39">
        <v>3730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2020-08-20T14:14:41Z</cp:lastPrinted>
  <dcterms:created xsi:type="dcterms:W3CDTF">2017-06-08T05:54:08Z</dcterms:created>
  <dcterms:modified xsi:type="dcterms:W3CDTF">2020-08-21T10:55:42Z</dcterms:modified>
</cp:coreProperties>
</file>