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D161" i="1" l="1"/>
  <c r="D162" i="1"/>
  <c r="D163" i="1"/>
  <c r="D164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213" i="1" l="1"/>
  <c r="I211" i="1"/>
  <c r="I140" i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B124" i="1" l="1"/>
  <c r="F124" i="1"/>
  <c r="C124" i="1" s="1"/>
  <c r="D124" i="1" s="1"/>
  <c r="J124" i="1"/>
  <c r="R124" i="1"/>
  <c r="S124" i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D181" i="1"/>
  <c r="C181" i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D119" i="1" s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<sst xmlns="http://schemas.openxmlformats.org/spreadsheetml/2006/main" count="257" uniqueCount="207">
  <si>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</si>
  <si>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</si>
  <si>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</si>
  <si>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</si>
  <si>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</si>
  <si>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</si>
  <si>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</si>
  <si>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</si>
  <si>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</si>
  <si>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</si>
  <si>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</si>
  <si>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</si>
  <si>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</si>
  <si>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</si>
  <si>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</si>
  <si>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</si>
  <si>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</si>
  <si>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</si>
  <si>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</si>
  <si>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</si>
  <si>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</si>
  <si>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</si>
  <si>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</si>
  <si>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</si>
  <si>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</si>
  <si>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</si>
  <si>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</si>
  <si>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</si>
  <si>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</si>
  <si>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</si>
  <si>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</si>
  <si>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</si>
  <si>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</si>
  <si>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</si>
  <si>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</si>
  <si>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</si>
  <si>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</si>
  <si>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</si>
  <si>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</si>
  <si>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</si>
  <si>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</si>
  <si>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</si>
  <si>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</si>
  <si>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</si>
  <si>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</si>
  <si>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</si>
  <si>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</si>
  <si>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</si>
  <si>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</si>
  <si>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</si>
  <si>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</si>
  <si>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</si>
  <si>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</si>
  <si>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</si>
  <si>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</si>
  <si>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</si>
  <si>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</si>
  <si>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</si>
  <si>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</si>
  <si>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</si>
  <si>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</si>
  <si>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</si>
  <si>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</si>
  <si>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</si>
  <si>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</si>
  <si>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</si>
  <si>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</si>
  <si>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</si>
  <si>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</si>
  <si>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</si>
  <si>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</si>
  <si>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</si>
  <si>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</si>
  <si>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</si>
  <si>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</si>
  <si>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</si>
  <si>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</si>
  <si>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</si>
  <si>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</si>
  <si>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</si>
  <si>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</si>
  <si>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</si>
  <si>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</si>
  <si>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</si>
  <si>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</si>
  <si>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</si>
  <si>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</si>
  <si>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</si>
  <si>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</si>
  <si>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</si>
  <si>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</si>
  <si>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</si>
  <si>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</si>
  <si>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</si>
  <si>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</si>
  <si>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</si>
  <si>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</si>
  <si>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</si>
  <si>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</si>
  <si>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</si>
  <si>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</si>
  <si>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</si>
  <si>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</si>
  <si>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</si>
  <si>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</si>
  <si>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</si>
  <si>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</si>
  <si>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</si>
  <si>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</si>
  <si>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</si>
  <si>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</si>
  <si>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</si>
  <si>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</si>
  <si>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</si>
  <si>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</si>
  <si>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</si>
  <si>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</si>
  <si>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</si>
  <si>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</si>
  <si>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</si>
  <si>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</si>
  <si>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</si>
  <si>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</si>
  <si>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</si>
  <si>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</si>
  <si>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</si>
  <si>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</si>
  <si>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</si>
  <si>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</si>
  <si>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</si>
  <si>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</si>
  <si>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</si>
  <si>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</si>
  <si>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</si>
  <si>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</si>
  <si>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</si>
  <si>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</si>
  <si>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</si>
  <si>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</si>
  <si>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</si>
  <si>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</si>
  <si>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</si>
  <si>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</si>
  <si>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</si>
  <si>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</si>
  <si>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</si>
  <si>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</si>
  <si>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</si>
  <si>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</si>
  <si>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</si>
  <si>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</si>
  <si>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</si>
  <si>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</si>
  <si>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</si>
  <si>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</si>
  <si>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</si>
  <si>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</si>
  <si>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</si>
  <si>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</si>
  <si>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</si>
  <si>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</si>
  <si>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</si>
  <si>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</si>
  <si>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</si>
  <si>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</si>
  <si>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</si>
  <si>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</si>
  <si>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</si>
  <si>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</si>
  <si>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</si>
  <si>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</si>
  <si>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</si>
  <si>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</si>
  <si>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</si>
  <si>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</si>
  <si>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</si>
  <si>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</si>
  <si>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</si>
  <si>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</si>
  <si>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</si>
  <si>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</si>
  <si>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</si>
  <si>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</si>
  <si>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</si>
  <si>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</si>
  <si>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</si>
  <si>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</si>
  <si>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</si>
  <si>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</si>
  <si>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</si>
  <si>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</si>
  <si>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</si>
  <si>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</si>
  <si>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</si>
  <si>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</si>
  <si>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</si>
  <si>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</si>
  <si>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</si>
  <si>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</si>
  <si>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</si>
  <si>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</si>
  <si>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</si>
  <si>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</si>
  <si>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</si>
  <si>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</si>
  <si>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</si>
  <si>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31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</si>
</sst>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D101" sqref="D101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0" t="s">
        <v>3</v>
      </c>
      <c r="B4" s="133" t="s">
        <v>195</v>
      </c>
      <c r="C4" s="136" t="s">
        <v>196</v>
      </c>
      <c r="D4" s="136" t="s">
        <v>197</v>
      </c>
      <c r="E4" s="136" t="s">
        <v>203</v>
      </c>
      <c r="F4" s="139" t="s">
        <v>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87" customHeight="1" x14ac:dyDescent="0.3">
      <c r="A5" s="131"/>
      <c r="B5" s="134"/>
      <c r="C5" s="137"/>
      <c r="D5" s="137"/>
      <c r="E5" s="137"/>
      <c r="F5" s="145" t="s">
        <v>5</v>
      </c>
      <c r="G5" s="145" t="s">
        <v>6</v>
      </c>
      <c r="H5" s="145" t="s">
        <v>7</v>
      </c>
      <c r="I5" s="145" t="s">
        <v>8</v>
      </c>
      <c r="J5" s="145" t="s">
        <v>9</v>
      </c>
      <c r="K5" s="145" t="s">
        <v>10</v>
      </c>
      <c r="L5" s="145" t="s">
        <v>11</v>
      </c>
      <c r="M5" s="145" t="s">
        <v>12</v>
      </c>
      <c r="N5" s="145" t="s">
        <v>13</v>
      </c>
      <c r="O5" s="145" t="s">
        <v>14</v>
      </c>
      <c r="P5" s="145" t="s">
        <v>15</v>
      </c>
      <c r="Q5" s="145" t="s">
        <v>16</v>
      </c>
      <c r="R5" s="145" t="s">
        <v>17</v>
      </c>
      <c r="S5" s="145" t="s">
        <v>18</v>
      </c>
      <c r="T5" s="145" t="s">
        <v>19</v>
      </c>
      <c r="U5" s="145" t="s">
        <v>20</v>
      </c>
      <c r="V5" s="145" t="s">
        <v>21</v>
      </c>
      <c r="W5" s="145" t="s">
        <v>22</v>
      </c>
      <c r="X5" s="145" t="s">
        <v>23</v>
      </c>
      <c r="Y5" s="145" t="s">
        <v>24</v>
      </c>
      <c r="Z5" s="145" t="s">
        <v>25</v>
      </c>
    </row>
    <row r="6" spans="1:27" s="2" customFormat="1" ht="70.2" customHeight="1" thickBot="1" x14ac:dyDescent="0.35">
      <c r="A6" s="132"/>
      <c r="B6" s="135"/>
      <c r="C6" s="138"/>
      <c r="D6" s="138"/>
      <c r="E6" s="138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291493</v>
      </c>
      <c r="D99" s="15">
        <f>C99/B99</f>
        <v>1.0816227328049397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163764</v>
      </c>
      <c r="C100" s="27">
        <f t="shared" si="20"/>
        <v>202263</v>
      </c>
      <c r="D100" s="15">
        <f>C100/B100</f>
        <v>1.2350882977943871</v>
      </c>
      <c r="E100" s="15"/>
      <c r="F100" s="39">
        <v>8845</v>
      </c>
      <c r="G100" s="39">
        <v>6023</v>
      </c>
      <c r="H100" s="39">
        <v>12960</v>
      </c>
      <c r="I100" s="39">
        <v>11814</v>
      </c>
      <c r="J100" s="39">
        <v>6270</v>
      </c>
      <c r="K100" s="39">
        <v>15643</v>
      </c>
      <c r="L100" s="39">
        <v>8478</v>
      </c>
      <c r="M100" s="39">
        <v>11450</v>
      </c>
      <c r="N100" s="39">
        <v>9370</v>
      </c>
      <c r="O100" s="39">
        <v>3104</v>
      </c>
      <c r="P100" s="39">
        <v>5403</v>
      </c>
      <c r="Q100" s="39">
        <v>9839</v>
      </c>
      <c r="R100" s="39">
        <v>12070</v>
      </c>
      <c r="S100" s="39">
        <v>9988</v>
      </c>
      <c r="T100" s="39">
        <v>12436</v>
      </c>
      <c r="U100" s="39">
        <v>9066</v>
      </c>
      <c r="V100" s="39">
        <v>9705</v>
      </c>
      <c r="W100" s="39">
        <v>3844</v>
      </c>
      <c r="X100" s="39">
        <v>7540</v>
      </c>
      <c r="Y100" s="39">
        <v>21205</v>
      </c>
      <c r="Z100" s="39">
        <v>7210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0.60766764627304304</v>
      </c>
      <c r="C101" s="29">
        <f t="shared" si="21"/>
        <v>0.6938863025870261</v>
      </c>
      <c r="D101" s="15"/>
      <c r="E101" s="29" t="e">
        <f t="shared" si="21"/>
        <v>#DIV/0!</v>
      </c>
      <c r="F101" s="29">
        <f>F100/F99</f>
        <v>0.7082799487508008</v>
      </c>
      <c r="G101" s="29">
        <f>G100/G99</f>
        <v>0.73549883990719256</v>
      </c>
      <c r="H101" s="29">
        <f t="shared" ref="H101:Z101" si="22">H100/H99</f>
        <v>0.726335257523959</v>
      </c>
      <c r="I101" s="29">
        <f t="shared" si="22"/>
        <v>0.65241882041086807</v>
      </c>
      <c r="J101" s="29">
        <f t="shared" si="22"/>
        <v>0.71177205131115906</v>
      </c>
      <c r="K101" s="29">
        <f t="shared" si="22"/>
        <v>0.77794907499502686</v>
      </c>
      <c r="L101" s="29">
        <f t="shared" si="22"/>
        <v>0.65025310630464794</v>
      </c>
      <c r="M101" s="29">
        <f t="shared" si="22"/>
        <v>0.73590847740857379</v>
      </c>
      <c r="N101" s="29">
        <f t="shared" si="22"/>
        <v>0.61378226123411506</v>
      </c>
      <c r="O101" s="29">
        <f t="shared" si="22"/>
        <v>0.71225332721431844</v>
      </c>
      <c r="P101" s="29">
        <f t="shared" si="22"/>
        <v>0.56981649441046189</v>
      </c>
      <c r="Q101" s="29">
        <f t="shared" si="22"/>
        <v>0.70123298410662105</v>
      </c>
      <c r="R101" s="29">
        <f t="shared" si="22"/>
        <v>0.65597826086956523</v>
      </c>
      <c r="S101" s="29">
        <f t="shared" si="22"/>
        <v>0.59959178772961941</v>
      </c>
      <c r="T101" s="29">
        <f t="shared" si="22"/>
        <v>0.60430535983283928</v>
      </c>
      <c r="U101" s="29">
        <f t="shared" si="22"/>
        <v>0.65392383150605882</v>
      </c>
      <c r="V101" s="29">
        <f t="shared" si="22"/>
        <v>0.84339966976622927</v>
      </c>
      <c r="W101" s="29">
        <f t="shared" si="22"/>
        <v>0.7133048803117461</v>
      </c>
      <c r="X101" s="29">
        <f t="shared" si="22"/>
        <v>0.55835308056872035</v>
      </c>
      <c r="Y101" s="29">
        <f t="shared" si="22"/>
        <v>0.9018031810836098</v>
      </c>
      <c r="Z101" s="29">
        <f t="shared" si="22"/>
        <v>0.66765441244559687</v>
      </c>
    </row>
    <row r="102" spans="1:26" s="91" customFormat="1" ht="31.8" hidden="1" customHeight="1" x14ac:dyDescent="0.25">
      <c r="A102" s="89" t="s">
        <v>96</v>
      </c>
      <c r="B102" s="92">
        <f>B99-B100</f>
        <v>105732</v>
      </c>
      <c r="C102" s="27">
        <f t="shared" si="20"/>
        <v>89230</v>
      </c>
      <c r="D102" s="92"/>
      <c r="E102" s="92"/>
      <c r="F102" s="92">
        <f t="shared" ref="F102:Z102" si="23">F99-F100</f>
        <v>3643</v>
      </c>
      <c r="G102" s="92">
        <f t="shared" si="23"/>
        <v>2166</v>
      </c>
      <c r="H102" s="92">
        <f t="shared" si="23"/>
        <v>4883</v>
      </c>
      <c r="I102" s="92">
        <f t="shared" si="23"/>
        <v>6294</v>
      </c>
      <c r="J102" s="92">
        <f t="shared" si="23"/>
        <v>2539</v>
      </c>
      <c r="K102" s="92">
        <f t="shared" si="23"/>
        <v>4465</v>
      </c>
      <c r="L102" s="92">
        <f t="shared" si="23"/>
        <v>4560</v>
      </c>
      <c r="M102" s="92">
        <f t="shared" si="23"/>
        <v>4109</v>
      </c>
      <c r="N102" s="92">
        <f t="shared" si="23"/>
        <v>5896</v>
      </c>
      <c r="O102" s="92">
        <f t="shared" si="23"/>
        <v>1254</v>
      </c>
      <c r="P102" s="92">
        <f t="shared" si="23"/>
        <v>4079</v>
      </c>
      <c r="Q102" s="92">
        <f t="shared" si="23"/>
        <v>4192</v>
      </c>
      <c r="R102" s="92">
        <f t="shared" si="23"/>
        <v>6330</v>
      </c>
      <c r="S102" s="92">
        <f t="shared" si="23"/>
        <v>6670</v>
      </c>
      <c r="T102" s="92">
        <f t="shared" si="23"/>
        <v>8143</v>
      </c>
      <c r="U102" s="92">
        <f t="shared" si="23"/>
        <v>4798</v>
      </c>
      <c r="V102" s="92">
        <f t="shared" si="23"/>
        <v>1802</v>
      </c>
      <c r="W102" s="92">
        <f t="shared" si="23"/>
        <v>1545</v>
      </c>
      <c r="X102" s="92">
        <f t="shared" si="23"/>
        <v>5964</v>
      </c>
      <c r="Y102" s="92">
        <f t="shared" si="23"/>
        <v>2309</v>
      </c>
      <c r="Z102" s="92">
        <f t="shared" si="23"/>
        <v>3589</v>
      </c>
    </row>
    <row r="103" spans="1:26" s="12" customFormat="1" ht="30" customHeight="1" x14ac:dyDescent="0.25">
      <c r="A103" s="11" t="s">
        <v>92</v>
      </c>
      <c r="B103" s="39">
        <v>70168</v>
      </c>
      <c r="C103" s="27">
        <f t="shared" si="20"/>
        <v>105532</v>
      </c>
      <c r="D103" s="15">
        <f>C103/B103</f>
        <v>1.5039904229848364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5365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customHeight="1" x14ac:dyDescent="0.25">
      <c r="A104" s="11" t="s">
        <v>93</v>
      </c>
      <c r="B104" s="39">
        <v>3706</v>
      </c>
      <c r="C104" s="27">
        <f t="shared" si="20"/>
        <v>7414</v>
      </c>
      <c r="D104" s="15">
        <f>C104/B104</f>
        <v>2.0005396654074472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customHeight="1" x14ac:dyDescent="0.25">
      <c r="A105" s="11" t="s">
        <v>94</v>
      </c>
      <c r="B105" s="39">
        <v>75272</v>
      </c>
      <c r="C105" s="27">
        <f t="shared" si="20"/>
        <v>71788</v>
      </c>
      <c r="D105" s="15">
        <f>C105/B105</f>
        <v>0.95371452864278883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3382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163049</v>
      </c>
      <c r="C107" s="27">
        <f t="shared" si="20"/>
        <v>202263</v>
      </c>
      <c r="D107" s="15">
        <f>C107/B107</f>
        <v>1.2405043882513846</v>
      </c>
      <c r="E107" s="15"/>
      <c r="F107" s="39">
        <v>8845</v>
      </c>
      <c r="G107" s="39">
        <v>6023</v>
      </c>
      <c r="H107" s="39">
        <v>12960</v>
      </c>
      <c r="I107" s="39">
        <v>11814</v>
      </c>
      <c r="J107" s="39">
        <v>6270</v>
      </c>
      <c r="K107" s="39">
        <v>15643</v>
      </c>
      <c r="L107" s="39">
        <v>8478</v>
      </c>
      <c r="M107" s="39">
        <v>11450</v>
      </c>
      <c r="N107" s="39">
        <v>9370</v>
      </c>
      <c r="O107" s="39">
        <v>3104</v>
      </c>
      <c r="P107" s="39">
        <v>5403</v>
      </c>
      <c r="Q107" s="39">
        <v>9839</v>
      </c>
      <c r="R107" s="39">
        <v>12070</v>
      </c>
      <c r="S107" s="39">
        <v>9988</v>
      </c>
      <c r="T107" s="39">
        <v>12436</v>
      </c>
      <c r="U107" s="39">
        <v>9066</v>
      </c>
      <c r="V107" s="39">
        <v>9705</v>
      </c>
      <c r="W107" s="39">
        <v>3844</v>
      </c>
      <c r="X107" s="39">
        <v>7540</v>
      </c>
      <c r="Y107" s="39">
        <v>21205</v>
      </c>
      <c r="Z107" s="39">
        <v>7210</v>
      </c>
    </row>
    <row r="108" spans="1:26" s="12" customFormat="1" ht="31.2" hidden="1" customHeight="1" x14ac:dyDescent="0.25">
      <c r="A108" s="13" t="s">
        <v>183</v>
      </c>
      <c r="B108" s="29">
        <f>B107/B99</f>
        <v>0.60501454567043667</v>
      </c>
      <c r="C108" s="27">
        <f t="shared" si="20"/>
        <v>14.493815107691729</v>
      </c>
      <c r="D108" s="29"/>
      <c r="E108" s="29"/>
      <c r="F108" s="29">
        <f t="shared" ref="F108:Z108" si="24">F107/F99</f>
        <v>0.7082799487508008</v>
      </c>
      <c r="G108" s="29">
        <f t="shared" si="24"/>
        <v>0.73549883990719256</v>
      </c>
      <c r="H108" s="29">
        <f t="shared" si="24"/>
        <v>0.726335257523959</v>
      </c>
      <c r="I108" s="29">
        <f t="shared" si="24"/>
        <v>0.65241882041086807</v>
      </c>
      <c r="J108" s="29">
        <f t="shared" si="24"/>
        <v>0.71177205131115906</v>
      </c>
      <c r="K108" s="29">
        <f t="shared" si="24"/>
        <v>0.77794907499502686</v>
      </c>
      <c r="L108" s="29">
        <f t="shared" si="24"/>
        <v>0.65025310630464794</v>
      </c>
      <c r="M108" s="29">
        <f t="shared" si="24"/>
        <v>0.73590847740857379</v>
      </c>
      <c r="N108" s="29">
        <f t="shared" si="24"/>
        <v>0.61378226123411506</v>
      </c>
      <c r="O108" s="29">
        <f t="shared" si="24"/>
        <v>0.71225332721431844</v>
      </c>
      <c r="P108" s="29">
        <f t="shared" si="24"/>
        <v>0.56981649441046189</v>
      </c>
      <c r="Q108" s="29">
        <f t="shared" si="24"/>
        <v>0.70123298410662105</v>
      </c>
      <c r="R108" s="29">
        <f t="shared" si="24"/>
        <v>0.65597826086956523</v>
      </c>
      <c r="S108" s="29">
        <f t="shared" si="24"/>
        <v>0.59959178772961941</v>
      </c>
      <c r="T108" s="29">
        <f t="shared" si="24"/>
        <v>0.60430535983283928</v>
      </c>
      <c r="U108" s="29">
        <f t="shared" si="24"/>
        <v>0.65392383150605882</v>
      </c>
      <c r="V108" s="29">
        <f t="shared" si="24"/>
        <v>0.84339966976622927</v>
      </c>
      <c r="W108" s="29">
        <f t="shared" si="24"/>
        <v>0.7133048803117461</v>
      </c>
      <c r="X108" s="29">
        <f t="shared" si="24"/>
        <v>0.55835308056872035</v>
      </c>
      <c r="Y108" s="29">
        <f t="shared" si="24"/>
        <v>0.9018031810836098</v>
      </c>
      <c r="Z108" s="29">
        <f t="shared" si="24"/>
        <v>0.66765441244559687</v>
      </c>
    </row>
    <row r="109" spans="1:26" s="12" customFormat="1" ht="30" customHeight="1" x14ac:dyDescent="0.25">
      <c r="A109" s="11" t="s">
        <v>92</v>
      </c>
      <c r="B109" s="39">
        <v>69591</v>
      </c>
      <c r="C109" s="27">
        <f t="shared" si="20"/>
        <v>105532</v>
      </c>
      <c r="D109" s="15">
        <f t="shared" ref="D109:D114" si="25">C109/B109</f>
        <v>1.51646046184133</v>
      </c>
      <c r="E109" s="15"/>
      <c r="F109" s="10">
        <v>5387</v>
      </c>
      <c r="G109" s="10">
        <v>2730</v>
      </c>
      <c r="H109" s="10">
        <v>5970</v>
      </c>
      <c r="I109" s="10">
        <v>6305</v>
      </c>
      <c r="J109" s="10">
        <v>3279</v>
      </c>
      <c r="K109" s="10">
        <v>7284</v>
      </c>
      <c r="L109" s="10">
        <v>3188</v>
      </c>
      <c r="M109" s="10">
        <v>4546</v>
      </c>
      <c r="N109" s="10">
        <v>5214</v>
      </c>
      <c r="O109" s="10">
        <v>1420</v>
      </c>
      <c r="P109" s="10">
        <v>2604</v>
      </c>
      <c r="Q109" s="10">
        <v>5365</v>
      </c>
      <c r="R109" s="10">
        <v>8322</v>
      </c>
      <c r="S109" s="10">
        <v>6026</v>
      </c>
      <c r="T109" s="10">
        <v>6336</v>
      </c>
      <c r="U109" s="10">
        <v>4732</v>
      </c>
      <c r="V109" s="10">
        <v>5250</v>
      </c>
      <c r="W109" s="10">
        <v>2433</v>
      </c>
      <c r="X109" s="10">
        <v>4890</v>
      </c>
      <c r="Y109" s="10">
        <v>11561</v>
      </c>
      <c r="Z109" s="10">
        <v>2690</v>
      </c>
    </row>
    <row r="110" spans="1:26" s="12" customFormat="1" ht="30" customHeight="1" x14ac:dyDescent="0.25">
      <c r="A110" s="11" t="s">
        <v>93</v>
      </c>
      <c r="B110" s="39">
        <v>3706</v>
      </c>
      <c r="C110" s="27">
        <f t="shared" si="20"/>
        <v>7414</v>
      </c>
      <c r="D110" s="15">
        <f t="shared" si="25"/>
        <v>2.0005396654074472</v>
      </c>
      <c r="E110" s="15"/>
      <c r="F110" s="10">
        <v>50</v>
      </c>
      <c r="G110" s="10">
        <v>620</v>
      </c>
      <c r="H110" s="10"/>
      <c r="I110" s="10">
        <v>225</v>
      </c>
      <c r="J110" s="10">
        <v>306</v>
      </c>
      <c r="K110" s="10">
        <v>491</v>
      </c>
      <c r="L110" s="10">
        <v>1719</v>
      </c>
      <c r="M110" s="10">
        <v>457</v>
      </c>
      <c r="N110" s="10">
        <v>15</v>
      </c>
      <c r="O110" s="10"/>
      <c r="P110" s="10"/>
      <c r="Q110" s="10"/>
      <c r="R110" s="10"/>
      <c r="S110" s="10">
        <v>280</v>
      </c>
      <c r="T110" s="10">
        <v>831</v>
      </c>
      <c r="U110" s="10">
        <v>126</v>
      </c>
      <c r="V110" s="10"/>
      <c r="W110" s="10"/>
      <c r="X110" s="10">
        <v>497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75111</v>
      </c>
      <c r="C111" s="27">
        <f t="shared" si="20"/>
        <v>71788</v>
      </c>
      <c r="D111" s="15">
        <f t="shared" si="25"/>
        <v>0.95575881029409804</v>
      </c>
      <c r="E111" s="15"/>
      <c r="F111" s="10">
        <v>2032</v>
      </c>
      <c r="G111" s="10">
        <v>2601</v>
      </c>
      <c r="H111" s="10">
        <v>6990</v>
      </c>
      <c r="I111" s="10">
        <v>4468</v>
      </c>
      <c r="J111" s="10">
        <v>1824</v>
      </c>
      <c r="K111" s="10">
        <v>5980</v>
      </c>
      <c r="L111" s="10">
        <v>2290</v>
      </c>
      <c r="M111" s="10">
        <v>4179</v>
      </c>
      <c r="N111" s="10">
        <v>3663</v>
      </c>
      <c r="O111" s="10">
        <v>1245</v>
      </c>
      <c r="P111" s="10">
        <v>2479</v>
      </c>
      <c r="Q111" s="10">
        <v>3382</v>
      </c>
      <c r="R111" s="10">
        <v>3428</v>
      </c>
      <c r="S111" s="10">
        <v>2993</v>
      </c>
      <c r="T111" s="10">
        <v>5097</v>
      </c>
      <c r="U111" s="10">
        <v>3319</v>
      </c>
      <c r="V111" s="10">
        <v>3882</v>
      </c>
      <c r="W111" s="10">
        <v>1157</v>
      </c>
      <c r="X111" s="10">
        <v>1377</v>
      </c>
      <c r="Y111" s="10">
        <v>6332</v>
      </c>
      <c r="Z111" s="10">
        <v>3070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436408</v>
      </c>
      <c r="C114" s="27">
        <f t="shared" si="20"/>
        <v>659650</v>
      </c>
      <c r="D114" s="15">
        <f t="shared" si="25"/>
        <v>1.5115442430019614</v>
      </c>
      <c r="E114" s="15"/>
      <c r="F114" s="39">
        <v>29330</v>
      </c>
      <c r="G114" s="39">
        <v>16864</v>
      </c>
      <c r="H114" s="39">
        <v>43644</v>
      </c>
      <c r="I114" s="39">
        <v>38331</v>
      </c>
      <c r="J114" s="39">
        <v>19249</v>
      </c>
      <c r="K114" s="39">
        <v>55634</v>
      </c>
      <c r="L114" s="39">
        <v>25961</v>
      </c>
      <c r="M114" s="39">
        <v>35495</v>
      </c>
      <c r="N114" s="39">
        <v>33196</v>
      </c>
      <c r="O114" s="39">
        <v>9172</v>
      </c>
      <c r="P114" s="39">
        <v>15856</v>
      </c>
      <c r="Q114" s="39">
        <v>30609</v>
      </c>
      <c r="R114" s="39">
        <v>40072</v>
      </c>
      <c r="S114" s="39">
        <v>31647</v>
      </c>
      <c r="T114" s="39">
        <v>49460</v>
      </c>
      <c r="U114" s="39">
        <v>29499</v>
      </c>
      <c r="V114" s="39">
        <v>25736</v>
      </c>
      <c r="W114" s="39">
        <v>10433</v>
      </c>
      <c r="X114" s="39">
        <v>24957</v>
      </c>
      <c r="Y114" s="39">
        <v>75344</v>
      </c>
      <c r="Z114" s="39">
        <v>19161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180257</v>
      </c>
      <c r="C116" s="27">
        <f t="shared" si="20"/>
        <v>366143</v>
      </c>
      <c r="D116" s="15">
        <f t="shared" ref="D116:D124" si="27">C116/B116</f>
        <v>2.0312276360973498</v>
      </c>
      <c r="E116" s="15"/>
      <c r="F116" s="10">
        <v>18651</v>
      </c>
      <c r="G116" s="10">
        <v>7644</v>
      </c>
      <c r="H116" s="10">
        <v>20298</v>
      </c>
      <c r="I116" s="10">
        <v>21552</v>
      </c>
      <c r="J116" s="10">
        <v>10966</v>
      </c>
      <c r="K116" s="10">
        <v>25787</v>
      </c>
      <c r="L116" s="10">
        <v>10146</v>
      </c>
      <c r="M116" s="10">
        <v>15081</v>
      </c>
      <c r="N116" s="10">
        <v>20722</v>
      </c>
      <c r="O116" s="10">
        <v>5052</v>
      </c>
      <c r="P116" s="10">
        <v>8370</v>
      </c>
      <c r="Q116" s="10">
        <v>18810</v>
      </c>
      <c r="R116" s="10">
        <v>29549</v>
      </c>
      <c r="S116" s="10">
        <v>21091</v>
      </c>
      <c r="T116" s="10">
        <v>29518</v>
      </c>
      <c r="U116" s="10">
        <v>16580</v>
      </c>
      <c r="V116" s="10">
        <v>13808</v>
      </c>
      <c r="W116" s="10">
        <v>7704</v>
      </c>
      <c r="X116" s="10">
        <v>17220</v>
      </c>
      <c r="Y116" s="10">
        <v>40331</v>
      </c>
      <c r="Z116" s="10">
        <v>7263</v>
      </c>
    </row>
    <row r="117" spans="1:26" s="12" customFormat="1" ht="30" customHeight="1" x14ac:dyDescent="0.25">
      <c r="A117" s="11" t="s">
        <v>93</v>
      </c>
      <c r="B117" s="26">
        <v>8599</v>
      </c>
      <c r="C117" s="27">
        <f t="shared" si="20"/>
        <v>22314</v>
      </c>
      <c r="D117" s="15">
        <f t="shared" si="27"/>
        <v>2.5949529015001747</v>
      </c>
      <c r="E117" s="15"/>
      <c r="F117" s="10">
        <v>195</v>
      </c>
      <c r="G117" s="10">
        <v>1550</v>
      </c>
      <c r="H117" s="10"/>
      <c r="I117" s="10">
        <v>895</v>
      </c>
      <c r="J117" s="10">
        <v>1152</v>
      </c>
      <c r="K117" s="10">
        <v>1777</v>
      </c>
      <c r="L117" s="10">
        <v>5165</v>
      </c>
      <c r="M117" s="10">
        <v>1491</v>
      </c>
      <c r="N117" s="10">
        <v>30</v>
      </c>
      <c r="O117" s="10"/>
      <c r="P117" s="10"/>
      <c r="Q117" s="10"/>
      <c r="R117" s="10"/>
      <c r="S117" s="10">
        <v>690</v>
      </c>
      <c r="T117" s="10">
        <v>2207</v>
      </c>
      <c r="U117" s="10">
        <v>283</v>
      </c>
      <c r="V117" s="10"/>
      <c r="W117" s="10"/>
      <c r="X117" s="10">
        <v>1569</v>
      </c>
      <c r="Y117" s="10">
        <v>2780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204274</v>
      </c>
      <c r="C118" s="27">
        <f t="shared" si="20"/>
        <v>220484</v>
      </c>
      <c r="D118" s="15">
        <f t="shared" si="27"/>
        <v>1.0793542007303916</v>
      </c>
      <c r="E118" s="15"/>
      <c r="F118" s="10">
        <v>5303</v>
      </c>
      <c r="G118" s="10">
        <v>7803</v>
      </c>
      <c r="H118" s="10">
        <v>23392</v>
      </c>
      <c r="I118" s="10">
        <v>13959</v>
      </c>
      <c r="J118" s="10">
        <v>5116</v>
      </c>
      <c r="K118" s="10">
        <v>21843</v>
      </c>
      <c r="L118" s="10">
        <v>6741</v>
      </c>
      <c r="M118" s="10">
        <v>12656</v>
      </c>
      <c r="N118" s="10">
        <v>11129</v>
      </c>
      <c r="O118" s="10">
        <v>3030</v>
      </c>
      <c r="P118" s="10">
        <v>6779</v>
      </c>
      <c r="Q118" s="10">
        <v>9632</v>
      </c>
      <c r="R118" s="10">
        <v>9069</v>
      </c>
      <c r="S118" s="10">
        <v>8170</v>
      </c>
      <c r="T118" s="10">
        <v>17039</v>
      </c>
      <c r="U118" s="10">
        <v>10058</v>
      </c>
      <c r="V118" s="10">
        <v>10520</v>
      </c>
      <c r="W118" s="10">
        <v>2441</v>
      </c>
      <c r="X118" s="10">
        <v>3600</v>
      </c>
      <c r="Y118" s="10">
        <v>23915</v>
      </c>
      <c r="Z118" s="10">
        <v>8289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26.765450876730309</v>
      </c>
      <c r="C120" s="53">
        <f t="shared" ref="C120:Z120" si="29">C114/C107*10</f>
        <v>32.613478490875742</v>
      </c>
      <c r="D120" s="15">
        <f t="shared" si="27"/>
        <v>1.2184916533287196</v>
      </c>
      <c r="E120" s="53" t="e">
        <f t="shared" si="29"/>
        <v>#DIV/0!</v>
      </c>
      <c r="F120" s="54">
        <f t="shared" ref="F120:G120" si="30">F114/F107*10</f>
        <v>33.159977388355003</v>
      </c>
      <c r="G120" s="54">
        <f t="shared" si="30"/>
        <v>27.999335879130001</v>
      </c>
      <c r="H120" s="54">
        <f t="shared" si="29"/>
        <v>33.675925925925924</v>
      </c>
      <c r="I120" s="54">
        <f t="shared" si="29"/>
        <v>32.445403758252922</v>
      </c>
      <c r="J120" s="54">
        <f t="shared" si="29"/>
        <v>30.700159489633172</v>
      </c>
      <c r="K120" s="54">
        <f t="shared" si="29"/>
        <v>35.564789362654224</v>
      </c>
      <c r="L120" s="54">
        <f t="shared" si="29"/>
        <v>30.621608870016512</v>
      </c>
      <c r="M120" s="54">
        <f t="shared" si="29"/>
        <v>31</v>
      </c>
      <c r="N120" s="54">
        <f t="shared" si="29"/>
        <v>35.427961579509073</v>
      </c>
      <c r="O120" s="54">
        <f t="shared" si="29"/>
        <v>29.548969072164951</v>
      </c>
      <c r="P120" s="54">
        <f t="shared" si="29"/>
        <v>29.346659263372203</v>
      </c>
      <c r="Q120" s="54">
        <f t="shared" si="29"/>
        <v>31.109868889114747</v>
      </c>
      <c r="R120" s="54">
        <f t="shared" si="29"/>
        <v>33.199668599834297</v>
      </c>
      <c r="S120" s="54">
        <f t="shared" si="29"/>
        <v>31.685022026431717</v>
      </c>
      <c r="T120" s="54">
        <f t="shared" si="29"/>
        <v>39.771630749437115</v>
      </c>
      <c r="U120" s="54">
        <f t="shared" si="29"/>
        <v>32.538054268696229</v>
      </c>
      <c r="V120" s="54">
        <f t="shared" si="29"/>
        <v>26.518289541473465</v>
      </c>
      <c r="W120" s="54">
        <f t="shared" si="29"/>
        <v>27.140998959417274</v>
      </c>
      <c r="X120" s="54">
        <f>X114/X107*10</f>
        <v>33.099469496021221</v>
      </c>
      <c r="Y120" s="54">
        <f>Y114/Y107*10</f>
        <v>35.531242631454845</v>
      </c>
      <c r="Z120" s="54">
        <f t="shared" si="29"/>
        <v>26.575589459084604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25.90234369386846</v>
      </c>
      <c r="C121" s="53">
        <f t="shared" ref="C121:P122" si="32">C116/C109*10</f>
        <v>34.694974036311258</v>
      </c>
      <c r="D121" s="15">
        <f t="shared" si="27"/>
        <v>1.3394530798587221</v>
      </c>
      <c r="E121" s="53" t="e">
        <f t="shared" si="32"/>
        <v>#DIV/0!</v>
      </c>
      <c r="F121" s="54">
        <f t="shared" si="32"/>
        <v>34.622238722851307</v>
      </c>
      <c r="G121" s="54">
        <f t="shared" ref="G121" si="33">G116/G109*10</f>
        <v>28</v>
      </c>
      <c r="H121" s="54">
        <f t="shared" si="32"/>
        <v>34</v>
      </c>
      <c r="I121" s="54">
        <f t="shared" si="32"/>
        <v>34.182394924662965</v>
      </c>
      <c r="J121" s="54">
        <f t="shared" si="32"/>
        <v>33.443122903324188</v>
      </c>
      <c r="K121" s="54">
        <f t="shared" si="32"/>
        <v>35.402251510159253</v>
      </c>
      <c r="L121" s="54">
        <f t="shared" si="32"/>
        <v>31.82559598494354</v>
      </c>
      <c r="M121" s="54">
        <f t="shared" si="32"/>
        <v>33.174219093708757</v>
      </c>
      <c r="N121" s="54">
        <f t="shared" si="32"/>
        <v>39.742999616417336</v>
      </c>
      <c r="O121" s="54">
        <f t="shared" si="32"/>
        <v>35.577464788732399</v>
      </c>
      <c r="P121" s="54">
        <f t="shared" si="32"/>
        <v>32.142857142857146</v>
      </c>
      <c r="Q121" s="54">
        <f t="shared" ref="Q121:T121" si="34">Q116/Q109*10</f>
        <v>35.060577819198507</v>
      </c>
      <c r="R121" s="54">
        <f t="shared" si="34"/>
        <v>35.507089641913005</v>
      </c>
      <c r="S121" s="54">
        <f t="shared" si="34"/>
        <v>35</v>
      </c>
      <c r="T121" s="54">
        <f t="shared" si="34"/>
        <v>46.587752525252526</v>
      </c>
      <c r="U121" s="54">
        <f t="shared" ref="U121:Z122" si="35">U116/U109*10</f>
        <v>35.03803888419273</v>
      </c>
      <c r="V121" s="54">
        <f t="shared" si="35"/>
        <v>26.300952380952381</v>
      </c>
      <c r="W121" s="54">
        <f t="shared" si="35"/>
        <v>31.664611590628855</v>
      </c>
      <c r="X121" s="54">
        <f t="shared" si="35"/>
        <v>35.214723926380373</v>
      </c>
      <c r="Y121" s="54">
        <f t="shared" si="35"/>
        <v>34.885390537150769</v>
      </c>
      <c r="Z121" s="54">
        <f t="shared" si="35"/>
        <v>27</v>
      </c>
    </row>
    <row r="122" spans="1:26" s="12" customFormat="1" ht="30" customHeight="1" x14ac:dyDescent="0.25">
      <c r="A122" s="11" t="s">
        <v>93</v>
      </c>
      <c r="B122" s="53">
        <f t="shared" si="31"/>
        <v>23.202914193200215</v>
      </c>
      <c r="C122" s="53">
        <f>C117/C110*10</f>
        <v>30.097113568923657</v>
      </c>
      <c r="D122" s="15">
        <f t="shared" si="27"/>
        <v>1.2971264436147352</v>
      </c>
      <c r="E122" s="54" t="e">
        <f t="shared" ref="E122:M122" si="36">E117/E110*10</f>
        <v>#DIV/0!</v>
      </c>
      <c r="F122" s="54">
        <f t="shared" si="36"/>
        <v>39</v>
      </c>
      <c r="G122" s="54">
        <f t="shared" si="36"/>
        <v>25</v>
      </c>
      <c r="H122" s="54"/>
      <c r="I122" s="54">
        <f t="shared" si="36"/>
        <v>39.777777777777779</v>
      </c>
      <c r="J122" s="54">
        <f t="shared" si="36"/>
        <v>37.647058823529413</v>
      </c>
      <c r="K122" s="54">
        <f t="shared" si="36"/>
        <v>36.191446028513241</v>
      </c>
      <c r="L122" s="54">
        <f t="shared" si="36"/>
        <v>30.04653868528214</v>
      </c>
      <c r="M122" s="54">
        <f t="shared" si="36"/>
        <v>32.625820568927793</v>
      </c>
      <c r="N122" s="54">
        <f t="shared" si="32"/>
        <v>20</v>
      </c>
      <c r="O122" s="54"/>
      <c r="P122" s="54"/>
      <c r="Q122" s="54"/>
      <c r="R122" s="54"/>
      <c r="S122" s="54">
        <f t="shared" ref="S122:U122" si="37">S117/S110*10</f>
        <v>24.642857142857146</v>
      </c>
      <c r="T122" s="54">
        <f t="shared" si="37"/>
        <v>26.558363417569197</v>
      </c>
      <c r="U122" s="54">
        <f t="shared" si="37"/>
        <v>22.460317460317462</v>
      </c>
      <c r="V122" s="54"/>
      <c r="W122" s="54"/>
      <c r="X122" s="54">
        <f t="shared" si="35"/>
        <v>31.569416498993963</v>
      </c>
      <c r="Y122" s="54">
        <f t="shared" si="35"/>
        <v>29.417989417989418</v>
      </c>
      <c r="Z122" s="54">
        <f t="shared" si="35"/>
        <v>29.694835680751176</v>
      </c>
    </row>
    <row r="123" spans="1:26" s="12" customFormat="1" ht="30" customHeight="1" x14ac:dyDescent="0.25">
      <c r="A123" s="11" t="s">
        <v>94</v>
      </c>
      <c r="B123" s="53">
        <f t="shared" ref="B123:Z123" si="38">B118/B111*10</f>
        <v>27.196282834737922</v>
      </c>
      <c r="C123" s="53">
        <f t="shared" si="38"/>
        <v>30.713211121635929</v>
      </c>
      <c r="D123" s="15">
        <f t="shared" si="27"/>
        <v>1.1293165065339672</v>
      </c>
      <c r="E123" s="53" t="e">
        <f t="shared" si="38"/>
        <v>#DIV/0!</v>
      </c>
      <c r="F123" s="54">
        <f t="shared" si="38"/>
        <v>26.097440944881889</v>
      </c>
      <c r="G123" s="54">
        <f t="shared" si="38"/>
        <v>30</v>
      </c>
      <c r="H123" s="54">
        <f t="shared" si="38"/>
        <v>33.464949928469238</v>
      </c>
      <c r="I123" s="54">
        <f t="shared" si="38"/>
        <v>31.242166517457477</v>
      </c>
      <c r="J123" s="54">
        <f t="shared" si="38"/>
        <v>28.048245614035086</v>
      </c>
      <c r="K123" s="54">
        <f t="shared" si="38"/>
        <v>36.526755852842811</v>
      </c>
      <c r="L123" s="54">
        <f t="shared" si="38"/>
        <v>29.436681222707421</v>
      </c>
      <c r="M123" s="54">
        <f t="shared" si="38"/>
        <v>30.284757118927974</v>
      </c>
      <c r="N123" s="54">
        <f t="shared" si="38"/>
        <v>30.382200382200381</v>
      </c>
      <c r="O123" s="54">
        <f t="shared" si="38"/>
        <v>24.337349397590362</v>
      </c>
      <c r="P123" s="54">
        <f t="shared" si="38"/>
        <v>27.345703912868093</v>
      </c>
      <c r="Q123" s="54">
        <f t="shared" si="38"/>
        <v>28.48018923713779</v>
      </c>
      <c r="R123" s="54">
        <f t="shared" si="38"/>
        <v>26.45565927654609</v>
      </c>
      <c r="S123" s="54">
        <f t="shared" si="38"/>
        <v>27.297026394921481</v>
      </c>
      <c r="T123" s="54">
        <f t="shared" si="38"/>
        <v>33.429468314694915</v>
      </c>
      <c r="U123" s="54">
        <f t="shared" si="38"/>
        <v>30.304308526664659</v>
      </c>
      <c r="V123" s="54">
        <f t="shared" si="38"/>
        <v>27.099433281813496</v>
      </c>
      <c r="W123" s="54">
        <f t="shared" si="38"/>
        <v>21.097666378565254</v>
      </c>
      <c r="X123" s="54">
        <f t="shared" si="38"/>
        <v>26.143790849673202</v>
      </c>
      <c r="Y123" s="54">
        <f t="shared" si="38"/>
        <v>37.768477574226154</v>
      </c>
      <c r="Z123" s="54">
        <f t="shared" si="38"/>
        <v>27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8039</v>
      </c>
      <c r="C128" s="27">
        <f t="shared" si="20"/>
        <v>5731.5</v>
      </c>
      <c r="D128" s="15"/>
      <c r="E128" s="15"/>
      <c r="F128" s="51">
        <f>(F107-F227)/2</f>
        <v>50</v>
      </c>
      <c r="G128" s="51">
        <f t="shared" ref="G128:Z128" si="40">(G107-G227)/2</f>
        <v>122.5</v>
      </c>
      <c r="H128" s="51">
        <f t="shared" si="40"/>
        <v>464.5</v>
      </c>
      <c r="I128" s="51">
        <f t="shared" si="40"/>
        <v>851</v>
      </c>
      <c r="J128" s="51">
        <f t="shared" si="40"/>
        <v>47.5</v>
      </c>
      <c r="K128" s="51">
        <f t="shared" si="40"/>
        <v>486.5</v>
      </c>
      <c r="L128" s="51">
        <f t="shared" si="40"/>
        <v>373</v>
      </c>
      <c r="M128" s="51">
        <f t="shared" si="40"/>
        <v>258.5</v>
      </c>
      <c r="N128" s="51">
        <f t="shared" si="40"/>
        <v>294</v>
      </c>
      <c r="O128" s="51">
        <f t="shared" si="40"/>
        <v>143</v>
      </c>
      <c r="P128" s="51">
        <f t="shared" si="40"/>
        <v>332.5</v>
      </c>
      <c r="Q128" s="51">
        <f t="shared" si="40"/>
        <v>621</v>
      </c>
      <c r="R128" s="51">
        <f t="shared" si="40"/>
        <v>118</v>
      </c>
      <c r="S128" s="51">
        <f t="shared" si="40"/>
        <v>169</v>
      </c>
      <c r="T128" s="51">
        <f t="shared" si="40"/>
        <v>224</v>
      </c>
      <c r="U128" s="51">
        <f t="shared" si="40"/>
        <v>492.5</v>
      </c>
      <c r="V128" s="51">
        <f t="shared" si="40"/>
        <v>61</v>
      </c>
      <c r="W128" s="51">
        <f t="shared" si="40"/>
        <v>50</v>
      </c>
      <c r="X128" s="51">
        <f t="shared" si="40"/>
        <v>75</v>
      </c>
      <c r="Y128" s="51">
        <f t="shared" si="40"/>
        <v>348</v>
      </c>
      <c r="Z128" s="51">
        <f t="shared" si="40"/>
        <v>150</v>
      </c>
    </row>
    <row r="129" spans="1:27" s="12" customFormat="1" ht="30" customHeight="1" x14ac:dyDescent="0.25">
      <c r="A129" s="32" t="s">
        <v>100</v>
      </c>
      <c r="B129" s="27">
        <v>481</v>
      </c>
      <c r="C129" s="27">
        <f t="shared" si="20"/>
        <v>686</v>
      </c>
      <c r="D129" s="15">
        <f>C129/B129</f>
        <v>1.4261954261954262</v>
      </c>
      <c r="E129" s="15"/>
      <c r="F129" s="24">
        <v>14</v>
      </c>
      <c r="G129" s="24">
        <v>31</v>
      </c>
      <c r="H129" s="24">
        <v>33</v>
      </c>
      <c r="I129" s="24">
        <v>39</v>
      </c>
      <c r="J129" s="24">
        <v>18</v>
      </c>
      <c r="K129" s="24">
        <v>41</v>
      </c>
      <c r="L129" s="26">
        <v>25</v>
      </c>
      <c r="M129" s="26">
        <v>29</v>
      </c>
      <c r="N129" s="26">
        <v>48</v>
      </c>
      <c r="O129" s="24">
        <v>14</v>
      </c>
      <c r="P129" s="24">
        <v>36</v>
      </c>
      <c r="Q129" s="24">
        <v>30</v>
      </c>
      <c r="R129" s="24">
        <v>35</v>
      </c>
      <c r="S129" s="24">
        <v>46</v>
      </c>
      <c r="T129" s="24">
        <v>54</v>
      </c>
      <c r="U129" s="24">
        <v>22</v>
      </c>
      <c r="V129" s="24">
        <v>26</v>
      </c>
      <c r="W129" s="24">
        <v>21</v>
      </c>
      <c r="X129" s="24">
        <v>22</v>
      </c>
      <c r="Y129" s="24">
        <v>65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5004.7999999999993</v>
      </c>
      <c r="D133" s="15">
        <f t="shared" si="41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486</v>
      </c>
      <c r="C134" s="27">
        <f>SUM(F134:Z134)</f>
        <v>210</v>
      </c>
      <c r="D134" s="15">
        <f>C134/B134</f>
        <v>0.43209876543209874</v>
      </c>
      <c r="E134" s="15"/>
      <c r="F134" s="39">
        <v>14</v>
      </c>
      <c r="G134" s="39"/>
      <c r="H134" s="39">
        <v>60</v>
      </c>
      <c r="I134" s="39">
        <v>3</v>
      </c>
      <c r="J134" s="39"/>
      <c r="K134" s="39"/>
      <c r="L134" s="39">
        <v>70</v>
      </c>
      <c r="M134" s="39">
        <v>8</v>
      </c>
      <c r="N134" s="39"/>
      <c r="O134" s="39"/>
      <c r="P134" s="39"/>
      <c r="Q134" s="39">
        <v>1</v>
      </c>
      <c r="R134" s="39"/>
      <c r="S134" s="39">
        <v>7</v>
      </c>
      <c r="T134" s="39"/>
      <c r="U134" s="39">
        <v>4</v>
      </c>
      <c r="V134" s="39">
        <v>12</v>
      </c>
      <c r="W134" s="39"/>
      <c r="X134" s="39"/>
      <c r="Y134" s="39">
        <v>31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7.5949367088607597E-2</v>
      </c>
      <c r="C135" s="27">
        <f t="shared" ref="C135:C139" si="42">SUM(F135:Z135)</f>
        <v>0.60719823205505608</v>
      </c>
      <c r="D135" s="15"/>
      <c r="E135" s="15"/>
      <c r="F135" s="35">
        <f t="shared" ref="F135:Z135" si="43">F134/F133</f>
        <v>0.13307984790874525</v>
      </c>
      <c r="G135" s="35">
        <f t="shared" si="43"/>
        <v>0</v>
      </c>
      <c r="H135" s="35">
        <f t="shared" si="43"/>
        <v>8.3206212730550538E-2</v>
      </c>
      <c r="I135" s="35">
        <f t="shared" si="43"/>
        <v>8.5470085470085479E-3</v>
      </c>
      <c r="J135" s="35">
        <f t="shared" si="43"/>
        <v>0</v>
      </c>
      <c r="K135" s="35">
        <f t="shared" si="43"/>
        <v>0</v>
      </c>
      <c r="L135" s="35">
        <f t="shared" si="43"/>
        <v>9.4786729857819899E-2</v>
      </c>
      <c r="M135" s="35">
        <f t="shared" si="43"/>
        <v>1.0274852298998202E-2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1.8078512396694217E-2</v>
      </c>
      <c r="T135" s="35">
        <f t="shared" si="43"/>
        <v>0</v>
      </c>
      <c r="U135" s="35">
        <f t="shared" si="43"/>
        <v>7.9051383399209488E-2</v>
      </c>
      <c r="V135" s="35">
        <f t="shared" si="43"/>
        <v>0.1</v>
      </c>
      <c r="W135" s="35">
        <f t="shared" si="43"/>
        <v>0</v>
      </c>
      <c r="X135" s="35">
        <f t="shared" si="43"/>
        <v>0</v>
      </c>
      <c r="Y135" s="35">
        <f t="shared" si="43"/>
        <v>7.5242718446601936E-2</v>
      </c>
      <c r="Z135" s="35">
        <f t="shared" si="43"/>
        <v>0</v>
      </c>
    </row>
    <row r="136" spans="1:27" s="91" customFormat="1" ht="21" hidden="1" customHeight="1" x14ac:dyDescent="0.25">
      <c r="A136" s="89" t="s">
        <v>96</v>
      </c>
      <c r="B136" s="90">
        <f>B133-B134</f>
        <v>5913</v>
      </c>
      <c r="C136" s="27">
        <f t="shared" si="42"/>
        <v>4794.7999999999984</v>
      </c>
      <c r="D136" s="90"/>
      <c r="E136" s="90"/>
      <c r="F136" s="90">
        <f t="shared" ref="F136:Z136" si="44">F133-F134</f>
        <v>91.2</v>
      </c>
      <c r="G136" s="90">
        <f t="shared" si="44"/>
        <v>149.19999999999999</v>
      </c>
      <c r="H136" s="90">
        <f t="shared" si="44"/>
        <v>661.1</v>
      </c>
      <c r="I136" s="90">
        <f t="shared" si="44"/>
        <v>348</v>
      </c>
      <c r="J136" s="90">
        <f t="shared" si="44"/>
        <v>61</v>
      </c>
      <c r="K136" s="90">
        <f t="shared" si="44"/>
        <v>102.4</v>
      </c>
      <c r="L136" s="90">
        <f t="shared" si="44"/>
        <v>668.5</v>
      </c>
      <c r="M136" s="90">
        <f t="shared" si="44"/>
        <v>770.6</v>
      </c>
      <c r="N136" s="90">
        <f t="shared" si="44"/>
        <v>252</v>
      </c>
      <c r="O136" s="90">
        <f t="shared" si="44"/>
        <v>14.1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380.2</v>
      </c>
      <c r="T136" s="90">
        <f t="shared" si="44"/>
        <v>156.6</v>
      </c>
      <c r="U136" s="90">
        <f t="shared" si="44"/>
        <v>46.6</v>
      </c>
      <c r="V136" s="90">
        <f t="shared" si="44"/>
        <v>108</v>
      </c>
      <c r="W136" s="90">
        <f t="shared" si="44"/>
        <v>6.9</v>
      </c>
      <c r="X136" s="90">
        <f t="shared" si="44"/>
        <v>247.4</v>
      </c>
      <c r="Y136" s="90">
        <f t="shared" si="44"/>
        <v>381</v>
      </c>
      <c r="Z136" s="90">
        <f t="shared" si="44"/>
        <v>2.2000000000000002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12018</v>
      </c>
      <c r="C138" s="27">
        <f>SUM(F138:Z138)</f>
        <v>3883</v>
      </c>
      <c r="D138" s="15">
        <f>C138/B138</f>
        <v>0.32309868530537528</v>
      </c>
      <c r="E138" s="15"/>
      <c r="F138" s="39">
        <v>187</v>
      </c>
      <c r="G138" s="39"/>
      <c r="H138" s="39">
        <v>960</v>
      </c>
      <c r="I138" s="39">
        <v>51</v>
      </c>
      <c r="J138" s="39"/>
      <c r="K138" s="39"/>
      <c r="L138" s="39">
        <v>1538</v>
      </c>
      <c r="M138" s="39">
        <v>200</v>
      </c>
      <c r="N138" s="39"/>
      <c r="O138" s="39"/>
      <c r="P138" s="39"/>
      <c r="Q138" s="39">
        <v>16</v>
      </c>
      <c r="R138" s="39"/>
      <c r="S138" s="39">
        <v>140</v>
      </c>
      <c r="T138" s="39"/>
      <c r="U138" s="39">
        <v>80</v>
      </c>
      <c r="V138" s="39">
        <v>192</v>
      </c>
      <c r="W138" s="39"/>
      <c r="X138" s="39"/>
      <c r="Y138" s="39">
        <v>519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247.28395061728395</v>
      </c>
      <c r="C140" s="53">
        <f>C138/C134*10</f>
        <v>184.9047619047619</v>
      </c>
      <c r="D140" s="15">
        <f>C140/B140</f>
        <v>0.74774267170672559</v>
      </c>
      <c r="E140" s="15"/>
      <c r="F140" s="58">
        <f t="shared" ref="F140:I140" si="46">F138/F134*10</f>
        <v>133.57142857142858</v>
      </c>
      <c r="G140" s="58"/>
      <c r="H140" s="58">
        <f t="shared" si="46"/>
        <v>160</v>
      </c>
      <c r="I140" s="58">
        <f t="shared" si="46"/>
        <v>170</v>
      </c>
      <c r="J140" s="58"/>
      <c r="K140" s="58"/>
      <c r="L140" s="58">
        <f>L138/L134*10</f>
        <v>219.71428571428572</v>
      </c>
      <c r="M140" s="58">
        <f>M138/M134*10</f>
        <v>250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>
        <f t="shared" ref="U140:V140" si="47">U138/U134*10</f>
        <v>200</v>
      </c>
      <c r="V140" s="58">
        <f t="shared" si="47"/>
        <v>160</v>
      </c>
      <c r="W140" s="58"/>
      <c r="X140" s="58"/>
      <c r="Y140" s="58">
        <f>Y138/Y134*10</f>
        <v>167.41935483870969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8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8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 t="shared" si="48"/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65</v>
      </c>
      <c r="C144" s="27">
        <f>SUM(F144:Z144)</f>
        <v>70.099999999999994</v>
      </c>
      <c r="D144" s="15">
        <f>C144/B144</f>
        <v>1.0784615384615384</v>
      </c>
      <c r="E144" s="15"/>
      <c r="F144" s="107">
        <v>0.3</v>
      </c>
      <c r="G144" s="39">
        <v>13</v>
      </c>
      <c r="H144" s="39"/>
      <c r="I144" s="107">
        <v>0.3</v>
      </c>
      <c r="J144" s="39">
        <v>2</v>
      </c>
      <c r="K144" s="39">
        <v>4</v>
      </c>
      <c r="L144" s="107">
        <v>32.5</v>
      </c>
      <c r="M144" s="39">
        <v>2.5</v>
      </c>
      <c r="N144" s="39">
        <v>2.5</v>
      </c>
      <c r="O144" s="39">
        <v>3</v>
      </c>
      <c r="P144" s="39"/>
      <c r="Q144" s="39">
        <v>9</v>
      </c>
      <c r="R144" s="39"/>
      <c r="S144" s="39"/>
      <c r="T144" s="39"/>
      <c r="U144" s="39">
        <v>1</v>
      </c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6.7708333333333329E-2</v>
      </c>
      <c r="C145" s="33">
        <f>C144/C143</f>
        <v>7.6578544898405071E-2</v>
      </c>
      <c r="D145" s="15"/>
      <c r="E145" s="15"/>
      <c r="F145" s="29">
        <f>F144/F143</f>
        <v>1.8292682926829271E-2</v>
      </c>
      <c r="G145" s="29">
        <f t="shared" ref="G145:Z145" si="49">G144/G143</f>
        <v>0.11016949152542373</v>
      </c>
      <c r="H145" s="29">
        <f t="shared" si="49"/>
        <v>0</v>
      </c>
      <c r="I145" s="29">
        <f t="shared" si="49"/>
        <v>5.2631578947368418E-2</v>
      </c>
      <c r="J145" s="29">
        <f t="shared" si="49"/>
        <v>0.17857142857142858</v>
      </c>
      <c r="K145" s="29">
        <f t="shared" si="49"/>
        <v>0.25157232704402516</v>
      </c>
      <c r="L145" s="29">
        <f t="shared" si="49"/>
        <v>0.30232558139534882</v>
      </c>
      <c r="M145" s="29">
        <f t="shared" si="49"/>
        <v>3.1887755102040817E-2</v>
      </c>
      <c r="N145" s="29">
        <f t="shared" si="49"/>
        <v>3.987240829346092E-2</v>
      </c>
      <c r="O145" s="29">
        <f t="shared" si="49"/>
        <v>0.26315789473684209</v>
      </c>
      <c r="P145" s="29">
        <f t="shared" si="49"/>
        <v>0</v>
      </c>
      <c r="Q145" s="29">
        <f t="shared" si="49"/>
        <v>9.0817356205852684E-2</v>
      </c>
      <c r="R145" s="29"/>
      <c r="S145" s="29">
        <f t="shared" si="49"/>
        <v>0</v>
      </c>
      <c r="T145" s="29">
        <f t="shared" si="49"/>
        <v>0</v>
      </c>
      <c r="U145" s="29">
        <f t="shared" si="49"/>
        <v>6.535947712418301E-2</v>
      </c>
      <c r="V145" s="29"/>
      <c r="W145" s="29">
        <f t="shared" si="49"/>
        <v>0</v>
      </c>
      <c r="X145" s="29">
        <f t="shared" si="49"/>
        <v>0</v>
      </c>
      <c r="Y145" s="29">
        <f t="shared" si="49"/>
        <v>0</v>
      </c>
      <c r="Z145" s="29">
        <f t="shared" si="4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0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2649</v>
      </c>
      <c r="C147" s="27">
        <f t="shared" si="50"/>
        <v>3018.4</v>
      </c>
      <c r="D147" s="15">
        <f>C147/B147</f>
        <v>1.1394488486221215</v>
      </c>
      <c r="E147" s="15"/>
      <c r="F147" s="39">
        <v>4.9000000000000004</v>
      </c>
      <c r="G147" s="39">
        <v>390</v>
      </c>
      <c r="H147" s="39"/>
      <c r="I147" s="39">
        <v>21</v>
      </c>
      <c r="J147" s="39">
        <v>13</v>
      </c>
      <c r="K147" s="39">
        <v>104</v>
      </c>
      <c r="L147" s="39">
        <v>1973</v>
      </c>
      <c r="M147" s="39">
        <v>74</v>
      </c>
      <c r="N147" s="39">
        <v>65</v>
      </c>
      <c r="O147" s="39">
        <v>3.5</v>
      </c>
      <c r="P147" s="39"/>
      <c r="Q147" s="39">
        <v>320</v>
      </c>
      <c r="R147" s="39"/>
      <c r="S147" s="39"/>
      <c r="T147" s="39"/>
      <c r="U147" s="39">
        <v>50</v>
      </c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1">F147/F146</f>
        <v>#DIV/0!</v>
      </c>
      <c r="G148" s="30" t="e">
        <f t="shared" si="51"/>
        <v>#DIV/0!</v>
      </c>
      <c r="H148" s="30" t="e">
        <f t="shared" si="51"/>
        <v>#DIV/0!</v>
      </c>
      <c r="I148" s="30" t="e">
        <f t="shared" si="51"/>
        <v>#DIV/0!</v>
      </c>
      <c r="J148" s="30" t="e">
        <f t="shared" si="51"/>
        <v>#DIV/0!</v>
      </c>
      <c r="K148" s="30" t="e">
        <f t="shared" si="51"/>
        <v>#DIV/0!</v>
      </c>
      <c r="L148" s="30" t="e">
        <f t="shared" si="51"/>
        <v>#DIV/0!</v>
      </c>
      <c r="M148" s="30" t="e">
        <f t="shared" si="51"/>
        <v>#DIV/0!</v>
      </c>
      <c r="N148" s="30" t="e">
        <f t="shared" si="51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407.53846153846155</v>
      </c>
      <c r="C149" s="60">
        <f>C147/C144*10</f>
        <v>430.58487874465061</v>
      </c>
      <c r="D149" s="15">
        <f t="shared" ref="D149:D164" si="52">C149/B149</f>
        <v>1.0565502875954054</v>
      </c>
      <c r="E149" s="15"/>
      <c r="F149" s="58">
        <f t="shared" ref="F149:G149" si="53">F147/F144*10</f>
        <v>163.33333333333337</v>
      </c>
      <c r="G149" s="58">
        <f t="shared" si="53"/>
        <v>300</v>
      </c>
      <c r="H149" s="58"/>
      <c r="I149" s="58">
        <f t="shared" ref="I149:N149" si="54">I147/I144*10</f>
        <v>700</v>
      </c>
      <c r="J149" s="58">
        <f t="shared" si="54"/>
        <v>65</v>
      </c>
      <c r="K149" s="58">
        <f t="shared" si="54"/>
        <v>260</v>
      </c>
      <c r="L149" s="58">
        <f t="shared" si="54"/>
        <v>607.07692307692309</v>
      </c>
      <c r="M149" s="58">
        <f t="shared" si="54"/>
        <v>296</v>
      </c>
      <c r="N149" s="58">
        <f t="shared" si="54"/>
        <v>260</v>
      </c>
      <c r="O149" s="58">
        <f t="shared" ref="O149:U149" si="55">O147/O144*10</f>
        <v>11.666666666666668</v>
      </c>
      <c r="P149" s="58"/>
      <c r="Q149" s="58">
        <f t="shared" si="55"/>
        <v>355.55555555555554</v>
      </c>
      <c r="R149" s="58"/>
      <c r="S149" s="58"/>
      <c r="T149" s="58"/>
      <c r="U149" s="58">
        <f t="shared" si="55"/>
        <v>500</v>
      </c>
      <c r="V149" s="58"/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486</v>
      </c>
      <c r="D150" s="15">
        <f t="shared" si="52"/>
        <v>1.0896860986547086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>
        <v>0</v>
      </c>
      <c r="Y150" s="37"/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2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2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2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2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2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2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6">SUM(F157:Z157)</f>
        <v>0</v>
      </c>
      <c r="D157" s="15" t="e">
        <f t="shared" si="52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6"/>
        <v>#DIV/0!</v>
      </c>
      <c r="D158" s="15" t="e">
        <f t="shared" si="52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1566</v>
      </c>
      <c r="C159" s="27">
        <f t="shared" si="56"/>
        <v>435</v>
      </c>
      <c r="D159" s="15">
        <f t="shared" si="52"/>
        <v>0.27777777777777779</v>
      </c>
      <c r="E159" s="15"/>
      <c r="F159" s="37"/>
      <c r="G159" s="37"/>
      <c r="H159" s="37"/>
      <c r="I159" s="37"/>
      <c r="J159" s="37"/>
      <c r="K159" s="37">
        <v>120</v>
      </c>
      <c r="L159" s="37"/>
      <c r="M159" s="37"/>
      <c r="N159" s="37"/>
      <c r="O159" s="37"/>
      <c r="P159" s="37"/>
      <c r="Q159" s="37">
        <v>140</v>
      </c>
      <c r="R159" s="37"/>
      <c r="S159" s="37"/>
      <c r="T159" s="37"/>
      <c r="U159" s="37"/>
      <c r="V159" s="37"/>
      <c r="W159" s="37">
        <v>75</v>
      </c>
      <c r="X159" s="37"/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958</v>
      </c>
      <c r="C160" s="27">
        <f t="shared" si="56"/>
        <v>403</v>
      </c>
      <c r="D160" s="15">
        <f t="shared" si="52"/>
        <v>0.42066805845511485</v>
      </c>
      <c r="E160" s="15"/>
      <c r="F160" s="37"/>
      <c r="G160" s="35"/>
      <c r="H160" s="58"/>
      <c r="I160" s="26"/>
      <c r="J160" s="26"/>
      <c r="K160" s="26">
        <v>108</v>
      </c>
      <c r="L160" s="26"/>
      <c r="M160" s="38"/>
      <c r="N160" s="38"/>
      <c r="O160" s="35"/>
      <c r="P160" s="35"/>
      <c r="Q160" s="38">
        <v>120</v>
      </c>
      <c r="R160" s="38"/>
      <c r="S160" s="38"/>
      <c r="T160" s="38"/>
      <c r="U160" s="38"/>
      <c r="V160" s="38"/>
      <c r="W160" s="38">
        <v>75</v>
      </c>
      <c r="X160" s="38"/>
      <c r="Y160" s="38">
        <v>100</v>
      </c>
      <c r="Z160" s="35"/>
    </row>
    <row r="161" spans="1:26" s="12" customFormat="1" ht="30" hidden="1" customHeight="1" x14ac:dyDescent="0.25">
      <c r="A161" s="32" t="s">
        <v>98</v>
      </c>
      <c r="B161" s="53">
        <f>B160/B159*10</f>
        <v>6.11749680715198</v>
      </c>
      <c r="C161" s="27" t="e">
        <f t="shared" si="56"/>
        <v>#DIV/0!</v>
      </c>
      <c r="D161" s="15" t="e">
        <f t="shared" si="52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7">I160/I159*10</f>
        <v>#DIV/0!</v>
      </c>
      <c r="J161" s="54" t="e">
        <f t="shared" si="57"/>
        <v>#DIV/0!</v>
      </c>
      <c r="K161" s="54">
        <f t="shared" si="57"/>
        <v>9</v>
      </c>
      <c r="L161" s="54" t="e">
        <f t="shared" si="57"/>
        <v>#DIV/0!</v>
      </c>
      <c r="M161" s="54" t="e">
        <f t="shared" si="57"/>
        <v>#DIV/0!</v>
      </c>
      <c r="N161" s="54" t="e">
        <f t="shared" si="57"/>
        <v>#DIV/0!</v>
      </c>
      <c r="O161" s="26"/>
      <c r="P161" s="26"/>
      <c r="Q161" s="54">
        <f>Q160/Q159*10</f>
        <v>8.5714285714285712</v>
      </c>
      <c r="R161" s="54" t="e">
        <f>R160/R159*10</f>
        <v>#DIV/0!</v>
      </c>
      <c r="S161" s="54"/>
      <c r="T161" s="54" t="e">
        <f t="shared" ref="T161:Y161" si="58">T160/T159*10</f>
        <v>#DIV/0!</v>
      </c>
      <c r="U161" s="54" t="e">
        <f t="shared" si="58"/>
        <v>#DIV/0!</v>
      </c>
      <c r="V161" s="54" t="e">
        <f t="shared" si="58"/>
        <v>#DIV/0!</v>
      </c>
      <c r="W161" s="54">
        <f t="shared" si="58"/>
        <v>10</v>
      </c>
      <c r="X161" s="54" t="e">
        <f t="shared" si="58"/>
        <v>#DIV/0!</v>
      </c>
      <c r="Y161" s="54">
        <f t="shared" si="58"/>
        <v>10</v>
      </c>
      <c r="Z161" s="26"/>
    </row>
    <row r="162" spans="1:26" s="12" customFormat="1" ht="30" customHeight="1" x14ac:dyDescent="0.25">
      <c r="A162" s="55" t="s">
        <v>185</v>
      </c>
      <c r="B162" s="27">
        <v>6202</v>
      </c>
      <c r="C162" s="27">
        <f t="shared" si="56"/>
        <v>2423</v>
      </c>
      <c r="D162" s="15">
        <f t="shared" si="52"/>
        <v>0.39068042566913896</v>
      </c>
      <c r="E162" s="15"/>
      <c r="F162" s="37"/>
      <c r="G162" s="37"/>
      <c r="H162" s="37"/>
      <c r="I162" s="37">
        <v>534</v>
      </c>
      <c r="J162" s="37">
        <v>254</v>
      </c>
      <c r="K162" s="37">
        <v>650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5818</v>
      </c>
      <c r="C163" s="27">
        <f t="shared" si="56"/>
        <v>2418</v>
      </c>
      <c r="D163" s="15">
        <f t="shared" si="52"/>
        <v>0.41560673771055345</v>
      </c>
      <c r="E163" s="15"/>
      <c r="F163" s="37"/>
      <c r="G163" s="35"/>
      <c r="H163" s="58"/>
      <c r="I163" s="26">
        <v>573</v>
      </c>
      <c r="J163" s="26">
        <v>255</v>
      </c>
      <c r="K163" s="26">
        <v>520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59">B163/B162*10</f>
        <v>9.3808448887455658</v>
      </c>
      <c r="C164" s="54">
        <f t="shared" si="59"/>
        <v>9.9793644242674375</v>
      </c>
      <c r="D164" s="15">
        <f t="shared" si="52"/>
        <v>1.0638023059351436</v>
      </c>
      <c r="E164" s="54" t="e">
        <f t="shared" si="59"/>
        <v>#DIV/0!</v>
      </c>
      <c r="F164" s="54"/>
      <c r="G164" s="54"/>
      <c r="H164" s="54"/>
      <c r="I164" s="54">
        <f>I163/I162*10</f>
        <v>10.730337078651687</v>
      </c>
      <c r="J164" s="54">
        <f>J163/J162*10</f>
        <v>10.039370078740157</v>
      </c>
      <c r="K164" s="54">
        <f>K163/K162*10</f>
        <v>8</v>
      </c>
      <c r="L164" s="54">
        <f>L163/L162*10</f>
        <v>10.236220472440944</v>
      </c>
      <c r="M164" s="54"/>
      <c r="N164" s="54">
        <f t="shared" ref="N164" si="60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6"/>
        <v>165</v>
      </c>
      <c r="D165" s="15">
        <f t="shared" ref="D165:D170" si="61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6"/>
        <v>104</v>
      </c>
      <c r="D166" s="15">
        <f t="shared" si="61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6"/>
        <v>11.304347826086957</v>
      </c>
      <c r="D167" s="15">
        <f t="shared" si="61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6"/>
        <v>0</v>
      </c>
      <c r="D168" s="15" t="e">
        <f t="shared" si="61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6"/>
        <v>0</v>
      </c>
      <c r="D169" s="15" t="e">
        <f t="shared" si="61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6"/>
        <v>#DIV/0!</v>
      </c>
      <c r="D170" s="15" t="e">
        <f t="shared" si="61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6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6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6"/>
        <v>#DIV/0!</v>
      </c>
      <c r="D173" s="15" t="e">
        <f t="shared" ref="D173:D181" si="62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6"/>
        <v>0</v>
      </c>
      <c r="D174" s="15" t="e">
        <f t="shared" si="62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6"/>
        <v>0</v>
      </c>
      <c r="D175" s="15" t="e">
        <f t="shared" si="62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6"/>
        <v>0</v>
      </c>
      <c r="D176" s="15" t="e">
        <f t="shared" si="62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2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80956</v>
      </c>
      <c r="C178" s="27">
        <f>SUM(F178:Z178)</f>
        <v>77649</v>
      </c>
      <c r="D178" s="15">
        <f t="shared" si="62"/>
        <v>0.95915064973565889</v>
      </c>
      <c r="E178" s="15"/>
      <c r="F178" s="39">
        <v>5864</v>
      </c>
      <c r="G178" s="39">
        <v>2630</v>
      </c>
      <c r="H178" s="39">
        <v>3010</v>
      </c>
      <c r="I178" s="39">
        <v>4284</v>
      </c>
      <c r="J178" s="39">
        <v>2300</v>
      </c>
      <c r="K178" s="39">
        <v>5940</v>
      </c>
      <c r="L178" s="39">
        <v>2850</v>
      </c>
      <c r="M178" s="39">
        <v>3130</v>
      </c>
      <c r="N178" s="39">
        <v>2655</v>
      </c>
      <c r="O178" s="39">
        <v>1275</v>
      </c>
      <c r="P178" s="39">
        <v>1988</v>
      </c>
      <c r="Q178" s="39">
        <v>5478</v>
      </c>
      <c r="R178" s="39">
        <v>5500</v>
      </c>
      <c r="S178" s="39">
        <v>4596</v>
      </c>
      <c r="T178" s="39">
        <v>6430</v>
      </c>
      <c r="U178" s="39">
        <v>1872</v>
      </c>
      <c r="V178" s="39">
        <v>2100</v>
      </c>
      <c r="W178" s="39">
        <v>2005</v>
      </c>
      <c r="X178" s="39">
        <v>4900</v>
      </c>
      <c r="Y178" s="39">
        <v>6722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0.77100952380952381</v>
      </c>
      <c r="C179" s="9">
        <f>C178/C177</f>
        <v>0.73951428571428568</v>
      </c>
      <c r="D179" s="15">
        <f t="shared" si="62"/>
        <v>0.95915064973565878</v>
      </c>
      <c r="E179" s="9"/>
      <c r="F179" s="30">
        <f>F178/F177</f>
        <v>0.78743118034107695</v>
      </c>
      <c r="G179" s="30">
        <f t="shared" ref="G179:Z179" si="63">G178/G177</f>
        <v>0.64366128242780229</v>
      </c>
      <c r="H179" s="30">
        <f t="shared" si="63"/>
        <v>0.54777070063694266</v>
      </c>
      <c r="I179" s="30">
        <f t="shared" si="63"/>
        <v>0.6354197567487393</v>
      </c>
      <c r="J179" s="30">
        <f t="shared" si="63"/>
        <v>0.68229012162563041</v>
      </c>
      <c r="K179" s="30">
        <f t="shared" si="63"/>
        <v>1.0013486176668915</v>
      </c>
      <c r="L179" s="30">
        <f t="shared" si="63"/>
        <v>0.66294487090020937</v>
      </c>
      <c r="M179" s="30">
        <f t="shared" si="63"/>
        <v>0.61967927143139967</v>
      </c>
      <c r="N179" s="30">
        <f t="shared" si="63"/>
        <v>0.58725945587259454</v>
      </c>
      <c r="O179" s="30">
        <f t="shared" si="63"/>
        <v>0.5720053835800808</v>
      </c>
      <c r="P179" s="30">
        <f t="shared" si="63"/>
        <v>0.64149725717973538</v>
      </c>
      <c r="Q179" s="30">
        <f t="shared" si="63"/>
        <v>0.77669076988515529</v>
      </c>
      <c r="R179" s="30">
        <f t="shared" si="63"/>
        <v>0.72818747517542703</v>
      </c>
      <c r="S179" s="30">
        <f t="shared" si="63"/>
        <v>0.89958896065766292</v>
      </c>
      <c r="T179" s="30">
        <f t="shared" si="63"/>
        <v>0.83909695941537255</v>
      </c>
      <c r="U179" s="30">
        <f t="shared" si="63"/>
        <v>0.45826193390452874</v>
      </c>
      <c r="V179" s="30">
        <f t="shared" si="63"/>
        <v>0.63771636805344667</v>
      </c>
      <c r="W179" s="30">
        <f t="shared" si="63"/>
        <v>0.94219924812030076</v>
      </c>
      <c r="X179" s="30">
        <f t="shared" si="63"/>
        <v>0.8038057742782152</v>
      </c>
      <c r="Y179" s="30">
        <f t="shared" si="63"/>
        <v>0.9740617301840313</v>
      </c>
      <c r="Z179" s="30">
        <f t="shared" si="63"/>
        <v>0.74464348436951178</v>
      </c>
    </row>
    <row r="180" spans="1:26" s="12" customFormat="1" ht="30" customHeight="1" x14ac:dyDescent="0.25">
      <c r="A180" s="32" t="s">
        <v>124</v>
      </c>
      <c r="B180" s="23">
        <v>25980</v>
      </c>
      <c r="C180" s="27">
        <f>SUM(F180:Z180)</f>
        <v>33717</v>
      </c>
      <c r="D180" s="15">
        <f t="shared" si="62"/>
        <v>1.2978060046189377</v>
      </c>
      <c r="E180" s="15"/>
      <c r="F180" s="10">
        <v>70</v>
      </c>
      <c r="G180" s="10">
        <v>350</v>
      </c>
      <c r="H180" s="10">
        <v>5560</v>
      </c>
      <c r="I180" s="10">
        <v>1870</v>
      </c>
      <c r="J180" s="10">
        <v>824</v>
      </c>
      <c r="K180" s="10">
        <v>4580</v>
      </c>
      <c r="L180" s="10">
        <v>2491</v>
      </c>
      <c r="M180" s="10">
        <v>2031</v>
      </c>
      <c r="N180" s="10">
        <v>100</v>
      </c>
      <c r="O180" s="10">
        <v>100</v>
      </c>
      <c r="P180" s="10"/>
      <c r="Q180" s="10">
        <v>1080</v>
      </c>
      <c r="R180" s="10">
        <v>1680</v>
      </c>
      <c r="S180" s="10">
        <v>198</v>
      </c>
      <c r="T180" s="10">
        <v>2085</v>
      </c>
      <c r="U180" s="10">
        <v>843</v>
      </c>
      <c r="V180" s="10">
        <v>1021</v>
      </c>
      <c r="W180" s="10">
        <v>810</v>
      </c>
      <c r="X180" s="10"/>
      <c r="Y180" s="10">
        <v>6424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2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31077</v>
      </c>
      <c r="C182" s="27">
        <f>SUM(F182:Z182)</f>
        <v>35625</v>
      </c>
      <c r="D182" s="15">
        <f>C182/B182</f>
        <v>1.1463461724104644</v>
      </c>
      <c r="E182" s="15"/>
      <c r="F182" s="39">
        <v>1250</v>
      </c>
      <c r="G182" s="39">
        <v>1795</v>
      </c>
      <c r="H182" s="39">
        <v>720</v>
      </c>
      <c r="I182" s="39">
        <v>1815</v>
      </c>
      <c r="J182" s="39">
        <v>938</v>
      </c>
      <c r="K182" s="39">
        <v>3989</v>
      </c>
      <c r="L182" s="39">
        <v>1380</v>
      </c>
      <c r="M182" s="39">
        <v>965</v>
      </c>
      <c r="N182" s="39">
        <v>1305</v>
      </c>
      <c r="O182" s="39">
        <v>710</v>
      </c>
      <c r="P182" s="39">
        <v>370</v>
      </c>
      <c r="Q182" s="39">
        <v>3760</v>
      </c>
      <c r="R182" s="39">
        <v>2019</v>
      </c>
      <c r="S182" s="39">
        <v>1800</v>
      </c>
      <c r="T182" s="39">
        <v>3768</v>
      </c>
      <c r="U182" s="39">
        <v>1676</v>
      </c>
      <c r="V182" s="39">
        <v>560</v>
      </c>
      <c r="W182" s="39">
        <v>780</v>
      </c>
      <c r="X182" s="39">
        <v>2656</v>
      </c>
      <c r="Y182" s="39">
        <v>2350</v>
      </c>
      <c r="Z182" s="39">
        <v>1019</v>
      </c>
    </row>
    <row r="183" spans="1:26" s="12" customFormat="1" ht="30" customHeight="1" x14ac:dyDescent="0.25">
      <c r="A183" s="13" t="s">
        <v>52</v>
      </c>
      <c r="B183" s="87">
        <f>B182/B181</f>
        <v>0.29597142857142855</v>
      </c>
      <c r="C183" s="87">
        <f>C182/C181</f>
        <v>0.3392857142857143</v>
      </c>
      <c r="D183" s="15"/>
      <c r="E183" s="15"/>
      <c r="F183" s="16">
        <f>F182/F181</f>
        <v>0.16785282664160064</v>
      </c>
      <c r="G183" s="16">
        <f t="shared" ref="G183:Z183" si="64">G182/G181</f>
        <v>0.43930494371023004</v>
      </c>
      <c r="H183" s="16">
        <f t="shared" si="64"/>
        <v>0.13102820746132848</v>
      </c>
      <c r="I183" s="16">
        <f t="shared" si="64"/>
        <v>0.26920795016315635</v>
      </c>
      <c r="J183" s="16">
        <f t="shared" si="64"/>
        <v>0.27825571047167014</v>
      </c>
      <c r="K183" s="16">
        <f t="shared" si="64"/>
        <v>0.67245448415374243</v>
      </c>
      <c r="L183" s="16">
        <f t="shared" si="64"/>
        <v>0.32100488485694345</v>
      </c>
      <c r="M183" s="16">
        <f t="shared" si="64"/>
        <v>0.19105127697485647</v>
      </c>
      <c r="N183" s="16">
        <f t="shared" si="64"/>
        <v>0.28865295288652953</v>
      </c>
      <c r="O183" s="16">
        <f t="shared" si="64"/>
        <v>0.31852848811126067</v>
      </c>
      <c r="P183" s="16">
        <f t="shared" si="64"/>
        <v>0.11939335269441756</v>
      </c>
      <c r="Q183" s="16">
        <f t="shared" si="64"/>
        <v>0.53310647951226431</v>
      </c>
      <c r="R183" s="16">
        <f t="shared" si="64"/>
        <v>0.26731100225076126</v>
      </c>
      <c r="S183" s="16">
        <f t="shared" si="64"/>
        <v>0.35231943628890194</v>
      </c>
      <c r="T183" s="16">
        <f t="shared" si="64"/>
        <v>0.49171342816129454</v>
      </c>
      <c r="U183" s="16">
        <f t="shared" si="64"/>
        <v>0.41028151774785804</v>
      </c>
      <c r="V183" s="16">
        <f t="shared" si="64"/>
        <v>0.17005769814758578</v>
      </c>
      <c r="W183" s="16">
        <f t="shared" si="64"/>
        <v>0.36654135338345867</v>
      </c>
      <c r="X183" s="16">
        <f t="shared" si="64"/>
        <v>0.4356955380577428</v>
      </c>
      <c r="Y183" s="16">
        <f t="shared" si="64"/>
        <v>0.34053035791914216</v>
      </c>
      <c r="Z183" s="16">
        <f t="shared" si="64"/>
        <v>0.35792061819459081</v>
      </c>
    </row>
    <row r="184" spans="1:26" s="12" customFormat="1" ht="30" customHeight="1" x14ac:dyDescent="0.25">
      <c r="A184" s="11" t="s">
        <v>127</v>
      </c>
      <c r="B184" s="26">
        <v>27510</v>
      </c>
      <c r="C184" s="26">
        <f>SUM(F184:Z184)</f>
        <v>29312</v>
      </c>
      <c r="D184" s="15">
        <f t="shared" ref="D184:D192" si="65">C184/B184</f>
        <v>1.0655034532897127</v>
      </c>
      <c r="E184" s="15"/>
      <c r="F184" s="10">
        <v>1070</v>
      </c>
      <c r="G184" s="10">
        <v>1621</v>
      </c>
      <c r="H184" s="10">
        <v>720</v>
      </c>
      <c r="I184" s="10">
        <v>1595</v>
      </c>
      <c r="J184" s="10">
        <v>888</v>
      </c>
      <c r="K184" s="10">
        <v>3709</v>
      </c>
      <c r="L184" s="10">
        <v>290</v>
      </c>
      <c r="M184" s="10">
        <v>821</v>
      </c>
      <c r="N184" s="10">
        <v>1305</v>
      </c>
      <c r="O184" s="10">
        <v>710</v>
      </c>
      <c r="P184" s="10">
        <v>120</v>
      </c>
      <c r="Q184" s="10">
        <v>3760</v>
      </c>
      <c r="R184" s="10">
        <v>1979</v>
      </c>
      <c r="S184" s="10"/>
      <c r="T184" s="10">
        <v>3371</v>
      </c>
      <c r="U184" s="10">
        <v>1616</v>
      </c>
      <c r="V184" s="10">
        <v>560</v>
      </c>
      <c r="W184" s="10">
        <v>780</v>
      </c>
      <c r="X184" s="10">
        <v>2401</v>
      </c>
      <c r="Y184" s="10">
        <v>1374</v>
      </c>
      <c r="Z184" s="10">
        <v>622</v>
      </c>
    </row>
    <row r="185" spans="1:26" s="12" customFormat="1" ht="30" customHeight="1" x14ac:dyDescent="0.25">
      <c r="A185" s="11" t="s">
        <v>128</v>
      </c>
      <c r="B185" s="26">
        <v>3023</v>
      </c>
      <c r="C185" s="26">
        <f>SUM(F185:Z185)</f>
        <v>6253</v>
      </c>
      <c r="D185" s="15">
        <f t="shared" si="65"/>
        <v>2.0684750248097914</v>
      </c>
      <c r="E185" s="15"/>
      <c r="F185" s="10">
        <v>180</v>
      </c>
      <c r="G185" s="10">
        <v>174</v>
      </c>
      <c r="H185" s="10"/>
      <c r="I185" s="10">
        <v>220</v>
      </c>
      <c r="J185" s="10">
        <v>50</v>
      </c>
      <c r="K185" s="10">
        <v>220</v>
      </c>
      <c r="L185" s="10">
        <v>1090</v>
      </c>
      <c r="M185" s="10">
        <v>144</v>
      </c>
      <c r="N185" s="10"/>
      <c r="O185" s="10"/>
      <c r="P185" s="10">
        <v>250</v>
      </c>
      <c r="Q185" s="10"/>
      <c r="R185" s="10">
        <v>40</v>
      </c>
      <c r="S185" s="10">
        <v>1800</v>
      </c>
      <c r="T185" s="10">
        <v>397</v>
      </c>
      <c r="U185" s="10">
        <v>60</v>
      </c>
      <c r="V185" s="10"/>
      <c r="W185" s="10"/>
      <c r="X185" s="10">
        <v>255</v>
      </c>
      <c r="Y185" s="10">
        <v>976</v>
      </c>
      <c r="Z185" s="10">
        <v>397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5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5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5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5"/>
        <v>1.0357669719494327</v>
      </c>
      <c r="E189" s="15"/>
      <c r="F189" s="73">
        <f t="shared" ref="F189:Z189" si="66">F188/F187</f>
        <v>1</v>
      </c>
      <c r="G189" s="73">
        <f t="shared" si="66"/>
        <v>1</v>
      </c>
      <c r="H189" s="73">
        <f t="shared" si="66"/>
        <v>0.94922737306843263</v>
      </c>
      <c r="I189" s="73">
        <f t="shared" si="66"/>
        <v>1</v>
      </c>
      <c r="J189" s="73">
        <f t="shared" si="66"/>
        <v>1</v>
      </c>
      <c r="K189" s="73">
        <f t="shared" si="66"/>
        <v>0.97792541791684529</v>
      </c>
      <c r="L189" s="73">
        <f t="shared" si="66"/>
        <v>0.93088235294117649</v>
      </c>
      <c r="M189" s="73">
        <f t="shared" si="66"/>
        <v>0.96925900435879786</v>
      </c>
      <c r="N189" s="73">
        <f t="shared" si="66"/>
        <v>0.91349480968858132</v>
      </c>
      <c r="O189" s="73">
        <f t="shared" si="66"/>
        <v>1</v>
      </c>
      <c r="P189" s="73">
        <f t="shared" si="66"/>
        <v>1</v>
      </c>
      <c r="Q189" s="73">
        <f t="shared" si="66"/>
        <v>1</v>
      </c>
      <c r="R189" s="73">
        <f t="shared" si="66"/>
        <v>1</v>
      </c>
      <c r="S189" s="73">
        <f t="shared" si="66"/>
        <v>0.87258371903076504</v>
      </c>
      <c r="T189" s="73">
        <f t="shared" si="66"/>
        <v>1</v>
      </c>
      <c r="U189" s="73">
        <f t="shared" si="66"/>
        <v>0.95635430038510916</v>
      </c>
      <c r="V189" s="73">
        <f t="shared" si="66"/>
        <v>0.84951456310679607</v>
      </c>
      <c r="W189" s="73">
        <f t="shared" si="66"/>
        <v>1</v>
      </c>
      <c r="X189" s="73">
        <f t="shared" si="66"/>
        <v>1.0254816656308265</v>
      </c>
      <c r="Y189" s="73">
        <f t="shared" si="66"/>
        <v>0.87535121328224774</v>
      </c>
      <c r="Z189" s="73">
        <f t="shared" si="66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5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5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5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91471</v>
      </c>
      <c r="C194" s="27">
        <f>SUM(F194:Z194)</f>
        <v>117881</v>
      </c>
      <c r="D194" s="9">
        <f>C194/B194</f>
        <v>1.2887253883744574</v>
      </c>
      <c r="E194" s="9"/>
      <c r="F194" s="26">
        <v>2164</v>
      </c>
      <c r="G194" s="26">
        <v>2569</v>
      </c>
      <c r="H194" s="26">
        <v>13620</v>
      </c>
      <c r="I194" s="26">
        <v>8098</v>
      </c>
      <c r="J194" s="26">
        <v>6548</v>
      </c>
      <c r="K194" s="26">
        <v>7960</v>
      </c>
      <c r="L194" s="26">
        <v>4158</v>
      </c>
      <c r="M194" s="26">
        <v>9999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8081</v>
      </c>
      <c r="S194" s="26">
        <v>2610</v>
      </c>
      <c r="T194" s="26">
        <v>4662</v>
      </c>
      <c r="U194" s="26">
        <v>4678</v>
      </c>
      <c r="V194" s="26">
        <v>2250</v>
      </c>
      <c r="W194" s="26">
        <v>922</v>
      </c>
      <c r="X194" s="26">
        <v>4466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41161.950000000004</v>
      </c>
      <c r="C196" s="27">
        <f>C194*0.45</f>
        <v>53046.450000000004</v>
      </c>
      <c r="D196" s="27">
        <f t="shared" ref="D196:Z196" si="67">D194*0.45</f>
        <v>0.57992642476850587</v>
      </c>
      <c r="E196" s="27">
        <f t="shared" si="67"/>
        <v>0</v>
      </c>
      <c r="F196" s="26">
        <f t="shared" si="67"/>
        <v>973.80000000000007</v>
      </c>
      <c r="G196" s="26">
        <f t="shared" si="67"/>
        <v>1156.05</v>
      </c>
      <c r="H196" s="26">
        <f t="shared" si="67"/>
        <v>6129</v>
      </c>
      <c r="I196" s="26">
        <f t="shared" si="67"/>
        <v>3644.1</v>
      </c>
      <c r="J196" s="26">
        <f t="shared" si="67"/>
        <v>2946.6</v>
      </c>
      <c r="K196" s="26">
        <f t="shared" si="67"/>
        <v>3582</v>
      </c>
      <c r="L196" s="26">
        <f t="shared" si="67"/>
        <v>1871.1000000000001</v>
      </c>
      <c r="M196" s="26">
        <f t="shared" si="67"/>
        <v>4499.55</v>
      </c>
      <c r="N196" s="26">
        <f t="shared" si="67"/>
        <v>1871.55</v>
      </c>
      <c r="O196" s="26">
        <f t="shared" si="67"/>
        <v>1440</v>
      </c>
      <c r="P196" s="26">
        <f t="shared" si="67"/>
        <v>1767.6000000000001</v>
      </c>
      <c r="Q196" s="26">
        <f t="shared" si="67"/>
        <v>2441.25</v>
      </c>
      <c r="R196" s="26">
        <f t="shared" si="67"/>
        <v>3636.4500000000003</v>
      </c>
      <c r="S196" s="26">
        <f t="shared" si="67"/>
        <v>1174.5</v>
      </c>
      <c r="T196" s="26">
        <f t="shared" si="67"/>
        <v>2097.9</v>
      </c>
      <c r="U196" s="26">
        <f t="shared" si="67"/>
        <v>2105.1</v>
      </c>
      <c r="V196" s="26">
        <f t="shared" si="67"/>
        <v>1012.5</v>
      </c>
      <c r="W196" s="26">
        <f t="shared" si="67"/>
        <v>414.90000000000003</v>
      </c>
      <c r="X196" s="26">
        <f t="shared" si="67"/>
        <v>2009.7</v>
      </c>
      <c r="Y196" s="26">
        <f t="shared" si="67"/>
        <v>4415.4000000000005</v>
      </c>
      <c r="Z196" s="26">
        <f t="shared" si="67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1.2404739605804544</v>
      </c>
      <c r="D197" s="9"/>
      <c r="E197" s="9"/>
      <c r="F197" s="73">
        <f t="shared" ref="F197:Z197" si="68">F194/F195</f>
        <v>1.5715323166303559</v>
      </c>
      <c r="G197" s="73">
        <f t="shared" si="68"/>
        <v>1.0955223880597016</v>
      </c>
      <c r="H197" s="73">
        <f t="shared" si="68"/>
        <v>1.4576198630136987</v>
      </c>
      <c r="I197" s="73">
        <f t="shared" si="68"/>
        <v>0.92898933119192384</v>
      </c>
      <c r="J197" s="73">
        <f t="shared" si="68"/>
        <v>1.4932725199543899</v>
      </c>
      <c r="K197" s="73">
        <f t="shared" si="68"/>
        <v>1.7831541218637992</v>
      </c>
      <c r="L197" s="73">
        <f t="shared" si="68"/>
        <v>1.7922413793103449</v>
      </c>
      <c r="M197" s="73">
        <f t="shared" si="68"/>
        <v>1.0073544227281885</v>
      </c>
      <c r="N197" s="73">
        <f t="shared" si="68"/>
        <v>1.0163734115347018</v>
      </c>
      <c r="O197" s="73">
        <f t="shared" si="68"/>
        <v>1.0161956176563989</v>
      </c>
      <c r="P197" s="73">
        <f t="shared" si="68"/>
        <v>1.4237042406669083</v>
      </c>
      <c r="Q197" s="73">
        <f t="shared" si="68"/>
        <v>0.93874372728845823</v>
      </c>
      <c r="R197" s="73">
        <f t="shared" si="68"/>
        <v>1.7230277185501066</v>
      </c>
      <c r="S197" s="73" t="s">
        <v>0</v>
      </c>
      <c r="T197" s="73">
        <f t="shared" si="68"/>
        <v>1.0387700534759359</v>
      </c>
      <c r="U197" s="73">
        <f t="shared" si="68"/>
        <v>0.93747494989979963</v>
      </c>
      <c r="V197" s="73">
        <f t="shared" si="68"/>
        <v>1.3595166163141994</v>
      </c>
      <c r="W197" s="73">
        <f t="shared" si="68"/>
        <v>2.0263736263736263</v>
      </c>
      <c r="X197" s="73">
        <f t="shared" si="68"/>
        <v>1.2877739331026528</v>
      </c>
      <c r="Y197" s="73">
        <f t="shared" si="68"/>
        <v>1.8478342749529191</v>
      </c>
      <c r="Z197" s="73">
        <f t="shared" si="68"/>
        <v>1</v>
      </c>
    </row>
    <row r="198" spans="1:36" s="63" customFormat="1" ht="30" customHeight="1" outlineLevel="1" x14ac:dyDescent="0.25">
      <c r="A198" s="55" t="s">
        <v>139</v>
      </c>
      <c r="B198" s="23">
        <v>270212</v>
      </c>
      <c r="C198" s="27">
        <f>SUM(F198:Z198)</f>
        <v>309603</v>
      </c>
      <c r="D198" s="9">
        <f>C198/B198</f>
        <v>1.1457781297647773</v>
      </c>
      <c r="E198" s="9"/>
      <c r="F198" s="26">
        <v>320</v>
      </c>
      <c r="G198" s="26">
        <v>7000</v>
      </c>
      <c r="H198" s="26">
        <v>21920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18958</v>
      </c>
      <c r="N198" s="26">
        <v>9959</v>
      </c>
      <c r="O198" s="26">
        <v>13700</v>
      </c>
      <c r="P198" s="26">
        <v>7649</v>
      </c>
      <c r="Q198" s="26">
        <v>26800</v>
      </c>
      <c r="R198" s="26">
        <v>4150</v>
      </c>
      <c r="S198" s="26">
        <v>7000</v>
      </c>
      <c r="T198" s="26">
        <v>8700</v>
      </c>
      <c r="U198" s="26">
        <v>47050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81063.599999999991</v>
      </c>
      <c r="C200" s="27">
        <f>C198*0.3</f>
        <v>92880.9</v>
      </c>
      <c r="D200" s="27">
        <f t="shared" ref="D200:Z200" si="69">D198*0.3</f>
        <v>0.3437334389294332</v>
      </c>
      <c r="E200" s="27">
        <f t="shared" si="69"/>
        <v>0</v>
      </c>
      <c r="F200" s="26">
        <f t="shared" si="69"/>
        <v>96</v>
      </c>
      <c r="G200" s="26">
        <f t="shared" si="69"/>
        <v>2100</v>
      </c>
      <c r="H200" s="26">
        <f t="shared" si="69"/>
        <v>6576</v>
      </c>
      <c r="I200" s="26">
        <f t="shared" si="69"/>
        <v>6052.8</v>
      </c>
      <c r="J200" s="26">
        <f t="shared" si="69"/>
        <v>1946.1</v>
      </c>
      <c r="K200" s="26">
        <f t="shared" si="69"/>
        <v>5085</v>
      </c>
      <c r="L200" s="26">
        <f t="shared" si="69"/>
        <v>627</v>
      </c>
      <c r="M200" s="26">
        <f t="shared" si="69"/>
        <v>5687.4</v>
      </c>
      <c r="N200" s="26">
        <f t="shared" si="69"/>
        <v>2987.7</v>
      </c>
      <c r="O200" s="26">
        <f t="shared" si="69"/>
        <v>4110</v>
      </c>
      <c r="P200" s="26">
        <f t="shared" si="69"/>
        <v>2294.6999999999998</v>
      </c>
      <c r="Q200" s="26">
        <f t="shared" si="69"/>
        <v>8040</v>
      </c>
      <c r="R200" s="26">
        <f t="shared" si="69"/>
        <v>1245</v>
      </c>
      <c r="S200" s="26">
        <f t="shared" si="69"/>
        <v>2100</v>
      </c>
      <c r="T200" s="26">
        <f t="shared" si="69"/>
        <v>2610</v>
      </c>
      <c r="U200" s="26">
        <f t="shared" si="69"/>
        <v>14115</v>
      </c>
      <c r="V200" s="26">
        <f t="shared" si="69"/>
        <v>870</v>
      </c>
      <c r="W200" s="26">
        <f t="shared" si="69"/>
        <v>450</v>
      </c>
      <c r="X200" s="26">
        <f t="shared" si="69"/>
        <v>5415.9</v>
      </c>
      <c r="Y200" s="26">
        <f t="shared" si="69"/>
        <v>15012.3</v>
      </c>
      <c r="Z200" s="26">
        <f t="shared" si="69"/>
        <v>5460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1.1813481585494283</v>
      </c>
      <c r="D201" s="9"/>
      <c r="E201" s="9"/>
      <c r="F201" s="30">
        <f t="shared" ref="F201:Z201" si="70">F198/F199</f>
        <v>9.682299546142209E-2</v>
      </c>
      <c r="G201" s="30">
        <f t="shared" si="70"/>
        <v>1.1144722177997135</v>
      </c>
      <c r="H201" s="30">
        <f t="shared" si="70"/>
        <v>1.1374604327746354</v>
      </c>
      <c r="I201" s="30">
        <f t="shared" si="70"/>
        <v>1.1676601655188379</v>
      </c>
      <c r="J201" s="30">
        <f t="shared" si="70"/>
        <v>0.86297725156312355</v>
      </c>
      <c r="K201" s="30">
        <f t="shared" si="70"/>
        <v>1.1076259556949617</v>
      </c>
      <c r="L201" s="30">
        <f t="shared" si="70"/>
        <v>1.9227230910763569</v>
      </c>
      <c r="M201" s="30">
        <f t="shared" si="70"/>
        <v>1.0057294429708223</v>
      </c>
      <c r="N201" s="30">
        <f t="shared" si="70"/>
        <v>0.94649306215548379</v>
      </c>
      <c r="O201" s="30">
        <f t="shared" si="70"/>
        <v>1.2430813900734961</v>
      </c>
      <c r="P201" s="30">
        <f t="shared" si="70"/>
        <v>1.0079061799973645</v>
      </c>
      <c r="Q201" s="30">
        <f t="shared" si="70"/>
        <v>1.3248961835080086</v>
      </c>
      <c r="R201" s="30">
        <f t="shared" si="70"/>
        <v>0.98809523809523814</v>
      </c>
      <c r="S201" s="30">
        <f t="shared" si="70"/>
        <v>1.308411214953271</v>
      </c>
      <c r="T201" s="30">
        <f t="shared" si="70"/>
        <v>0.89478556001234189</v>
      </c>
      <c r="U201" s="30">
        <f t="shared" si="70"/>
        <v>1.346941112478887</v>
      </c>
      <c r="V201" s="30">
        <f t="shared" si="70"/>
        <v>1.1679420056383407</v>
      </c>
      <c r="W201" s="30">
        <f t="shared" si="70"/>
        <v>1.0141987829614605</v>
      </c>
      <c r="X201" s="30">
        <f t="shared" si="70"/>
        <v>1.4871900486036742</v>
      </c>
      <c r="Y201" s="30">
        <f t="shared" si="70"/>
        <v>1.5339177880636361</v>
      </c>
      <c r="Z201" s="30">
        <f t="shared" si="70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40901</v>
      </c>
      <c r="C202" s="27">
        <f>SUM(F202:Z202)</f>
        <v>35272</v>
      </c>
      <c r="D202" s="9">
        <f>C202/B202</f>
        <v>0.86237500305615999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480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7771.1900000000005</v>
      </c>
      <c r="C204" s="27">
        <f>C202*0.19</f>
        <v>6701.68</v>
      </c>
      <c r="D204" s="27">
        <f t="shared" ref="D204:E204" si="71">D202*0.19</f>
        <v>0.1638512505806704</v>
      </c>
      <c r="E204" s="27">
        <f t="shared" si="71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2">L202*0.19</f>
        <v>408.5</v>
      </c>
      <c r="M204" s="26">
        <f t="shared" si="72"/>
        <v>593.75</v>
      </c>
      <c r="N204" s="26"/>
      <c r="O204" s="26">
        <f t="shared" si="72"/>
        <v>779</v>
      </c>
      <c r="P204" s="26">
        <f t="shared" si="72"/>
        <v>870.58</v>
      </c>
      <c r="Q204" s="26">
        <f t="shared" si="72"/>
        <v>617.5</v>
      </c>
      <c r="R204" s="26"/>
      <c r="S204" s="26"/>
      <c r="T204" s="26"/>
      <c r="U204" s="26"/>
      <c r="V204" s="26"/>
      <c r="W204" s="26"/>
      <c r="X204" s="26">
        <f t="shared" ref="X204" si="73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0.10790108047917966</v>
      </c>
      <c r="D205" s="9"/>
      <c r="E205" s="9"/>
      <c r="F205" s="30"/>
      <c r="G205" s="30">
        <f t="shared" ref="G205:K205" si="74">G202/H203</f>
        <v>5.7079797556984661E-2</v>
      </c>
      <c r="H205" s="30"/>
      <c r="I205" s="30">
        <f t="shared" si="74"/>
        <v>0.11609682475184303</v>
      </c>
      <c r="J205" s="30">
        <f t="shared" si="74"/>
        <v>2.3291509828523629</v>
      </c>
      <c r="K205" s="30">
        <f t="shared" si="74"/>
        <v>0.26490066225165565</v>
      </c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5">O202/O203</f>
        <v>0.34722222222222221</v>
      </c>
      <c r="P205" s="30">
        <f t="shared" si="75"/>
        <v>0.33210118141624989</v>
      </c>
      <c r="Q205" s="30">
        <f t="shared" si="75"/>
        <v>0.16869971450817545</v>
      </c>
      <c r="R205" s="30"/>
      <c r="S205" s="30"/>
      <c r="T205" s="30"/>
      <c r="U205" s="30"/>
      <c r="V205" s="30"/>
      <c r="W205" s="30"/>
      <c r="X205" s="30">
        <f t="shared" si="75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152787.23000000001</v>
      </c>
      <c r="D211" s="9">
        <f>C211/B211</f>
        <v>1.3506889266076134</v>
      </c>
      <c r="E211" s="9"/>
      <c r="F211" s="26">
        <f>F209+F207+F204+F200+F196</f>
        <v>1069.8000000000002</v>
      </c>
      <c r="G211" s="26">
        <f t="shared" ref="G211:Z211" si="76">G209+G207+G204+G200+G196</f>
        <v>3256.05</v>
      </c>
      <c r="H211" s="26">
        <f t="shared" si="76"/>
        <v>12705</v>
      </c>
      <c r="I211" s="26">
        <f t="shared" si="76"/>
        <v>10076.9</v>
      </c>
      <c r="J211" s="26">
        <f t="shared" si="76"/>
        <v>7008.92</v>
      </c>
      <c r="K211" s="26">
        <f t="shared" si="76"/>
        <v>8667</v>
      </c>
      <c r="L211" s="26">
        <f t="shared" si="76"/>
        <v>2906.6000000000004</v>
      </c>
      <c r="M211" s="26">
        <f t="shared" si="76"/>
        <v>10780.7</v>
      </c>
      <c r="N211" s="26">
        <f t="shared" si="76"/>
        <v>4859.25</v>
      </c>
      <c r="O211" s="26">
        <f t="shared" si="76"/>
        <v>6329</v>
      </c>
      <c r="P211" s="26">
        <f t="shared" si="76"/>
        <v>4932.88</v>
      </c>
      <c r="Q211" s="26">
        <f t="shared" si="76"/>
        <v>11098.75</v>
      </c>
      <c r="R211" s="26">
        <f t="shared" si="76"/>
        <v>4881.4500000000007</v>
      </c>
      <c r="S211" s="26">
        <f t="shared" si="76"/>
        <v>3274.5</v>
      </c>
      <c r="T211" s="26">
        <f t="shared" si="76"/>
        <v>4707.8999999999996</v>
      </c>
      <c r="U211" s="26">
        <f t="shared" si="76"/>
        <v>16220.1</v>
      </c>
      <c r="V211" s="26">
        <f t="shared" si="76"/>
        <v>1882.5</v>
      </c>
      <c r="W211" s="26">
        <f t="shared" si="76"/>
        <v>864.90000000000009</v>
      </c>
      <c r="X211" s="26">
        <f t="shared" si="76"/>
        <v>7634.03</v>
      </c>
      <c r="Y211" s="26">
        <f t="shared" si="76"/>
        <v>19427.7</v>
      </c>
      <c r="Z211" s="26">
        <f t="shared" si="76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20.8</v>
      </c>
      <c r="C213" s="53">
        <f>C211/C212*10</f>
        <v>22.369364001054141</v>
      </c>
      <c r="D213" s="9">
        <f>C213/B213</f>
        <v>1.0754501923583721</v>
      </c>
      <c r="E213" s="9"/>
      <c r="F213" s="54">
        <f>F211/F212*10</f>
        <v>17.254838709677422</v>
      </c>
      <c r="G213" s="54">
        <f t="shared" ref="G213:Z213" si="77">G211/G212*10</f>
        <v>17.282643312101911</v>
      </c>
      <c r="H213" s="54">
        <f t="shared" si="77"/>
        <v>24.172374429223744</v>
      </c>
      <c r="I213" s="54">
        <f t="shared" si="77"/>
        <v>14.385296216987866</v>
      </c>
      <c r="J213" s="54">
        <f t="shared" si="77"/>
        <v>24.863142958495921</v>
      </c>
      <c r="K213" s="54">
        <f t="shared" si="77"/>
        <v>30.209132101777627</v>
      </c>
      <c r="L213" s="54">
        <f t="shared" si="77"/>
        <v>44.579754601227002</v>
      </c>
      <c r="M213" s="54">
        <f t="shared" si="77"/>
        <v>16.895000783576243</v>
      </c>
      <c r="N213" s="54">
        <f t="shared" si="77"/>
        <v>18.476235741444867</v>
      </c>
      <c r="O213" s="54">
        <f t="shared" si="77"/>
        <v>26.795088907705335</v>
      </c>
      <c r="P213" s="54">
        <f t="shared" si="77"/>
        <v>23.830338164251209</v>
      </c>
      <c r="Q213" s="54">
        <f t="shared" si="77"/>
        <v>25.602652825836216</v>
      </c>
      <c r="R213" s="54">
        <f t="shared" si="77"/>
        <v>25.437467430953625</v>
      </c>
      <c r="S213" s="54">
        <f t="shared" si="77"/>
        <v>26.51417004048583</v>
      </c>
      <c r="T213" s="54">
        <f t="shared" si="77"/>
        <v>20.979946524064168</v>
      </c>
      <c r="U213" s="54">
        <f t="shared" si="77"/>
        <v>21.670140280561121</v>
      </c>
      <c r="V213" s="54">
        <f t="shared" si="77"/>
        <v>20.220193340494092</v>
      </c>
      <c r="W213" s="54">
        <f t="shared" si="77"/>
        <v>25.363636363636367</v>
      </c>
      <c r="X213" s="54">
        <f t="shared" si="77"/>
        <v>29.350365244136867</v>
      </c>
      <c r="Y213" s="54">
        <f t="shared" si="77"/>
        <v>24.777069251370996</v>
      </c>
      <c r="Z213" s="54">
        <f t="shared" si="77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44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</row>
    <row r="224" spans="1:26" ht="20.399999999999999" hidden="1" customHeight="1" x14ac:dyDescent="0.3">
      <c r="A224" s="142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190800</v>
      </c>
      <c r="D227" s="27"/>
      <c r="E227" s="23"/>
      <c r="F227" s="39">
        <v>8745</v>
      </c>
      <c r="G227" s="39">
        <v>5778</v>
      </c>
      <c r="H227" s="39">
        <v>12031</v>
      </c>
      <c r="I227" s="39">
        <v>10112</v>
      </c>
      <c r="J227" s="39">
        <v>6175</v>
      </c>
      <c r="K227" s="39">
        <v>14670</v>
      </c>
      <c r="L227" s="39">
        <v>7732</v>
      </c>
      <c r="M227" s="39">
        <v>10933</v>
      </c>
      <c r="N227" s="39">
        <v>8782</v>
      </c>
      <c r="O227" s="39">
        <v>2818</v>
      </c>
      <c r="P227" s="39">
        <v>4738</v>
      </c>
      <c r="Q227" s="39">
        <v>8597</v>
      </c>
      <c r="R227" s="39">
        <v>11834</v>
      </c>
      <c r="S227" s="39">
        <v>9650</v>
      </c>
      <c r="T227" s="39">
        <v>11988</v>
      </c>
      <c r="U227" s="39">
        <v>8081</v>
      </c>
      <c r="V227" s="39">
        <v>9583</v>
      </c>
      <c r="W227" s="39">
        <v>3744</v>
      </c>
      <c r="X227" s="39">
        <v>7390</v>
      </c>
      <c r="Y227" s="39">
        <v>20509</v>
      </c>
      <c r="Z227" s="39">
        <v>6910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2020-08-31T05:07:12Z</cp:lastPrinted>
  <dcterms:created xsi:type="dcterms:W3CDTF">2017-06-08T05:54:08Z</dcterms:created>
  <dcterms:modified xsi:type="dcterms:W3CDTF">2020-08-31T05:14:13Z</dcterms:modified>
</cp:coreProperties>
</file>