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а 2019 год" sheetId="16" r:id="rId1"/>
  </sheets>
  <definedNames>
    <definedName name="_xlnm.Print_Area" localSheetId="0">'за 2019 год'!$A$1:$D$112</definedName>
  </definedNames>
  <calcPr calcId="152511" calcOnSave="0"/>
</workbook>
</file>

<file path=xl/calcChain.xml><?xml version="1.0" encoding="utf-8"?>
<calcChain xmlns="http://schemas.openxmlformats.org/spreadsheetml/2006/main">
  <c r="D99" i="16" l="1"/>
  <c r="D100" i="16"/>
  <c r="D101" i="16"/>
  <c r="D102" i="16"/>
  <c r="D103" i="16"/>
  <c r="D106" i="16"/>
  <c r="C40" i="16"/>
  <c r="B40" i="16"/>
  <c r="D46" i="16"/>
  <c r="C105" i="16"/>
  <c r="C104" i="16"/>
  <c r="D104" i="16" s="1"/>
  <c r="B104" i="16"/>
  <c r="C99" i="16"/>
  <c r="B99" i="16"/>
  <c r="B107" i="16" s="1"/>
  <c r="D97" i="16"/>
  <c r="D95" i="16"/>
  <c r="D94" i="16"/>
  <c r="D93" i="16"/>
  <c r="C92" i="16"/>
  <c r="D92" i="16" s="1"/>
  <c r="B92" i="16"/>
  <c r="D91" i="16"/>
  <c r="D90" i="16"/>
  <c r="D89" i="16"/>
  <c r="C88" i="16"/>
  <c r="D88" i="16" s="1"/>
  <c r="B88" i="16"/>
  <c r="D87" i="16"/>
  <c r="D86" i="16"/>
  <c r="D85" i="16"/>
  <c r="D84" i="16"/>
  <c r="C83" i="16"/>
  <c r="D83" i="16" s="1"/>
  <c r="B83" i="16"/>
  <c r="D82" i="16"/>
  <c r="C81" i="16"/>
  <c r="B81" i="16"/>
  <c r="D81" i="16" s="1"/>
  <c r="D80" i="16"/>
  <c r="D79" i="16"/>
  <c r="D78" i="16"/>
  <c r="D77" i="16"/>
  <c r="D76" i="16"/>
  <c r="C75" i="16"/>
  <c r="B75" i="16"/>
  <c r="D74" i="16"/>
  <c r="D73" i="16"/>
  <c r="C72" i="16"/>
  <c r="B72" i="16"/>
  <c r="D71" i="16"/>
  <c r="D70" i="16"/>
  <c r="D69" i="16"/>
  <c r="D68" i="16"/>
  <c r="C67" i="16"/>
  <c r="D67" i="16" s="1"/>
  <c r="B67" i="16"/>
  <c r="D66" i="16"/>
  <c r="D65" i="16"/>
  <c r="D64" i="16"/>
  <c r="D63" i="16"/>
  <c r="C62" i="16"/>
  <c r="B62" i="16"/>
  <c r="D61" i="16"/>
  <c r="D60" i="16"/>
  <c r="D59" i="16"/>
  <c r="C58" i="16"/>
  <c r="B58" i="16"/>
  <c r="D58" i="16" s="1"/>
  <c r="D57" i="16"/>
  <c r="D56" i="16"/>
  <c r="D55" i="16"/>
  <c r="D54" i="16"/>
  <c r="D53" i="16"/>
  <c r="D52" i="16"/>
  <c r="D51" i="16"/>
  <c r="C50" i="16"/>
  <c r="C96" i="16" s="1"/>
  <c r="B50" i="16"/>
  <c r="D45" i="16"/>
  <c r="D44" i="16"/>
  <c r="D43" i="16"/>
  <c r="D42" i="16"/>
  <c r="D41" i="16"/>
  <c r="D40" i="16"/>
  <c r="D39" i="16"/>
  <c r="C37" i="16"/>
  <c r="B37" i="16"/>
  <c r="D36" i="16"/>
  <c r="D35" i="16"/>
  <c r="D34" i="16"/>
  <c r="C33" i="16"/>
  <c r="D33" i="16" s="1"/>
  <c r="B33" i="16"/>
  <c r="D32" i="16"/>
  <c r="D31" i="16"/>
  <c r="D30" i="16"/>
  <c r="D29" i="16"/>
  <c r="D28" i="16"/>
  <c r="D27" i="16"/>
  <c r="D26" i="16"/>
  <c r="C25" i="16"/>
  <c r="B25" i="16"/>
  <c r="D22" i="16"/>
  <c r="D19" i="16"/>
  <c r="D18" i="16"/>
  <c r="D17" i="16"/>
  <c r="D16" i="16"/>
  <c r="D15" i="16"/>
  <c r="D14" i="16"/>
  <c r="C13" i="16"/>
  <c r="B13" i="16"/>
  <c r="D12" i="16"/>
  <c r="D11" i="16"/>
  <c r="D10" i="16"/>
  <c r="C9" i="16"/>
  <c r="B9" i="16"/>
  <c r="D9" i="16" s="1"/>
  <c r="D8" i="16"/>
  <c r="D7" i="16"/>
  <c r="C6" i="16"/>
  <c r="B6" i="16"/>
  <c r="B5" i="16" s="1"/>
  <c r="D72" i="16" l="1"/>
  <c r="D62" i="16"/>
  <c r="B96" i="16"/>
  <c r="D96" i="16" s="1"/>
  <c r="B24" i="16"/>
  <c r="B48" i="16" s="1"/>
  <c r="D37" i="16"/>
  <c r="C24" i="16"/>
  <c r="D25" i="16"/>
  <c r="D13" i="16"/>
  <c r="D6" i="16"/>
  <c r="B4" i="16"/>
  <c r="C5" i="16"/>
  <c r="D75" i="16"/>
  <c r="C107" i="16"/>
  <c r="D107" i="16" s="1"/>
  <c r="D50" i="16"/>
  <c r="B98" i="16" l="1"/>
  <c r="D24" i="16"/>
  <c r="C48" i="16"/>
  <c r="D5" i="16"/>
  <c r="C4" i="16"/>
  <c r="D4" i="16" s="1"/>
  <c r="C98" i="16" l="1"/>
  <c r="D98" i="16" s="1"/>
  <c r="D48" i="16"/>
</calcChain>
</file>

<file path=xl/sharedStrings.xml><?xml version="1.0" encoding="utf-8"?>
<sst xmlns="http://schemas.openxmlformats.org/spreadsheetml/2006/main" count="112" uniqueCount="111">
  <si>
    <t>(рубли)</t>
  </si>
  <si>
    <t>Наименование показателя</t>
  </si>
  <si>
    <t>Утвержденный план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</si>
  <si>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</si>
  <si>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</si>
  <si>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</si>
  <si>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</si>
  <si>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</si>
  <si>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</si>
  <si>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</si>
  <si>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</si>
  <si>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</si>
  <si>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</si>
  <si>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</si>
  <si>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</si>
  <si>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</si>
  <si>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</si>
  <si>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</si>
  <si>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</si>
  <si>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</si>
  <si>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</si>
  <si>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</si>
  <si>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</si>
  <si>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</si>
  <si>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</si>
  <si>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</si>
  <si>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</si>
  <si>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</si>
  <si>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</si>
  <si>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</si>
  <si>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</si>
  <si>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</si>
  <si>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</si>
  <si>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</si>
  <si>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</si>
  <si>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</si>
  <si>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</si>
  <si>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</si>
  <si>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</si>
  <si>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</si>
  <si>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</si>
  <si>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</si>
  <si>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</si>
  <si>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</si>
  <si>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</si>
  <si>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</si>
  <si>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</si>
  <si>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</si>
  <si>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</si>
  <si>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</si>
  <si>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</si>
  <si>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</si>
  <si>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</si>
  <si>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</si>
  <si>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</si>
  <si>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</si>
  <si>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</si>
  <si>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</si>
  <si>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</si>
  <si>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</si>
  <si>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</si>
  <si>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</si>
  <si>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</si>
  <si>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</si>
  <si>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</si>
  <si>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</si>
  <si>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</si>
  <si>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</si>
  <si>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</si>
  <si>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</si>
  <si>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</si>
  <si>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</si>
  <si>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</si>
  <si>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</si>
  <si>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</si>
  <si>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</si>
  <si>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</si>
  <si>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</si>
  <si>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</si>
  <si>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</si>
  <si>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</si>
  <si>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</si>
  <si>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</si>
  <si>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</si>
  <si>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</si>
  <si>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</si>
  <si>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</si>
  <si>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</si>
  <si>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</si>
  <si>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</si>
  <si>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</si>
  <si>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</si>
  <si>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</si>
  <si>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</si>
  <si>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</si>
  <si>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</si>
  <si>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</si>
  <si>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</si>
  <si>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</si>
  <si>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</si>
  <si>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</si>
  <si>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</si>
  <si>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</si>
  <si>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</si>
  <si>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</si>
  <si>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</si>
  <si>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</si>
  <si>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Начальник финансового отдела</t>
  </si>
  <si>
    <t>Е.М. Запорожцева</t>
  </si>
  <si>
    <t xml:space="preserve"> Сводка об исполнении бюджета города Новочебоксарска за 2019 год                                                           </t>
  </si>
  <si>
    <t>Исполнено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</si>
</sst>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4" fillId="0" borderId="0" xfId="0" applyFont="1" applyBorder="1" applyAlignment="1">
      <alignment horizontal="right"/>
    </xf>
    <xf numFmtId="0" fontId="3" fillId="0" borderId="38" xfId="0" applyFont="1" applyBorder="1" applyAlignment="1">
      <alignment wrapText="1"/>
    </xf>
    <xf numFmtId="4" fontId="4" fillId="0" borderId="34" xfId="1" applyNumberFormat="1" applyFont="1" applyFill="1" applyBorder="1" applyAlignment="1"/>
    <xf numFmtId="4" fontId="4" fillId="0" borderId="3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Normal="100" workbookViewId="0">
      <selection activeCell="I5" sqref="I5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</cols>
  <sheetData>
    <row r="1" spans="1:4" ht="27.75" customHeight="1" x14ac:dyDescent="0.3">
      <c r="A1" s="100" t="s">
        <v>109</v>
      </c>
      <c r="B1" s="100"/>
      <c r="C1" s="100"/>
      <c r="D1" s="100"/>
    </row>
    <row r="2" spans="1:4" ht="16.5" thickBot="1" x14ac:dyDescent="0.3">
      <c r="A2" s="1"/>
      <c r="B2" s="2"/>
      <c r="C2" s="3"/>
      <c r="D2" s="96" t="s">
        <v>0</v>
      </c>
    </row>
    <row r="3" spans="1:4" ht="30.75" thickBot="1" x14ac:dyDescent="0.3">
      <c r="A3" s="4" t="s">
        <v>1</v>
      </c>
      <c r="B3" s="5" t="s">
        <v>2</v>
      </c>
      <c r="C3" s="6" t="s">
        <v>110</v>
      </c>
      <c r="D3" s="7" t="s">
        <v>3</v>
      </c>
    </row>
    <row r="4" spans="1:4" ht="30.75" customHeight="1" thickBot="1" x14ac:dyDescent="0.3">
      <c r="A4" s="8" t="s">
        <v>4</v>
      </c>
      <c r="B4" s="9">
        <f>B5+B24</f>
        <v>591288594.89999998</v>
      </c>
      <c r="C4" s="10">
        <f>C5+C24</f>
        <v>610764653.25999999</v>
      </c>
      <c r="D4" s="11">
        <f t="shared" ref="D4:D48" si="0">C4/B4*100</f>
        <v>103.29383291475355</v>
      </c>
    </row>
    <row r="5" spans="1:4" ht="29.25" customHeight="1" x14ac:dyDescent="0.25">
      <c r="A5" s="72" t="s">
        <v>5</v>
      </c>
      <c r="B5" s="64">
        <f>B6+B8+B9+B13+B17+B22+B23</f>
        <v>440818567</v>
      </c>
      <c r="C5" s="12">
        <f>C6+C8+C9+C13+C17+C22+C23</f>
        <v>450041088.60999995</v>
      </c>
      <c r="D5" s="13">
        <f t="shared" si="0"/>
        <v>102.09213547259681</v>
      </c>
    </row>
    <row r="6" spans="1:4" ht="21.75" customHeight="1" x14ac:dyDescent="0.25">
      <c r="A6" s="73" t="s">
        <v>6</v>
      </c>
      <c r="B6" s="65">
        <f>B7</f>
        <v>246500000</v>
      </c>
      <c r="C6" s="14">
        <f>C7</f>
        <v>250865698.47</v>
      </c>
      <c r="D6" s="15">
        <f t="shared" si="0"/>
        <v>101.77107443002029</v>
      </c>
    </row>
    <row r="7" spans="1:4" ht="21" customHeight="1" x14ac:dyDescent="0.25">
      <c r="A7" s="74" t="s">
        <v>7</v>
      </c>
      <c r="B7" s="16">
        <v>246500000</v>
      </c>
      <c r="C7" s="16">
        <v>250865698.47</v>
      </c>
      <c r="D7" s="17">
        <f t="shared" si="0"/>
        <v>101.77107443002029</v>
      </c>
    </row>
    <row r="8" spans="1:4" ht="22.5" customHeight="1" x14ac:dyDescent="0.25">
      <c r="A8" s="73" t="s">
        <v>8</v>
      </c>
      <c r="B8" s="18">
        <v>4660000</v>
      </c>
      <c r="C8" s="18">
        <v>4642767</v>
      </c>
      <c r="D8" s="19">
        <f t="shared" si="0"/>
        <v>99.6301931330472</v>
      </c>
    </row>
    <row r="9" spans="1:4" ht="24" customHeight="1" x14ac:dyDescent="0.25">
      <c r="A9" s="73" t="s">
        <v>9</v>
      </c>
      <c r="B9" s="18">
        <f>B10+B11+B12</f>
        <v>49303567</v>
      </c>
      <c r="C9" s="18">
        <f>C10+C11+C12</f>
        <v>50527616.18</v>
      </c>
      <c r="D9" s="19">
        <f t="shared" si="0"/>
        <v>102.48267874817252</v>
      </c>
    </row>
    <row r="10" spans="1:4" ht="23.25" customHeight="1" x14ac:dyDescent="0.25">
      <c r="A10" s="74" t="s">
        <v>10</v>
      </c>
      <c r="B10" s="16">
        <v>47300000</v>
      </c>
      <c r="C10" s="16">
        <v>48527919.810000002</v>
      </c>
      <c r="D10" s="17">
        <f t="shared" si="0"/>
        <v>102.59602496828752</v>
      </c>
    </row>
    <row r="11" spans="1:4" ht="20.25" customHeight="1" x14ac:dyDescent="0.25">
      <c r="A11" s="74" t="s">
        <v>11</v>
      </c>
      <c r="B11" s="16">
        <v>253567</v>
      </c>
      <c r="C11" s="16">
        <v>253567</v>
      </c>
      <c r="D11" s="17">
        <f t="shared" si="0"/>
        <v>100</v>
      </c>
    </row>
    <row r="12" spans="1:4" ht="30" x14ac:dyDescent="0.25">
      <c r="A12" s="74" t="s">
        <v>12</v>
      </c>
      <c r="B12" s="16">
        <v>1750000</v>
      </c>
      <c r="C12" s="16">
        <v>1746129.37</v>
      </c>
      <c r="D12" s="17">
        <f t="shared" si="0"/>
        <v>99.778821142857154</v>
      </c>
    </row>
    <row r="13" spans="1:4" ht="21.75" customHeight="1" x14ac:dyDescent="0.25">
      <c r="A13" s="73" t="s">
        <v>13</v>
      </c>
      <c r="B13" s="18">
        <f>B14+B15+B16</f>
        <v>120700000</v>
      </c>
      <c r="C13" s="18">
        <f>C14+C15+C16</f>
        <v>123817586.89</v>
      </c>
      <c r="D13" s="19">
        <f t="shared" si="0"/>
        <v>102.58292202982602</v>
      </c>
    </row>
    <row r="14" spans="1:4" ht="19.5" customHeight="1" x14ac:dyDescent="0.25">
      <c r="A14" s="74" t="s">
        <v>14</v>
      </c>
      <c r="B14" s="16">
        <v>24500000</v>
      </c>
      <c r="C14" s="16">
        <v>25956069.43</v>
      </c>
      <c r="D14" s="17">
        <f t="shared" si="0"/>
        <v>105.94314053061224</v>
      </c>
    </row>
    <row r="15" spans="1:4" ht="19.5" customHeight="1" x14ac:dyDescent="0.25">
      <c r="A15" s="74" t="s">
        <v>15</v>
      </c>
      <c r="B15" s="16">
        <v>9500000</v>
      </c>
      <c r="C15" s="16">
        <v>9984394.8399999999</v>
      </c>
      <c r="D15" s="17">
        <f t="shared" si="0"/>
        <v>105.09889305263158</v>
      </c>
    </row>
    <row r="16" spans="1:4" ht="21.75" customHeight="1" x14ac:dyDescent="0.25">
      <c r="A16" s="75" t="s">
        <v>16</v>
      </c>
      <c r="B16" s="16">
        <v>86700000</v>
      </c>
      <c r="C16" s="16">
        <v>87877122.620000005</v>
      </c>
      <c r="D16" s="17">
        <f t="shared" si="0"/>
        <v>101.35769621683967</v>
      </c>
    </row>
    <row r="17" spans="1:4" ht="33" customHeight="1" x14ac:dyDescent="0.25">
      <c r="A17" s="76" t="s">
        <v>17</v>
      </c>
      <c r="B17" s="18">
        <v>5000</v>
      </c>
      <c r="C17" s="18">
        <v>5756.09</v>
      </c>
      <c r="D17" s="19">
        <f t="shared" si="0"/>
        <v>115.12180000000001</v>
      </c>
    </row>
    <row r="18" spans="1:4" ht="17.25" hidden="1" customHeight="1" x14ac:dyDescent="0.25">
      <c r="A18" s="75" t="s">
        <v>18</v>
      </c>
      <c r="B18" s="18">
        <v>1496000</v>
      </c>
      <c r="C18" s="18">
        <v>26.67</v>
      </c>
      <c r="D18" s="17">
        <f t="shared" si="0"/>
        <v>1.7827540106951872E-3</v>
      </c>
    </row>
    <row r="19" spans="1:4" ht="16.5" hidden="1" customHeight="1" x14ac:dyDescent="0.25">
      <c r="A19" s="75" t="s">
        <v>19</v>
      </c>
      <c r="B19" s="18">
        <v>4000</v>
      </c>
      <c r="C19" s="18">
        <v>288</v>
      </c>
      <c r="D19" s="17">
        <f t="shared" si="0"/>
        <v>7.1999999999999993</v>
      </c>
    </row>
    <row r="20" spans="1:4" ht="18" hidden="1" customHeight="1" x14ac:dyDescent="0.25">
      <c r="A20" s="75" t="s">
        <v>20</v>
      </c>
      <c r="B20" s="18"/>
      <c r="C20" s="18"/>
      <c r="D20" s="17"/>
    </row>
    <row r="21" spans="1:4" ht="18" hidden="1" customHeight="1" x14ac:dyDescent="0.25">
      <c r="A21" s="75" t="s">
        <v>21</v>
      </c>
      <c r="B21" s="18">
        <v>17443600</v>
      </c>
      <c r="C21" s="18">
        <v>865512.28</v>
      </c>
      <c r="D21" s="17"/>
    </row>
    <row r="22" spans="1:4" ht="21.75" customHeight="1" x14ac:dyDescent="0.25">
      <c r="A22" s="76" t="s">
        <v>22</v>
      </c>
      <c r="B22" s="18">
        <v>19650000</v>
      </c>
      <c r="C22" s="18">
        <v>20181663.98</v>
      </c>
      <c r="D22" s="19">
        <f t="shared" si="0"/>
        <v>102.70566910941477</v>
      </c>
    </row>
    <row r="23" spans="1:4" ht="1.5" customHeight="1" thickBot="1" x14ac:dyDescent="0.3">
      <c r="A23" s="77" t="s">
        <v>23</v>
      </c>
      <c r="B23" s="81">
        <v>0</v>
      </c>
      <c r="C23" s="20">
        <v>0</v>
      </c>
      <c r="D23" s="21"/>
    </row>
    <row r="24" spans="1:4" ht="30" customHeight="1" x14ac:dyDescent="0.25">
      <c r="A24" s="78" t="s">
        <v>24</v>
      </c>
      <c r="B24" s="67">
        <f>B25+B31+B32+B33+B36+B37</f>
        <v>150470027.90000001</v>
      </c>
      <c r="C24" s="22">
        <f>C25+C31+C32+C33+C36+C37</f>
        <v>160723564.65000001</v>
      </c>
      <c r="D24" s="23">
        <f t="shared" si="0"/>
        <v>106.81433830584143</v>
      </c>
    </row>
    <row r="25" spans="1:4" ht="33.75" customHeight="1" x14ac:dyDescent="0.25">
      <c r="A25" s="76" t="s">
        <v>25</v>
      </c>
      <c r="B25" s="68">
        <f>B26+B27+B28+B29+B30</f>
        <v>78931486.74000001</v>
      </c>
      <c r="C25" s="24">
        <f>C26+C27+C28+C29+C30</f>
        <v>80860685.010000005</v>
      </c>
      <c r="D25" s="19">
        <f t="shared" si="0"/>
        <v>102.44414282522609</v>
      </c>
    </row>
    <row r="26" spans="1:4" ht="50.25" customHeight="1" x14ac:dyDescent="0.25">
      <c r="A26" s="75" t="s">
        <v>26</v>
      </c>
      <c r="B26" s="69">
        <v>3938917.74</v>
      </c>
      <c r="C26" s="25">
        <v>3938917.74</v>
      </c>
      <c r="D26" s="17">
        <f t="shared" si="0"/>
        <v>100</v>
      </c>
    </row>
    <row r="27" spans="1:4" ht="23.25" customHeight="1" x14ac:dyDescent="0.25">
      <c r="A27" s="75" t="s">
        <v>27</v>
      </c>
      <c r="B27" s="69">
        <v>57700000</v>
      </c>
      <c r="C27" s="25">
        <v>59320367.850000001</v>
      </c>
      <c r="D27" s="17">
        <f t="shared" si="0"/>
        <v>102.80826317157712</v>
      </c>
    </row>
    <row r="28" spans="1:4" ht="20.25" customHeight="1" x14ac:dyDescent="0.25">
      <c r="A28" s="75" t="s">
        <v>28</v>
      </c>
      <c r="B28" s="69">
        <v>3700000</v>
      </c>
      <c r="C28" s="25">
        <v>3712483.58</v>
      </c>
      <c r="D28" s="17">
        <f t="shared" si="0"/>
        <v>100.33739405405406</v>
      </c>
    </row>
    <row r="29" spans="1:4" ht="37.5" customHeight="1" x14ac:dyDescent="0.25">
      <c r="A29" s="75" t="s">
        <v>29</v>
      </c>
      <c r="B29" s="69">
        <v>592569</v>
      </c>
      <c r="C29" s="25">
        <v>592569</v>
      </c>
      <c r="D29" s="17">
        <f t="shared" si="0"/>
        <v>100</v>
      </c>
    </row>
    <row r="30" spans="1:4" ht="30" x14ac:dyDescent="0.25">
      <c r="A30" s="75" t="s">
        <v>30</v>
      </c>
      <c r="B30" s="69">
        <v>13000000</v>
      </c>
      <c r="C30" s="25">
        <v>13296346.84</v>
      </c>
      <c r="D30" s="26">
        <f t="shared" si="0"/>
        <v>102.27959107692308</v>
      </c>
    </row>
    <row r="31" spans="1:4" ht="22.5" customHeight="1" x14ac:dyDescent="0.25">
      <c r="A31" s="76" t="s">
        <v>31</v>
      </c>
      <c r="B31" s="66">
        <v>4300000</v>
      </c>
      <c r="C31" s="18">
        <v>4631897.2300000004</v>
      </c>
      <c r="D31" s="19">
        <f t="shared" si="0"/>
        <v>107.71854023255815</v>
      </c>
    </row>
    <row r="32" spans="1:4" ht="30.75" customHeight="1" x14ac:dyDescent="0.25">
      <c r="A32" s="76" t="s">
        <v>32</v>
      </c>
      <c r="B32" s="70">
        <v>500000</v>
      </c>
      <c r="C32" s="27">
        <v>635790.24</v>
      </c>
      <c r="D32" s="19">
        <f t="shared" si="0"/>
        <v>127.15804799999999</v>
      </c>
    </row>
    <row r="33" spans="1:4" ht="15.75" x14ac:dyDescent="0.25">
      <c r="A33" s="76" t="s">
        <v>33</v>
      </c>
      <c r="B33" s="70">
        <f>B34+B35</f>
        <v>21560000</v>
      </c>
      <c r="C33" s="27">
        <f>C34+C35</f>
        <v>28955244.380000003</v>
      </c>
      <c r="D33" s="19">
        <f t="shared" si="0"/>
        <v>134.30076243042672</v>
      </c>
    </row>
    <row r="34" spans="1:4" ht="21.75" customHeight="1" x14ac:dyDescent="0.25">
      <c r="A34" s="75" t="s">
        <v>34</v>
      </c>
      <c r="B34" s="69">
        <v>15300000</v>
      </c>
      <c r="C34" s="25">
        <v>15448633.42</v>
      </c>
      <c r="D34" s="17">
        <f t="shared" si="0"/>
        <v>100.97146026143791</v>
      </c>
    </row>
    <row r="35" spans="1:4" ht="18.75" customHeight="1" x14ac:dyDescent="0.25">
      <c r="A35" s="75" t="s">
        <v>35</v>
      </c>
      <c r="B35" s="69">
        <v>6260000</v>
      </c>
      <c r="C35" s="25">
        <v>13506610.960000001</v>
      </c>
      <c r="D35" s="17">
        <f t="shared" si="0"/>
        <v>215.76055846645369</v>
      </c>
    </row>
    <row r="36" spans="1:4" ht="21.75" customHeight="1" x14ac:dyDescent="0.25">
      <c r="A36" s="76" t="s">
        <v>36</v>
      </c>
      <c r="B36" s="70">
        <v>23668500</v>
      </c>
      <c r="C36" s="27">
        <v>23959357.100000001</v>
      </c>
      <c r="D36" s="19">
        <f t="shared" si="0"/>
        <v>101.228878467161</v>
      </c>
    </row>
    <row r="37" spans="1:4" ht="21.75" customHeight="1" x14ac:dyDescent="0.25">
      <c r="A37" s="76" t="s">
        <v>37</v>
      </c>
      <c r="B37" s="70">
        <f>B38+B39</f>
        <v>21510041.16</v>
      </c>
      <c r="C37" s="27">
        <f>C38+C39</f>
        <v>21680590.690000001</v>
      </c>
      <c r="D37" s="19">
        <f t="shared" si="0"/>
        <v>100.79288332705359</v>
      </c>
    </row>
    <row r="38" spans="1:4" ht="21" customHeight="1" x14ac:dyDescent="0.25">
      <c r="A38" s="75" t="s">
        <v>38</v>
      </c>
      <c r="B38" s="69">
        <v>0</v>
      </c>
      <c r="C38" s="25">
        <v>-1000</v>
      </c>
      <c r="D38" s="17"/>
    </row>
    <row r="39" spans="1:4" ht="21.75" customHeight="1" thickBot="1" x14ac:dyDescent="0.3">
      <c r="A39" s="79" t="s">
        <v>37</v>
      </c>
      <c r="B39" s="82">
        <v>21510041.16</v>
      </c>
      <c r="C39" s="83">
        <v>21681590.690000001</v>
      </c>
      <c r="D39" s="84">
        <f t="shared" si="0"/>
        <v>100.7975323186225</v>
      </c>
    </row>
    <row r="40" spans="1:4" ht="30" customHeight="1" x14ac:dyDescent="0.25">
      <c r="A40" s="91" t="s">
        <v>39</v>
      </c>
      <c r="B40" s="93">
        <f>B41+B42+B43+B44+B45+B46</f>
        <v>1822919640.3599999</v>
      </c>
      <c r="C40" s="22">
        <f>C41+C42+C43+C44+C45+C46</f>
        <v>1807886339.3299999</v>
      </c>
      <c r="D40" s="13">
        <f t="shared" si="0"/>
        <v>99.17531740307372</v>
      </c>
    </row>
    <row r="41" spans="1:4" ht="31.5" customHeight="1" x14ac:dyDescent="0.25">
      <c r="A41" s="92" t="s">
        <v>40</v>
      </c>
      <c r="B41" s="94">
        <v>65365500</v>
      </c>
      <c r="C41" s="25">
        <v>65365500</v>
      </c>
      <c r="D41" s="26">
        <f t="shared" si="0"/>
        <v>100</v>
      </c>
    </row>
    <row r="42" spans="1:4" ht="15.75" x14ac:dyDescent="0.25">
      <c r="A42" s="92" t="s">
        <v>41</v>
      </c>
      <c r="B42" s="94">
        <v>19707800</v>
      </c>
      <c r="C42" s="25">
        <v>19707800</v>
      </c>
      <c r="D42" s="26">
        <f t="shared" si="0"/>
        <v>100</v>
      </c>
    </row>
    <row r="43" spans="1:4" ht="18.75" customHeight="1" x14ac:dyDescent="0.25">
      <c r="A43" s="92" t="s">
        <v>42</v>
      </c>
      <c r="B43" s="94">
        <v>1790140251.74</v>
      </c>
      <c r="C43" s="25">
        <v>1775154211.9200001</v>
      </c>
      <c r="D43" s="26">
        <f t="shared" si="0"/>
        <v>99.162856664139383</v>
      </c>
    </row>
    <row r="44" spans="1:4" ht="33.75" customHeight="1" x14ac:dyDescent="0.25">
      <c r="A44" s="92" t="s">
        <v>43</v>
      </c>
      <c r="B44" s="94">
        <v>471150</v>
      </c>
      <c r="C44" s="25">
        <v>423888.79</v>
      </c>
      <c r="D44" s="26">
        <f t="shared" si="0"/>
        <v>89.968967420142192</v>
      </c>
    </row>
    <row r="45" spans="1:4" ht="47.25" customHeight="1" x14ac:dyDescent="0.25">
      <c r="A45" s="92" t="s">
        <v>44</v>
      </c>
      <c r="B45" s="98">
        <v>-52765061.390000001</v>
      </c>
      <c r="C45" s="16">
        <v>-52765061.390000001</v>
      </c>
      <c r="D45" s="26">
        <f t="shared" si="0"/>
        <v>100</v>
      </c>
    </row>
    <row r="46" spans="1:4" ht="19.5" customHeight="1" thickBot="1" x14ac:dyDescent="0.3">
      <c r="A46" s="97" t="s">
        <v>45</v>
      </c>
      <c r="B46" s="99">
        <v>0.01</v>
      </c>
      <c r="C46" s="89">
        <v>0.01</v>
      </c>
      <c r="D46" s="28">
        <f t="shared" si="0"/>
        <v>100</v>
      </c>
    </row>
    <row r="47" spans="1:4" ht="50.25" hidden="1" customHeight="1" thickBot="1" x14ac:dyDescent="0.3">
      <c r="A47" s="85" t="s">
        <v>46</v>
      </c>
      <c r="B47" s="86"/>
      <c r="C47" s="87"/>
      <c r="D47" s="88"/>
    </row>
    <row r="48" spans="1:4" ht="29.25" customHeight="1" thickBot="1" x14ac:dyDescent="0.3">
      <c r="A48" s="80" t="s">
        <v>47</v>
      </c>
      <c r="B48" s="71">
        <f>B5+B24+B40</f>
        <v>2414208235.2599998</v>
      </c>
      <c r="C48" s="29">
        <f>C5+C24+C40</f>
        <v>2418650992.5900002</v>
      </c>
      <c r="D48" s="30">
        <f t="shared" si="0"/>
        <v>100.1840254401055</v>
      </c>
    </row>
    <row r="49" spans="1:4" ht="26.25" customHeight="1" x14ac:dyDescent="0.25">
      <c r="A49" s="31" t="s">
        <v>48</v>
      </c>
      <c r="B49" s="101"/>
      <c r="C49" s="102"/>
      <c r="D49" s="103"/>
    </row>
    <row r="50" spans="1:4" ht="15.75" x14ac:dyDescent="0.25">
      <c r="A50" s="32" t="s">
        <v>49</v>
      </c>
      <c r="B50" s="33">
        <f>B51+B52+B53+B54+B55+B56+B57</f>
        <v>112098716.50999999</v>
      </c>
      <c r="C50" s="33">
        <f>C51+C52+C53+C54+C55+C56+C57</f>
        <v>108929516.93000001</v>
      </c>
      <c r="D50" s="34">
        <f t="shared" ref="D50:D107" si="1">C50/B50*100</f>
        <v>97.172849361109968</v>
      </c>
    </row>
    <row r="51" spans="1:4" ht="49.5" customHeight="1" x14ac:dyDescent="0.25">
      <c r="A51" s="35" t="s">
        <v>50</v>
      </c>
      <c r="B51" s="36">
        <v>6887630</v>
      </c>
      <c r="C51" s="37">
        <v>6042099.7699999996</v>
      </c>
      <c r="D51" s="38">
        <f t="shared" si="1"/>
        <v>87.723930727986257</v>
      </c>
    </row>
    <row r="52" spans="1:4" ht="46.5" customHeight="1" x14ac:dyDescent="0.25">
      <c r="A52" s="35" t="s">
        <v>51</v>
      </c>
      <c r="B52" s="36">
        <v>47796857</v>
      </c>
      <c r="C52" s="37">
        <v>46209620.770000003</v>
      </c>
      <c r="D52" s="38">
        <f t="shared" si="1"/>
        <v>96.679203760197041</v>
      </c>
    </row>
    <row r="53" spans="1:4" ht="15.75" x14ac:dyDescent="0.25">
      <c r="A53" s="35" t="s">
        <v>52</v>
      </c>
      <c r="B53" s="36">
        <v>30700</v>
      </c>
      <c r="C53" s="37">
        <v>30700</v>
      </c>
      <c r="D53" s="38">
        <f t="shared" si="1"/>
        <v>100</v>
      </c>
    </row>
    <row r="54" spans="1:4" ht="30" customHeight="1" x14ac:dyDescent="0.25">
      <c r="A54" s="35" t="s">
        <v>53</v>
      </c>
      <c r="B54" s="36">
        <v>8362163</v>
      </c>
      <c r="C54" s="37">
        <v>7963889.5800000001</v>
      </c>
      <c r="D54" s="38">
        <f t="shared" si="1"/>
        <v>95.237196165633222</v>
      </c>
    </row>
    <row r="55" spans="1:4" ht="22.5" hidden="1" customHeight="1" x14ac:dyDescent="0.25">
      <c r="A55" s="35" t="s">
        <v>54</v>
      </c>
      <c r="B55" s="36"/>
      <c r="C55" s="37"/>
      <c r="D55" s="38" t="e">
        <f t="shared" si="1"/>
        <v>#DIV/0!</v>
      </c>
    </row>
    <row r="56" spans="1:4" ht="15.75" x14ac:dyDescent="0.25">
      <c r="A56" s="35" t="s">
        <v>55</v>
      </c>
      <c r="B56" s="36">
        <v>284900</v>
      </c>
      <c r="C56" s="37">
        <v>0</v>
      </c>
      <c r="D56" s="38">
        <f t="shared" si="1"/>
        <v>0</v>
      </c>
    </row>
    <row r="57" spans="1:4" ht="15.75" x14ac:dyDescent="0.25">
      <c r="A57" s="35" t="s">
        <v>56</v>
      </c>
      <c r="B57" s="36">
        <v>48736466.509999998</v>
      </c>
      <c r="C57" s="37">
        <v>48683206.810000002</v>
      </c>
      <c r="D57" s="38">
        <f t="shared" si="1"/>
        <v>99.890718995828166</v>
      </c>
    </row>
    <row r="58" spans="1:4" ht="29.25" x14ac:dyDescent="0.25">
      <c r="A58" s="32" t="s">
        <v>57</v>
      </c>
      <c r="B58" s="33">
        <f>B59+B60+B61</f>
        <v>34195637.5</v>
      </c>
      <c r="C58" s="33">
        <f>C59+C60+C61</f>
        <v>34120543.890000001</v>
      </c>
      <c r="D58" s="34">
        <f t="shared" si="1"/>
        <v>99.780400029097279</v>
      </c>
    </row>
    <row r="59" spans="1:4" ht="15.75" x14ac:dyDescent="0.25">
      <c r="A59" s="35" t="s">
        <v>58</v>
      </c>
      <c r="B59" s="36">
        <v>5094500</v>
      </c>
      <c r="C59" s="37">
        <v>5094500</v>
      </c>
      <c r="D59" s="38">
        <f t="shared" si="1"/>
        <v>100</v>
      </c>
    </row>
    <row r="60" spans="1:4" ht="34.5" customHeight="1" x14ac:dyDescent="0.25">
      <c r="A60" s="35" t="s">
        <v>59</v>
      </c>
      <c r="B60" s="36">
        <v>13109000</v>
      </c>
      <c r="C60" s="37">
        <v>13033906.390000001</v>
      </c>
      <c r="D60" s="38">
        <f t="shared" si="1"/>
        <v>99.427159890151813</v>
      </c>
    </row>
    <row r="61" spans="1:4" ht="32.25" customHeight="1" x14ac:dyDescent="0.25">
      <c r="A61" s="35" t="s">
        <v>60</v>
      </c>
      <c r="B61" s="36">
        <v>15992137.5</v>
      </c>
      <c r="C61" s="39">
        <v>15992137.5</v>
      </c>
      <c r="D61" s="38">
        <f t="shared" si="1"/>
        <v>100</v>
      </c>
    </row>
    <row r="62" spans="1:4" ht="15.75" x14ac:dyDescent="0.25">
      <c r="A62" s="32" t="s">
        <v>61</v>
      </c>
      <c r="B62" s="33">
        <f>B63+B64+B65+B66</f>
        <v>232009447.65000001</v>
      </c>
      <c r="C62" s="33">
        <f>C63+C64+C65+C66</f>
        <v>226801637.76000002</v>
      </c>
      <c r="D62" s="34">
        <f t="shared" si="1"/>
        <v>97.755345765980934</v>
      </c>
    </row>
    <row r="63" spans="1:4" ht="15.75" x14ac:dyDescent="0.25">
      <c r="A63" s="35" t="s">
        <v>62</v>
      </c>
      <c r="B63" s="36">
        <v>388575.4</v>
      </c>
      <c r="C63" s="40">
        <v>128175.4</v>
      </c>
      <c r="D63" s="38">
        <f t="shared" si="1"/>
        <v>32.985979040361272</v>
      </c>
    </row>
    <row r="64" spans="1:4" ht="15.75" x14ac:dyDescent="0.25">
      <c r="A64" s="35" t="s">
        <v>63</v>
      </c>
      <c r="B64" s="36">
        <v>23500000</v>
      </c>
      <c r="C64" s="40">
        <v>23500000</v>
      </c>
      <c r="D64" s="38">
        <f t="shared" si="1"/>
        <v>100</v>
      </c>
    </row>
    <row r="65" spans="1:9" ht="15.75" x14ac:dyDescent="0.25">
      <c r="A65" s="35" t="s">
        <v>64</v>
      </c>
      <c r="B65" s="41">
        <v>204634675.05000001</v>
      </c>
      <c r="C65" s="37">
        <v>201697581.03</v>
      </c>
      <c r="D65" s="38">
        <f t="shared" si="1"/>
        <v>98.564713424407486</v>
      </c>
    </row>
    <row r="66" spans="1:9" ht="20.25" customHeight="1" x14ac:dyDescent="0.25">
      <c r="A66" s="35" t="s">
        <v>65</v>
      </c>
      <c r="B66" s="36">
        <v>3486197.2</v>
      </c>
      <c r="C66" s="42">
        <v>1475881.33</v>
      </c>
      <c r="D66" s="38">
        <f t="shared" si="1"/>
        <v>42.334992696339725</v>
      </c>
    </row>
    <row r="67" spans="1:9" ht="15.75" x14ac:dyDescent="0.25">
      <c r="A67" s="32" t="s">
        <v>66</v>
      </c>
      <c r="B67" s="33">
        <f>B68+B69+B71+B70</f>
        <v>347926661.61000001</v>
      </c>
      <c r="C67" s="43">
        <f>C68+C69+C71+C70</f>
        <v>119287599.15000001</v>
      </c>
      <c r="D67" s="34">
        <f t="shared" si="1"/>
        <v>34.285271096502676</v>
      </c>
    </row>
    <row r="68" spans="1:9" ht="15.75" x14ac:dyDescent="0.25">
      <c r="A68" s="35" t="s">
        <v>67</v>
      </c>
      <c r="B68" s="36">
        <v>8926813.1600000001</v>
      </c>
      <c r="C68" s="42">
        <v>7683807.7999999998</v>
      </c>
      <c r="D68" s="38">
        <f t="shared" si="1"/>
        <v>86.075597890076153</v>
      </c>
    </row>
    <row r="69" spans="1:9" ht="15.75" hidden="1" x14ac:dyDescent="0.25">
      <c r="A69" s="35" t="s">
        <v>68</v>
      </c>
      <c r="B69" s="36"/>
      <c r="C69" s="37"/>
      <c r="D69" s="38" t="e">
        <f t="shared" si="1"/>
        <v>#DIV/0!</v>
      </c>
    </row>
    <row r="70" spans="1:9" ht="15.75" x14ac:dyDescent="0.25">
      <c r="A70" s="35" t="s">
        <v>69</v>
      </c>
      <c r="B70" s="36">
        <v>328498848.44999999</v>
      </c>
      <c r="C70" s="42">
        <v>101122324.79000001</v>
      </c>
      <c r="D70" s="38">
        <f t="shared" si="1"/>
        <v>30.783159596187016</v>
      </c>
    </row>
    <row r="71" spans="1:9" ht="17.25" customHeight="1" x14ac:dyDescent="0.25">
      <c r="A71" s="35" t="s">
        <v>70</v>
      </c>
      <c r="B71" s="36">
        <v>10501000</v>
      </c>
      <c r="C71" s="42">
        <v>10481466.560000001</v>
      </c>
      <c r="D71" s="38">
        <f t="shared" si="1"/>
        <v>99.813984953813929</v>
      </c>
    </row>
    <row r="72" spans="1:9" ht="15.75" x14ac:dyDescent="0.25">
      <c r="A72" s="32" t="s">
        <v>71</v>
      </c>
      <c r="B72" s="33">
        <f>B73+B74</f>
        <v>7787445.5999999996</v>
      </c>
      <c r="C72" s="33">
        <f>C73+C74</f>
        <v>7771349.8600000003</v>
      </c>
      <c r="D72" s="34">
        <f t="shared" si="1"/>
        <v>99.793311686183728</v>
      </c>
    </row>
    <row r="73" spans="1:9" ht="20.25" customHeight="1" x14ac:dyDescent="0.25">
      <c r="A73" s="35" t="s">
        <v>72</v>
      </c>
      <c r="B73" s="36">
        <v>7787445.5999999996</v>
      </c>
      <c r="C73" s="37">
        <v>7771349.8600000003</v>
      </c>
      <c r="D73" s="38">
        <f t="shared" si="1"/>
        <v>99.793311686183728</v>
      </c>
    </row>
    <row r="74" spans="1:9" ht="19.5" hidden="1" customHeight="1" x14ac:dyDescent="0.25">
      <c r="A74" s="35" t="s">
        <v>73</v>
      </c>
      <c r="B74" s="36"/>
      <c r="C74" s="37"/>
      <c r="D74" s="38" t="e">
        <f t="shared" si="1"/>
        <v>#DIV/0!</v>
      </c>
    </row>
    <row r="75" spans="1:9" ht="15.75" x14ac:dyDescent="0.25">
      <c r="A75" s="32" t="s">
        <v>74</v>
      </c>
      <c r="B75" s="33">
        <f>B76+B77+B78+B79+B80</f>
        <v>1593278340.76</v>
      </c>
      <c r="C75" s="33">
        <f>C76+C77+C78+C79+C80</f>
        <v>1536652890.3499999</v>
      </c>
      <c r="D75" s="34">
        <f t="shared" si="1"/>
        <v>96.445978774619533</v>
      </c>
      <c r="G75" s="90"/>
      <c r="I75" s="95"/>
    </row>
    <row r="76" spans="1:9" ht="15.75" x14ac:dyDescent="0.25">
      <c r="A76" s="35" t="s">
        <v>75</v>
      </c>
      <c r="B76" s="36">
        <v>808242567.52999997</v>
      </c>
      <c r="C76" s="37">
        <v>790736807.55999994</v>
      </c>
      <c r="D76" s="38">
        <f t="shared" si="1"/>
        <v>97.834095768613395</v>
      </c>
    </row>
    <row r="77" spans="1:9" ht="15.75" x14ac:dyDescent="0.25">
      <c r="A77" s="35" t="s">
        <v>76</v>
      </c>
      <c r="B77" s="36">
        <v>591223185</v>
      </c>
      <c r="C77" s="37">
        <v>553947627.41999996</v>
      </c>
      <c r="D77" s="44">
        <f t="shared" si="1"/>
        <v>93.69518000549995</v>
      </c>
    </row>
    <row r="78" spans="1:9" ht="15.75" x14ac:dyDescent="0.25">
      <c r="A78" s="35" t="s">
        <v>77</v>
      </c>
      <c r="B78" s="36">
        <v>163420460.43000001</v>
      </c>
      <c r="C78" s="37">
        <v>161721870.81</v>
      </c>
      <c r="D78" s="44">
        <f t="shared" si="1"/>
        <v>98.960601618958492</v>
      </c>
    </row>
    <row r="79" spans="1:9" ht="15.75" x14ac:dyDescent="0.25">
      <c r="A79" s="35" t="s">
        <v>78</v>
      </c>
      <c r="B79" s="36">
        <v>20752545</v>
      </c>
      <c r="C79" s="37">
        <v>20651624.07</v>
      </c>
      <c r="D79" s="44">
        <f t="shared" si="1"/>
        <v>99.513693718047591</v>
      </c>
    </row>
    <row r="80" spans="1:9" ht="15.75" x14ac:dyDescent="0.25">
      <c r="A80" s="35" t="s">
        <v>79</v>
      </c>
      <c r="B80" s="36">
        <v>9639582.8000000007</v>
      </c>
      <c r="C80" s="37">
        <v>9594960.4900000002</v>
      </c>
      <c r="D80" s="44">
        <f t="shared" si="1"/>
        <v>99.537092933109093</v>
      </c>
    </row>
    <row r="81" spans="1:4" ht="15.75" x14ac:dyDescent="0.25">
      <c r="A81" s="32" t="s">
        <v>80</v>
      </c>
      <c r="B81" s="33">
        <f>B82</f>
        <v>75877391.530000001</v>
      </c>
      <c r="C81" s="43">
        <f>C82</f>
        <v>75320718.870000005</v>
      </c>
      <c r="D81" s="45">
        <f t="shared" si="1"/>
        <v>99.26635240250728</v>
      </c>
    </row>
    <row r="82" spans="1:4" ht="15.75" x14ac:dyDescent="0.25">
      <c r="A82" s="35" t="s">
        <v>81</v>
      </c>
      <c r="B82" s="36">
        <v>75877391.530000001</v>
      </c>
      <c r="C82" s="37">
        <v>75320718.870000005</v>
      </c>
      <c r="D82" s="44">
        <f t="shared" si="1"/>
        <v>99.26635240250728</v>
      </c>
    </row>
    <row r="83" spans="1:4" ht="15.75" x14ac:dyDescent="0.25">
      <c r="A83" s="32" t="s">
        <v>82</v>
      </c>
      <c r="B83" s="33">
        <f>B84+B85+B86+B87</f>
        <v>72856485.530000001</v>
      </c>
      <c r="C83" s="43">
        <f>C84+C85+C86+C87</f>
        <v>72187006.5</v>
      </c>
      <c r="D83" s="45">
        <f t="shared" si="1"/>
        <v>99.081098923273842</v>
      </c>
    </row>
    <row r="84" spans="1:4" ht="15.75" x14ac:dyDescent="0.25">
      <c r="A84" s="35" t="s">
        <v>83</v>
      </c>
      <c r="B84" s="36">
        <v>758100</v>
      </c>
      <c r="C84" s="37">
        <v>757120</v>
      </c>
      <c r="D84" s="44">
        <f t="shared" si="1"/>
        <v>99.870729455216988</v>
      </c>
    </row>
    <row r="85" spans="1:4" ht="15.75" x14ac:dyDescent="0.25">
      <c r="A85" s="35" t="s">
        <v>84</v>
      </c>
      <c r="B85" s="36">
        <v>1014000</v>
      </c>
      <c r="C85" s="37">
        <v>968535.6</v>
      </c>
      <c r="D85" s="44">
        <f t="shared" si="1"/>
        <v>95.516331360946737</v>
      </c>
    </row>
    <row r="86" spans="1:4" ht="15.75" x14ac:dyDescent="0.25">
      <c r="A86" s="35" t="s">
        <v>85</v>
      </c>
      <c r="B86" s="36">
        <v>70114166.730000004</v>
      </c>
      <c r="C86" s="37">
        <v>69493293.310000002</v>
      </c>
      <c r="D86" s="44">
        <f t="shared" si="1"/>
        <v>99.114482209578412</v>
      </c>
    </row>
    <row r="87" spans="1:4" ht="18.75" customHeight="1" x14ac:dyDescent="0.25">
      <c r="A87" s="35" t="s">
        <v>86</v>
      </c>
      <c r="B87" s="36">
        <v>970218.8</v>
      </c>
      <c r="C87" s="37">
        <v>968057.59</v>
      </c>
      <c r="D87" s="44">
        <f t="shared" si="1"/>
        <v>99.777245091519546</v>
      </c>
    </row>
    <row r="88" spans="1:4" ht="15.75" x14ac:dyDescent="0.25">
      <c r="A88" s="32" t="s">
        <v>87</v>
      </c>
      <c r="B88" s="33">
        <f>B89+B90+B91</f>
        <v>29600108.57</v>
      </c>
      <c r="C88" s="33">
        <f>C89+C90+C91</f>
        <v>29600097.390000001</v>
      </c>
      <c r="D88" s="45">
        <f t="shared" si="1"/>
        <v>99.99996222986826</v>
      </c>
    </row>
    <row r="89" spans="1:4" ht="15.75" x14ac:dyDescent="0.25">
      <c r="A89" s="35" t="s">
        <v>88</v>
      </c>
      <c r="B89" s="36">
        <v>28700108.57</v>
      </c>
      <c r="C89" s="37">
        <v>28700108.510000002</v>
      </c>
      <c r="D89" s="44">
        <f t="shared" si="1"/>
        <v>99.999999790941558</v>
      </c>
    </row>
    <row r="90" spans="1:4" ht="15.75" x14ac:dyDescent="0.25">
      <c r="A90" s="35" t="s">
        <v>89</v>
      </c>
      <c r="B90" s="36">
        <v>900000</v>
      </c>
      <c r="C90" s="37">
        <v>899988.88</v>
      </c>
      <c r="D90" s="44">
        <f t="shared" si="1"/>
        <v>99.998764444444447</v>
      </c>
    </row>
    <row r="91" spans="1:4" ht="15.75" hidden="1" x14ac:dyDescent="0.25">
      <c r="A91" s="35" t="s">
        <v>90</v>
      </c>
      <c r="B91" s="36"/>
      <c r="C91" s="37"/>
      <c r="D91" s="44" t="e">
        <f t="shared" si="1"/>
        <v>#DIV/0!</v>
      </c>
    </row>
    <row r="92" spans="1:4" ht="15.75" hidden="1" x14ac:dyDescent="0.25">
      <c r="A92" s="32" t="s">
        <v>91</v>
      </c>
      <c r="B92" s="33">
        <f>B93</f>
        <v>0</v>
      </c>
      <c r="C92" s="46">
        <f>C93</f>
        <v>0</v>
      </c>
      <c r="D92" s="44" t="e">
        <f t="shared" si="1"/>
        <v>#DIV/0!</v>
      </c>
    </row>
    <row r="93" spans="1:4" ht="15.75" hidden="1" x14ac:dyDescent="0.25">
      <c r="A93" s="47" t="s">
        <v>92</v>
      </c>
      <c r="B93" s="48"/>
      <c r="C93" s="49"/>
      <c r="D93" s="44" t="e">
        <f t="shared" si="1"/>
        <v>#DIV/0!</v>
      </c>
    </row>
    <row r="94" spans="1:4" ht="16.5" thickBot="1" x14ac:dyDescent="0.3">
      <c r="A94" s="50" t="s">
        <v>93</v>
      </c>
      <c r="B94" s="51">
        <v>578000</v>
      </c>
      <c r="C94" s="52">
        <v>577077.39</v>
      </c>
      <c r="D94" s="45">
        <f t="shared" si="1"/>
        <v>99.840378892733554</v>
      </c>
    </row>
    <row r="95" spans="1:4" ht="16.5" hidden="1" thickBot="1" x14ac:dyDescent="0.3">
      <c r="A95" s="50" t="s">
        <v>106</v>
      </c>
      <c r="B95" s="51"/>
      <c r="C95" s="52"/>
      <c r="D95" s="45" t="e">
        <f t="shared" si="1"/>
        <v>#DIV/0!</v>
      </c>
    </row>
    <row r="96" spans="1:4" ht="30.75" customHeight="1" thickBot="1" x14ac:dyDescent="0.3">
      <c r="A96" s="53" t="s">
        <v>94</v>
      </c>
      <c r="B96" s="54">
        <f>B50+B58+B62+B67+B72+B75+B81+B83+B88+B92+B94+B95</f>
        <v>2506208235.2600007</v>
      </c>
      <c r="C96" s="54">
        <f>C50+C58+C62+C67+C72+C75+C81+C83+C88+C92+C94+C95</f>
        <v>2211248438.0899997</v>
      </c>
      <c r="D96" s="55">
        <f t="shared" si="1"/>
        <v>88.230834412711872</v>
      </c>
    </row>
    <row r="97" spans="1:4" ht="7.5" hidden="1" customHeight="1" x14ac:dyDescent="0.25">
      <c r="A97" s="56"/>
      <c r="B97" s="57"/>
      <c r="C97" s="58"/>
      <c r="D97" s="59" t="e">
        <f t="shared" si="1"/>
        <v>#DIV/0!</v>
      </c>
    </row>
    <row r="98" spans="1:4" ht="15.75" x14ac:dyDescent="0.25">
      <c r="A98" s="32" t="s">
        <v>95</v>
      </c>
      <c r="B98" s="33">
        <f>B48-B96</f>
        <v>-92000000.000000954</v>
      </c>
      <c r="C98" s="46">
        <f>C48-C96</f>
        <v>207402554.50000048</v>
      </c>
      <c r="D98" s="45">
        <f t="shared" si="1"/>
        <v>-225.43755923912863</v>
      </c>
    </row>
    <row r="99" spans="1:4" ht="15.75" x14ac:dyDescent="0.25">
      <c r="A99" s="32" t="s">
        <v>96</v>
      </c>
      <c r="B99" s="33">
        <f>B100+B101</f>
        <v>24000000</v>
      </c>
      <c r="C99" s="43">
        <f>C100+C101</f>
        <v>0</v>
      </c>
      <c r="D99" s="45">
        <f t="shared" si="1"/>
        <v>0</v>
      </c>
    </row>
    <row r="100" spans="1:4" ht="15.75" x14ac:dyDescent="0.25">
      <c r="A100" s="35" t="s">
        <v>97</v>
      </c>
      <c r="B100" s="36">
        <v>44000000</v>
      </c>
      <c r="C100" s="37">
        <v>20000000</v>
      </c>
      <c r="D100" s="44">
        <f t="shared" si="1"/>
        <v>45.454545454545453</v>
      </c>
    </row>
    <row r="101" spans="1:4" ht="15.75" x14ac:dyDescent="0.25">
      <c r="A101" s="35" t="s">
        <v>98</v>
      </c>
      <c r="B101" s="36">
        <v>-20000000</v>
      </c>
      <c r="C101" s="37">
        <v>-20000000</v>
      </c>
      <c r="D101" s="44">
        <f t="shared" si="1"/>
        <v>100</v>
      </c>
    </row>
    <row r="102" spans="1:4" ht="30" hidden="1" x14ac:dyDescent="0.25">
      <c r="A102" s="35" t="s">
        <v>99</v>
      </c>
      <c r="B102" s="36">
        <v>0</v>
      </c>
      <c r="C102" s="37">
        <v>0</v>
      </c>
      <c r="D102" s="45" t="e">
        <f t="shared" si="1"/>
        <v>#DIV/0!</v>
      </c>
    </row>
    <row r="103" spans="1:4" ht="30" hidden="1" x14ac:dyDescent="0.25">
      <c r="A103" s="35" t="s">
        <v>100</v>
      </c>
      <c r="B103" s="36">
        <v>0</v>
      </c>
      <c r="C103" s="37">
        <v>0</v>
      </c>
      <c r="D103" s="45" t="e">
        <f t="shared" si="1"/>
        <v>#DIV/0!</v>
      </c>
    </row>
    <row r="104" spans="1:4" ht="29.25" x14ac:dyDescent="0.25">
      <c r="A104" s="32" t="s">
        <v>101</v>
      </c>
      <c r="B104" s="33">
        <f>B105+B106</f>
        <v>68000000</v>
      </c>
      <c r="C104" s="46">
        <f>C105-C106</f>
        <v>-207402554.5</v>
      </c>
      <c r="D104" s="45">
        <f t="shared" si="1"/>
        <v>-305.00375661764707</v>
      </c>
    </row>
    <row r="105" spans="1:4" ht="15.75" x14ac:dyDescent="0.25">
      <c r="A105" s="35" t="s">
        <v>102</v>
      </c>
      <c r="B105" s="36">
        <v>0</v>
      </c>
      <c r="C105" s="37">
        <f>71555402.36+233201</f>
        <v>71788603.359999999</v>
      </c>
      <c r="D105" s="44"/>
    </row>
    <row r="106" spans="1:4" ht="16.5" thickBot="1" x14ac:dyDescent="0.3">
      <c r="A106" s="47" t="s">
        <v>103</v>
      </c>
      <c r="B106" s="48">
        <v>68000000</v>
      </c>
      <c r="C106" s="49">
        <v>279191157.86000001</v>
      </c>
      <c r="D106" s="44">
        <f t="shared" si="1"/>
        <v>410.57523214705884</v>
      </c>
    </row>
    <row r="107" spans="1:4" ht="43.5" customHeight="1" thickBot="1" x14ac:dyDescent="0.3">
      <c r="A107" s="60" t="s">
        <v>104</v>
      </c>
      <c r="B107" s="54">
        <f>B99+B104</f>
        <v>92000000</v>
      </c>
      <c r="C107" s="54">
        <f>C104+C99</f>
        <v>-207402554.5</v>
      </c>
      <c r="D107" s="55">
        <f t="shared" si="1"/>
        <v>-225.43755923913045</v>
      </c>
    </row>
    <row r="108" spans="1:4" ht="15.75" x14ac:dyDescent="0.25">
      <c r="A108" s="1"/>
      <c r="B108" s="2"/>
      <c r="C108" s="3"/>
      <c r="D108" s="3"/>
    </row>
    <row r="109" spans="1:4" ht="15.75" x14ac:dyDescent="0.25">
      <c r="A109" s="1"/>
      <c r="B109" s="2"/>
      <c r="C109" s="3"/>
      <c r="D109" s="3"/>
    </row>
    <row r="110" spans="1:4" ht="15.75" x14ac:dyDescent="0.25">
      <c r="A110" s="1"/>
      <c r="B110" s="61"/>
      <c r="C110" s="3"/>
      <c r="D110" s="3"/>
    </row>
    <row r="111" spans="1:4" ht="15.75" x14ac:dyDescent="0.25">
      <c r="A111" s="1" t="s">
        <v>107</v>
      </c>
      <c r="B111" s="61"/>
      <c r="C111" s="61"/>
      <c r="D111" s="3"/>
    </row>
    <row r="112" spans="1:4" ht="15.75" x14ac:dyDescent="0.25">
      <c r="A112" s="1" t="s">
        <v>105</v>
      </c>
      <c r="B112" s="2"/>
      <c r="C112" s="104" t="s">
        <v>108</v>
      </c>
      <c r="D112" s="105"/>
    </row>
    <row r="113" spans="1:4" ht="15.75" x14ac:dyDescent="0.25">
      <c r="A113" s="62"/>
      <c r="B113" s="63"/>
      <c r="C113" s="63"/>
      <c r="D113" s="63"/>
    </row>
    <row r="114" spans="1:4" ht="42.75" customHeight="1" x14ac:dyDescent="0.25">
      <c r="A114" s="62"/>
      <c r="B114" s="63"/>
      <c r="C114" s="63"/>
      <c r="D114" s="63"/>
    </row>
    <row r="115" spans="1:4" ht="15.75" x14ac:dyDescent="0.25">
      <c r="A115" s="62"/>
      <c r="B115" s="63"/>
      <c r="C115" s="63"/>
      <c r="D115" s="63"/>
    </row>
  </sheetData>
  <mergeCells count="3">
    <mergeCell ref="A1:D1"/>
    <mergeCell ref="B49:D49"/>
    <mergeCell ref="C112:D112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2019 год</vt:lpstr>
      <vt:lpstr>'за 2019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2020-01-27T10:38:02Z</dcterms:modified>
</cp:coreProperties>
</file>