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" sheetId="17" r:id="rId1"/>
  </sheets>
  <definedNames>
    <definedName name="_xlnm.Print_Area" localSheetId="0">'0'!$A$1:$D$113</definedName>
  </definedNames>
  <calcPr calcId="152511"/>
</workbook>
</file>

<file path=xl/calcChain.xml><?xml version="1.0" encoding="utf-8"?>
<calcChain xmlns="http://schemas.openxmlformats.org/spreadsheetml/2006/main">
  <c r="C105" i="17" l="1"/>
  <c r="D10" i="17" l="1"/>
  <c r="C9" i="17"/>
  <c r="B9" i="17"/>
  <c r="B105" i="17" l="1"/>
  <c r="D104" i="17"/>
  <c r="D103" i="17"/>
  <c r="D102" i="17"/>
  <c r="D101" i="17"/>
  <c r="C100" i="17"/>
  <c r="B100" i="17"/>
  <c r="B108" i="17" s="1"/>
  <c r="D98" i="17"/>
  <c r="D96" i="17"/>
  <c r="D95" i="17"/>
  <c r="D94" i="17"/>
  <c r="C93" i="17"/>
  <c r="D93" i="17" s="1"/>
  <c r="B93" i="17"/>
  <c r="D92" i="17"/>
  <c r="D91" i="17"/>
  <c r="D90" i="17"/>
  <c r="C89" i="17"/>
  <c r="B89" i="17"/>
  <c r="D88" i="17"/>
  <c r="D87" i="17"/>
  <c r="D86" i="17"/>
  <c r="D85" i="17"/>
  <c r="C84" i="17"/>
  <c r="B84" i="17"/>
  <c r="D83" i="17"/>
  <c r="C82" i="17"/>
  <c r="B82" i="17"/>
  <c r="D81" i="17"/>
  <c r="D80" i="17"/>
  <c r="D79" i="17"/>
  <c r="D78" i="17"/>
  <c r="D77" i="17"/>
  <c r="C76" i="17"/>
  <c r="B76" i="17"/>
  <c r="D75" i="17"/>
  <c r="D74" i="17"/>
  <c r="C73" i="17"/>
  <c r="B73" i="17"/>
  <c r="D72" i="17"/>
  <c r="D71" i="17"/>
  <c r="D70" i="17"/>
  <c r="D69" i="17"/>
  <c r="C68" i="17"/>
  <c r="B68" i="17"/>
  <c r="D67" i="17"/>
  <c r="D66" i="17"/>
  <c r="D65" i="17"/>
  <c r="D64" i="17"/>
  <c r="C63" i="17"/>
  <c r="B63" i="17"/>
  <c r="D62" i="17"/>
  <c r="D61" i="17"/>
  <c r="D60" i="17"/>
  <c r="C59" i="17"/>
  <c r="B59" i="17"/>
  <c r="D58" i="17"/>
  <c r="D57" i="17"/>
  <c r="D56" i="17"/>
  <c r="D55" i="17"/>
  <c r="D54" i="17"/>
  <c r="D53" i="17"/>
  <c r="D52" i="17"/>
  <c r="C51" i="17"/>
  <c r="B51" i="17"/>
  <c r="D45" i="17"/>
  <c r="D44" i="17"/>
  <c r="D43" i="17"/>
  <c r="D42" i="17"/>
  <c r="C41" i="17"/>
  <c r="B41" i="17"/>
  <c r="D40" i="17"/>
  <c r="C38" i="17"/>
  <c r="B38" i="17"/>
  <c r="D37" i="17"/>
  <c r="D36" i="17"/>
  <c r="D35" i="17"/>
  <c r="C34" i="17"/>
  <c r="B34" i="17"/>
  <c r="D33" i="17"/>
  <c r="D32" i="17"/>
  <c r="D31" i="17"/>
  <c r="D30" i="17"/>
  <c r="D29" i="17"/>
  <c r="D28" i="17"/>
  <c r="D27" i="17"/>
  <c r="C26" i="17"/>
  <c r="B26" i="17"/>
  <c r="D23" i="17"/>
  <c r="D20" i="17"/>
  <c r="D19" i="17"/>
  <c r="D18" i="17"/>
  <c r="D17" i="17"/>
  <c r="D16" i="17"/>
  <c r="D15" i="17"/>
  <c r="C14" i="17"/>
  <c r="B14" i="17"/>
  <c r="D13" i="17"/>
  <c r="D12" i="17"/>
  <c r="D11" i="17"/>
  <c r="D9" i="17"/>
  <c r="D8" i="17"/>
  <c r="D7" i="17"/>
  <c r="C6" i="17"/>
  <c r="B6" i="17"/>
  <c r="B5" i="17" s="1"/>
  <c r="C108" i="17" l="1"/>
  <c r="D108" i="17" s="1"/>
  <c r="D38" i="17"/>
  <c r="D68" i="17"/>
  <c r="D89" i="17"/>
  <c r="D84" i="17"/>
  <c r="D82" i="17"/>
  <c r="D76" i="17"/>
  <c r="D73" i="17"/>
  <c r="D63" i="17"/>
  <c r="B97" i="17"/>
  <c r="D59" i="17"/>
  <c r="D51" i="17"/>
  <c r="D41" i="17"/>
  <c r="B25" i="17"/>
  <c r="B4" i="17" s="1"/>
  <c r="D34" i="17"/>
  <c r="D26" i="17"/>
  <c r="D14" i="17"/>
  <c r="D6" i="17"/>
  <c r="C97" i="17"/>
  <c r="D100" i="17"/>
  <c r="C5" i="17"/>
  <c r="C25" i="17"/>
  <c r="D105" i="17"/>
  <c r="D97" i="17" l="1"/>
  <c r="B49" i="17"/>
  <c r="B99" i="17" s="1"/>
  <c r="D25" i="17"/>
  <c r="C49" i="17"/>
  <c r="D5" i="17"/>
  <c r="C4" i="17"/>
  <c r="D4" i="17" s="1"/>
  <c r="C99" i="17" l="1"/>
  <c r="D99" i="17" s="1"/>
  <c r="D49" i="17"/>
</calcChain>
</file>

<file path=xl/sharedStrings.xml><?xml version="1.0" encoding="utf-8"?>
<sst xmlns="http://schemas.openxmlformats.org/spreadsheetml/2006/main" count="113" uniqueCount="112">
  <si>
    <t>(рубли)</t>
  </si>
  <si>
    <t>Наименование показателя</t>
  </si>
  <si>
    <t>Утвержденный план</t>
  </si>
  <si>
    <t xml:space="preserve">% исполнения 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</si>
  <si>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</si>
  <si>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</si>
  <si>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</si>
  <si>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</si>
  <si>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</si>
  <si>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</si>
  <si>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</si>
  <si>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</si>
  <si>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</si>
  <si>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</si>
  <si>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</si>
  <si>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</si>
  <si>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</si>
  <si>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</si>
  <si>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Налог на добычу общераспространенных полезных ископаемых</t>
  </si>
  <si>
    <t>Налог на добычу прочих полезных ископаемых</t>
  </si>
  <si>
    <t>Сбор за пользование объектами животного мира</t>
  </si>
  <si>
    <t>Сбор за пользование объектами водных биологических ресурсов</t>
  </si>
  <si>
    <t>Государственная пошлина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</si>
  <si>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</si>
  <si>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</si>
  <si>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</si>
  <si>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</si>
  <si>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</si>
  <si>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</si>
  <si>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</si>
  <si>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</si>
  <si>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</si>
  <si>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</si>
  <si>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</si>
  <si>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</si>
  <si>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</si>
  <si>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</si>
  <si>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</si>
  <si>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</si>
  <si>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</si>
  <si>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</si>
  <si>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 xml:space="preserve">Иные дотации </t>
  </si>
  <si>
    <t>Субсидии,субвенции и иные межбюджетные трансферты</t>
  </si>
  <si>
    <t>Прочие безвозмездные поступления в бюджеты ГО (инициативное бюджетирование)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</si>
  <si>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</si>
  <si>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</si>
  <si>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Перечисления из бюджетов городских округов для осуществления возврата излишне уплаченных или излишне взысканных сумм налогов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</si>
  <si>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</si>
  <si>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</si>
  <si>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</si>
  <si>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</si>
  <si>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</si>
  <si>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</si>
  <si>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</si>
  <si>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</si>
  <si>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</si>
  <si>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</si>
  <si>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</si>
  <si>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</si>
  <si>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 чрезвычайных ситуаций природного и технического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</si>
  <si>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</si>
  <si>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</si>
  <si>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</si>
  <si>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</si>
  <si>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</si>
  <si>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</si>
  <si>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</si>
  <si>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</si>
  <si>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</si>
  <si>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</si>
  <si>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</si>
  <si>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</si>
  <si>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</si>
  <si>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</si>
  <si>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</si>
  <si>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</si>
  <si>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</si>
  <si>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</si>
  <si>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</si>
  <si>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</si>
  <si>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</si>
  <si>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</si>
  <si>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</si>
  <si>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</si>
  <si>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</si>
  <si>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</si>
  <si>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</si>
  <si>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</si>
  <si>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</si>
  <si>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</si>
  <si>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</si>
  <si>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</si>
  <si>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</si>
  <si>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</si>
  <si>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</si>
  <si>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</si>
  <si>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</si>
  <si>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</t>
  </si>
  <si>
    <t>Погашение кредитов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</si>
  <si>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</si>
  <si>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</si>
  <si>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</si>
  <si>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Остатки на начало периода</t>
  </si>
  <si>
    <t>Остатки на конец периода</t>
  </si>
  <si>
    <t>ИСТОЧНИКИ ФИНАНСИРОВАНИЯ ДЕФИЦИТА БЮДЖЕТА - ВСЕГО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</si>
  <si>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</si>
  <si>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</si>
  <si>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</si>
  <si>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Начальник финансового отдела</t>
  </si>
  <si>
    <t>Е.М. Запорожцева</t>
  </si>
  <si>
    <t xml:space="preserve"> Сводка об исполнении бюджета города Новочебоксарска на 01 сентября 2020 года                                                        </t>
  </si>
  <si>
    <t>Исполнено на 01.09.2020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</si>
</sst>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4" fontId="6" fillId="0" borderId="6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wrapText="1"/>
    </xf>
    <xf numFmtId="164" fontId="6" fillId="0" borderId="8" xfId="2" applyNumberFormat="1" applyFont="1" applyBorder="1" applyAlignment="1">
      <alignment horizontal="right"/>
    </xf>
    <xf numFmtId="4" fontId="6" fillId="0" borderId="9" xfId="0" applyNumberFormat="1" applyFont="1" applyFill="1" applyBorder="1" applyAlignment="1">
      <alignment wrapText="1" shrinkToFit="1"/>
    </xf>
    <xf numFmtId="164" fontId="6" fillId="0" borderId="10" xfId="2" applyNumberFormat="1" applyFont="1" applyBorder="1" applyAlignment="1">
      <alignment horizontal="right"/>
    </xf>
    <xf numFmtId="4" fontId="6" fillId="0" borderId="11" xfId="0" applyNumberFormat="1" applyFont="1" applyFill="1" applyBorder="1" applyAlignment="1">
      <alignment horizontal="right"/>
    </xf>
    <xf numFmtId="164" fontId="6" fillId="0" borderId="12" xfId="2" applyNumberFormat="1" applyFont="1" applyBorder="1" applyAlignment="1">
      <alignment horizontal="right"/>
    </xf>
    <xf numFmtId="4" fontId="4" fillId="0" borderId="11" xfId="1" applyNumberFormat="1" applyFont="1" applyFill="1" applyBorder="1" applyAlignment="1"/>
    <xf numFmtId="164" fontId="4" fillId="2" borderId="12" xfId="2" applyNumberFormat="1" applyFont="1" applyFill="1" applyBorder="1" applyAlignment="1">
      <alignment horizontal="right"/>
    </xf>
    <xf numFmtId="4" fontId="6" fillId="0" borderId="11" xfId="1" applyNumberFormat="1" applyFont="1" applyFill="1" applyBorder="1" applyAlignment="1"/>
    <xf numFmtId="164" fontId="6" fillId="2" borderId="12" xfId="2" applyNumberFormat="1" applyFont="1" applyFill="1" applyBorder="1" applyAlignment="1">
      <alignment horizontal="right"/>
    </xf>
    <xf numFmtId="4" fontId="6" fillId="0" borderId="13" xfId="0" applyNumberFormat="1" applyFont="1" applyFill="1" applyBorder="1" applyAlignment="1">
      <alignment horizontal="right"/>
    </xf>
    <xf numFmtId="164" fontId="6" fillId="2" borderId="14" xfId="2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wrapText="1"/>
    </xf>
    <xf numFmtId="164" fontId="6" fillId="2" borderId="10" xfId="2" applyNumberFormat="1" applyFont="1" applyFill="1" applyBorder="1" applyAlignment="1">
      <alignment horizontal="right"/>
    </xf>
    <xf numFmtId="4" fontId="6" fillId="0" borderId="11" xfId="0" applyNumberFormat="1" applyFont="1" applyFill="1" applyBorder="1" applyAlignment="1">
      <alignment wrapText="1"/>
    </xf>
    <xf numFmtId="4" fontId="4" fillId="0" borderId="11" xfId="1" applyNumberFormat="1" applyFont="1" applyFill="1" applyBorder="1" applyAlignment="1">
      <alignment wrapText="1"/>
    </xf>
    <xf numFmtId="164" fontId="4" fillId="0" borderId="12" xfId="2" applyNumberFormat="1" applyFont="1" applyBorder="1" applyAlignment="1">
      <alignment horizontal="right"/>
    </xf>
    <xf numFmtId="4" fontId="6" fillId="0" borderId="11" xfId="1" applyNumberFormat="1" applyFont="1" applyFill="1" applyBorder="1" applyAlignment="1">
      <alignment wrapText="1"/>
    </xf>
    <xf numFmtId="164" fontId="4" fillId="0" borderId="16" xfId="2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164" fontId="6" fillId="0" borderId="4" xfId="2" applyNumberFormat="1" applyFont="1" applyBorder="1" applyAlignment="1">
      <alignment horizontal="right"/>
    </xf>
    <xf numFmtId="0" fontId="5" fillId="0" borderId="19" xfId="0" applyFont="1" applyBorder="1" applyAlignment="1">
      <alignment horizontal="center" wrapText="1"/>
    </xf>
    <xf numFmtId="0" fontId="5" fillId="3" borderId="22" xfId="0" applyFont="1" applyFill="1" applyBorder="1" applyAlignment="1">
      <alignment wrapText="1"/>
    </xf>
    <xf numFmtId="4" fontId="6" fillId="3" borderId="23" xfId="0" applyNumberFormat="1" applyFont="1" applyFill="1" applyBorder="1" applyAlignment="1">
      <alignment wrapText="1"/>
    </xf>
    <xf numFmtId="164" fontId="6" fillId="3" borderId="12" xfId="2" applyNumberFormat="1" applyFont="1" applyFill="1" applyBorder="1" applyAlignment="1">
      <alignment horizontal="right"/>
    </xf>
    <xf numFmtId="0" fontId="3" fillId="3" borderId="22" xfId="0" applyFont="1" applyFill="1" applyBorder="1" applyAlignment="1">
      <alignment wrapText="1"/>
    </xf>
    <xf numFmtId="4" fontId="4" fillId="3" borderId="23" xfId="0" applyNumberFormat="1" applyFont="1" applyFill="1" applyBorder="1" applyAlignment="1">
      <alignment wrapText="1"/>
    </xf>
    <xf numFmtId="4" fontId="4" fillId="3" borderId="11" xfId="0" applyNumberFormat="1" applyFont="1" applyFill="1" applyBorder="1" applyAlignment="1">
      <alignment horizontal="right"/>
    </xf>
    <xf numFmtId="164" fontId="4" fillId="3" borderId="12" xfId="2" applyNumberFormat="1" applyFont="1" applyFill="1" applyBorder="1" applyAlignment="1">
      <alignment horizontal="right"/>
    </xf>
    <xf numFmtId="4" fontId="4" fillId="3" borderId="23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wrapText="1"/>
    </xf>
    <xf numFmtId="4" fontId="4" fillId="3" borderId="23" xfId="0" applyNumberFormat="1" applyFont="1" applyFill="1" applyBorder="1"/>
    <xf numFmtId="4" fontId="4" fillId="3" borderId="11" xfId="0" applyNumberFormat="1" applyFont="1" applyFill="1" applyBorder="1"/>
    <xf numFmtId="4" fontId="6" fillId="3" borderId="11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right"/>
    </xf>
    <xf numFmtId="164" fontId="6" fillId="3" borderId="12" xfId="0" applyNumberFormat="1" applyFont="1" applyFill="1" applyBorder="1" applyAlignment="1">
      <alignment horizontal="right"/>
    </xf>
    <xf numFmtId="4" fontId="6" fillId="3" borderId="11" xfId="0" applyNumberFormat="1" applyFont="1" applyFill="1" applyBorder="1" applyAlignment="1">
      <alignment horizontal="right"/>
    </xf>
    <xf numFmtId="0" fontId="3" fillId="3" borderId="24" xfId="0" applyFont="1" applyFill="1" applyBorder="1" applyAlignment="1">
      <alignment wrapText="1"/>
    </xf>
    <xf numFmtId="4" fontId="4" fillId="3" borderId="25" xfId="0" applyNumberFormat="1" applyFont="1" applyFill="1" applyBorder="1" applyAlignment="1">
      <alignment wrapText="1"/>
    </xf>
    <xf numFmtId="4" fontId="4" fillId="3" borderId="13" xfId="0" applyNumberFormat="1" applyFont="1" applyFill="1" applyBorder="1" applyAlignment="1">
      <alignment horizontal="right"/>
    </xf>
    <xf numFmtId="0" fontId="5" fillId="3" borderId="26" xfId="0" applyFont="1" applyFill="1" applyBorder="1" applyAlignment="1">
      <alignment wrapText="1"/>
    </xf>
    <xf numFmtId="4" fontId="6" fillId="3" borderId="27" xfId="0" applyNumberFormat="1" applyFont="1" applyFill="1" applyBorder="1" applyAlignment="1">
      <alignment wrapText="1"/>
    </xf>
    <xf numFmtId="4" fontId="6" fillId="3" borderId="28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4" fontId="6" fillId="3" borderId="2" xfId="0" applyNumberFormat="1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wrapText="1"/>
    </xf>
    <xf numFmtId="4" fontId="4" fillId="3" borderId="29" xfId="0" applyNumberFormat="1" applyFont="1" applyFill="1" applyBorder="1" applyAlignment="1">
      <alignment wrapText="1"/>
    </xf>
    <xf numFmtId="4" fontId="4" fillId="3" borderId="17" xfId="0" applyNumberFormat="1" applyFont="1" applyFill="1" applyBorder="1" applyAlignment="1">
      <alignment horizontal="right"/>
    </xf>
    <xf numFmtId="164" fontId="6" fillId="3" borderId="18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0" fontId="3" fillId="0" borderId="0" xfId="0" applyFont="1"/>
    <xf numFmtId="0" fontId="4" fillId="0" borderId="0" xfId="0" applyFont="1"/>
    <xf numFmtId="4" fontId="6" fillId="0" borderId="30" xfId="0" applyNumberFormat="1" applyFont="1" applyFill="1" applyBorder="1" applyAlignment="1">
      <alignment wrapText="1" shrinkToFit="1"/>
    </xf>
    <xf numFmtId="4" fontId="6" fillId="0" borderId="23" xfId="0" applyNumberFormat="1" applyFont="1" applyFill="1" applyBorder="1" applyAlignment="1">
      <alignment wrapText="1" shrinkToFit="1"/>
    </xf>
    <xf numFmtId="4" fontId="6" fillId="0" borderId="23" xfId="1" applyNumberFormat="1" applyFont="1" applyFill="1" applyBorder="1" applyAlignment="1"/>
    <xf numFmtId="4" fontId="6" fillId="0" borderId="30" xfId="0" applyNumberFormat="1" applyFont="1" applyFill="1" applyBorder="1" applyAlignment="1">
      <alignment wrapText="1"/>
    </xf>
    <xf numFmtId="4" fontId="6" fillId="0" borderId="23" xfId="0" applyNumberFormat="1" applyFont="1" applyFill="1" applyBorder="1" applyAlignment="1">
      <alignment wrapText="1"/>
    </xf>
    <xf numFmtId="4" fontId="4" fillId="0" borderId="23" xfId="1" applyNumberFormat="1" applyFont="1" applyFill="1" applyBorder="1" applyAlignment="1">
      <alignment wrapText="1"/>
    </xf>
    <xf numFmtId="4" fontId="6" fillId="0" borderId="23" xfId="1" applyNumberFormat="1" applyFont="1" applyFill="1" applyBorder="1" applyAlignment="1">
      <alignment wrapText="1"/>
    </xf>
    <xf numFmtId="4" fontId="6" fillId="0" borderId="2" xfId="0" applyNumberFormat="1" applyFont="1" applyFill="1" applyBorder="1" applyAlignment="1">
      <alignment wrapText="1"/>
    </xf>
    <xf numFmtId="0" fontId="5" fillId="0" borderId="31" xfId="0" applyFont="1" applyBorder="1" applyAlignment="1">
      <alignment horizontal="center" wrapText="1" shrinkToFit="1"/>
    </xf>
    <xf numFmtId="0" fontId="5" fillId="0" borderId="22" xfId="0" applyFont="1" applyBorder="1" applyAlignment="1">
      <alignment wrapText="1" shrinkToFit="1"/>
    </xf>
    <xf numFmtId="0" fontId="3" fillId="0" borderId="22" xfId="0" applyFont="1" applyBorder="1" applyAlignment="1">
      <alignment wrapText="1" shrinkToFit="1"/>
    </xf>
    <xf numFmtId="0" fontId="3" fillId="0" borderId="22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4" xfId="0" applyFont="1" applyBorder="1" applyAlignment="1">
      <alignment vertical="top" wrapText="1"/>
    </xf>
    <xf numFmtId="0" fontId="5" fillId="0" borderId="31" xfId="0" applyFont="1" applyBorder="1" applyAlignment="1">
      <alignment horizontal="center" wrapText="1"/>
    </xf>
    <xf numFmtId="0" fontId="3" fillId="0" borderId="24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" fontId="6" fillId="0" borderId="13" xfId="0" applyNumberFormat="1" applyFont="1" applyFill="1" applyBorder="1" applyAlignment="1">
      <alignment wrapText="1"/>
    </xf>
    <xf numFmtId="4" fontId="4" fillId="0" borderId="25" xfId="1" applyNumberFormat="1" applyFont="1" applyFill="1" applyBorder="1" applyAlignment="1"/>
    <xf numFmtId="4" fontId="4" fillId="0" borderId="13" xfId="1" applyNumberFormat="1" applyFont="1" applyFill="1" applyBorder="1" applyAlignment="1"/>
    <xf numFmtId="164" fontId="4" fillId="2" borderId="14" xfId="2" applyNumberFormat="1" applyFont="1" applyFill="1" applyBorder="1" applyAlignment="1">
      <alignment horizontal="right"/>
    </xf>
    <xf numFmtId="0" fontId="3" fillId="0" borderId="26" xfId="0" applyFont="1" applyBorder="1" applyAlignment="1">
      <alignment wrapText="1"/>
    </xf>
    <xf numFmtId="4" fontId="4" fillId="0" borderId="27" xfId="0" applyNumberFormat="1" applyFont="1" applyFill="1" applyBorder="1" applyAlignment="1">
      <alignment wrapText="1"/>
    </xf>
    <xf numFmtId="4" fontId="4" fillId="0" borderId="28" xfId="0" applyNumberFormat="1" applyFont="1" applyFill="1" applyBorder="1" applyAlignment="1">
      <alignment horizontal="right"/>
    </xf>
    <xf numFmtId="164" fontId="4" fillId="0" borderId="32" xfId="2" applyNumberFormat="1" applyFont="1" applyBorder="1" applyAlignment="1">
      <alignment horizontal="right"/>
    </xf>
    <xf numFmtId="4" fontId="4" fillId="0" borderId="15" xfId="0" applyNumberFormat="1" applyFont="1" applyFill="1" applyBorder="1" applyAlignment="1">
      <alignment horizontal="right"/>
    </xf>
    <xf numFmtId="4" fontId="0" fillId="0" borderId="0" xfId="0" applyNumberFormat="1"/>
    <xf numFmtId="0" fontId="5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wrapText="1"/>
    </xf>
    <xf numFmtId="4" fontId="6" fillId="0" borderId="33" xfId="0" applyNumberFormat="1" applyFont="1" applyFill="1" applyBorder="1" applyAlignment="1">
      <alignment wrapText="1"/>
    </xf>
    <xf numFmtId="4" fontId="4" fillId="0" borderId="34" xfId="1" applyNumberFormat="1" applyFont="1" applyFill="1" applyBorder="1" applyAlignment="1">
      <alignment wrapText="1"/>
    </xf>
    <xf numFmtId="164" fontId="0" fillId="0" borderId="0" xfId="0" applyNumberFormat="1"/>
    <xf numFmtId="0" fontId="3" fillId="0" borderId="37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0" fillId="0" borderId="0" xfId="0" applyFont="1"/>
    <xf numFmtId="4" fontId="4" fillId="0" borderId="34" xfId="1" applyNumberFormat="1" applyFont="1" applyFill="1" applyBorder="1" applyAlignment="1"/>
    <xf numFmtId="4" fontId="4" fillId="0" borderId="38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4" fontId="6" fillId="0" borderId="20" xfId="0" applyNumberFormat="1" applyFont="1" applyBorder="1" applyAlignment="1">
      <alignment wrapText="1"/>
    </xf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/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zoomScaleNormal="100" workbookViewId="0">
      <selection activeCell="G8" sqref="G8"/>
    </sheetView>
  </sheetViews>
  <sheetFormatPr defaultRowHeight="15" x14ac:dyDescent="0.25"/>
  <cols>
    <col min="1" max="1" width="65.85546875" customWidth="1"/>
    <col min="2" max="3" width="19.5703125" customWidth="1"/>
    <col min="4" max="4" width="12.140625" customWidth="1"/>
    <col min="7" max="7" width="16.5703125" customWidth="1"/>
    <col min="9" max="9" width="15" bestFit="1" customWidth="1"/>
    <col min="12" max="12" width="15" bestFit="1" customWidth="1"/>
  </cols>
  <sheetData>
    <row r="1" spans="1:4" ht="27.75" customHeight="1" x14ac:dyDescent="0.3">
      <c r="A1" s="101" t="s">
        <v>110</v>
      </c>
      <c r="B1" s="101"/>
      <c r="C1" s="101"/>
      <c r="D1" s="101"/>
    </row>
    <row r="2" spans="1:4" ht="16.5" thickBot="1" x14ac:dyDescent="0.3">
      <c r="A2" s="1"/>
      <c r="B2" s="2"/>
      <c r="C2" s="3"/>
      <c r="D2" s="97" t="s">
        <v>0</v>
      </c>
    </row>
    <row r="3" spans="1:4" ht="30.75" thickBot="1" x14ac:dyDescent="0.3">
      <c r="A3" s="4" t="s">
        <v>1</v>
      </c>
      <c r="B3" s="5" t="s">
        <v>2</v>
      </c>
      <c r="C3" s="6" t="s">
        <v>111</v>
      </c>
      <c r="D3" s="7" t="s">
        <v>3</v>
      </c>
    </row>
    <row r="4" spans="1:4" ht="30.75" customHeight="1" thickBot="1" x14ac:dyDescent="0.3">
      <c r="A4" s="8" t="s">
        <v>4</v>
      </c>
      <c r="B4" s="9">
        <f>B5+B25</f>
        <v>629099972.95000005</v>
      </c>
      <c r="C4" s="10">
        <f>C5+C25</f>
        <v>328634333.45000005</v>
      </c>
      <c r="D4" s="11">
        <f t="shared" ref="D4:D49" si="0">C4/B4*100</f>
        <v>52.238809025687146</v>
      </c>
    </row>
    <row r="5" spans="1:4" ht="29.25" customHeight="1" x14ac:dyDescent="0.25">
      <c r="A5" s="72" t="s">
        <v>5</v>
      </c>
      <c r="B5" s="64">
        <f>B6+B8+B9+B14+B18+B23+B24</f>
        <v>476056000</v>
      </c>
      <c r="C5" s="12">
        <f>C6+C8+C9+C14+C18+C23+C24</f>
        <v>256078574.40000001</v>
      </c>
      <c r="D5" s="13">
        <f t="shared" si="0"/>
        <v>53.791691397650695</v>
      </c>
    </row>
    <row r="6" spans="1:4" ht="21.75" customHeight="1" x14ac:dyDescent="0.25">
      <c r="A6" s="73" t="s">
        <v>6</v>
      </c>
      <c r="B6" s="65">
        <f>B7</f>
        <v>270000000</v>
      </c>
      <c r="C6" s="14">
        <f>C7</f>
        <v>148010489.03999999</v>
      </c>
      <c r="D6" s="15">
        <f t="shared" si="0"/>
        <v>54.818699644444443</v>
      </c>
    </row>
    <row r="7" spans="1:4" ht="21" customHeight="1" x14ac:dyDescent="0.25">
      <c r="A7" s="74" t="s">
        <v>7</v>
      </c>
      <c r="B7" s="16">
        <v>270000000</v>
      </c>
      <c r="C7" s="16">
        <v>148010489.03999999</v>
      </c>
      <c r="D7" s="17">
        <f t="shared" si="0"/>
        <v>54.818699644444443</v>
      </c>
    </row>
    <row r="8" spans="1:4" ht="22.5" customHeight="1" x14ac:dyDescent="0.25">
      <c r="A8" s="73" t="s">
        <v>8</v>
      </c>
      <c r="B8" s="18">
        <v>5200000</v>
      </c>
      <c r="C8" s="18">
        <v>2708704.98</v>
      </c>
      <c r="D8" s="19">
        <f t="shared" si="0"/>
        <v>52.09048038461539</v>
      </c>
    </row>
    <row r="9" spans="1:4" ht="24" customHeight="1" x14ac:dyDescent="0.25">
      <c r="A9" s="73" t="s">
        <v>9</v>
      </c>
      <c r="B9" s="18">
        <f>B10+B11+B12+B13</f>
        <v>56350000</v>
      </c>
      <c r="C9" s="18">
        <f>C10+C11+C12+C13</f>
        <v>29749299.960000001</v>
      </c>
      <c r="D9" s="19">
        <f t="shared" si="0"/>
        <v>52.793788748890854</v>
      </c>
    </row>
    <row r="10" spans="1:4" s="98" customFormat="1" ht="32.25" customHeight="1" x14ac:dyDescent="0.25">
      <c r="A10" s="74" t="s">
        <v>107</v>
      </c>
      <c r="B10" s="16">
        <v>4950000</v>
      </c>
      <c r="C10" s="16">
        <v>2959438.2</v>
      </c>
      <c r="D10" s="17">
        <f t="shared" si="0"/>
        <v>59.786630303030307</v>
      </c>
    </row>
    <row r="11" spans="1:4" ht="23.25" customHeight="1" x14ac:dyDescent="0.25">
      <c r="A11" s="74" t="s">
        <v>10</v>
      </c>
      <c r="B11" s="16">
        <v>49000000</v>
      </c>
      <c r="C11" s="16">
        <v>26017987.98</v>
      </c>
      <c r="D11" s="17">
        <f t="shared" si="0"/>
        <v>53.09793465306123</v>
      </c>
    </row>
    <row r="12" spans="1:4" ht="20.25" customHeight="1" x14ac:dyDescent="0.25">
      <c r="A12" s="74" t="s">
        <v>11</v>
      </c>
      <c r="B12" s="16">
        <v>300000</v>
      </c>
      <c r="C12" s="16">
        <v>121000</v>
      </c>
      <c r="D12" s="17">
        <f t="shared" si="0"/>
        <v>40.333333333333329</v>
      </c>
    </row>
    <row r="13" spans="1:4" ht="30" x14ac:dyDescent="0.25">
      <c r="A13" s="74" t="s">
        <v>12</v>
      </c>
      <c r="B13" s="16">
        <v>2100000</v>
      </c>
      <c r="C13" s="16">
        <v>650873.78</v>
      </c>
      <c r="D13" s="17">
        <f t="shared" si="0"/>
        <v>30.993989523809525</v>
      </c>
    </row>
    <row r="14" spans="1:4" ht="21.75" customHeight="1" x14ac:dyDescent="0.25">
      <c r="A14" s="73" t="s">
        <v>13</v>
      </c>
      <c r="B14" s="18">
        <f>B15+B16+B17</f>
        <v>124000000</v>
      </c>
      <c r="C14" s="18">
        <f>C15+C16+C17</f>
        <v>62794886.460000001</v>
      </c>
      <c r="D14" s="19">
        <f t="shared" si="0"/>
        <v>50.641037467741931</v>
      </c>
    </row>
    <row r="15" spans="1:4" ht="19.5" customHeight="1" x14ac:dyDescent="0.25">
      <c r="A15" s="74" t="s">
        <v>14</v>
      </c>
      <c r="B15" s="16">
        <v>26000000</v>
      </c>
      <c r="C15" s="16">
        <v>2874997.63</v>
      </c>
      <c r="D15" s="17">
        <f t="shared" si="0"/>
        <v>11.057683192307692</v>
      </c>
    </row>
    <row r="16" spans="1:4" ht="19.5" customHeight="1" x14ac:dyDescent="0.25">
      <c r="A16" s="74" t="s">
        <v>15</v>
      </c>
      <c r="B16" s="16">
        <v>10000000</v>
      </c>
      <c r="C16" s="16">
        <v>2109081.15</v>
      </c>
      <c r="D16" s="17">
        <f t="shared" si="0"/>
        <v>21.090811499999997</v>
      </c>
    </row>
    <row r="17" spans="1:4" ht="21.75" customHeight="1" x14ac:dyDescent="0.25">
      <c r="A17" s="75" t="s">
        <v>16</v>
      </c>
      <c r="B17" s="16">
        <v>88000000</v>
      </c>
      <c r="C17" s="16">
        <v>57810807.68</v>
      </c>
      <c r="D17" s="17">
        <f t="shared" si="0"/>
        <v>65.694099636363632</v>
      </c>
    </row>
    <row r="18" spans="1:4" ht="33" customHeight="1" x14ac:dyDescent="0.25">
      <c r="A18" s="76" t="s">
        <v>17</v>
      </c>
      <c r="B18" s="18">
        <v>6000</v>
      </c>
      <c r="C18" s="18">
        <v>2103.66</v>
      </c>
      <c r="D18" s="19">
        <f t="shared" si="0"/>
        <v>35.061</v>
      </c>
    </row>
    <row r="19" spans="1:4" ht="17.25" hidden="1" customHeight="1" x14ac:dyDescent="0.25">
      <c r="A19" s="75" t="s">
        <v>18</v>
      </c>
      <c r="B19" s="18">
        <v>1496000</v>
      </c>
      <c r="C19" s="18">
        <v>26.67</v>
      </c>
      <c r="D19" s="17">
        <f t="shared" si="0"/>
        <v>1.7827540106951872E-3</v>
      </c>
    </row>
    <row r="20" spans="1:4" ht="16.5" hidden="1" customHeight="1" x14ac:dyDescent="0.25">
      <c r="A20" s="75" t="s">
        <v>19</v>
      </c>
      <c r="B20" s="18">
        <v>4000</v>
      </c>
      <c r="C20" s="18">
        <v>288</v>
      </c>
      <c r="D20" s="17">
        <f t="shared" si="0"/>
        <v>7.1999999999999993</v>
      </c>
    </row>
    <row r="21" spans="1:4" ht="18" hidden="1" customHeight="1" x14ac:dyDescent="0.25">
      <c r="A21" s="75" t="s">
        <v>20</v>
      </c>
      <c r="B21" s="18"/>
      <c r="C21" s="18"/>
      <c r="D21" s="17"/>
    </row>
    <row r="22" spans="1:4" ht="18" hidden="1" customHeight="1" x14ac:dyDescent="0.25">
      <c r="A22" s="75" t="s">
        <v>21</v>
      </c>
      <c r="B22" s="18">
        <v>17443600</v>
      </c>
      <c r="C22" s="18">
        <v>865512.28</v>
      </c>
      <c r="D22" s="17"/>
    </row>
    <row r="23" spans="1:4" ht="21.75" customHeight="1" x14ac:dyDescent="0.25">
      <c r="A23" s="76" t="s">
        <v>22</v>
      </c>
      <c r="B23" s="18">
        <v>20500000</v>
      </c>
      <c r="C23" s="18">
        <v>12813090.300000001</v>
      </c>
      <c r="D23" s="19">
        <f t="shared" si="0"/>
        <v>62.502879512195129</v>
      </c>
    </row>
    <row r="24" spans="1:4" ht="1.5" customHeight="1" thickBot="1" x14ac:dyDescent="0.3">
      <c r="A24" s="77" t="s">
        <v>23</v>
      </c>
      <c r="B24" s="81">
        <v>0</v>
      </c>
      <c r="C24" s="20">
        <v>0</v>
      </c>
      <c r="D24" s="21"/>
    </row>
    <row r="25" spans="1:4" ht="30" customHeight="1" x14ac:dyDescent="0.25">
      <c r="A25" s="78" t="s">
        <v>24</v>
      </c>
      <c r="B25" s="67">
        <f>B26+B32+B33+B34+B37+B38</f>
        <v>153043972.94999999</v>
      </c>
      <c r="C25" s="22">
        <f>C26+C32+C33+C34+C37+C38</f>
        <v>72555759.050000012</v>
      </c>
      <c r="D25" s="23">
        <f t="shared" si="0"/>
        <v>47.408439320707018</v>
      </c>
    </row>
    <row r="26" spans="1:4" ht="33.75" customHeight="1" x14ac:dyDescent="0.25">
      <c r="A26" s="76" t="s">
        <v>25</v>
      </c>
      <c r="B26" s="68">
        <f>B27+B28+B29+B30+B31</f>
        <v>89950000</v>
      </c>
      <c r="C26" s="24">
        <f>C27+C28+C29+C30+C31</f>
        <v>44488028</v>
      </c>
      <c r="D26" s="19">
        <f t="shared" si="0"/>
        <v>49.458619232907168</v>
      </c>
    </row>
    <row r="27" spans="1:4" ht="50.25" customHeight="1" x14ac:dyDescent="0.25">
      <c r="A27" s="75" t="s">
        <v>26</v>
      </c>
      <c r="B27" s="69">
        <v>350000</v>
      </c>
      <c r="C27" s="25">
        <v>430000</v>
      </c>
      <c r="D27" s="17">
        <f t="shared" si="0"/>
        <v>122.85714285714286</v>
      </c>
    </row>
    <row r="28" spans="1:4" ht="23.25" customHeight="1" x14ac:dyDescent="0.25">
      <c r="A28" s="75" t="s">
        <v>27</v>
      </c>
      <c r="B28" s="69">
        <v>73200000</v>
      </c>
      <c r="C28" s="25">
        <v>32623335.489999998</v>
      </c>
      <c r="D28" s="17">
        <f t="shared" si="0"/>
        <v>44.567398210382514</v>
      </c>
    </row>
    <row r="29" spans="1:4" ht="20.25" customHeight="1" x14ac:dyDescent="0.25">
      <c r="A29" s="75" t="s">
        <v>28</v>
      </c>
      <c r="B29" s="69">
        <v>3000000</v>
      </c>
      <c r="C29" s="25">
        <v>2758338.23</v>
      </c>
      <c r="D29" s="17">
        <f t="shared" si="0"/>
        <v>91.94460766666667</v>
      </c>
    </row>
    <row r="30" spans="1:4" ht="37.5" customHeight="1" x14ac:dyDescent="0.25">
      <c r="A30" s="75" t="s">
        <v>29</v>
      </c>
      <c r="B30" s="69">
        <v>400000</v>
      </c>
      <c r="C30" s="25">
        <v>120000</v>
      </c>
      <c r="D30" s="17">
        <f t="shared" si="0"/>
        <v>30</v>
      </c>
    </row>
    <row r="31" spans="1:4" ht="30" x14ac:dyDescent="0.25">
      <c r="A31" s="75" t="s">
        <v>30</v>
      </c>
      <c r="B31" s="69">
        <v>13000000</v>
      </c>
      <c r="C31" s="25">
        <v>8556354.2799999993</v>
      </c>
      <c r="D31" s="26">
        <f t="shared" si="0"/>
        <v>65.818109846153845</v>
      </c>
    </row>
    <row r="32" spans="1:4" ht="22.5" customHeight="1" x14ac:dyDescent="0.25">
      <c r="A32" s="76" t="s">
        <v>31</v>
      </c>
      <c r="B32" s="66">
        <v>7000000</v>
      </c>
      <c r="C32" s="18">
        <v>5854549.5999999996</v>
      </c>
      <c r="D32" s="19">
        <f t="shared" si="0"/>
        <v>83.636422857142861</v>
      </c>
    </row>
    <row r="33" spans="1:4" ht="30.75" customHeight="1" x14ac:dyDescent="0.25">
      <c r="A33" s="76" t="s">
        <v>32</v>
      </c>
      <c r="B33" s="70">
        <v>800000</v>
      </c>
      <c r="C33" s="27">
        <v>395878.39</v>
      </c>
      <c r="D33" s="19">
        <f t="shared" si="0"/>
        <v>49.484798750000003</v>
      </c>
    </row>
    <row r="34" spans="1:4" ht="15.75" x14ac:dyDescent="0.25">
      <c r="A34" s="76" t="s">
        <v>33</v>
      </c>
      <c r="B34" s="70">
        <f>B35+B36</f>
        <v>30800000</v>
      </c>
      <c r="C34" s="27">
        <f>C35+C36</f>
        <v>11995293.219999999</v>
      </c>
      <c r="D34" s="19">
        <f t="shared" si="0"/>
        <v>38.945757207792205</v>
      </c>
    </row>
    <row r="35" spans="1:4" ht="21.75" customHeight="1" x14ac:dyDescent="0.25">
      <c r="A35" s="75" t="s">
        <v>34</v>
      </c>
      <c r="B35" s="69">
        <v>20800000</v>
      </c>
      <c r="C35" s="25">
        <v>7030052.6799999997</v>
      </c>
      <c r="D35" s="17">
        <f t="shared" si="0"/>
        <v>33.798330192307688</v>
      </c>
    </row>
    <row r="36" spans="1:4" ht="18.75" customHeight="1" x14ac:dyDescent="0.25">
      <c r="A36" s="75" t="s">
        <v>35</v>
      </c>
      <c r="B36" s="69">
        <v>10000000</v>
      </c>
      <c r="C36" s="25">
        <v>4965240.54</v>
      </c>
      <c r="D36" s="17">
        <f t="shared" si="0"/>
        <v>49.652405399999999</v>
      </c>
    </row>
    <row r="37" spans="1:4" ht="21.75" customHeight="1" x14ac:dyDescent="0.25">
      <c r="A37" s="76" t="s">
        <v>36</v>
      </c>
      <c r="B37" s="70">
        <v>18000000</v>
      </c>
      <c r="C37" s="27">
        <v>6910352.7999999998</v>
      </c>
      <c r="D37" s="19">
        <f t="shared" si="0"/>
        <v>38.39084888888889</v>
      </c>
    </row>
    <row r="38" spans="1:4" ht="21.75" customHeight="1" x14ac:dyDescent="0.25">
      <c r="A38" s="76" t="s">
        <v>37</v>
      </c>
      <c r="B38" s="70">
        <f>B39+B40</f>
        <v>6493972.9500000002</v>
      </c>
      <c r="C38" s="27">
        <f>C39+C40</f>
        <v>2911657.04</v>
      </c>
      <c r="D38" s="19">
        <f t="shared" si="0"/>
        <v>44.836297631945015</v>
      </c>
    </row>
    <row r="39" spans="1:4" ht="21" customHeight="1" x14ac:dyDescent="0.25">
      <c r="A39" s="75" t="s">
        <v>38</v>
      </c>
      <c r="B39" s="69">
        <v>0</v>
      </c>
      <c r="C39" s="25">
        <v>80499.27</v>
      </c>
      <c r="D39" s="17"/>
    </row>
    <row r="40" spans="1:4" ht="21.75" customHeight="1" thickBot="1" x14ac:dyDescent="0.3">
      <c r="A40" s="79" t="s">
        <v>37</v>
      </c>
      <c r="B40" s="82">
        <v>6493972.9500000002</v>
      </c>
      <c r="C40" s="83">
        <v>2831157.77</v>
      </c>
      <c r="D40" s="84">
        <f t="shared" si="0"/>
        <v>43.596697919722629</v>
      </c>
    </row>
    <row r="41" spans="1:4" ht="30" customHeight="1" x14ac:dyDescent="0.25">
      <c r="A41" s="91" t="s">
        <v>39</v>
      </c>
      <c r="B41" s="93">
        <f>B42+B43+B44+B45+B46+B47</f>
        <v>1740158233.6800001</v>
      </c>
      <c r="C41" s="22">
        <f>C42+C43+C44+C45+C46+C47</f>
        <v>802777876.75</v>
      </c>
      <c r="D41" s="13">
        <f t="shared" si="0"/>
        <v>46.132464347930316</v>
      </c>
    </row>
    <row r="42" spans="1:4" ht="31.5" customHeight="1" x14ac:dyDescent="0.25">
      <c r="A42" s="92" t="s">
        <v>40</v>
      </c>
      <c r="B42" s="94">
        <v>71352600</v>
      </c>
      <c r="C42" s="25">
        <v>47568000</v>
      </c>
      <c r="D42" s="26">
        <f t="shared" si="0"/>
        <v>66.666106070416504</v>
      </c>
    </row>
    <row r="43" spans="1:4" ht="15.75" x14ac:dyDescent="0.25">
      <c r="A43" s="92" t="s">
        <v>41</v>
      </c>
      <c r="B43" s="94">
        <v>25707900</v>
      </c>
      <c r="C43" s="25">
        <v>25707900</v>
      </c>
      <c r="D43" s="26">
        <f t="shared" si="0"/>
        <v>100</v>
      </c>
    </row>
    <row r="44" spans="1:4" ht="18.75" customHeight="1" x14ac:dyDescent="0.25">
      <c r="A44" s="92" t="s">
        <v>42</v>
      </c>
      <c r="B44" s="94">
        <v>1892174481.4200001</v>
      </c>
      <c r="C44" s="25">
        <v>980095920.39999998</v>
      </c>
      <c r="D44" s="26">
        <f t="shared" si="0"/>
        <v>51.797333175346381</v>
      </c>
    </row>
    <row r="45" spans="1:4" ht="33.75" customHeight="1" x14ac:dyDescent="0.25">
      <c r="A45" s="92" t="s">
        <v>43</v>
      </c>
      <c r="B45" s="94">
        <v>3445800</v>
      </c>
      <c r="C45" s="25">
        <v>1928604.09</v>
      </c>
      <c r="D45" s="26">
        <f t="shared" si="0"/>
        <v>55.969704858088107</v>
      </c>
    </row>
    <row r="46" spans="1:4" ht="47.25" customHeight="1" x14ac:dyDescent="0.25">
      <c r="A46" s="92" t="s">
        <v>44</v>
      </c>
      <c r="B46" s="99">
        <v>-262103747.74000001</v>
      </c>
      <c r="C46" s="16">
        <v>-262103747.74000001</v>
      </c>
      <c r="D46" s="26">
        <v>0</v>
      </c>
    </row>
    <row r="47" spans="1:4" ht="19.5" customHeight="1" thickBot="1" x14ac:dyDescent="0.3">
      <c r="A47" s="96" t="s">
        <v>45</v>
      </c>
      <c r="B47" s="100">
        <v>9581200</v>
      </c>
      <c r="C47" s="89">
        <v>9581200</v>
      </c>
      <c r="D47" s="28">
        <v>0</v>
      </c>
    </row>
    <row r="48" spans="1:4" ht="50.25" hidden="1" customHeight="1" thickBot="1" x14ac:dyDescent="0.3">
      <c r="A48" s="85" t="s">
        <v>46</v>
      </c>
      <c r="B48" s="86"/>
      <c r="C48" s="87"/>
      <c r="D48" s="88"/>
    </row>
    <row r="49" spans="1:4" ht="29.25" customHeight="1" thickBot="1" x14ac:dyDescent="0.3">
      <c r="A49" s="80" t="s">
        <v>47</v>
      </c>
      <c r="B49" s="71">
        <f>B5+B25+B41</f>
        <v>2369258206.6300001</v>
      </c>
      <c r="C49" s="29">
        <f>C5+C25+C41</f>
        <v>1131412210.2</v>
      </c>
      <c r="D49" s="30">
        <f t="shared" si="0"/>
        <v>47.753858445395238</v>
      </c>
    </row>
    <row r="50" spans="1:4" ht="26.25" customHeight="1" x14ac:dyDescent="0.25">
      <c r="A50" s="31" t="s">
        <v>48</v>
      </c>
      <c r="B50" s="102"/>
      <c r="C50" s="103"/>
      <c r="D50" s="104"/>
    </row>
    <row r="51" spans="1:4" ht="15.75" x14ac:dyDescent="0.25">
      <c r="A51" s="32" t="s">
        <v>49</v>
      </c>
      <c r="B51" s="33">
        <f>B52+B53+B54+B55+B56+B57+B58</f>
        <v>127180763.92</v>
      </c>
      <c r="C51" s="33">
        <f>C52+C53+C54+C55+C56+C57+C58</f>
        <v>79080076.379999995</v>
      </c>
      <c r="D51" s="34">
        <f t="shared" ref="D51:D108" si="1">C51/B51*100</f>
        <v>62.179274555815233</v>
      </c>
    </row>
    <row r="52" spans="1:4" ht="49.5" customHeight="1" x14ac:dyDescent="0.25">
      <c r="A52" s="35" t="s">
        <v>50</v>
      </c>
      <c r="B52" s="36">
        <v>7473000</v>
      </c>
      <c r="C52" s="37">
        <v>3439673.73</v>
      </c>
      <c r="D52" s="38">
        <f t="shared" si="1"/>
        <v>46.02801726214372</v>
      </c>
    </row>
    <row r="53" spans="1:4" ht="46.5" customHeight="1" x14ac:dyDescent="0.25">
      <c r="A53" s="35" t="s">
        <v>51</v>
      </c>
      <c r="B53" s="36">
        <v>56492911.310000002</v>
      </c>
      <c r="C53" s="37">
        <v>35973990.990000002</v>
      </c>
      <c r="D53" s="38">
        <f t="shared" si="1"/>
        <v>63.678769877154693</v>
      </c>
    </row>
    <row r="54" spans="1:4" ht="15.75" x14ac:dyDescent="0.25">
      <c r="A54" s="35" t="s">
        <v>52</v>
      </c>
      <c r="B54" s="36">
        <v>46600</v>
      </c>
      <c r="C54" s="37">
        <v>0</v>
      </c>
      <c r="D54" s="38">
        <f t="shared" si="1"/>
        <v>0</v>
      </c>
    </row>
    <row r="55" spans="1:4" ht="30" customHeight="1" x14ac:dyDescent="0.25">
      <c r="A55" s="35" t="s">
        <v>53</v>
      </c>
      <c r="B55" s="36">
        <v>8963460</v>
      </c>
      <c r="C55" s="37">
        <v>5356148.7</v>
      </c>
      <c r="D55" s="38">
        <f t="shared" si="1"/>
        <v>59.755370136085837</v>
      </c>
    </row>
    <row r="56" spans="1:4" ht="22.5" customHeight="1" x14ac:dyDescent="0.25">
      <c r="A56" s="35" t="s">
        <v>54</v>
      </c>
      <c r="B56" s="36">
        <v>4800000</v>
      </c>
      <c r="C56" s="37">
        <v>4800000</v>
      </c>
      <c r="D56" s="38">
        <f t="shared" si="1"/>
        <v>100</v>
      </c>
    </row>
    <row r="57" spans="1:4" ht="15.75" x14ac:dyDescent="0.25">
      <c r="A57" s="35" t="s">
        <v>55</v>
      </c>
      <c r="B57" s="36">
        <v>4039908.86</v>
      </c>
      <c r="C57" s="37">
        <v>0</v>
      </c>
      <c r="D57" s="38">
        <f t="shared" si="1"/>
        <v>0</v>
      </c>
    </row>
    <row r="58" spans="1:4" ht="15.75" x14ac:dyDescent="0.25">
      <c r="A58" s="35" t="s">
        <v>56</v>
      </c>
      <c r="B58" s="36">
        <v>45364883.75</v>
      </c>
      <c r="C58" s="37">
        <v>29510262.960000001</v>
      </c>
      <c r="D58" s="38">
        <f t="shared" si="1"/>
        <v>65.050895143096227</v>
      </c>
    </row>
    <row r="59" spans="1:4" ht="29.25" x14ac:dyDescent="0.25">
      <c r="A59" s="32" t="s">
        <v>57</v>
      </c>
      <c r="B59" s="33">
        <f>B60+B61+B62</f>
        <v>21825640</v>
      </c>
      <c r="C59" s="33">
        <f>C60+C61+C62</f>
        <v>10264938.5</v>
      </c>
      <c r="D59" s="34">
        <f t="shared" si="1"/>
        <v>47.03155783747922</v>
      </c>
    </row>
    <row r="60" spans="1:4" ht="15.75" x14ac:dyDescent="0.25">
      <c r="A60" s="35" t="s">
        <v>58</v>
      </c>
      <c r="B60" s="36">
        <v>4692100</v>
      </c>
      <c r="C60" s="37">
        <v>2548163.62</v>
      </c>
      <c r="D60" s="38">
        <f t="shared" si="1"/>
        <v>54.307530103791478</v>
      </c>
    </row>
    <row r="61" spans="1:4" ht="34.5" customHeight="1" x14ac:dyDescent="0.25">
      <c r="A61" s="35" t="s">
        <v>59</v>
      </c>
      <c r="B61" s="36">
        <v>15101000</v>
      </c>
      <c r="C61" s="37">
        <v>6653675.0800000001</v>
      </c>
      <c r="D61" s="38">
        <f t="shared" si="1"/>
        <v>44.061155420170849</v>
      </c>
    </row>
    <row r="62" spans="1:4" ht="32.25" customHeight="1" x14ac:dyDescent="0.25">
      <c r="A62" s="35" t="s">
        <v>60</v>
      </c>
      <c r="B62" s="36">
        <v>2032540</v>
      </c>
      <c r="C62" s="39">
        <v>1063099.8</v>
      </c>
      <c r="D62" s="38">
        <f t="shared" si="1"/>
        <v>52.304003857242662</v>
      </c>
    </row>
    <row r="63" spans="1:4" ht="15.75" x14ac:dyDescent="0.25">
      <c r="A63" s="32" t="s">
        <v>61</v>
      </c>
      <c r="B63" s="33">
        <f>B64+B65+B66+B67</f>
        <v>245716908</v>
      </c>
      <c r="C63" s="33">
        <f>C64+C65+C66+C67</f>
        <v>163122561.59999996</v>
      </c>
      <c r="D63" s="34">
        <f t="shared" si="1"/>
        <v>66.386380541627176</v>
      </c>
    </row>
    <row r="64" spans="1:4" ht="15.75" x14ac:dyDescent="0.25">
      <c r="A64" s="35" t="s">
        <v>62</v>
      </c>
      <c r="B64" s="36">
        <v>864100</v>
      </c>
      <c r="C64" s="40">
        <v>0</v>
      </c>
      <c r="D64" s="38">
        <f t="shared" si="1"/>
        <v>0</v>
      </c>
    </row>
    <row r="65" spans="1:11" ht="15.75" x14ac:dyDescent="0.25">
      <c r="A65" s="35" t="s">
        <v>63</v>
      </c>
      <c r="B65" s="36">
        <v>15000000</v>
      </c>
      <c r="C65" s="40">
        <v>13673856.23</v>
      </c>
      <c r="D65" s="38">
        <f t="shared" si="1"/>
        <v>91.159041533333337</v>
      </c>
    </row>
    <row r="66" spans="1:11" ht="15.75" x14ac:dyDescent="0.25">
      <c r="A66" s="35" t="s">
        <v>64</v>
      </c>
      <c r="B66" s="41">
        <v>228552808</v>
      </c>
      <c r="C66" s="37">
        <v>148763328.72999999</v>
      </c>
      <c r="D66" s="38">
        <f t="shared" si="1"/>
        <v>65.089258815844431</v>
      </c>
    </row>
    <row r="67" spans="1:11" ht="20.25" customHeight="1" x14ac:dyDescent="0.25">
      <c r="A67" s="35" t="s">
        <v>65</v>
      </c>
      <c r="B67" s="36">
        <v>1300000</v>
      </c>
      <c r="C67" s="42">
        <v>685376.64</v>
      </c>
      <c r="D67" s="38">
        <f t="shared" si="1"/>
        <v>52.721280000000007</v>
      </c>
    </row>
    <row r="68" spans="1:11" ht="15.75" x14ac:dyDescent="0.25">
      <c r="A68" s="32" t="s">
        <v>66</v>
      </c>
      <c r="B68" s="33">
        <f>B69+B70+B72+B71</f>
        <v>456653746.55000001</v>
      </c>
      <c r="C68" s="43">
        <f>C69+C70+C72+C71</f>
        <v>55754107.739999995</v>
      </c>
      <c r="D68" s="34">
        <f t="shared" si="1"/>
        <v>12.209274129736141</v>
      </c>
    </row>
    <row r="69" spans="1:11" ht="15.75" x14ac:dyDescent="0.25">
      <c r="A69" s="35" t="s">
        <v>67</v>
      </c>
      <c r="B69" s="36">
        <v>5750000</v>
      </c>
      <c r="C69" s="42">
        <v>1013109.3</v>
      </c>
      <c r="D69" s="38">
        <f t="shared" si="1"/>
        <v>17.619292173913045</v>
      </c>
    </row>
    <row r="70" spans="1:11" ht="15.75" x14ac:dyDescent="0.25">
      <c r="A70" s="35" t="s">
        <v>68</v>
      </c>
      <c r="B70" s="36">
        <v>81346500</v>
      </c>
      <c r="C70" s="37">
        <v>0</v>
      </c>
      <c r="D70" s="38">
        <f t="shared" si="1"/>
        <v>0</v>
      </c>
    </row>
    <row r="71" spans="1:11" ht="15.75" x14ac:dyDescent="0.25">
      <c r="A71" s="35" t="s">
        <v>69</v>
      </c>
      <c r="B71" s="36">
        <v>361385794.55000001</v>
      </c>
      <c r="C71" s="42">
        <v>49564262.439999998</v>
      </c>
      <c r="D71" s="38">
        <f t="shared" si="1"/>
        <v>13.715055541050733</v>
      </c>
    </row>
    <row r="72" spans="1:11" ht="17.25" customHeight="1" x14ac:dyDescent="0.25">
      <c r="A72" s="35" t="s">
        <v>70</v>
      </c>
      <c r="B72" s="36">
        <v>8171452</v>
      </c>
      <c r="C72" s="42">
        <v>5176736</v>
      </c>
      <c r="D72" s="38">
        <f t="shared" si="1"/>
        <v>63.351482698546114</v>
      </c>
    </row>
    <row r="73" spans="1:11" ht="15.75" x14ac:dyDescent="0.25">
      <c r="A73" s="32" t="s">
        <v>71</v>
      </c>
      <c r="B73" s="33">
        <f>B74+B75</f>
        <v>9516900</v>
      </c>
      <c r="C73" s="33">
        <f>C74+C75</f>
        <v>5844978.7000000002</v>
      </c>
      <c r="D73" s="34">
        <f t="shared" si="1"/>
        <v>61.416834263257989</v>
      </c>
    </row>
    <row r="74" spans="1:11" ht="20.25" customHeight="1" x14ac:dyDescent="0.25">
      <c r="A74" s="35" t="s">
        <v>72</v>
      </c>
      <c r="B74" s="36">
        <v>9516900</v>
      </c>
      <c r="C74" s="37">
        <v>5844978.7000000002</v>
      </c>
      <c r="D74" s="38">
        <f t="shared" si="1"/>
        <v>61.416834263257989</v>
      </c>
    </row>
    <row r="75" spans="1:11" ht="19.5" hidden="1" customHeight="1" x14ac:dyDescent="0.25">
      <c r="A75" s="35" t="s">
        <v>73</v>
      </c>
      <c r="B75" s="36"/>
      <c r="C75" s="37"/>
      <c r="D75" s="38" t="e">
        <f t="shared" si="1"/>
        <v>#DIV/0!</v>
      </c>
    </row>
    <row r="76" spans="1:11" ht="15.75" x14ac:dyDescent="0.25">
      <c r="A76" s="32" t="s">
        <v>74</v>
      </c>
      <c r="B76" s="33">
        <f>B77+B78+B79+B80+B81</f>
        <v>1566670675.52</v>
      </c>
      <c r="C76" s="33">
        <f>C77+C78+C79+C80+C81</f>
        <v>941085539.83000004</v>
      </c>
      <c r="D76" s="34">
        <f t="shared" si="1"/>
        <v>60.06913606892148</v>
      </c>
      <c r="G76" s="90"/>
      <c r="I76" s="95"/>
      <c r="K76" s="95"/>
    </row>
    <row r="77" spans="1:11" ht="15.75" x14ac:dyDescent="0.25">
      <c r="A77" s="35" t="s">
        <v>75</v>
      </c>
      <c r="B77" s="36">
        <v>710218614.70000005</v>
      </c>
      <c r="C77" s="37">
        <v>469708165.52999997</v>
      </c>
      <c r="D77" s="38">
        <f t="shared" si="1"/>
        <v>66.135715934227818</v>
      </c>
    </row>
    <row r="78" spans="1:11" ht="15.75" x14ac:dyDescent="0.25">
      <c r="A78" s="35" t="s">
        <v>76</v>
      </c>
      <c r="B78" s="36">
        <v>699619886.00999999</v>
      </c>
      <c r="C78" s="37">
        <v>397341329.44999999</v>
      </c>
      <c r="D78" s="44">
        <f t="shared" si="1"/>
        <v>56.793887280145242</v>
      </c>
    </row>
    <row r="79" spans="1:11" ht="15.75" x14ac:dyDescent="0.25">
      <c r="A79" s="35" t="s">
        <v>77</v>
      </c>
      <c r="B79" s="36">
        <v>134340406.81</v>
      </c>
      <c r="C79" s="37">
        <v>68152754.75</v>
      </c>
      <c r="D79" s="44">
        <f t="shared" si="1"/>
        <v>50.731389288101255</v>
      </c>
    </row>
    <row r="80" spans="1:11" ht="15.75" x14ac:dyDescent="0.25">
      <c r="A80" s="35" t="s">
        <v>78</v>
      </c>
      <c r="B80" s="36">
        <v>12051068</v>
      </c>
      <c r="C80" s="37">
        <v>0</v>
      </c>
      <c r="D80" s="44">
        <f t="shared" si="1"/>
        <v>0</v>
      </c>
    </row>
    <row r="81" spans="1:7" ht="15.75" x14ac:dyDescent="0.25">
      <c r="A81" s="35" t="s">
        <v>79</v>
      </c>
      <c r="B81" s="36">
        <v>10440700</v>
      </c>
      <c r="C81" s="37">
        <v>5883290.0999999996</v>
      </c>
      <c r="D81" s="44">
        <f t="shared" si="1"/>
        <v>56.349575220052294</v>
      </c>
    </row>
    <row r="82" spans="1:7" ht="15.75" x14ac:dyDescent="0.25">
      <c r="A82" s="32" t="s">
        <v>80</v>
      </c>
      <c r="B82" s="33">
        <f>B83</f>
        <v>78963226.019999996</v>
      </c>
      <c r="C82" s="43">
        <f>C83</f>
        <v>46724754.289999999</v>
      </c>
      <c r="D82" s="45">
        <f t="shared" si="1"/>
        <v>59.172803145308983</v>
      </c>
      <c r="G82" s="90"/>
    </row>
    <row r="83" spans="1:7" ht="15.75" x14ac:dyDescent="0.25">
      <c r="A83" s="35" t="s">
        <v>81</v>
      </c>
      <c r="B83" s="36">
        <v>78963226.019999996</v>
      </c>
      <c r="C83" s="37">
        <v>46724754.289999999</v>
      </c>
      <c r="D83" s="44">
        <f t="shared" si="1"/>
        <v>59.172803145308983</v>
      </c>
    </row>
    <row r="84" spans="1:7" ht="15.75" x14ac:dyDescent="0.25">
      <c r="A84" s="32" t="s">
        <v>82</v>
      </c>
      <c r="B84" s="33">
        <f>B85+B86+B87+B88</f>
        <v>74204256.620000005</v>
      </c>
      <c r="C84" s="43">
        <f>C85+C86+C87+C88</f>
        <v>58177071.919999994</v>
      </c>
      <c r="D84" s="45">
        <f t="shared" si="1"/>
        <v>78.401259671564091</v>
      </c>
    </row>
    <row r="85" spans="1:7" ht="15.75" x14ac:dyDescent="0.25">
      <c r="A85" s="35" t="s">
        <v>83</v>
      </c>
      <c r="B85" s="36">
        <v>806124</v>
      </c>
      <c r="C85" s="37">
        <v>535249</v>
      </c>
      <c r="D85" s="44">
        <f t="shared" si="1"/>
        <v>66.397849462365585</v>
      </c>
    </row>
    <row r="86" spans="1:7" ht="15.75" x14ac:dyDescent="0.25">
      <c r="A86" s="35" t="s">
        <v>84</v>
      </c>
      <c r="B86" s="36">
        <v>1990600</v>
      </c>
      <c r="C86" s="37">
        <v>20160</v>
      </c>
      <c r="D86" s="44">
        <f t="shared" si="1"/>
        <v>1.0127599718677784</v>
      </c>
    </row>
    <row r="87" spans="1:7" ht="15.75" x14ac:dyDescent="0.25">
      <c r="A87" s="35" t="s">
        <v>85</v>
      </c>
      <c r="B87" s="36">
        <v>70512032.620000005</v>
      </c>
      <c r="C87" s="37">
        <v>56935192.259999998</v>
      </c>
      <c r="D87" s="44">
        <f t="shared" si="1"/>
        <v>80.745356706467888</v>
      </c>
    </row>
    <row r="88" spans="1:7" ht="18.75" customHeight="1" x14ac:dyDescent="0.25">
      <c r="A88" s="35" t="s">
        <v>86</v>
      </c>
      <c r="B88" s="36">
        <v>895500</v>
      </c>
      <c r="C88" s="37">
        <v>686470.66</v>
      </c>
      <c r="D88" s="44">
        <f t="shared" si="1"/>
        <v>76.657806811836977</v>
      </c>
    </row>
    <row r="89" spans="1:7" ht="15.75" x14ac:dyDescent="0.25">
      <c r="A89" s="32" t="s">
        <v>87</v>
      </c>
      <c r="B89" s="33">
        <f>B90+B91+B92</f>
        <v>68900690</v>
      </c>
      <c r="C89" s="33">
        <f>C90+C91+C92</f>
        <v>37276043</v>
      </c>
      <c r="D89" s="45">
        <f t="shared" si="1"/>
        <v>54.101117129596233</v>
      </c>
    </row>
    <row r="90" spans="1:7" ht="15.75" x14ac:dyDescent="0.25">
      <c r="A90" s="35" t="s">
        <v>88</v>
      </c>
      <c r="B90" s="36">
        <v>60588200</v>
      </c>
      <c r="C90" s="37">
        <v>35584150</v>
      </c>
      <c r="D90" s="44">
        <f t="shared" si="1"/>
        <v>58.731155571546935</v>
      </c>
    </row>
    <row r="91" spans="1:7" ht="15.75" x14ac:dyDescent="0.25">
      <c r="A91" s="35" t="s">
        <v>89</v>
      </c>
      <c r="B91" s="36">
        <v>8312490</v>
      </c>
      <c r="C91" s="37">
        <v>1691893</v>
      </c>
      <c r="D91" s="44">
        <f t="shared" si="1"/>
        <v>20.353624485563291</v>
      </c>
    </row>
    <row r="92" spans="1:7" ht="15.75" hidden="1" x14ac:dyDescent="0.25">
      <c r="A92" s="35" t="s">
        <v>90</v>
      </c>
      <c r="B92" s="36"/>
      <c r="C92" s="37"/>
      <c r="D92" s="44" t="e">
        <f t="shared" si="1"/>
        <v>#DIV/0!</v>
      </c>
    </row>
    <row r="93" spans="1:7" ht="15.75" hidden="1" x14ac:dyDescent="0.25">
      <c r="A93" s="32" t="s">
        <v>91</v>
      </c>
      <c r="B93" s="33">
        <f>B94</f>
        <v>0</v>
      </c>
      <c r="C93" s="46">
        <f>C94</f>
        <v>0</v>
      </c>
      <c r="D93" s="44" t="e">
        <f t="shared" si="1"/>
        <v>#DIV/0!</v>
      </c>
    </row>
    <row r="94" spans="1:7" ht="15.75" hidden="1" x14ac:dyDescent="0.25">
      <c r="A94" s="47" t="s">
        <v>92</v>
      </c>
      <c r="B94" s="48"/>
      <c r="C94" s="49"/>
      <c r="D94" s="44" t="e">
        <f t="shared" si="1"/>
        <v>#DIV/0!</v>
      </c>
    </row>
    <row r="95" spans="1:7" ht="16.5" thickBot="1" x14ac:dyDescent="0.3">
      <c r="A95" s="50" t="s">
        <v>93</v>
      </c>
      <c r="B95" s="51">
        <v>1917500</v>
      </c>
      <c r="C95" s="52">
        <v>638704.91</v>
      </c>
      <c r="D95" s="45">
        <f t="shared" si="1"/>
        <v>33.309252151238596</v>
      </c>
    </row>
    <row r="96" spans="1:7" ht="16.5" hidden="1" thickBot="1" x14ac:dyDescent="0.3">
      <c r="A96" s="50" t="s">
        <v>106</v>
      </c>
      <c r="B96" s="51"/>
      <c r="C96" s="52"/>
      <c r="D96" s="45" t="e">
        <f t="shared" si="1"/>
        <v>#DIV/0!</v>
      </c>
    </row>
    <row r="97" spans="1:12" ht="30.75" customHeight="1" thickBot="1" x14ac:dyDescent="0.3">
      <c r="A97" s="53" t="s">
        <v>94</v>
      </c>
      <c r="B97" s="54">
        <f>B51+B59+B63+B68+B73+B76+B82+B84+B89+B93+B95+B96</f>
        <v>2651550306.6299996</v>
      </c>
      <c r="C97" s="54">
        <f>C51+C59+C63+C68+C73+C76+C82+C84+C89+C93+C95+C96</f>
        <v>1397968776.8700001</v>
      </c>
      <c r="D97" s="55">
        <f t="shared" si="1"/>
        <v>52.722694846651997</v>
      </c>
    </row>
    <row r="98" spans="1:12" ht="7.5" hidden="1" customHeight="1" x14ac:dyDescent="0.25">
      <c r="A98" s="56"/>
      <c r="B98" s="57"/>
      <c r="C98" s="58"/>
      <c r="D98" s="59" t="e">
        <f t="shared" si="1"/>
        <v>#DIV/0!</v>
      </c>
    </row>
    <row r="99" spans="1:12" ht="15.75" x14ac:dyDescent="0.25">
      <c r="A99" s="32" t="s">
        <v>95</v>
      </c>
      <c r="B99" s="33">
        <f>B49-B97</f>
        <v>-282292099.99999952</v>
      </c>
      <c r="C99" s="46">
        <f>C49-C97</f>
        <v>-266556566.67000008</v>
      </c>
      <c r="D99" s="45">
        <f t="shared" si="1"/>
        <v>94.42579748777969</v>
      </c>
    </row>
    <row r="100" spans="1:12" ht="15.75" x14ac:dyDescent="0.25">
      <c r="A100" s="32" t="s">
        <v>96</v>
      </c>
      <c r="B100" s="33">
        <f>B101+B102</f>
        <v>40000000</v>
      </c>
      <c r="C100" s="43">
        <f>C101+C102</f>
        <v>10000000</v>
      </c>
      <c r="D100" s="45">
        <f t="shared" si="1"/>
        <v>25</v>
      </c>
    </row>
    <row r="101" spans="1:12" ht="15.75" x14ac:dyDescent="0.25">
      <c r="A101" s="35" t="s">
        <v>97</v>
      </c>
      <c r="B101" s="36">
        <v>120000000</v>
      </c>
      <c r="C101" s="37">
        <v>20000000</v>
      </c>
      <c r="D101" s="44">
        <f t="shared" si="1"/>
        <v>16.666666666666664</v>
      </c>
    </row>
    <row r="102" spans="1:12" ht="15.75" x14ac:dyDescent="0.25">
      <c r="A102" s="35" t="s">
        <v>98</v>
      </c>
      <c r="B102" s="36">
        <v>-80000000</v>
      </c>
      <c r="C102" s="37">
        <v>-10000000</v>
      </c>
      <c r="D102" s="44">
        <f t="shared" si="1"/>
        <v>12.5</v>
      </c>
    </row>
    <row r="103" spans="1:12" ht="30" hidden="1" x14ac:dyDescent="0.25">
      <c r="A103" s="35" t="s">
        <v>99</v>
      </c>
      <c r="B103" s="36">
        <v>0</v>
      </c>
      <c r="C103" s="37">
        <v>0</v>
      </c>
      <c r="D103" s="45" t="e">
        <f t="shared" si="1"/>
        <v>#DIV/0!</v>
      </c>
    </row>
    <row r="104" spans="1:12" ht="30" hidden="1" x14ac:dyDescent="0.25">
      <c r="A104" s="35" t="s">
        <v>100</v>
      </c>
      <c r="B104" s="36">
        <v>0</v>
      </c>
      <c r="C104" s="37">
        <v>0</v>
      </c>
      <c r="D104" s="45" t="e">
        <f t="shared" si="1"/>
        <v>#DIV/0!</v>
      </c>
    </row>
    <row r="105" spans="1:12" ht="29.25" x14ac:dyDescent="0.25">
      <c r="A105" s="32" t="s">
        <v>101</v>
      </c>
      <c r="B105" s="33">
        <f>B106+B107</f>
        <v>242292100</v>
      </c>
      <c r="C105" s="46">
        <f>C106-C107</f>
        <v>256556566.67000002</v>
      </c>
      <c r="D105" s="45">
        <f t="shared" si="1"/>
        <v>105.88730159588364</v>
      </c>
    </row>
    <row r="106" spans="1:12" ht="15.75" x14ac:dyDescent="0.25">
      <c r="A106" s="35" t="s">
        <v>102</v>
      </c>
      <c r="B106" s="36">
        <v>242292100</v>
      </c>
      <c r="C106" s="37">
        <v>279191157.86000001</v>
      </c>
      <c r="D106" s="44"/>
    </row>
    <row r="107" spans="1:12" ht="16.5" thickBot="1" x14ac:dyDescent="0.3">
      <c r="A107" s="47" t="s">
        <v>103</v>
      </c>
      <c r="B107" s="48">
        <v>0</v>
      </c>
      <c r="C107" s="49">
        <v>22634591.190000001</v>
      </c>
      <c r="D107" s="44">
        <v>0</v>
      </c>
    </row>
    <row r="108" spans="1:12" ht="43.5" customHeight="1" thickBot="1" x14ac:dyDescent="0.3">
      <c r="A108" s="60" t="s">
        <v>104</v>
      </c>
      <c r="B108" s="54">
        <f>B100+B105</f>
        <v>282292100</v>
      </c>
      <c r="C108" s="54">
        <f>C105+C100</f>
        <v>266556566.67000002</v>
      </c>
      <c r="D108" s="55">
        <f t="shared" si="1"/>
        <v>94.425797487779505</v>
      </c>
      <c r="G108" s="90"/>
      <c r="I108" s="90"/>
      <c r="L108" s="90"/>
    </row>
    <row r="109" spans="1:12" ht="15.75" x14ac:dyDescent="0.25">
      <c r="A109" s="1"/>
      <c r="B109" s="2"/>
      <c r="C109" s="3"/>
      <c r="D109" s="3"/>
    </row>
    <row r="110" spans="1:12" ht="15.75" x14ac:dyDescent="0.25">
      <c r="A110" s="1"/>
      <c r="B110" s="2"/>
      <c r="C110" s="3"/>
      <c r="D110" s="3"/>
    </row>
    <row r="111" spans="1:12" ht="15.75" x14ac:dyDescent="0.25">
      <c r="A111" s="1"/>
      <c r="B111" s="61"/>
      <c r="C111" s="3"/>
      <c r="D111" s="3"/>
    </row>
    <row r="112" spans="1:12" ht="15.75" x14ac:dyDescent="0.25">
      <c r="A112" s="1" t="s">
        <v>108</v>
      </c>
      <c r="B112" s="61"/>
      <c r="C112" s="61"/>
      <c r="D112" s="3"/>
    </row>
    <row r="113" spans="1:4" ht="15.75" x14ac:dyDescent="0.25">
      <c r="A113" s="1" t="s">
        <v>105</v>
      </c>
      <c r="B113" s="2"/>
      <c r="C113" s="105" t="s">
        <v>109</v>
      </c>
      <c r="D113" s="106"/>
    </row>
    <row r="114" spans="1:4" ht="15.75" x14ac:dyDescent="0.25">
      <c r="A114" s="62"/>
      <c r="B114" s="63"/>
      <c r="C114" s="63"/>
      <c r="D114" s="63"/>
    </row>
    <row r="115" spans="1:4" ht="42.75" customHeight="1" x14ac:dyDescent="0.25">
      <c r="A115" s="62"/>
      <c r="B115" s="63"/>
      <c r="C115" s="63"/>
      <c r="D115" s="63"/>
    </row>
    <row r="116" spans="1:4" ht="15.75" x14ac:dyDescent="0.25">
      <c r="A116" s="62"/>
      <c r="B116" s="63"/>
      <c r="C116" s="63"/>
      <c r="D116" s="63"/>
    </row>
  </sheetData>
  <mergeCells count="3">
    <mergeCell ref="A1:D1"/>
    <mergeCell ref="B50:D50"/>
    <mergeCell ref="C113:D113"/>
  </mergeCells>
  <pageMargins left="1.0629921259842521" right="0.19685039370078741" top="0.43307086614173229" bottom="0.31496062992125984" header="0.31496062992125984" footer="0.23622047244094491"/>
  <pageSetup paperSize="9" scale="72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</vt:lpstr>
      <vt:lpstr>'0'!Область_печати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2020-11-18T05:41:59Z</dcterms:modified>
</cp:coreProperties>
</file>