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360" windowWidth="15480" windowHeight="10920" activeTab="0"/>
  </bookViews>
  <sheets>
    <sheet name="Приложение 2" sheetId="1" r:id="rId1"/>
  </sheets>
  <definedNames>
    <definedName name="_xlnm._FilterDatabase" localSheetId="0" hidden="1">'Приложение 2'!$A$10:$F$58</definedName>
    <definedName name="budg_name">#REF!</definedName>
    <definedName name="chief">#REF!</definedName>
    <definedName name="chief_div">#REF!</definedName>
    <definedName name="chief_fin">#REF!</definedName>
    <definedName name="chief_OUR">#REF!</definedName>
    <definedName name="chief_post">#REF!</definedName>
    <definedName name="CHIEF_POST_OUR">#REF!</definedName>
    <definedName name="chief_soc_fio">#REF!</definedName>
    <definedName name="chief_soc_post">#REF!</definedName>
    <definedName name="code">#REF!</definedName>
    <definedName name="col1">#REF!</definedName>
    <definedName name="col10">#REF!</definedName>
    <definedName name="col11">#REF!</definedName>
    <definedName name="col12">#REF!</definedName>
    <definedName name="col13">#REF!</definedName>
    <definedName name="col14">#REF!</definedName>
    <definedName name="col15">#REF!</definedName>
    <definedName name="col16">#REF!</definedName>
    <definedName name="col17">#REF!</definedName>
    <definedName name="col18">#REF!</definedName>
    <definedName name="col19">#REF!</definedName>
    <definedName name="col2">#REF!</definedName>
    <definedName name="col20">#REF!</definedName>
    <definedName name="col21">#REF!</definedName>
    <definedName name="col22">#REF!</definedName>
    <definedName name="col23">#REF!</definedName>
    <definedName name="col24">#REF!</definedName>
    <definedName name="col25">#REF!</definedName>
    <definedName name="col26">#REF!</definedName>
    <definedName name="col27">#REF!</definedName>
    <definedName name="col28">#REF!</definedName>
    <definedName name="col29">#REF!</definedName>
    <definedName name="col3">#REF!</definedName>
    <definedName name="col4">#REF!</definedName>
    <definedName name="col5">#REF!</definedName>
    <definedName name="col6">#REF!</definedName>
    <definedName name="col7">#REF!</definedName>
    <definedName name="col8">#REF!</definedName>
    <definedName name="col9">#REF!</definedName>
    <definedName name="CurentGroup">#REF!</definedName>
    <definedName name="CURR_USER">#REF!</definedName>
    <definedName name="CurRow">#REF!</definedName>
    <definedName name="cyear1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link">#REF!</definedName>
    <definedName name="dep_name1">#REF!</definedName>
    <definedName name="doc_date">#REF!</definedName>
    <definedName name="doc_num">#REF!</definedName>
    <definedName name="doc_quarter">#REF!</definedName>
    <definedName name="End1">#REF!</definedName>
    <definedName name="End10">#REF!</definedName>
    <definedName name="End2">#REF!</definedName>
    <definedName name="End3">#REF!</definedName>
    <definedName name="End4">#REF!</definedName>
    <definedName name="End5">#REF!</definedName>
    <definedName name="End6">#REF!</definedName>
    <definedName name="End7">#REF!</definedName>
    <definedName name="End8">#REF!</definedName>
    <definedName name="End9">#REF!</definedName>
    <definedName name="EndRow">#REF!</definedName>
    <definedName name="glbuh">#REF!</definedName>
    <definedName name="GLBUH_OUR">#REF!</definedName>
    <definedName name="GroupOrder">#REF!</definedName>
    <definedName name="HEAD">#REF!</definedName>
    <definedName name="longname">#REF!</definedName>
    <definedName name="LONGNAME_OUR">#REF!</definedName>
    <definedName name="notnullcol">#REF!</definedName>
    <definedName name="okato">#REF!</definedName>
    <definedName name="okato1">#REF!</definedName>
    <definedName name="okpo">#REF!</definedName>
    <definedName name="OKPO_OUR">#REF!</definedName>
    <definedName name="okved">#REF!</definedName>
    <definedName name="okved1">#REF!</definedName>
    <definedName name="orders">#REF!</definedName>
    <definedName name="orgname">#REF!</definedName>
    <definedName name="ORGNAME_OUR">#REF!</definedName>
    <definedName name="performer_fio">#REF!</definedName>
    <definedName name="performer_phone">#REF!</definedName>
    <definedName name="performer_post">#REF!</definedName>
    <definedName name="performer_soc_fio">#REF!</definedName>
    <definedName name="performer_soc_phone">#REF!</definedName>
    <definedName name="performer_soc_post">#REF!</definedName>
    <definedName name="PERIOD_WORK">#REF!</definedName>
    <definedName name="PPP_CODE">#REF!</definedName>
    <definedName name="PPP_CODE1">#REF!</definedName>
    <definedName name="PPP_NAME">#REF!</definedName>
    <definedName name="region">#REF!</definedName>
    <definedName name="REGION_OUR">#REF!</definedName>
    <definedName name="REM_DATE_TYPE">#REF!</definedName>
    <definedName name="REM_QUART">#REF!</definedName>
    <definedName name="REM_SONO">#REF!</definedName>
    <definedName name="REM_YEAR">#REF!</definedName>
    <definedName name="replace_zero">#REF!</definedName>
    <definedName name="sono">#REF!</definedName>
    <definedName name="SONO_OUR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SER_POST">#REF!</definedName>
    <definedName name="ved">#REF!</definedName>
    <definedName name="_xlnm.Print_Area" localSheetId="0">'Приложение 2'!$A$1:$F$56</definedName>
  </definedNames>
  <calcPr fullCalcOnLoad="1"/>
</workbook>
</file>

<file path=xl/sharedStrings.xml><?xml version="1.0" encoding="utf-8"?>
<sst xmlns="http://schemas.openxmlformats.org/spreadsheetml/2006/main" count="137" uniqueCount="76">
  <si>
    <t>к решению Собрания депутатов Порецкого  района</t>
  </si>
  <si>
    <t>(рублей)</t>
  </si>
  <si>
    <t>Наименование</t>
  </si>
  <si>
    <t>РЗ</t>
  </si>
  <si>
    <t>ПР</t>
  </si>
  <si>
    <t>назначено</t>
  </si>
  <si>
    <t>исполнено</t>
  </si>
  <si>
    <t>% исполнения</t>
  </si>
  <si>
    <t>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</si>
  <si>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</si>
  <si>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</si>
  <si>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Другие общегосударственные вопросы</t>
  </si>
  <si>
    <t>13</t>
  </si>
  <si>
    <t>03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</si>
  <si>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</si>
  <si>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</si>
  <si>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Сельское хозяйство и рыболовство</t>
  </si>
  <si>
    <t>05</t>
  </si>
  <si>
    <t>Дорожное хозяйство (дорожные фонды)</t>
  </si>
  <si>
    <t>Другие вопросы в области национальной экономики</t>
  </si>
  <si>
    <t>12</t>
  </si>
  <si>
    <t>Жилищное хозяйство</t>
  </si>
  <si>
    <t>Коммунальное хозяйство</t>
  </si>
  <si>
    <t>02</t>
  </si>
  <si>
    <t>Пенсионное обеспечение</t>
  </si>
  <si>
    <t>Социальное обеспечение населения</t>
  </si>
  <si>
    <t>Физическая культура</t>
  </si>
  <si>
    <t>07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</si>
  <si>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</si>
  <si>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</si>
  <si>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</si>
  <si>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</si>
  <si>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10</t>
  </si>
  <si>
    <t>Охрана семьи и детства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</si>
  <si>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</si>
  <si>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</si>
  <si>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Национальная оборона</t>
  </si>
  <si>
    <t>Мобилизационная и вневойсковая подготовка</t>
  </si>
  <si>
    <t>Итого:</t>
  </si>
  <si>
    <t>Органы юстиции</t>
  </si>
  <si>
    <t>08</t>
  </si>
  <si>
    <t>Культура</t>
  </si>
  <si>
    <t>Благоустройство</t>
  </si>
  <si>
    <t>Исполнение расходов бюджета Порецкого сельского поселения Порецкого района</t>
  </si>
  <si>
    <t xml:space="preserve"> Чувашской Республики за 2011 год по разделам, подразделам,  целевым статьям и видам</t>
  </si>
  <si>
    <t>расходов функциональной классификации расходов бюджетов Российской Федерации</t>
  </si>
  <si>
    <t>Другие вопросы в области жилищно-коммунального хозяйства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</si>
  <si>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</si>
  <si>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</si>
  <si>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</si>
  <si>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</si>
  <si>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</si>
  <si>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Социальная политика</t>
  </si>
  <si>
    <t>Физическая культура и спорт</t>
  </si>
  <si>
    <t>Водное хозяйство</t>
  </si>
  <si>
    <t>Другие вопросы в области социальной политики</t>
  </si>
  <si>
    <t xml:space="preserve">Исполнение расходов бюджета Порецкого района Чувашской Республики по разделам </t>
  </si>
  <si>
    <t xml:space="preserve"> и подразделам функциональной классификации расходов бюджетов </t>
  </si>
  <si>
    <t>Судебная система</t>
  </si>
  <si>
    <t>Культура, кинематография</t>
  </si>
  <si>
    <t>Дотации на выравнивание бюджетной обеспеченности субъектов Российской Федерации и муниципальных  образований</t>
  </si>
  <si>
    <t>Иные дотации</t>
  </si>
  <si>
    <t>14</t>
  </si>
  <si>
    <t>Приложение 2</t>
  </si>
  <si>
    <t>Межбюджетные трансферты общего характера бюджетам субъектов Российской Федерации и муниципальных образований</t>
  </si>
  <si>
    <t>Обеспечение проведения выборов и референдумов</t>
  </si>
  <si>
    <t>Другие вопросы в области культуры, кинематографии</t>
  </si>
  <si>
    <t>Дополнительное образование детей</t>
  </si>
  <si>
    <t>Массовый спорт</t>
  </si>
  <si>
    <t>11</t>
  </si>
  <si>
    <t>Другие вопросы в области национальной безопасности и правоохранительной деятельности</t>
  </si>
  <si>
    <t>Российской Федерации за 2019 год</t>
  </si>
  <si>
    <t>от "__" ________ 2020 г. №С-_____</t>
  </si>
  <si>
    <t>Резервные фонды</t>
  </si>
  <si>
    <t>Общеэкономические вопросы</t>
  </si>
  <si>
    <t>Прочие межбюджетные трансферты общего характера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</si>
</sst>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"/>
    <numFmt numFmtId="181" formatCode="0.0000"/>
    <numFmt numFmtId="182" formatCode="0.000"/>
    <numFmt numFmtId="183" formatCode="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.000000000"/>
    <numFmt numFmtId="189" formatCode="0.0000000000"/>
    <numFmt numFmtId="190" formatCode="0.00000000000"/>
    <numFmt numFmtId="191" formatCode="0.00000000"/>
    <numFmt numFmtId="192" formatCode="0.0000000"/>
    <numFmt numFmtId="193" formatCode="0.000000"/>
    <numFmt numFmtId="194" formatCode="0.00000"/>
    <numFmt numFmtId="195" formatCode="#,##0.000"/>
  </numFmts>
  <fonts count="2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Calibri"/>
      <family val="2"/>
    </font>
    <font>
      <sz val="8"/>
      <name val="Tahoma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7" borderId="1" applyNumberFormat="0" applyAlignment="0" applyProtection="0"/>
    <xf numFmtId="0" fontId="7" fillId="15" borderId="2" applyNumberFormat="0" applyAlignment="0" applyProtection="0"/>
    <xf numFmtId="0" fontId="8" fillId="15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6" borderId="7" applyNumberFormat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6" borderId="0" applyNumberFormat="0" applyBorder="0" applyAlignment="0" applyProtection="0"/>
  </cellStyleXfs>
  <cellXfs count="38">
    <xf numFmtId="0" fontId="0" fillId="0" borderId="0" xfId="0" applyAlignment="1">
      <alignment/>
    </xf>
    <xf numFmtId="0" fontId="23" fillId="0" borderId="0" xfId="0" applyFont="1" applyFill="1" applyAlignment="1">
      <alignment/>
    </xf>
    <xf numFmtId="49" fontId="23" fillId="0" borderId="0" xfId="0" applyNumberFormat="1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/>
    </xf>
    <xf numFmtId="0" fontId="23" fillId="0" borderId="10" xfId="0" applyFont="1" applyFill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top" wrapText="1"/>
    </xf>
    <xf numFmtId="0" fontId="24" fillId="0" borderId="10" xfId="0" applyFont="1" applyFill="1" applyBorder="1" applyAlignment="1">
      <alignment horizontal="justify" vertical="center" wrapText="1"/>
    </xf>
    <xf numFmtId="49" fontId="24" fillId="0" borderId="10" xfId="0" applyNumberFormat="1" applyFont="1" applyFill="1" applyBorder="1" applyAlignment="1">
      <alignment horizontal="right" wrapText="1"/>
    </xf>
    <xf numFmtId="4" fontId="24" fillId="0" borderId="10" xfId="0" applyNumberFormat="1" applyFont="1" applyFill="1" applyBorder="1" applyAlignment="1">
      <alignment horizontal="right" wrapText="1"/>
    </xf>
    <xf numFmtId="0" fontId="23" fillId="0" borderId="0" xfId="0" applyFont="1" applyFill="1" applyAlignment="1">
      <alignment vertical="center"/>
    </xf>
    <xf numFmtId="0" fontId="23" fillId="0" borderId="10" xfId="0" applyFont="1" applyFill="1" applyBorder="1" applyAlignment="1">
      <alignment horizontal="justify" vertical="center" wrapText="1"/>
    </xf>
    <xf numFmtId="49" fontId="23" fillId="0" borderId="10" xfId="0" applyNumberFormat="1" applyFont="1" applyFill="1" applyBorder="1" applyAlignment="1">
      <alignment horizontal="right" wrapText="1"/>
    </xf>
    <xf numFmtId="4" fontId="23" fillId="0" borderId="10" xfId="0" applyNumberFormat="1" applyFont="1" applyFill="1" applyBorder="1" applyAlignment="1">
      <alignment horizontal="right" wrapText="1"/>
    </xf>
    <xf numFmtId="0" fontId="23" fillId="0" borderId="10" xfId="0" applyFont="1" applyFill="1" applyBorder="1" applyAlignment="1">
      <alignment horizontal="justify" vertical="top" wrapText="1"/>
    </xf>
    <xf numFmtId="4" fontId="23" fillId="0" borderId="10" xfId="0" applyNumberFormat="1" applyFont="1" applyFill="1" applyBorder="1" applyAlignment="1">
      <alignment horizontal="right" shrinkToFit="1"/>
    </xf>
    <xf numFmtId="0" fontId="24" fillId="0" borderId="10" xfId="0" applyFont="1" applyFill="1" applyBorder="1" applyAlignment="1">
      <alignment horizontal="justify" vertical="top" wrapText="1"/>
    </xf>
    <xf numFmtId="0" fontId="23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/>
    </xf>
    <xf numFmtId="4" fontId="24" fillId="0" borderId="10" xfId="0" applyNumberFormat="1" applyFont="1" applyFill="1" applyBorder="1" applyAlignment="1">
      <alignment horizontal="right" shrinkToFit="1"/>
    </xf>
    <xf numFmtId="4" fontId="23" fillId="0" borderId="10" xfId="0" applyNumberFormat="1" applyFont="1" applyFill="1" applyBorder="1" applyAlignment="1">
      <alignment horizontal="right"/>
    </xf>
    <xf numFmtId="0" fontId="24" fillId="0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horizontal="left" vertical="top" wrapText="1"/>
    </xf>
    <xf numFmtId="0" fontId="23" fillId="0" borderId="10" xfId="0" applyFont="1" applyFill="1" applyBorder="1" applyAlignment="1">
      <alignment vertical="top" wrapText="1"/>
    </xf>
    <xf numFmtId="0" fontId="24" fillId="2" borderId="10" xfId="0" applyFont="1" applyFill="1" applyBorder="1" applyAlignment="1">
      <alignment vertical="center" wrapText="1"/>
    </xf>
    <xf numFmtId="49" fontId="23" fillId="2" borderId="10" xfId="0" applyNumberFormat="1" applyFont="1" applyFill="1" applyBorder="1" applyAlignment="1">
      <alignment horizontal="right" wrapText="1"/>
    </xf>
    <xf numFmtId="4" fontId="24" fillId="2" borderId="10" xfId="0" applyNumberFormat="1" applyFont="1" applyFill="1" applyBorder="1" applyAlignment="1">
      <alignment horizontal="right" wrapText="1"/>
    </xf>
    <xf numFmtId="4" fontId="23" fillId="0" borderId="0" xfId="0" applyNumberFormat="1" applyFont="1" applyFill="1" applyAlignment="1">
      <alignment/>
    </xf>
    <xf numFmtId="183" fontId="24" fillId="0" borderId="10" xfId="0" applyNumberFormat="1" applyFont="1" applyFill="1" applyBorder="1" applyAlignment="1">
      <alignment horizontal="right" wrapText="1"/>
    </xf>
    <xf numFmtId="183" fontId="23" fillId="0" borderId="10" xfId="0" applyNumberFormat="1" applyFont="1" applyFill="1" applyBorder="1" applyAlignment="1">
      <alignment horizontal="right" wrapText="1"/>
    </xf>
    <xf numFmtId="183" fontId="24" fillId="2" borderId="10" xfId="0" applyNumberFormat="1" applyFont="1" applyFill="1" applyBorder="1" applyAlignment="1">
      <alignment horizontal="right" wrapText="1"/>
    </xf>
    <xf numFmtId="0" fontId="24" fillId="0" borderId="10" xfId="0" applyFont="1" applyFill="1" applyBorder="1" applyAlignment="1">
      <alignment vertical="top" wrapText="1"/>
    </xf>
    <xf numFmtId="0" fontId="25" fillId="0" borderId="0" xfId="0" applyFont="1" applyAlignment="1">
      <alignment horizontal="center"/>
    </xf>
    <xf numFmtId="0" fontId="23" fillId="0" borderId="0" xfId="0" applyFont="1" applyFill="1" applyAlignment="1">
      <alignment horizontal="right" vertical="center"/>
    </xf>
    <xf numFmtId="0" fontId="24" fillId="0" borderId="0" xfId="0" applyFont="1" applyFill="1" applyAlignment="1">
      <alignment horizontal="center"/>
    </xf>
    <xf numFmtId="0" fontId="23" fillId="0" borderId="11" xfId="0" applyFont="1" applyFill="1" applyBorder="1" applyAlignment="1">
      <alignment horizontal="righ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8"/>
  <sheetViews>
    <sheetView tabSelected="1" view="pageBreakPreview" zoomScaleSheetLayoutView="100" zoomScalePageLayoutView="0" workbookViewId="0" topLeftCell="A40">
      <selection activeCell="F52" sqref="F52"/>
    </sheetView>
  </sheetViews>
  <sheetFormatPr defaultColWidth="58.125" defaultRowHeight="12.75"/>
  <cols>
    <col min="1" max="1" width="46.75390625" style="1" customWidth="1"/>
    <col min="2" max="2" width="5.00390625" style="1" customWidth="1"/>
    <col min="3" max="3" width="5.125" style="1" customWidth="1"/>
    <col min="4" max="4" width="15.125" style="1" customWidth="1"/>
    <col min="5" max="5" width="14.00390625" style="1" customWidth="1"/>
    <col min="6" max="6" width="8.00390625" style="1" bestFit="1" customWidth="1"/>
    <col min="7" max="7" width="22.625" style="1" customWidth="1"/>
    <col min="8" max="16384" width="58.125" style="1" customWidth="1"/>
  </cols>
  <sheetData>
    <row r="1" spans="2:6" ht="12.75">
      <c r="B1" s="2"/>
      <c r="C1" s="35" t="s">
        <v>63</v>
      </c>
      <c r="D1" s="35"/>
      <c r="E1" s="35"/>
      <c r="F1" s="35"/>
    </row>
    <row r="2" spans="1:6" ht="12.75">
      <c r="A2" s="35" t="s">
        <v>0</v>
      </c>
      <c r="B2" s="35"/>
      <c r="C2" s="35"/>
      <c r="D2" s="35"/>
      <c r="E2" s="35"/>
      <c r="F2" s="35"/>
    </row>
    <row r="3" spans="2:6" ht="12.75">
      <c r="B3" s="2"/>
      <c r="C3" s="35" t="s">
        <v>72</v>
      </c>
      <c r="D3" s="35"/>
      <c r="E3" s="35"/>
      <c r="F3" s="35"/>
    </row>
    <row r="4" spans="2:6" ht="12.75">
      <c r="B4" s="2"/>
      <c r="C4" s="2"/>
      <c r="D4" s="3"/>
      <c r="E4" s="3"/>
      <c r="F4" s="3"/>
    </row>
    <row r="5" spans="1:6" s="4" customFormat="1" ht="12.75">
      <c r="A5" s="36" t="s">
        <v>56</v>
      </c>
      <c r="B5" s="36"/>
      <c r="C5" s="36"/>
      <c r="D5" s="36"/>
      <c r="E5" s="36"/>
      <c r="F5" s="36"/>
    </row>
    <row r="6" spans="1:14" s="4" customFormat="1" ht="12.75">
      <c r="A6" s="36" t="s">
        <v>57</v>
      </c>
      <c r="B6" s="36"/>
      <c r="C6" s="36"/>
      <c r="D6" s="36"/>
      <c r="E6" s="36"/>
      <c r="F6" s="36"/>
      <c r="G6" s="34" t="s">
        <v>43</v>
      </c>
      <c r="H6" s="34"/>
      <c r="I6" s="34"/>
      <c r="J6" s="34"/>
      <c r="K6" s="34"/>
      <c r="L6" s="34"/>
      <c r="M6" s="34"/>
      <c r="N6" s="34"/>
    </row>
    <row r="7" spans="1:14" s="4" customFormat="1" ht="12.75">
      <c r="A7" s="36" t="s">
        <v>71</v>
      </c>
      <c r="B7" s="36"/>
      <c r="C7" s="36"/>
      <c r="D7" s="36"/>
      <c r="E7" s="36"/>
      <c r="F7" s="36"/>
      <c r="G7" s="34" t="s">
        <v>44</v>
      </c>
      <c r="H7" s="34"/>
      <c r="I7" s="34"/>
      <c r="J7" s="34"/>
      <c r="K7" s="34"/>
      <c r="L7" s="34"/>
      <c r="M7" s="34"/>
      <c r="N7" s="34"/>
    </row>
    <row r="8" spans="2:14" ht="12.75">
      <c r="B8" s="2"/>
      <c r="C8" s="2"/>
      <c r="D8" s="3"/>
      <c r="E8" s="37" t="s">
        <v>1</v>
      </c>
      <c r="F8" s="37"/>
      <c r="G8" s="34" t="s">
        <v>45</v>
      </c>
      <c r="H8" s="34"/>
      <c r="I8" s="34"/>
      <c r="J8" s="34"/>
      <c r="K8" s="34"/>
      <c r="L8" s="34"/>
      <c r="M8" s="34"/>
      <c r="N8" s="34"/>
    </row>
    <row r="9" spans="1:6" ht="38.25">
      <c r="A9" s="5" t="s">
        <v>2</v>
      </c>
      <c r="B9" s="6" t="s">
        <v>3</v>
      </c>
      <c r="C9" s="6" t="s">
        <v>4</v>
      </c>
      <c r="D9" s="5" t="s">
        <v>5</v>
      </c>
      <c r="E9" s="5" t="s">
        <v>6</v>
      </c>
      <c r="F9" s="5" t="s">
        <v>7</v>
      </c>
    </row>
    <row r="10" spans="1:6" ht="12.75">
      <c r="A10" s="7">
        <v>1</v>
      </c>
      <c r="B10" s="7">
        <v>2</v>
      </c>
      <c r="C10" s="7">
        <v>3</v>
      </c>
      <c r="D10" s="7">
        <v>4</v>
      </c>
      <c r="E10" s="7">
        <v>5</v>
      </c>
      <c r="F10" s="7">
        <v>6</v>
      </c>
    </row>
    <row r="11" spans="1:6" s="11" customFormat="1" ht="12.75">
      <c r="A11" s="8" t="s">
        <v>47</v>
      </c>
      <c r="B11" s="9" t="s">
        <v>8</v>
      </c>
      <c r="C11" s="9"/>
      <c r="D11" s="10">
        <f>D12+D13+D14+D17+D15+D16</f>
        <v>31788710.64</v>
      </c>
      <c r="E11" s="10">
        <f>E12+E13+E14+E17+E15+E16</f>
        <v>31488710.64</v>
      </c>
      <c r="F11" s="30">
        <f aca="true" t="shared" si="0" ref="F11:F31">E11/D11*100</f>
        <v>99.05626873830326</v>
      </c>
    </row>
    <row r="12" spans="1:6" s="11" customFormat="1" ht="51">
      <c r="A12" s="12" t="s">
        <v>9</v>
      </c>
      <c r="B12" s="13" t="s">
        <v>8</v>
      </c>
      <c r="C12" s="13" t="s">
        <v>10</v>
      </c>
      <c r="D12" s="14">
        <v>17104529.7</v>
      </c>
      <c r="E12" s="14">
        <v>17104529.7</v>
      </c>
      <c r="F12" s="31">
        <f t="shared" si="0"/>
        <v>100</v>
      </c>
    </row>
    <row r="13" spans="1:6" s="11" customFormat="1" ht="12.75">
      <c r="A13" s="12" t="s">
        <v>58</v>
      </c>
      <c r="B13" s="13" t="s">
        <v>8</v>
      </c>
      <c r="C13" s="13" t="s">
        <v>17</v>
      </c>
      <c r="D13" s="14">
        <v>2900</v>
      </c>
      <c r="E13" s="14">
        <v>2900</v>
      </c>
      <c r="F13" s="31">
        <f t="shared" si="0"/>
        <v>100</v>
      </c>
    </row>
    <row r="14" spans="1:6" s="11" customFormat="1" ht="38.25">
      <c r="A14" s="15" t="s">
        <v>34</v>
      </c>
      <c r="B14" s="13" t="s">
        <v>8</v>
      </c>
      <c r="C14" s="13" t="s">
        <v>35</v>
      </c>
      <c r="D14" s="14">
        <v>4035312.56</v>
      </c>
      <c r="E14" s="14">
        <v>4035312.56</v>
      </c>
      <c r="F14" s="31">
        <f>E14/D14*100</f>
        <v>100</v>
      </c>
    </row>
    <row r="15" spans="1:6" s="11" customFormat="1" ht="12.75" hidden="1">
      <c r="A15" s="15" t="s">
        <v>65</v>
      </c>
      <c r="B15" s="13" t="s">
        <v>8</v>
      </c>
      <c r="C15" s="13" t="s">
        <v>27</v>
      </c>
      <c r="D15" s="14">
        <v>0</v>
      </c>
      <c r="E15" s="14">
        <v>0</v>
      </c>
      <c r="F15" s="31" t="e">
        <f>E15/D15*100</f>
        <v>#DIV/0!</v>
      </c>
    </row>
    <row r="16" spans="1:6" s="11" customFormat="1" ht="12.75">
      <c r="A16" s="15" t="s">
        <v>73</v>
      </c>
      <c r="B16" s="13" t="s">
        <v>8</v>
      </c>
      <c r="C16" s="13" t="s">
        <v>69</v>
      </c>
      <c r="D16" s="14">
        <v>300000</v>
      </c>
      <c r="E16" s="14">
        <v>0</v>
      </c>
      <c r="F16" s="31">
        <f>E16/D16*100</f>
        <v>0</v>
      </c>
    </row>
    <row r="17" spans="1:6" s="11" customFormat="1" ht="12.75">
      <c r="A17" s="18" t="s">
        <v>11</v>
      </c>
      <c r="B17" s="13" t="s">
        <v>8</v>
      </c>
      <c r="C17" s="13" t="s">
        <v>12</v>
      </c>
      <c r="D17" s="14">
        <v>10345968.38</v>
      </c>
      <c r="E17" s="14">
        <v>10345968.38</v>
      </c>
      <c r="F17" s="31">
        <f t="shared" si="0"/>
        <v>100</v>
      </c>
    </row>
    <row r="18" spans="1:6" s="11" customFormat="1" ht="12.75">
      <c r="A18" s="19" t="s">
        <v>36</v>
      </c>
      <c r="B18" s="9" t="s">
        <v>23</v>
      </c>
      <c r="C18" s="9"/>
      <c r="D18" s="20">
        <f>D19</f>
        <v>1169200</v>
      </c>
      <c r="E18" s="20">
        <f>E19</f>
        <v>1169200</v>
      </c>
      <c r="F18" s="30">
        <f>E18/D18*100</f>
        <v>100</v>
      </c>
    </row>
    <row r="19" spans="1:6" s="11" customFormat="1" ht="12.75">
      <c r="A19" s="15" t="s">
        <v>37</v>
      </c>
      <c r="B19" s="13" t="s">
        <v>23</v>
      </c>
      <c r="C19" s="13" t="s">
        <v>13</v>
      </c>
      <c r="D19" s="16">
        <v>1169200</v>
      </c>
      <c r="E19" s="16">
        <v>1169200</v>
      </c>
      <c r="F19" s="31">
        <f>E19/D19*100</f>
        <v>100</v>
      </c>
    </row>
    <row r="20" spans="1:6" s="11" customFormat="1" ht="25.5">
      <c r="A20" s="8" t="s">
        <v>48</v>
      </c>
      <c r="B20" s="9" t="s">
        <v>13</v>
      </c>
      <c r="C20" s="9"/>
      <c r="D20" s="10">
        <f>D21+D22+D23</f>
        <v>6184469.29</v>
      </c>
      <c r="E20" s="10">
        <f>E21+E22+E23</f>
        <v>6184469.29</v>
      </c>
      <c r="F20" s="30">
        <f t="shared" si="0"/>
        <v>100</v>
      </c>
    </row>
    <row r="21" spans="1:6" s="11" customFormat="1" ht="12.75">
      <c r="A21" s="12" t="s">
        <v>39</v>
      </c>
      <c r="B21" s="13" t="s">
        <v>13</v>
      </c>
      <c r="C21" s="13" t="s">
        <v>10</v>
      </c>
      <c r="D21" s="14">
        <v>1794700</v>
      </c>
      <c r="E21" s="14">
        <v>1794700</v>
      </c>
      <c r="F21" s="31">
        <f t="shared" si="0"/>
        <v>100</v>
      </c>
    </row>
    <row r="22" spans="1:6" s="11" customFormat="1" ht="38.25">
      <c r="A22" s="12" t="s">
        <v>14</v>
      </c>
      <c r="B22" s="13" t="s">
        <v>13</v>
      </c>
      <c r="C22" s="13" t="s">
        <v>15</v>
      </c>
      <c r="D22" s="14">
        <v>1016719.29</v>
      </c>
      <c r="E22" s="14">
        <v>1016719.29</v>
      </c>
      <c r="F22" s="31">
        <f t="shared" si="0"/>
        <v>100</v>
      </c>
    </row>
    <row r="23" spans="1:6" s="11" customFormat="1" ht="25.5">
      <c r="A23" s="12" t="s">
        <v>70</v>
      </c>
      <c r="B23" s="13" t="s">
        <v>13</v>
      </c>
      <c r="C23" s="13" t="s">
        <v>62</v>
      </c>
      <c r="D23" s="14">
        <v>3373050</v>
      </c>
      <c r="E23" s="14">
        <v>3373050</v>
      </c>
      <c r="F23" s="31">
        <f t="shared" si="0"/>
        <v>100</v>
      </c>
    </row>
    <row r="24" spans="1:6" s="11" customFormat="1" ht="12.75">
      <c r="A24" s="8" t="s">
        <v>49</v>
      </c>
      <c r="B24" s="9" t="s">
        <v>10</v>
      </c>
      <c r="C24" s="9"/>
      <c r="D24" s="10">
        <f>D26+D28+D29+D27+D25</f>
        <v>44016469.31</v>
      </c>
      <c r="E24" s="10">
        <f>E26+E28+E29+E27+E25</f>
        <v>44014718.73</v>
      </c>
      <c r="F24" s="30">
        <f t="shared" si="0"/>
        <v>99.99602289773021</v>
      </c>
    </row>
    <row r="25" spans="1:6" s="11" customFormat="1" ht="12.75">
      <c r="A25" s="12" t="s">
        <v>74</v>
      </c>
      <c r="B25" s="13" t="s">
        <v>10</v>
      </c>
      <c r="C25" s="13" t="s">
        <v>8</v>
      </c>
      <c r="D25" s="14">
        <v>32659.07</v>
      </c>
      <c r="E25" s="14">
        <v>32659.07</v>
      </c>
      <c r="F25" s="31">
        <f t="shared" si="0"/>
        <v>100</v>
      </c>
    </row>
    <row r="26" spans="1:6" s="11" customFormat="1" ht="12.75">
      <c r="A26" s="12" t="s">
        <v>16</v>
      </c>
      <c r="B26" s="13" t="s">
        <v>10</v>
      </c>
      <c r="C26" s="13" t="s">
        <v>17</v>
      </c>
      <c r="D26" s="14">
        <v>116800</v>
      </c>
      <c r="E26" s="14">
        <v>116800</v>
      </c>
      <c r="F26" s="31">
        <f t="shared" si="0"/>
        <v>100</v>
      </c>
    </row>
    <row r="27" spans="1:6" s="11" customFormat="1" ht="12.75" hidden="1">
      <c r="A27" s="12" t="s">
        <v>54</v>
      </c>
      <c r="B27" s="13" t="s">
        <v>10</v>
      </c>
      <c r="C27" s="13" t="s">
        <v>35</v>
      </c>
      <c r="D27" s="14">
        <v>0</v>
      </c>
      <c r="E27" s="14">
        <v>0</v>
      </c>
      <c r="F27" s="31" t="e">
        <f t="shared" si="0"/>
        <v>#DIV/0!</v>
      </c>
    </row>
    <row r="28" spans="1:6" s="11" customFormat="1" ht="12.75">
      <c r="A28" s="12" t="s">
        <v>18</v>
      </c>
      <c r="B28" s="13" t="s">
        <v>10</v>
      </c>
      <c r="C28" s="13" t="s">
        <v>15</v>
      </c>
      <c r="D28" s="14">
        <v>43579810.24</v>
      </c>
      <c r="E28" s="14">
        <v>43578059.66</v>
      </c>
      <c r="F28" s="31">
        <f t="shared" si="0"/>
        <v>99.99598304813544</v>
      </c>
    </row>
    <row r="29" spans="1:6" s="11" customFormat="1" ht="12.75">
      <c r="A29" s="23" t="s">
        <v>19</v>
      </c>
      <c r="B29" s="13" t="s">
        <v>10</v>
      </c>
      <c r="C29" s="13" t="s">
        <v>20</v>
      </c>
      <c r="D29" s="14">
        <v>287200</v>
      </c>
      <c r="E29" s="14">
        <v>287200</v>
      </c>
      <c r="F29" s="31">
        <f t="shared" si="0"/>
        <v>100</v>
      </c>
    </row>
    <row r="30" spans="1:6" s="11" customFormat="1" ht="12.75">
      <c r="A30" s="8" t="s">
        <v>50</v>
      </c>
      <c r="B30" s="9" t="s">
        <v>17</v>
      </c>
      <c r="C30" s="9"/>
      <c r="D30" s="10">
        <f>D31+D32+D33+D34</f>
        <v>105132727.14</v>
      </c>
      <c r="E30" s="10">
        <f>E31+E32+E33+E34</f>
        <v>61938769.79</v>
      </c>
      <c r="F30" s="30">
        <f t="shared" si="0"/>
        <v>58.91483220778553</v>
      </c>
    </row>
    <row r="31" spans="1:6" s="11" customFormat="1" ht="12.75">
      <c r="A31" s="12" t="s">
        <v>21</v>
      </c>
      <c r="B31" s="13" t="s">
        <v>17</v>
      </c>
      <c r="C31" s="13" t="s">
        <v>8</v>
      </c>
      <c r="D31" s="14">
        <v>37514697.99</v>
      </c>
      <c r="E31" s="14">
        <v>17312246.74</v>
      </c>
      <c r="F31" s="31">
        <f t="shared" si="0"/>
        <v>46.14790380190396</v>
      </c>
    </row>
    <row r="32" spans="1:6" s="11" customFormat="1" ht="12.75">
      <c r="A32" s="12" t="s">
        <v>22</v>
      </c>
      <c r="B32" s="13" t="s">
        <v>17</v>
      </c>
      <c r="C32" s="13" t="s">
        <v>23</v>
      </c>
      <c r="D32" s="14">
        <v>43222137.39</v>
      </c>
      <c r="E32" s="14">
        <v>38305568.48</v>
      </c>
      <c r="F32" s="31">
        <f aca="true" t="shared" si="1" ref="F32:F38">E32/D32*100</f>
        <v>88.62488250954125</v>
      </c>
    </row>
    <row r="33" spans="1:6" s="11" customFormat="1" ht="12.75">
      <c r="A33" s="15" t="s">
        <v>42</v>
      </c>
      <c r="B33" s="13" t="s">
        <v>17</v>
      </c>
      <c r="C33" s="13" t="s">
        <v>13</v>
      </c>
      <c r="D33" s="16">
        <v>24393791.76</v>
      </c>
      <c r="E33" s="16">
        <v>6318854.57</v>
      </c>
      <c r="F33" s="31">
        <f t="shared" si="1"/>
        <v>25.903535752737767</v>
      </c>
    </row>
    <row r="34" spans="1:6" s="11" customFormat="1" ht="25.5">
      <c r="A34" s="12" t="s">
        <v>46</v>
      </c>
      <c r="B34" s="13" t="s">
        <v>17</v>
      </c>
      <c r="C34" s="13" t="s">
        <v>17</v>
      </c>
      <c r="D34" s="16">
        <v>2100</v>
      </c>
      <c r="E34" s="16">
        <v>2100</v>
      </c>
      <c r="F34" s="31">
        <f t="shared" si="1"/>
        <v>100</v>
      </c>
    </row>
    <row r="35" spans="1:6" s="11" customFormat="1" ht="12.75">
      <c r="A35" s="17" t="s">
        <v>51</v>
      </c>
      <c r="B35" s="9" t="s">
        <v>27</v>
      </c>
      <c r="C35" s="9"/>
      <c r="D35" s="10">
        <f>D36+D37+D39+D40+D38</f>
        <v>132012205.50999999</v>
      </c>
      <c r="E35" s="10">
        <f>E36+E37+E39+E40+E38</f>
        <v>128699760.35</v>
      </c>
      <c r="F35" s="30">
        <f t="shared" si="1"/>
        <v>97.49080386377676</v>
      </c>
    </row>
    <row r="36" spans="1:6" s="11" customFormat="1" ht="12.75">
      <c r="A36" s="15" t="s">
        <v>28</v>
      </c>
      <c r="B36" s="13" t="s">
        <v>27</v>
      </c>
      <c r="C36" s="13" t="s">
        <v>8</v>
      </c>
      <c r="D36" s="14">
        <v>16052127.85</v>
      </c>
      <c r="E36" s="14">
        <v>16042481.52</v>
      </c>
      <c r="F36" s="31">
        <f t="shared" si="1"/>
        <v>99.93990622246383</v>
      </c>
    </row>
    <row r="37" spans="1:6" s="11" customFormat="1" ht="12.75">
      <c r="A37" s="15" t="s">
        <v>29</v>
      </c>
      <c r="B37" s="13" t="s">
        <v>27</v>
      </c>
      <c r="C37" s="13" t="s">
        <v>23</v>
      </c>
      <c r="D37" s="14">
        <v>100291175.08</v>
      </c>
      <c r="E37" s="14">
        <v>96988376.25</v>
      </c>
      <c r="F37" s="31">
        <f t="shared" si="1"/>
        <v>96.70679017633861</v>
      </c>
    </row>
    <row r="38" spans="1:6" s="11" customFormat="1" ht="12.75">
      <c r="A38" s="15" t="s">
        <v>67</v>
      </c>
      <c r="B38" s="13" t="s">
        <v>27</v>
      </c>
      <c r="C38" s="13" t="s">
        <v>13</v>
      </c>
      <c r="D38" s="14">
        <v>14649653.06</v>
      </c>
      <c r="E38" s="14">
        <v>14649653.06</v>
      </c>
      <c r="F38" s="31">
        <f t="shared" si="1"/>
        <v>100</v>
      </c>
    </row>
    <row r="39" spans="1:6" s="11" customFormat="1" ht="12.75">
      <c r="A39" s="25" t="s">
        <v>30</v>
      </c>
      <c r="B39" s="13" t="s">
        <v>27</v>
      </c>
      <c r="C39" s="13" t="s">
        <v>27</v>
      </c>
      <c r="D39" s="14">
        <v>846441.25</v>
      </c>
      <c r="E39" s="14">
        <v>846441.25</v>
      </c>
      <c r="F39" s="31">
        <f aca="true" t="shared" si="2" ref="F39:F56">E39/D39*100</f>
        <v>100</v>
      </c>
    </row>
    <row r="40" spans="1:6" s="11" customFormat="1" ht="12.75">
      <c r="A40" s="24" t="s">
        <v>31</v>
      </c>
      <c r="B40" s="13" t="s">
        <v>27</v>
      </c>
      <c r="C40" s="13" t="s">
        <v>15</v>
      </c>
      <c r="D40" s="14">
        <v>172808.27</v>
      </c>
      <c r="E40" s="14">
        <v>172808.27</v>
      </c>
      <c r="F40" s="31">
        <f t="shared" si="2"/>
        <v>100</v>
      </c>
    </row>
    <row r="41" spans="1:6" s="11" customFormat="1" ht="12.75">
      <c r="A41" s="8" t="s">
        <v>59</v>
      </c>
      <c r="B41" s="9" t="s">
        <v>40</v>
      </c>
      <c r="C41" s="9"/>
      <c r="D41" s="20">
        <f>D42+D43</f>
        <v>39726728.5</v>
      </c>
      <c r="E41" s="20">
        <f>E42+E43</f>
        <v>39726728.5</v>
      </c>
      <c r="F41" s="30">
        <f t="shared" si="2"/>
        <v>100</v>
      </c>
    </row>
    <row r="42" spans="1:6" s="11" customFormat="1" ht="12.75">
      <c r="A42" s="12" t="s">
        <v>41</v>
      </c>
      <c r="B42" s="13" t="s">
        <v>40</v>
      </c>
      <c r="C42" s="13" t="s">
        <v>8</v>
      </c>
      <c r="D42" s="21">
        <v>39726728.5</v>
      </c>
      <c r="E42" s="21">
        <v>39726728.5</v>
      </c>
      <c r="F42" s="31">
        <f t="shared" si="2"/>
        <v>100</v>
      </c>
    </row>
    <row r="43" spans="1:6" s="11" customFormat="1" ht="12.75" hidden="1">
      <c r="A43" s="12" t="s">
        <v>66</v>
      </c>
      <c r="B43" s="13" t="s">
        <v>40</v>
      </c>
      <c r="C43" s="13" t="s">
        <v>10</v>
      </c>
      <c r="D43" s="21">
        <v>0</v>
      </c>
      <c r="E43" s="21">
        <v>0</v>
      </c>
      <c r="F43" s="31" t="e">
        <f t="shared" si="2"/>
        <v>#DIV/0!</v>
      </c>
    </row>
    <row r="44" spans="1:6" s="11" customFormat="1" ht="12.75">
      <c r="A44" s="8" t="s">
        <v>52</v>
      </c>
      <c r="B44" s="9">
        <v>10</v>
      </c>
      <c r="C44" s="9"/>
      <c r="D44" s="10">
        <f>D45+D46+D47+D48</f>
        <v>16296458.299999999</v>
      </c>
      <c r="E44" s="10">
        <f>E45+E46+E47+E48</f>
        <v>16028976.27</v>
      </c>
      <c r="F44" s="30">
        <f t="shared" si="2"/>
        <v>98.35864931461826</v>
      </c>
    </row>
    <row r="45" spans="1:6" s="11" customFormat="1" ht="12.75">
      <c r="A45" s="23" t="s">
        <v>24</v>
      </c>
      <c r="B45" s="13">
        <v>10</v>
      </c>
      <c r="C45" s="13" t="s">
        <v>8</v>
      </c>
      <c r="D45" s="14">
        <v>51453.47</v>
      </c>
      <c r="E45" s="14">
        <v>51453.47</v>
      </c>
      <c r="F45" s="31">
        <f t="shared" si="2"/>
        <v>100</v>
      </c>
    </row>
    <row r="46" spans="1:6" s="11" customFormat="1" ht="12.75">
      <c r="A46" s="23" t="s">
        <v>25</v>
      </c>
      <c r="B46" s="13">
        <v>10</v>
      </c>
      <c r="C46" s="13" t="s">
        <v>13</v>
      </c>
      <c r="D46" s="14">
        <v>6541761.63</v>
      </c>
      <c r="E46" s="14">
        <v>6527392.83</v>
      </c>
      <c r="F46" s="31">
        <f t="shared" si="2"/>
        <v>99.78035274269081</v>
      </c>
    </row>
    <row r="47" spans="1:6" s="11" customFormat="1" ht="12.75">
      <c r="A47" s="15" t="s">
        <v>33</v>
      </c>
      <c r="B47" s="13" t="s">
        <v>32</v>
      </c>
      <c r="C47" s="13" t="s">
        <v>10</v>
      </c>
      <c r="D47" s="14">
        <v>9647843.2</v>
      </c>
      <c r="E47" s="14">
        <v>9394729.97</v>
      </c>
      <c r="F47" s="31">
        <f t="shared" si="2"/>
        <v>97.37647861026598</v>
      </c>
    </row>
    <row r="48" spans="1:6" s="11" customFormat="1" ht="12.75">
      <c r="A48" s="15" t="s">
        <v>55</v>
      </c>
      <c r="B48" s="13" t="s">
        <v>32</v>
      </c>
      <c r="C48" s="13" t="s">
        <v>35</v>
      </c>
      <c r="D48" s="14">
        <v>55400</v>
      </c>
      <c r="E48" s="14">
        <v>55400</v>
      </c>
      <c r="F48" s="31">
        <v>0</v>
      </c>
    </row>
    <row r="49" spans="1:6" s="11" customFormat="1" ht="12.75">
      <c r="A49" s="22" t="s">
        <v>53</v>
      </c>
      <c r="B49" s="9">
        <v>11</v>
      </c>
      <c r="C49" s="9"/>
      <c r="D49" s="10">
        <f>D50+D51</f>
        <v>3336898.8</v>
      </c>
      <c r="E49" s="10">
        <f>E50+E51</f>
        <v>3336885.8</v>
      </c>
      <c r="F49" s="30">
        <f t="shared" si="2"/>
        <v>99.99961041671386</v>
      </c>
    </row>
    <row r="50" spans="1:6" s="11" customFormat="1" ht="12.75">
      <c r="A50" s="23" t="s">
        <v>26</v>
      </c>
      <c r="B50" s="13">
        <v>11</v>
      </c>
      <c r="C50" s="13" t="s">
        <v>8</v>
      </c>
      <c r="D50" s="14">
        <v>229500</v>
      </c>
      <c r="E50" s="14">
        <v>229500</v>
      </c>
      <c r="F50" s="31">
        <f t="shared" si="2"/>
        <v>100</v>
      </c>
    </row>
    <row r="51" spans="1:6" s="11" customFormat="1" ht="12.75">
      <c r="A51" s="23" t="s">
        <v>68</v>
      </c>
      <c r="B51" s="13" t="s">
        <v>69</v>
      </c>
      <c r="C51" s="13" t="s">
        <v>23</v>
      </c>
      <c r="D51" s="14">
        <v>3107398.8</v>
      </c>
      <c r="E51" s="14">
        <v>3107385.8</v>
      </c>
      <c r="F51" s="31">
        <f t="shared" si="2"/>
        <v>99.99958164365643</v>
      </c>
    </row>
    <row r="52" spans="1:6" s="11" customFormat="1" ht="38.25">
      <c r="A52" s="33" t="s">
        <v>64</v>
      </c>
      <c r="B52" s="9" t="s">
        <v>62</v>
      </c>
      <c r="C52" s="9"/>
      <c r="D52" s="10">
        <f>D53+D54+D55</f>
        <v>48223832</v>
      </c>
      <c r="E52" s="10">
        <f>E53+E54+E55</f>
        <v>48223832</v>
      </c>
      <c r="F52" s="30">
        <f t="shared" si="2"/>
        <v>100</v>
      </c>
    </row>
    <row r="53" spans="1:6" s="11" customFormat="1" ht="38.25">
      <c r="A53" s="25" t="s">
        <v>60</v>
      </c>
      <c r="B53" s="13" t="s">
        <v>62</v>
      </c>
      <c r="C53" s="13" t="s">
        <v>8</v>
      </c>
      <c r="D53" s="14">
        <v>10674700</v>
      </c>
      <c r="E53" s="14">
        <v>10674700</v>
      </c>
      <c r="F53" s="31">
        <f t="shared" si="2"/>
        <v>100</v>
      </c>
    </row>
    <row r="54" spans="1:6" s="11" customFormat="1" ht="12.75">
      <c r="A54" s="25" t="s">
        <v>61</v>
      </c>
      <c r="B54" s="13" t="s">
        <v>62</v>
      </c>
      <c r="C54" s="13" t="s">
        <v>23</v>
      </c>
      <c r="D54" s="14">
        <v>30662100</v>
      </c>
      <c r="E54" s="14">
        <v>30662100</v>
      </c>
      <c r="F54" s="31">
        <f t="shared" si="2"/>
        <v>100</v>
      </c>
    </row>
    <row r="55" spans="1:6" s="11" customFormat="1" ht="12.75">
      <c r="A55" s="25" t="s">
        <v>75</v>
      </c>
      <c r="B55" s="13" t="s">
        <v>62</v>
      </c>
      <c r="C55" s="13" t="s">
        <v>13</v>
      </c>
      <c r="D55" s="14">
        <v>6887032</v>
      </c>
      <c r="E55" s="14">
        <v>6887032</v>
      </c>
      <c r="F55" s="31">
        <f t="shared" si="2"/>
        <v>100</v>
      </c>
    </row>
    <row r="56" spans="1:6" s="11" customFormat="1" ht="12.75">
      <c r="A56" s="26" t="s">
        <v>38</v>
      </c>
      <c r="B56" s="27"/>
      <c r="C56" s="27"/>
      <c r="D56" s="28">
        <f>D49+D44+D41+D35+D30+D24+D20+D18+D11+D52</f>
        <v>427887699.49</v>
      </c>
      <c r="E56" s="28">
        <f>E49+E44+E41+E35+E30+E24+E20+E18+E11+E52</f>
        <v>380812051.37</v>
      </c>
      <c r="F56" s="32">
        <f t="shared" si="2"/>
        <v>88.99813007569286</v>
      </c>
    </row>
    <row r="58" spans="4:5" ht="12.75">
      <c r="D58" s="29"/>
      <c r="E58" s="29"/>
    </row>
  </sheetData>
  <sheetProtection/>
  <autoFilter ref="A10:F58"/>
  <mergeCells count="10">
    <mergeCell ref="G6:N6"/>
    <mergeCell ref="G7:N7"/>
    <mergeCell ref="G8:N8"/>
    <mergeCell ref="C1:F1"/>
    <mergeCell ref="C3:F3"/>
    <mergeCell ref="A5:F5"/>
    <mergeCell ref="A2:F2"/>
    <mergeCell ref="E8:F8"/>
    <mergeCell ref="A7:F7"/>
    <mergeCell ref="A6:F6"/>
  </mergeCells>
  <printOptions/>
  <pageMargins left="1.062992125984252" right="0.15748031496062992" top="0.4330708661417323" bottom="0.2362204724409449" header="0.15748031496062992" footer="0.15748031496062992"/>
  <pageSetup fitToHeight="0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ASFRT</dc:creator>
  <cp:keywords/>
  <dc:description/>
  <cp:lastModifiedBy>User</cp:lastModifiedBy>
  <cp:lastPrinted>2019-03-12T06:38:03Z</cp:lastPrinted>
  <dcterms:created xsi:type="dcterms:W3CDTF">2011-07-01T09:49:16Z</dcterms:created>
  <dcterms:modified xsi:type="dcterms:W3CDTF">2020-02-13T08:41:43Z</dcterms:modified>
  <cp:category/>
  <cp:version/>
  <cp:contentType/>
  <cp:contentStatus/>
</cp:coreProperties>
</file>