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<sst xmlns="http://schemas.openxmlformats.org/spreadsheetml/2006/main" count="911" uniqueCount="142">
  <si>
    <t>Уровень освоения средств местных бюджетов, средств республиканского бюджета Чувашской Республики, внебюджетных средств по каждой муниципальной программе</t>
  </si>
  <si>
    <t>№ п/п</t>
  </si>
  <si>
    <t>Наименование программы, подпрограммы</t>
  </si>
  <si>
    <t>Наименование мероприятия программы</t>
  </si>
  <si>
    <t>В т.ч.</t>
  </si>
  <si>
    <t>Подпрограмма «Совершенствование бюджетной политики и эффективное использование бюджетного потенциала Шемуршинского района Чувашской Республики» на 2014–2020 годы муниципальной программы Шемуршинского района  Чувашской Республики «Управление общественными финансами и муниципальным  долгом Шемуршинского района Чувашской Республики» на  2014 – 2020 годы</t>
  </si>
  <si>
    <t>Подпрограмма «Управления муниципальным имуществом Шемуршинского района Чувашской Республики» на 2014–2020 годы муниципальной программы Шемуршинского района  Чувашской Республики «Управление общественными финансами и муниципальным  долгом Шемуршинского района Чувашской Республики» на 2014 – 2020 годы</t>
  </si>
  <si>
    <t>Муниципальная программа «Развитие культуры и туризма Шемуршинского района Чувашской Республики» на 2014- 2020 годы.</t>
  </si>
  <si>
    <t>Муниципальная программа «Повышение безопасности жизнедеятельности населения и территорий Шемуршинского района» на 2014-2020 годы</t>
  </si>
  <si>
    <t>Федеральный бюджет</t>
  </si>
  <si>
    <t>Республиканский бюджет</t>
  </si>
  <si>
    <t>Внебюджетные средства</t>
  </si>
  <si>
    <t>Местный бюджет</t>
  </si>
  <si>
    <t>Итого</t>
  </si>
  <si>
    <t>Подпрограмма «Снижение административных барьеров, оптимизация и повышение качества предоставления муниципальных услуг в  Шемуршинском районе » муниципальной программы  Шемуршинского района Чувашской Республики «Экономическое развитие и  инновационная экономика на 2014-2020 годы»</t>
  </si>
  <si>
    <r>
      <t>Муниципальная программа</t>
    </r>
    <r>
      <rPr>
        <b/>
        <sz val="12"/>
        <color indexed="8"/>
        <rFont val="Times New Roman"/>
        <family val="1"/>
      </rPr>
      <t xml:space="preserve"> «Управление общественными  финансами  и муниципальным долгом Шемуршинского района Чувашской Республики»  на 2014- 2020 годы</t>
    </r>
  </si>
  <si>
    <t>Муниципальная программа  Шемуршинского района Чувашской Республики «Экономическое развитие и инновационная экономика на 2014–2020 годы»</t>
  </si>
  <si>
    <t>Обеспечение реализации муниципальной программы Шемуршинского района "Управление общественными финансами и муниципальным долгом Шемуршинского района</t>
  </si>
  <si>
    <t>Обеспечение реализации муниципальной программы Шемуршинского района Чувашской Республики "Развитие потенциала муниципального управления"</t>
  </si>
  <si>
    <t>Ц8 0 0000</t>
  </si>
  <si>
    <t>Создание безопасной обстановки на улицах и в других общественных местах, в том числе путем внедрения современных технических средств охраны правопорядка</t>
  </si>
  <si>
    <t>Муниципальная программа «Развитие физической культуры и спорта» на 2014-2020 годы</t>
  </si>
  <si>
    <t>% освоения средств местных бюджетов, средств республиканского бюджета Чувашской Республики, внебюджетных средств</t>
  </si>
  <si>
    <t>Приложение №1</t>
  </si>
  <si>
    <t>Фактически исполнено на 01.08.2016 г., рублей</t>
  </si>
  <si>
    <t>Ч100000000</t>
  </si>
  <si>
    <t>Подпрограмма "Развитие субъектов малого и среднего предпринимательства " муниципальной программы "Экономическое развитие и инновационная экономика"</t>
  </si>
  <si>
    <t>Основное мероприятие "Организация и участие в торговых выставках, специализированных форумах (конференциях, семинарах и др.), мероприятиях международного и российского уровня"</t>
  </si>
  <si>
    <t>Основное мероприятие "Организация предоставления государственных и муниципальных услуг по принципу "одного окна""</t>
  </si>
  <si>
    <t>Муниципальная программа "Развитие транспортной системы"</t>
  </si>
  <si>
    <t>Ч200000000</t>
  </si>
  <si>
    <t>Основное мероприятие "Мероприятия, реализуемые с привлечением межбюджетных трансфертов бюджетам другого уровня"</t>
  </si>
  <si>
    <t>Подпрограмма "Автомобильные дороги" муниципальной программы "Развитие транспортной системы"</t>
  </si>
  <si>
    <t>Ч400000000</t>
  </si>
  <si>
    <t>3.</t>
  </si>
  <si>
    <t>Основное мероприятие "Осуществление мер финансовой поддержки бюджетов муниципальных районов, городских округов и поселений, направленных на обеспечение их сбалансированности и повышение уровня бюджетной обеспеченности"</t>
  </si>
  <si>
    <t>Основное мероприятие "Развитие бюджетного планирования, формирование республиканского бюджета Чувашской Республики на очередной финансовый год и плановый период"</t>
  </si>
  <si>
    <t>Создание единой системы учета государственного имущества Чувашской Республики и муниципального имущества</t>
  </si>
  <si>
    <t>Создание условий для максимального вовлечения в хозяйственный оборот муниципального имущества, в том числе земельных участков</t>
  </si>
  <si>
    <t>Эффективное управление муниципальным имуществом</t>
  </si>
  <si>
    <t>Ч500000000</t>
  </si>
  <si>
    <t>Подпрограмма "Развитие муниципальной службы в Чувашской Республике" государственной программы Чувашской Республики "Развитие потенциала государственного управления" на 2012-2020 годы</t>
  </si>
  <si>
    <t>Муниципальная программа "Развитие потенциала муниципального управления"</t>
  </si>
  <si>
    <t>Основное мероприятие "Организация дополнительного профессионального развития муниципальных служащих в Чувашской Республике"</t>
  </si>
  <si>
    <t>Подпрограмма "Совершенствование государственного управления в сфере юстиции" государственной программы Чувашской Республики "Развитие потенциала государственного управления" на 2012-2020 годы</t>
  </si>
  <si>
    <t>Основное мероприятие "Обеспечение деятельности мировых судей Чувашской Республики в целях реализации прав, свобод и законных интересов граждан и юридических лиц"</t>
  </si>
  <si>
    <t>Основное мероприятие "Повышение качества и доступности государственных услуг в сфере государственной регистрации актов гражданского состояния, в том числе в электронном виде"</t>
  </si>
  <si>
    <t>Основное мероприятие "Общепрограммные расходы"</t>
  </si>
  <si>
    <t>Муниципальная программа "Информационное общество Чувашии"</t>
  </si>
  <si>
    <t>Основное мероприятие "Средства массовой информации"</t>
  </si>
  <si>
    <t>Ч600000000</t>
  </si>
  <si>
    <t>Основное мероприятие "Формирование электронного правительства"</t>
  </si>
  <si>
    <t>Ц400000000</t>
  </si>
  <si>
    <t>Муниципальная программа "Развитие жилищного строительства и сферы жилищно-коммунального хозяйства"</t>
  </si>
  <si>
    <t>Ц100000000</t>
  </si>
  <si>
    <t>Подпрограмма "Обеспечение комфортных условий проживания граждан в Чувашской Республике" муниципальной программы "Развитие жилищного строительства и сферы жилищно-коммунального хозяйства"</t>
  </si>
  <si>
    <t>Основное мероприятие "Улучшение потребительских и эксплуатационных характеристик жилищного фонда, обеспечивающих гражданам безопасные и комфортные условия проживания"</t>
  </si>
  <si>
    <t>Основное мероприятие "Содействие благоустройству населенных пунктов в Чувашской Республике"</t>
  </si>
  <si>
    <t>Подпрограмма "Государственная поддержка молодых семей в решении жилищной проблемы" муниципальной программы "Развитие жилищного строительства и сферы жилищно-коммунального хозяйства" на 2012-2020 годы</t>
  </si>
  <si>
    <t>Основное мероприятие "Оказание содействия в приобретении жилых помещений молодыми семьями"</t>
  </si>
  <si>
    <t>Подпрограмма "Энергосбережение в Чувашской Республике" муниципальной программы "Развитие жилищного строительства и сферы жилищно-коммунального хозяйства" на 2012-2020 годы</t>
  </si>
  <si>
    <t>Основное мероприятие "Энергоэффективность в жилищно-коммунальном хозяйстве, коммунальной энергетике и жилищном фонде"</t>
  </si>
  <si>
    <t>Подпрограмма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 муниципальной программы "Развитие жилищного строительства и сферы жилищно-коммунал</t>
  </si>
  <si>
    <t>Основное мероприятие "Обеспечение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по договорам найма специализированных жилых помещений"</t>
  </si>
  <si>
    <t>Подпрограмма "Обеспечение населения качественной питьевой водой" муниципальной программы "Развитие жилищного строительства и сферы жилищно-коммунального хозяйства"</t>
  </si>
  <si>
    <t>Основное мероприятие "Развитие систем водоснабжения муниципальных образований"</t>
  </si>
  <si>
    <t>Муниципальная адресная программа "Переселение граждан из аварийного жилищного фонда, расположенного на территории Чувашской Республики" муниципальной программы "Развитие жилищного строительства и сферы жилищно-коммунального хозяйства"</t>
  </si>
  <si>
    <t>6.1</t>
  </si>
  <si>
    <t>Ц300000000</t>
  </si>
  <si>
    <t>Муниципальная программа "Социальная поддержка граждан"</t>
  </si>
  <si>
    <t>Подпрограмма "Социальная защита населения Чувашской Республики" муниципальной программы "Социальная поддержка граждан"</t>
  </si>
  <si>
    <t>Основное мероприятие "Реализация законодательства в области предоставления мер социальной поддержки отдельным категориям граждан"</t>
  </si>
  <si>
    <t>Осуществление мероприятий по проведению информационно-разъяснительной и методической работы по социальной защите граждан и изготовление бланочной продукции</t>
  </si>
  <si>
    <t>Основное мероприятие "Развитие библиотечного дела"</t>
  </si>
  <si>
    <t>Основное мероприятие "Сохранение, использование, популяризация и государственная охрана объектов культурного наследия"</t>
  </si>
  <si>
    <t>Основное мероприятие "Развитие музейного дела"</t>
  </si>
  <si>
    <t>Основное мероприятие "Сохранение и развитие народного творчества"</t>
  </si>
  <si>
    <t>Основное мероприятие "Проведение мероприятий в сфере культуры и искусства, архивного дела"</t>
  </si>
  <si>
    <t>Ц500000000</t>
  </si>
  <si>
    <t>Подпрограмма "Развитие физической культуры и массового спорта" муниципальной программы "Развитие физической культуры и спорта"</t>
  </si>
  <si>
    <t>Основное мероприятие "Физкультурно-оздоровительная и спортивно-массовая работа с населением"</t>
  </si>
  <si>
    <t>Муниципальная программа "Содействие занятости населения"</t>
  </si>
  <si>
    <t>Ц600000000</t>
  </si>
  <si>
    <t>Основное мероприятие "Организационно-техническое обеспечение охраны труда и здоровья работающих"</t>
  </si>
  <si>
    <t>Подпрограмма "Улучшение условий труда, охраны труда и здоровья работающих в Чувашской Республике" муниципальной программы "Содействие занятости населения"</t>
  </si>
  <si>
    <t>Ц700000000</t>
  </si>
  <si>
    <t>Муниципальная программа "Развитие образования"</t>
  </si>
  <si>
    <t>Подпрограмма "Муниципальная поддержка развития образования" муниципальной программы "Развитие образования"</t>
  </si>
  <si>
    <t>Основное мероприятие "Укрепление материально-технической базы объектов образования"</t>
  </si>
  <si>
    <t>Основное мероприятие "Финансовое обеспечение получения дошкольного образования, начального общего, основного общего, среднего общего образования"</t>
  </si>
  <si>
    <t>Основное мероприятие "Обеспечение выплаты ежемесячного денежного вознаграждения за выполнение функций классного руководителя педагогическим работникам государственных и муниципальных общеобразовательных организаций Чувашской Республики"</t>
  </si>
  <si>
    <t>Основное мероприятие "Стипендии, гранты, премии и денежные поощрения"</t>
  </si>
  <si>
    <t>Основное мероприятие "Меры социальной поддержки"</t>
  </si>
  <si>
    <t>Основное мероприятие "Капитальный ремонт объектов образования"</t>
  </si>
  <si>
    <t>Подпрограмма "Молодежь Чувашской Республики" государственной программы Чувашской Республики "Развитие образования" на 2012-2020 годы</t>
  </si>
  <si>
    <t>Основное мероприятие "Государственная поддержка талантливой и одаренной молодежи"</t>
  </si>
  <si>
    <t>Основное мероприятие "Организация отдыха детей"</t>
  </si>
  <si>
    <t>Укрепление материально-технической базы муниципальных образовательных организаций</t>
  </si>
  <si>
    <t>Обеспечение реализации муниципальной программы "Развитие образования"</t>
  </si>
  <si>
    <t>Подпрограмма "Защита населения и территорий от чрезвычайных ситуаций природного и техногенного характера, обеспечение пожарной безопасности и безопасности населения на водных объектах, построение (развитие) аппаратно-программного комплекса "Безопасный го</t>
  </si>
  <si>
    <t>Основное мероприятие "Обеспечение деятельности муниципальных учреждений, реализующих на территории Чувашской Республики государственную политику в области пожарной безопасности"</t>
  </si>
  <si>
    <t>Основное мероприятие "Развитие гражданской обороны, повышение уровня готовности территориальной подсистемы Чувашской Республики единой государственной системы предупреждения и ликвидации чрезвычайных ситуаций к оперативному реагированию на чрезвычайные с</t>
  </si>
  <si>
    <t>Подпрограмма "Профилактика правонарушений в Чувашской Республике" муниципальной программы "Повышение безопасности населения и территорий Чувашской Республики"</t>
  </si>
  <si>
    <t>Материально-техническое обеспечение деятельности народных дружинников</t>
  </si>
  <si>
    <t>Подпрограмма "Профилактика терроризма и экстремистской деятельности в Чувашской Республике" государственной программы Чувашской Республики "Повышение безопасности жизнедеятельности населения и территорий Чувашской Республики" на 2012-2020 годы</t>
  </si>
  <si>
    <t>Основное мероприятие "Мероприятия по профилактике и соблюдению правопорядка на улицах и в других общественных местах"</t>
  </si>
  <si>
    <t>Подпрограмма "Профилактика незаконного потребления наркотических средств и психотропных веществ, наркомании в Чувашской Республике" муниципальной программы "Повышение безопасности населения и территорий Чувашской Республики"</t>
  </si>
  <si>
    <t>Основное мероприятие "Совершенствование организационно-правового и ресурсного обеспечения антинаркотической деятельности в Чувашской Республике"</t>
  </si>
  <si>
    <t>Ц900000000</t>
  </si>
  <si>
    <t>Муниципальная программа "Развитие сельского хозяйства и регулирование рынка сельскохозяйственной продукции, сырья и продовольствия"</t>
  </si>
  <si>
    <t>Подпрограмма "Организация научного и информационного обслуживания агропромышленного комплекса" муниципальной программы "Развитие сельского хозяйства и регулирование рынка сельскохозяйственной продукции, сырья и продовольствия "</t>
  </si>
  <si>
    <t>Основное мероприятие "Формирование государственных информационных ресурсов в сферах обеспечения продовольственной безопасности и управления агропромышленным комплексом"</t>
  </si>
  <si>
    <t>Подпрограмма "Развитие ветеринарии" муниципальной программы "Развитие сельского хозяйства и регулирование рынка сельскохозяйственной продукции, сырья и продовольствия" годы</t>
  </si>
  <si>
    <t>Основное мероприятие "Организация и осуществление мероприятий по регулированию численности безнадзорных животных"</t>
  </si>
  <si>
    <t>Подпрограмма "Устойчивое развитие сельских территорий Чувашской Республики" муниципальной программы "Развитие сельского хозяйства и регулирование рынка сельскохозяйственной продукции, сырья и продовольствия "</t>
  </si>
  <si>
    <t>Основное мероприятие "Улучшение жилищных условий граждан на селе"</t>
  </si>
  <si>
    <t>Основное мероприятие "Комплексное обустройство населенных пунктов, расположенных в сельской местности, объектами социальной и инженерной инфраструктуры, а также строительство и реконструкция автомобильных дорог"</t>
  </si>
  <si>
    <t>Осуществление переданных полномочий Российской Федерации по подготовке и проведению Всероссийской сельскохозяйственной переписи 2016 года за счет субвенции, передаваемой из федерального бюджета</t>
  </si>
  <si>
    <t>Осуществление государственных полномочий Чувашской Республики по ведению учета граждан, нуждающихся в жилых помещениях и имеющих право на государственную поддержку за счет средств республиканского бюджета Чувашской Республики на строительство (приобретен</t>
  </si>
  <si>
    <t>1.1</t>
  </si>
  <si>
    <t>1.2</t>
  </si>
  <si>
    <t>2.1</t>
  </si>
  <si>
    <t>3.1</t>
  </si>
  <si>
    <t>3.2</t>
  </si>
  <si>
    <t>3.3</t>
  </si>
  <si>
    <t>4.1</t>
  </si>
  <si>
    <t>4.2</t>
  </si>
  <si>
    <t>4.3</t>
  </si>
  <si>
    <t>6.2</t>
  </si>
  <si>
    <t>6.3</t>
  </si>
  <si>
    <t>6.4</t>
  </si>
  <si>
    <t>6.5</t>
  </si>
  <si>
    <t>6.6</t>
  </si>
  <si>
    <t>7.1</t>
  </si>
  <si>
    <t>10.1</t>
  </si>
  <si>
    <t>11.1</t>
  </si>
  <si>
    <t>11.2</t>
  </si>
  <si>
    <t>11.3</t>
  </si>
  <si>
    <t>11.4</t>
  </si>
  <si>
    <t>Всего</t>
  </si>
  <si>
    <t>ИТОГО ПО МУНИЦИПАЛЬНЫМ ПРОГРАММАМ</t>
  </si>
  <si>
    <t>Предусмотрено средств на 2016 г.,  рублей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</si>
</sst>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0.0000000"/>
    <numFmt numFmtId="174" formatCode="[$-FC19]d\ mmmm\ yyyy\ &quot;г.&quot;"/>
    <numFmt numFmtId="175" formatCode="000000"/>
  </numFmts>
  <fonts count="51">
    <font>
      <sz val="10"/>
      <color theme="1"/>
      <name val="Arial Cyr"/>
      <family val="2"/>
    </font>
    <font>
      <sz val="10"/>
      <color indexed="8"/>
      <name val="Arial Cyr"/>
      <family val="2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theme="0"/>
      <name val="Arial Cyr"/>
      <family val="2"/>
    </font>
    <font>
      <sz val="10"/>
      <color rgb="FF00000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1"/>
      <color theme="1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9" fontId="28" fillId="0" borderId="1">
      <alignment vertical="top" wrapText="1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2" applyNumberFormat="0" applyAlignment="0" applyProtection="0"/>
    <xf numFmtId="0" fontId="30" fillId="27" borderId="3" applyNumberFormat="0" applyAlignment="0" applyProtection="0"/>
    <xf numFmtId="0" fontId="31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28" borderId="8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44" fillId="0" borderId="0" xfId="0" applyFont="1" applyAlignment="1">
      <alignment horizontal="center"/>
    </xf>
    <xf numFmtId="0" fontId="45" fillId="0" borderId="11" xfId="0" applyFont="1" applyBorder="1" applyAlignment="1">
      <alignment horizontal="center" vertical="top" wrapText="1"/>
    </xf>
    <xf numFmtId="0" fontId="46" fillId="0" borderId="11" xfId="0" applyFont="1" applyBorder="1" applyAlignment="1">
      <alignment horizontal="center" vertical="top" wrapText="1"/>
    </xf>
    <xf numFmtId="172" fontId="45" fillId="0" borderId="11" xfId="0" applyNumberFormat="1" applyFont="1" applyBorder="1" applyAlignment="1">
      <alignment horizontal="center" vertical="top" wrapText="1"/>
    </xf>
    <xf numFmtId="0" fontId="35" fillId="0" borderId="0" xfId="0" applyFont="1" applyAlignment="1">
      <alignment/>
    </xf>
    <xf numFmtId="0" fontId="46" fillId="0" borderId="11" xfId="0" applyFont="1" applyFill="1" applyBorder="1" applyAlignment="1">
      <alignment horizontal="center" vertical="top" wrapText="1"/>
    </xf>
    <xf numFmtId="0" fontId="46" fillId="0" borderId="11" xfId="0" applyFont="1" applyBorder="1" applyAlignment="1">
      <alignment horizontal="center" vertical="top" wrapText="1"/>
    </xf>
    <xf numFmtId="172" fontId="46" fillId="0" borderId="11" xfId="0" applyNumberFormat="1" applyFont="1" applyBorder="1" applyAlignment="1">
      <alignment horizontal="center" vertical="top" wrapText="1"/>
    </xf>
    <xf numFmtId="0" fontId="45" fillId="0" borderId="11" xfId="0" applyFont="1" applyBorder="1" applyAlignment="1">
      <alignment horizontal="center" vertical="top" wrapText="1"/>
    </xf>
    <xf numFmtId="0" fontId="46" fillId="0" borderId="11" xfId="0" applyFont="1" applyBorder="1" applyAlignment="1">
      <alignment horizontal="center" vertical="top" wrapText="1"/>
    </xf>
    <xf numFmtId="0" fontId="46" fillId="0" borderId="11" xfId="0" applyFont="1" applyBorder="1" applyAlignment="1">
      <alignment horizontal="justify" vertical="top" wrapText="1"/>
    </xf>
    <xf numFmtId="0" fontId="45" fillId="0" borderId="11" xfId="0" applyFont="1" applyBorder="1" applyAlignment="1">
      <alignment horizontal="center" vertical="top" wrapText="1"/>
    </xf>
    <xf numFmtId="0" fontId="46" fillId="0" borderId="11" xfId="0" applyFont="1" applyBorder="1" applyAlignment="1">
      <alignment horizontal="center" vertical="top" wrapText="1"/>
    </xf>
    <xf numFmtId="49" fontId="28" fillId="0" borderId="12" xfId="33" applyNumberFormat="1" applyBorder="1" applyProtection="1">
      <alignment vertical="top" wrapText="1"/>
      <protection/>
    </xf>
    <xf numFmtId="0" fontId="0" fillId="0" borderId="0" xfId="0" applyFont="1" applyAlignment="1">
      <alignment/>
    </xf>
    <xf numFmtId="172" fontId="45" fillId="0" borderId="11" xfId="0" applyNumberFormat="1" applyFont="1" applyBorder="1" applyAlignment="1">
      <alignment horizontal="center" vertical="top" wrapText="1"/>
    </xf>
    <xf numFmtId="0" fontId="45" fillId="0" borderId="13" xfId="0" applyFont="1" applyBorder="1" applyAlignment="1">
      <alignment horizontal="center" vertical="top" wrapText="1"/>
    </xf>
    <xf numFmtId="0" fontId="45" fillId="0" borderId="14" xfId="0" applyFont="1" applyBorder="1" applyAlignment="1">
      <alignment horizontal="center" vertical="top" wrapText="1"/>
    </xf>
    <xf numFmtId="0" fontId="45" fillId="0" borderId="15" xfId="0" applyFont="1" applyBorder="1" applyAlignment="1">
      <alignment horizontal="center" vertical="top" wrapText="1"/>
    </xf>
    <xf numFmtId="0" fontId="45" fillId="0" borderId="11" xfId="0" applyFont="1" applyBorder="1" applyAlignment="1">
      <alignment horizontal="center" vertical="top" wrapText="1"/>
    </xf>
    <xf numFmtId="172" fontId="46" fillId="0" borderId="11" xfId="0" applyNumberFormat="1" applyFont="1" applyBorder="1" applyAlignment="1">
      <alignment horizontal="center" vertical="top" wrapText="1"/>
    </xf>
    <xf numFmtId="0" fontId="47" fillId="0" borderId="11" xfId="0" applyFont="1" applyBorder="1" applyAlignment="1">
      <alignment horizontal="center" vertical="top" wrapText="1"/>
    </xf>
    <xf numFmtId="0" fontId="45" fillId="0" borderId="11" xfId="0" applyFont="1" applyBorder="1" applyAlignment="1">
      <alignment vertical="top" wrapText="1"/>
    </xf>
    <xf numFmtId="0" fontId="46" fillId="0" borderId="13" xfId="0" applyFont="1" applyBorder="1" applyAlignment="1">
      <alignment horizontal="center" vertical="top" wrapText="1"/>
    </xf>
    <xf numFmtId="0" fontId="46" fillId="0" borderId="14" xfId="0" applyFont="1" applyBorder="1" applyAlignment="1">
      <alignment horizontal="center" vertical="top" wrapText="1"/>
    </xf>
    <xf numFmtId="0" fontId="46" fillId="0" borderId="15" xfId="0" applyFont="1" applyBorder="1" applyAlignment="1">
      <alignment horizontal="center" vertical="top" wrapText="1"/>
    </xf>
    <xf numFmtId="172" fontId="46" fillId="0" borderId="13" xfId="0" applyNumberFormat="1" applyFont="1" applyBorder="1" applyAlignment="1">
      <alignment horizontal="center" vertical="top" wrapText="1"/>
    </xf>
    <xf numFmtId="172" fontId="46" fillId="0" borderId="14" xfId="0" applyNumberFormat="1" applyFont="1" applyBorder="1" applyAlignment="1">
      <alignment horizontal="center" vertical="top" wrapText="1"/>
    </xf>
    <xf numFmtId="172" fontId="46" fillId="0" borderId="15" xfId="0" applyNumberFormat="1" applyFont="1" applyBorder="1" applyAlignment="1">
      <alignment horizontal="center" vertical="top" wrapText="1"/>
    </xf>
    <xf numFmtId="0" fontId="48" fillId="0" borderId="13" xfId="0" applyFont="1" applyBorder="1" applyAlignment="1">
      <alignment horizontal="center" vertical="top" wrapText="1"/>
    </xf>
    <xf numFmtId="0" fontId="48" fillId="0" borderId="14" xfId="0" applyFont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top" wrapText="1"/>
    </xf>
    <xf numFmtId="172" fontId="45" fillId="0" borderId="13" xfId="0" applyNumberFormat="1" applyFont="1" applyBorder="1" applyAlignment="1">
      <alignment horizontal="center" vertical="top" wrapText="1"/>
    </xf>
    <xf numFmtId="172" fontId="45" fillId="0" borderId="14" xfId="0" applyNumberFormat="1" applyFont="1" applyBorder="1" applyAlignment="1">
      <alignment horizontal="center" vertical="top" wrapText="1"/>
    </xf>
    <xf numFmtId="172" fontId="45" fillId="0" borderId="15" xfId="0" applyNumberFormat="1" applyFont="1" applyBorder="1" applyAlignment="1">
      <alignment horizontal="center" vertical="top" wrapText="1"/>
    </xf>
    <xf numFmtId="0" fontId="49" fillId="0" borderId="13" xfId="0" applyFont="1" applyBorder="1" applyAlignment="1">
      <alignment horizontal="center" vertical="top" wrapText="1"/>
    </xf>
    <xf numFmtId="0" fontId="49" fillId="0" borderId="14" xfId="0" applyFont="1" applyBorder="1" applyAlignment="1">
      <alignment horizontal="center" vertical="top" wrapText="1"/>
    </xf>
    <xf numFmtId="0" fontId="49" fillId="0" borderId="15" xfId="0" applyFont="1" applyBorder="1" applyAlignment="1">
      <alignment horizontal="center" vertical="top" wrapText="1"/>
    </xf>
    <xf numFmtId="0" fontId="46" fillId="0" borderId="13" xfId="0" applyFont="1" applyBorder="1" applyAlignment="1">
      <alignment horizontal="justify" vertical="top" wrapText="1"/>
    </xf>
    <xf numFmtId="0" fontId="46" fillId="0" borderId="14" xfId="0" applyFont="1" applyBorder="1" applyAlignment="1">
      <alignment horizontal="justify" vertical="top" wrapText="1"/>
    </xf>
    <xf numFmtId="2" fontId="46" fillId="0" borderId="11" xfId="0" applyNumberFormat="1" applyFont="1" applyBorder="1" applyAlignment="1">
      <alignment horizontal="center" vertical="top" wrapText="1"/>
    </xf>
    <xf numFmtId="172" fontId="45" fillId="0" borderId="11" xfId="0" applyNumberFormat="1" applyFont="1" applyBorder="1" applyAlignment="1">
      <alignment horizontal="center" vertical="top" wrapText="1"/>
    </xf>
    <xf numFmtId="0" fontId="46" fillId="0" borderId="11" xfId="0" applyFont="1" applyBorder="1" applyAlignment="1">
      <alignment horizontal="center" vertical="top" wrapText="1"/>
    </xf>
    <xf numFmtId="0" fontId="46" fillId="0" borderId="15" xfId="0" applyFont="1" applyBorder="1" applyAlignment="1">
      <alignment horizontal="justify" vertical="top" wrapText="1"/>
    </xf>
    <xf numFmtId="0" fontId="45" fillId="0" borderId="16" xfId="0" applyFont="1" applyBorder="1" applyAlignment="1">
      <alignment horizontal="center" vertical="top" wrapText="1"/>
    </xf>
    <xf numFmtId="0" fontId="45" fillId="0" borderId="17" xfId="0" applyFont="1" applyBorder="1" applyAlignment="1">
      <alignment horizontal="center" vertical="top" wrapText="1"/>
    </xf>
    <xf numFmtId="0" fontId="45" fillId="0" borderId="18" xfId="0" applyFont="1" applyBorder="1" applyAlignment="1">
      <alignment horizontal="center" vertical="top" wrapText="1"/>
    </xf>
    <xf numFmtId="0" fontId="45" fillId="0" borderId="19" xfId="0" applyFont="1" applyBorder="1" applyAlignment="1">
      <alignment horizontal="center" vertical="top" wrapText="1"/>
    </xf>
    <xf numFmtId="2" fontId="46" fillId="0" borderId="20" xfId="0" applyNumberFormat="1" applyFont="1" applyBorder="1" applyAlignment="1">
      <alignment horizontal="center" vertical="top" wrapText="1"/>
    </xf>
    <xf numFmtId="0" fontId="45" fillId="0" borderId="21" xfId="0" applyFont="1" applyBorder="1" applyAlignment="1">
      <alignment horizontal="center" vertical="top" wrapText="1"/>
    </xf>
    <xf numFmtId="0" fontId="49" fillId="0" borderId="11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49" fontId="46" fillId="0" borderId="13" xfId="0" applyNumberFormat="1" applyFont="1" applyBorder="1" applyAlignment="1">
      <alignment horizontal="center" vertical="top" wrapText="1"/>
    </xf>
    <xf numFmtId="49" fontId="46" fillId="0" borderId="14" xfId="0" applyNumberFormat="1" applyFont="1" applyBorder="1" applyAlignment="1">
      <alignment horizontal="center" vertical="top" wrapText="1"/>
    </xf>
    <xf numFmtId="49" fontId="46" fillId="0" borderId="15" xfId="0" applyNumberFormat="1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50" fillId="0" borderId="0" xfId="0" applyFont="1" applyAlignment="1">
      <alignment horizontal="center" wrapText="1"/>
    </xf>
    <xf numFmtId="49" fontId="45" fillId="0" borderId="11" xfId="0" applyNumberFormat="1" applyFont="1" applyBorder="1" applyAlignment="1">
      <alignment horizontal="center" vertical="top" wrapText="1"/>
    </xf>
    <xf numFmtId="49" fontId="45" fillId="0" borderId="11" xfId="0" applyNumberFormat="1" applyFont="1" applyBorder="1" applyAlignment="1">
      <alignment horizontal="justify" vertical="top" wrapText="1"/>
    </xf>
    <xf numFmtId="49" fontId="46" fillId="0" borderId="13" xfId="0" applyNumberFormat="1" applyFont="1" applyBorder="1" applyAlignment="1">
      <alignment horizontal="justify" vertical="top" wrapText="1"/>
    </xf>
    <xf numFmtId="49" fontId="46" fillId="0" borderId="14" xfId="0" applyNumberFormat="1" applyFont="1" applyBorder="1" applyAlignment="1">
      <alignment horizontal="justify" vertical="top" wrapText="1"/>
    </xf>
    <xf numFmtId="49" fontId="35" fillId="0" borderId="15" xfId="0" applyNumberFormat="1" applyFont="1" applyBorder="1" applyAlignment="1">
      <alignment horizontal="justify" vertical="top" wrapText="1"/>
    </xf>
    <xf numFmtId="49" fontId="45" fillId="0" borderId="13" xfId="0" applyNumberFormat="1" applyFont="1" applyBorder="1" applyAlignment="1">
      <alignment horizontal="justify" vertical="top" wrapText="1"/>
    </xf>
    <xf numFmtId="49" fontId="45" fillId="0" borderId="14" xfId="0" applyNumberFormat="1" applyFont="1" applyBorder="1" applyAlignment="1">
      <alignment horizontal="justify" vertical="top" wrapText="1"/>
    </xf>
    <xf numFmtId="49" fontId="46" fillId="0" borderId="11" xfId="0" applyNumberFormat="1" applyFont="1" applyBorder="1" applyAlignment="1">
      <alignment horizontal="center" vertical="top" wrapText="1"/>
    </xf>
    <xf numFmtId="49" fontId="45" fillId="0" borderId="20" xfId="0" applyNumberFormat="1" applyFont="1" applyBorder="1" applyAlignment="1">
      <alignment horizontal="center" vertical="top" wrapText="1"/>
    </xf>
    <xf numFmtId="49" fontId="45" fillId="0" borderId="13" xfId="0" applyNumberFormat="1" applyFont="1" applyBorder="1" applyAlignment="1">
      <alignment horizontal="center" vertical="top" wrapText="1"/>
    </xf>
    <xf numFmtId="49" fontId="45" fillId="0" borderId="14" xfId="0" applyNumberFormat="1" applyFont="1" applyBorder="1" applyAlignment="1">
      <alignment horizontal="center" vertical="top" wrapText="1"/>
    </xf>
    <xf numFmtId="49" fontId="45" fillId="0" borderId="15" xfId="0" applyNumberFormat="1" applyFont="1" applyBorder="1" applyAlignment="1">
      <alignment horizontal="center" vertical="top" wrapText="1"/>
    </xf>
    <xf numFmtId="49" fontId="45" fillId="0" borderId="14" xfId="0" applyNumberFormat="1" applyFont="1" applyBorder="1" applyAlignment="1">
      <alignment horizontal="center" vertical="top" wrapText="1"/>
    </xf>
    <xf numFmtId="49" fontId="0" fillId="0" borderId="17" xfId="0" applyNumberFormat="1" applyBorder="1" applyAlignment="1">
      <alignment/>
    </xf>
    <xf numFmtId="49" fontId="0" fillId="0" borderId="22" xfId="0" applyNumberFormat="1" applyBorder="1" applyAlignment="1">
      <alignment/>
    </xf>
    <xf numFmtId="49" fontId="0" fillId="0" borderId="19" xfId="0" applyNumberFormat="1" applyBorder="1" applyAlignment="1">
      <alignment/>
    </xf>
    <xf numFmtId="49" fontId="0" fillId="0" borderId="22" xfId="0" applyNumberFormat="1" applyBorder="1" applyAlignment="1">
      <alignment wrapText="1"/>
    </xf>
    <xf numFmtId="49" fontId="0" fillId="0" borderId="19" xfId="0" applyNumberFormat="1" applyBorder="1" applyAlignment="1">
      <alignment wrapText="1"/>
    </xf>
    <xf numFmtId="0" fontId="47" fillId="0" borderId="13" xfId="0" applyFont="1" applyBorder="1" applyAlignment="1">
      <alignment vertical="top" wrapText="1"/>
    </xf>
    <xf numFmtId="0" fontId="47" fillId="0" borderId="14" xfId="0" applyFont="1" applyBorder="1" applyAlignment="1">
      <alignment vertical="top" wrapText="1"/>
    </xf>
    <xf numFmtId="0" fontId="47" fillId="0" borderId="15" xfId="0" applyFont="1" applyBorder="1" applyAlignment="1">
      <alignment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402"/>
  <sheetViews>
    <sheetView tabSelected="1" zoomScalePageLayoutView="0" workbookViewId="0" topLeftCell="A2">
      <selection activeCell="D14" sqref="D14"/>
    </sheetView>
  </sheetViews>
  <sheetFormatPr defaultColWidth="9.00390625" defaultRowHeight="12.75"/>
  <cols>
    <col min="1" max="1" width="6.625" style="0" customWidth="1"/>
    <col min="2" max="2" width="33.375" style="0" customWidth="1"/>
    <col min="3" max="3" width="26.00390625" style="0" customWidth="1"/>
    <col min="4" max="4" width="19.00390625" style="0" customWidth="1"/>
    <col min="5" max="5" width="16.00390625" style="0" customWidth="1"/>
    <col min="6" max="6" width="21.625" style="0" customWidth="1"/>
    <col min="7" max="7" width="11.75390625" style="0" customWidth="1"/>
    <col min="8" max="8" width="17.75390625" style="0" customWidth="1"/>
  </cols>
  <sheetData>
    <row r="3" ht="12.75">
      <c r="F3" s="5" t="s">
        <v>23</v>
      </c>
    </row>
    <row r="5" spans="1:8" ht="36" customHeight="1">
      <c r="A5" s="61" t="s">
        <v>0</v>
      </c>
      <c r="B5" s="61"/>
      <c r="C5" s="61"/>
      <c r="D5" s="61"/>
      <c r="E5" s="61"/>
      <c r="F5" s="61"/>
      <c r="G5" s="61"/>
      <c r="H5" s="61"/>
    </row>
    <row r="6" ht="15">
      <c r="A6" s="1"/>
    </row>
    <row r="7" spans="1:8" ht="15" customHeight="1">
      <c r="A7" s="20" t="s">
        <v>1</v>
      </c>
      <c r="B7" s="20" t="s">
        <v>2</v>
      </c>
      <c r="C7" s="20" t="s">
        <v>3</v>
      </c>
      <c r="D7" s="45" t="s">
        <v>141</v>
      </c>
      <c r="E7" s="46"/>
      <c r="F7" s="45" t="s">
        <v>24</v>
      </c>
      <c r="G7" s="46"/>
      <c r="H7" s="17" t="s">
        <v>22</v>
      </c>
    </row>
    <row r="8" spans="1:8" ht="15" customHeight="1">
      <c r="A8" s="20"/>
      <c r="B8" s="20"/>
      <c r="C8" s="20"/>
      <c r="D8" s="47"/>
      <c r="E8" s="48"/>
      <c r="F8" s="47"/>
      <c r="G8" s="48"/>
      <c r="H8" s="19"/>
    </row>
    <row r="9" spans="1:8" ht="85.5" customHeight="1">
      <c r="A9" s="55">
        <v>1</v>
      </c>
      <c r="B9" s="24" t="s">
        <v>16</v>
      </c>
      <c r="C9" s="24" t="s">
        <v>25</v>
      </c>
      <c r="D9" s="13" t="s">
        <v>13</v>
      </c>
      <c r="E9" s="13">
        <f>E11+E12+E13</f>
        <v>1251300</v>
      </c>
      <c r="F9" s="13" t="s">
        <v>13</v>
      </c>
      <c r="G9" s="13">
        <f>G15+G21</f>
        <v>767737</v>
      </c>
      <c r="H9" s="27">
        <f>G9/E9*100</f>
        <v>61.35515064333094</v>
      </c>
    </row>
    <row r="10" spans="1:8" ht="14.25">
      <c r="A10" s="56"/>
      <c r="B10" s="25"/>
      <c r="C10" s="25"/>
      <c r="D10" s="13" t="s">
        <v>4</v>
      </c>
      <c r="E10" s="13"/>
      <c r="F10" s="13" t="s">
        <v>4</v>
      </c>
      <c r="G10" s="13"/>
      <c r="H10" s="28"/>
    </row>
    <row r="11" spans="1:8" ht="15" customHeight="1">
      <c r="A11" s="56"/>
      <c r="B11" s="25"/>
      <c r="C11" s="25"/>
      <c r="D11" s="13" t="s">
        <v>9</v>
      </c>
      <c r="E11" s="13">
        <f>E17+E23</f>
        <v>0</v>
      </c>
      <c r="F11" s="13" t="s">
        <v>9</v>
      </c>
      <c r="G11" s="13">
        <f>G17+G23</f>
        <v>0</v>
      </c>
      <c r="H11" s="28"/>
    </row>
    <row r="12" spans="1:8" ht="15" customHeight="1">
      <c r="A12" s="56"/>
      <c r="B12" s="25"/>
      <c r="C12" s="25"/>
      <c r="D12" s="13" t="s">
        <v>10</v>
      </c>
      <c r="E12" s="13">
        <f>E18+E24</f>
        <v>0</v>
      </c>
      <c r="F12" s="13" t="s">
        <v>10</v>
      </c>
      <c r="G12" s="13">
        <f>G18+G24</f>
        <v>0</v>
      </c>
      <c r="H12" s="28"/>
    </row>
    <row r="13" spans="1:8" ht="15" customHeight="1">
      <c r="A13" s="56"/>
      <c r="B13" s="25"/>
      <c r="C13" s="25"/>
      <c r="D13" s="13" t="s">
        <v>12</v>
      </c>
      <c r="E13" s="13">
        <f>E19+E25</f>
        <v>1251300</v>
      </c>
      <c r="F13" s="13" t="s">
        <v>12</v>
      </c>
      <c r="G13" s="13">
        <f>G19+G25</f>
        <v>767737</v>
      </c>
      <c r="H13" s="28"/>
    </row>
    <row r="14" spans="1:8" ht="15" customHeight="1">
      <c r="A14" s="57"/>
      <c r="B14" s="26"/>
      <c r="C14" s="26"/>
      <c r="D14" s="13"/>
      <c r="E14" s="13">
        <v>0</v>
      </c>
      <c r="F14" s="13" t="s">
        <v>11</v>
      </c>
      <c r="G14" s="13">
        <v>0</v>
      </c>
      <c r="H14" s="29"/>
    </row>
    <row r="15" spans="1:9" ht="51" customHeight="1">
      <c r="A15" s="62" t="s">
        <v>119</v>
      </c>
      <c r="B15" s="17" t="s">
        <v>26</v>
      </c>
      <c r="C15" s="17" t="s">
        <v>27</v>
      </c>
      <c r="D15" s="3" t="s">
        <v>13</v>
      </c>
      <c r="E15" s="3">
        <f>E17+E18+E19</f>
        <v>18400</v>
      </c>
      <c r="F15" s="3" t="s">
        <v>13</v>
      </c>
      <c r="G15" s="13">
        <f>G17+G18+G19</f>
        <v>17737</v>
      </c>
      <c r="H15" s="49">
        <f>G15/E15*100</f>
        <v>96.39673913043478</v>
      </c>
      <c r="I15" s="14"/>
    </row>
    <row r="16" spans="1:8" ht="15">
      <c r="A16" s="62"/>
      <c r="B16" s="18"/>
      <c r="C16" s="18"/>
      <c r="D16" s="2" t="s">
        <v>4</v>
      </c>
      <c r="E16" s="2"/>
      <c r="F16" s="2" t="s">
        <v>4</v>
      </c>
      <c r="G16" s="2"/>
      <c r="H16" s="41"/>
    </row>
    <row r="17" spans="1:8" ht="30">
      <c r="A17" s="62"/>
      <c r="B17" s="18"/>
      <c r="C17" s="18"/>
      <c r="D17" s="2" t="s">
        <v>9</v>
      </c>
      <c r="E17" s="2">
        <v>0</v>
      </c>
      <c r="F17" s="2" t="s">
        <v>9</v>
      </c>
      <c r="G17" s="2">
        <v>0</v>
      </c>
      <c r="H17" s="41"/>
    </row>
    <row r="18" spans="1:8" ht="30">
      <c r="A18" s="62"/>
      <c r="B18" s="18"/>
      <c r="C18" s="18"/>
      <c r="D18" s="2" t="s">
        <v>10</v>
      </c>
      <c r="E18" s="2">
        <v>0</v>
      </c>
      <c r="F18" s="2" t="s">
        <v>10</v>
      </c>
      <c r="G18" s="2">
        <v>0</v>
      </c>
      <c r="H18" s="41"/>
    </row>
    <row r="19" spans="1:8" ht="15">
      <c r="A19" s="62"/>
      <c r="B19" s="18"/>
      <c r="C19" s="18"/>
      <c r="D19" s="2" t="s">
        <v>12</v>
      </c>
      <c r="E19" s="2">
        <v>18400</v>
      </c>
      <c r="F19" s="2" t="s">
        <v>12</v>
      </c>
      <c r="G19" s="2">
        <v>17737</v>
      </c>
      <c r="H19" s="41"/>
    </row>
    <row r="20" spans="1:8" ht="51" customHeight="1">
      <c r="A20" s="62"/>
      <c r="B20" s="19"/>
      <c r="C20" s="19"/>
      <c r="D20" s="2" t="s">
        <v>11</v>
      </c>
      <c r="E20" s="2">
        <v>0</v>
      </c>
      <c r="F20" s="2" t="s">
        <v>11</v>
      </c>
      <c r="G20" s="2">
        <v>0</v>
      </c>
      <c r="H20" s="41"/>
    </row>
    <row r="21" spans="1:8" ht="16.5" customHeight="1">
      <c r="A21" s="63" t="s">
        <v>120</v>
      </c>
      <c r="B21" s="17" t="s">
        <v>14</v>
      </c>
      <c r="C21" s="20" t="s">
        <v>28</v>
      </c>
      <c r="D21" s="3" t="s">
        <v>13</v>
      </c>
      <c r="E21" s="13">
        <f>E23+E24+E25</f>
        <v>1232900</v>
      </c>
      <c r="F21" s="3" t="s">
        <v>13</v>
      </c>
      <c r="G21" s="13">
        <f>G23+G24+G25</f>
        <v>750000</v>
      </c>
      <c r="H21" s="21">
        <f>G21/E21*100</f>
        <v>60.83218428096359</v>
      </c>
    </row>
    <row r="22" spans="1:8" ht="25.5" customHeight="1">
      <c r="A22" s="63"/>
      <c r="B22" s="18"/>
      <c r="C22" s="20"/>
      <c r="D22" s="2" t="s">
        <v>4</v>
      </c>
      <c r="E22" s="2"/>
      <c r="F22" s="2" t="s">
        <v>4</v>
      </c>
      <c r="G22" s="2"/>
      <c r="H22" s="21"/>
    </row>
    <row r="23" spans="1:8" ht="30">
      <c r="A23" s="63"/>
      <c r="B23" s="18"/>
      <c r="C23" s="20"/>
      <c r="D23" s="2" t="s">
        <v>9</v>
      </c>
      <c r="E23" s="2">
        <v>0</v>
      </c>
      <c r="F23" s="2" t="s">
        <v>9</v>
      </c>
      <c r="G23" s="2"/>
      <c r="H23" s="21"/>
    </row>
    <row r="24" spans="1:8" ht="30">
      <c r="A24" s="63"/>
      <c r="B24" s="18"/>
      <c r="C24" s="20"/>
      <c r="D24" s="2" t="s">
        <v>10</v>
      </c>
      <c r="E24" s="2">
        <v>0</v>
      </c>
      <c r="F24" s="2" t="s">
        <v>10</v>
      </c>
      <c r="G24" s="2"/>
      <c r="H24" s="21"/>
    </row>
    <row r="25" spans="1:8" ht="15">
      <c r="A25" s="63"/>
      <c r="B25" s="18"/>
      <c r="C25" s="20"/>
      <c r="D25" s="2" t="s">
        <v>12</v>
      </c>
      <c r="E25" s="2">
        <v>1232900</v>
      </c>
      <c r="F25" s="2" t="s">
        <v>12</v>
      </c>
      <c r="G25" s="2">
        <v>750000</v>
      </c>
      <c r="H25" s="21"/>
    </row>
    <row r="26" spans="1:8" ht="46.5" customHeight="1">
      <c r="A26" s="63"/>
      <c r="B26" s="19"/>
      <c r="C26" s="20"/>
      <c r="D26" s="2" t="s">
        <v>11</v>
      </c>
      <c r="E26" s="2">
        <v>0</v>
      </c>
      <c r="F26" s="2" t="s">
        <v>11</v>
      </c>
      <c r="G26" s="2"/>
      <c r="H26" s="21"/>
    </row>
    <row r="27" spans="1:8" s="15" customFormat="1" ht="23.25" customHeight="1">
      <c r="A27" s="64">
        <v>2</v>
      </c>
      <c r="B27" s="24" t="s">
        <v>29</v>
      </c>
      <c r="C27" s="24" t="s">
        <v>30</v>
      </c>
      <c r="D27" s="13" t="s">
        <v>13</v>
      </c>
      <c r="E27" s="13">
        <f>E29+E30++E31</f>
        <v>15908937</v>
      </c>
      <c r="F27" s="13" t="s">
        <v>13</v>
      </c>
      <c r="G27" s="13">
        <f>G29+G30++G31</f>
        <v>5536149.51</v>
      </c>
      <c r="H27" s="21">
        <f>G27/E27*100</f>
        <v>34.79899071823592</v>
      </c>
    </row>
    <row r="28" spans="1:8" ht="21" customHeight="1">
      <c r="A28" s="65"/>
      <c r="B28" s="25"/>
      <c r="C28" s="25"/>
      <c r="D28" s="13" t="s">
        <v>4</v>
      </c>
      <c r="E28" s="13"/>
      <c r="F28" s="13" t="s">
        <v>4</v>
      </c>
      <c r="G28" s="13"/>
      <c r="H28" s="21"/>
    </row>
    <row r="29" spans="1:8" ht="23.25" customHeight="1">
      <c r="A29" s="65"/>
      <c r="B29" s="25"/>
      <c r="C29" s="25"/>
      <c r="D29" s="13" t="s">
        <v>9</v>
      </c>
      <c r="E29" s="13">
        <f>E35</f>
        <v>0</v>
      </c>
      <c r="F29" s="13" t="s">
        <v>9</v>
      </c>
      <c r="G29" s="13">
        <f>G35</f>
        <v>0</v>
      </c>
      <c r="H29" s="21"/>
    </row>
    <row r="30" spans="1:8" ht="18.75" customHeight="1">
      <c r="A30" s="65"/>
      <c r="B30" s="25"/>
      <c r="C30" s="25"/>
      <c r="D30" s="13" t="s">
        <v>10</v>
      </c>
      <c r="E30" s="13">
        <f>E36</f>
        <v>10692500</v>
      </c>
      <c r="F30" s="13" t="s">
        <v>10</v>
      </c>
      <c r="G30" s="13">
        <f>G36</f>
        <v>4405619</v>
      </c>
      <c r="H30" s="21"/>
    </row>
    <row r="31" spans="1:8" ht="26.25" customHeight="1">
      <c r="A31" s="65"/>
      <c r="B31" s="25"/>
      <c r="C31" s="25"/>
      <c r="D31" s="13" t="s">
        <v>12</v>
      </c>
      <c r="E31" s="13">
        <f>E37</f>
        <v>5216437</v>
      </c>
      <c r="F31" s="13" t="s">
        <v>12</v>
      </c>
      <c r="G31" s="13">
        <f>G37</f>
        <v>1130530.51</v>
      </c>
      <c r="H31" s="21"/>
    </row>
    <row r="32" spans="1:8" ht="22.5" customHeight="1">
      <c r="A32" s="66"/>
      <c r="B32" s="26"/>
      <c r="C32" s="26"/>
      <c r="D32" s="13" t="s">
        <v>11</v>
      </c>
      <c r="E32" s="13">
        <v>0</v>
      </c>
      <c r="F32" s="13" t="s">
        <v>11</v>
      </c>
      <c r="G32" s="13"/>
      <c r="H32" s="21"/>
    </row>
    <row r="33" spans="1:8" ht="36.75" customHeight="1">
      <c r="A33" s="67" t="s">
        <v>121</v>
      </c>
      <c r="B33" s="80" t="s">
        <v>32</v>
      </c>
      <c r="C33" s="17" t="s">
        <v>31</v>
      </c>
      <c r="D33" s="12" t="s">
        <v>13</v>
      </c>
      <c r="E33" s="12">
        <f>E35+E36+E37</f>
        <v>15908937</v>
      </c>
      <c r="F33" s="12" t="s">
        <v>13</v>
      </c>
      <c r="G33" s="12">
        <f>G35+G36+G37</f>
        <v>5536149.51</v>
      </c>
      <c r="H33" s="42">
        <f>G33/E33*100</f>
        <v>34.79899071823592</v>
      </c>
    </row>
    <row r="34" spans="1:8" ht="34.5" customHeight="1">
      <c r="A34" s="68"/>
      <c r="B34" s="81"/>
      <c r="C34" s="18"/>
      <c r="D34" s="12" t="s">
        <v>4</v>
      </c>
      <c r="E34" s="12"/>
      <c r="F34" s="12" t="s">
        <v>4</v>
      </c>
      <c r="G34" s="12"/>
      <c r="H34" s="42"/>
    </row>
    <row r="35" spans="1:8" ht="24.75" customHeight="1">
      <c r="A35" s="68"/>
      <c r="B35" s="81"/>
      <c r="C35" s="18"/>
      <c r="D35" s="12" t="s">
        <v>9</v>
      </c>
      <c r="E35" s="12">
        <v>0</v>
      </c>
      <c r="F35" s="12" t="s">
        <v>9</v>
      </c>
      <c r="G35" s="12"/>
      <c r="H35" s="42"/>
    </row>
    <row r="36" spans="1:8" ht="22.5" customHeight="1">
      <c r="A36" s="68"/>
      <c r="B36" s="81"/>
      <c r="C36" s="18"/>
      <c r="D36" s="12" t="s">
        <v>10</v>
      </c>
      <c r="E36" s="12">
        <v>10692500</v>
      </c>
      <c r="F36" s="12" t="s">
        <v>10</v>
      </c>
      <c r="G36" s="12">
        <v>4405619</v>
      </c>
      <c r="H36" s="42"/>
    </row>
    <row r="37" spans="1:8" ht="31.5" customHeight="1">
      <c r="A37" s="68"/>
      <c r="B37" s="81"/>
      <c r="C37" s="18"/>
      <c r="D37" s="12" t="s">
        <v>12</v>
      </c>
      <c r="E37" s="12">
        <v>5216437</v>
      </c>
      <c r="F37" s="12" t="s">
        <v>12</v>
      </c>
      <c r="G37" s="12">
        <v>1130530.51</v>
      </c>
      <c r="H37" s="42"/>
    </row>
    <row r="38" spans="1:8" ht="26.25" customHeight="1">
      <c r="A38" s="68"/>
      <c r="B38" s="82"/>
      <c r="C38" s="18"/>
      <c r="D38" s="12" t="s">
        <v>11</v>
      </c>
      <c r="E38" s="12">
        <v>0</v>
      </c>
      <c r="F38" s="12" t="s">
        <v>11</v>
      </c>
      <c r="G38" s="12"/>
      <c r="H38" s="42"/>
    </row>
    <row r="39" spans="1:8" ht="27.75" customHeight="1">
      <c r="A39" s="55" t="s">
        <v>34</v>
      </c>
      <c r="B39" s="39" t="s">
        <v>15</v>
      </c>
      <c r="C39" s="24" t="s">
        <v>33</v>
      </c>
      <c r="D39" s="13" t="s">
        <v>13</v>
      </c>
      <c r="E39" s="13">
        <f>E41+E42++E43</f>
        <v>5465992</v>
      </c>
      <c r="F39" s="13" t="s">
        <v>13</v>
      </c>
      <c r="G39" s="13">
        <f>G41+G42++G43</f>
        <v>2784462.8200000003</v>
      </c>
      <c r="H39" s="27">
        <f>G39/E39*100</f>
        <v>50.94158242456265</v>
      </c>
    </row>
    <row r="40" spans="1:8" ht="13.5" customHeight="1">
      <c r="A40" s="56"/>
      <c r="B40" s="40"/>
      <c r="C40" s="25"/>
      <c r="D40" s="13" t="s">
        <v>4</v>
      </c>
      <c r="E40" s="13"/>
      <c r="F40" s="13" t="s">
        <v>4</v>
      </c>
      <c r="G40" s="13"/>
      <c r="H40" s="28"/>
    </row>
    <row r="41" spans="1:8" ht="34.5" customHeight="1">
      <c r="A41" s="56"/>
      <c r="B41" s="40"/>
      <c r="C41" s="25"/>
      <c r="D41" s="13" t="s">
        <v>9</v>
      </c>
      <c r="E41" s="13">
        <f>E50+E56+E62+E68+E74+E80</f>
        <v>676500</v>
      </c>
      <c r="F41" s="13" t="s">
        <v>9</v>
      </c>
      <c r="G41" s="13">
        <f>G50+G56+G62+G68+G74+G80</f>
        <v>304474.72</v>
      </c>
      <c r="H41" s="28"/>
    </row>
    <row r="42" spans="1:8" ht="34.5" customHeight="1">
      <c r="A42" s="56"/>
      <c r="B42" s="40"/>
      <c r="C42" s="25"/>
      <c r="D42" s="13" t="s">
        <v>10</v>
      </c>
      <c r="E42" s="13">
        <f>E51+E57+E63+E69+E75+E81</f>
        <v>125000</v>
      </c>
      <c r="F42" s="13" t="s">
        <v>10</v>
      </c>
      <c r="G42" s="13">
        <f>G51+G57+G63+G69+G75+G81</f>
        <v>0</v>
      </c>
      <c r="H42" s="28"/>
    </row>
    <row r="43" spans="1:8" ht="34.5" customHeight="1">
      <c r="A43" s="56"/>
      <c r="B43" s="40"/>
      <c r="C43" s="25"/>
      <c r="D43" s="13" t="s">
        <v>12</v>
      </c>
      <c r="E43" s="13">
        <f>E52+E58+E64+E70+E76+E82</f>
        <v>4664492</v>
      </c>
      <c r="F43" s="13" t="s">
        <v>12</v>
      </c>
      <c r="G43" s="13">
        <f>G52+G58+G64+G70+G76+G82</f>
        <v>2479988.1</v>
      </c>
      <c r="H43" s="28"/>
    </row>
    <row r="44" spans="1:8" ht="28.5">
      <c r="A44" s="57"/>
      <c r="B44" s="44"/>
      <c r="C44" s="26"/>
      <c r="D44" s="13" t="s">
        <v>11</v>
      </c>
      <c r="E44" s="13">
        <v>0</v>
      </c>
      <c r="F44" s="13" t="s">
        <v>11</v>
      </c>
      <c r="G44" s="13">
        <v>0</v>
      </c>
      <c r="H44" s="29"/>
    </row>
    <row r="45" spans="1:8" ht="15" customHeight="1" hidden="1">
      <c r="A45" s="69"/>
      <c r="B45" s="11"/>
      <c r="C45" s="7"/>
      <c r="D45" s="7" t="s">
        <v>12</v>
      </c>
      <c r="E45" s="7"/>
      <c r="F45" s="7" t="s">
        <v>12</v>
      </c>
      <c r="G45" s="7"/>
      <c r="H45" s="2"/>
    </row>
    <row r="46" spans="1:8" ht="28.5" hidden="1">
      <c r="A46" s="69"/>
      <c r="B46" s="11"/>
      <c r="C46" s="7"/>
      <c r="D46" s="7" t="s">
        <v>11</v>
      </c>
      <c r="E46" s="7"/>
      <c r="F46" s="7" t="s">
        <v>11</v>
      </c>
      <c r="G46" s="7"/>
      <c r="H46" s="2"/>
    </row>
    <row r="47" spans="1:8" ht="409.5" customHeight="1" hidden="1">
      <c r="A47" s="70" t="s">
        <v>122</v>
      </c>
      <c r="B47" s="36" t="s">
        <v>5</v>
      </c>
      <c r="C47" s="50" t="s">
        <v>36</v>
      </c>
      <c r="D47" s="12"/>
      <c r="E47" s="12"/>
      <c r="F47" s="12"/>
      <c r="G47" s="12"/>
      <c r="H47" s="42">
        <f>G48/E48*100</f>
        <v>0</v>
      </c>
    </row>
    <row r="48" spans="1:8" ht="29.25" customHeight="1">
      <c r="A48" s="70"/>
      <c r="B48" s="37"/>
      <c r="C48" s="50"/>
      <c r="D48" s="12" t="s">
        <v>13</v>
      </c>
      <c r="E48" s="12">
        <f>E50+E51+E52</f>
        <v>335000</v>
      </c>
      <c r="F48" s="12" t="s">
        <v>13</v>
      </c>
      <c r="G48" s="12">
        <f>G50+G51+G52</f>
        <v>0</v>
      </c>
      <c r="H48" s="42"/>
    </row>
    <row r="49" spans="1:8" ht="30.75" customHeight="1">
      <c r="A49" s="70"/>
      <c r="B49" s="37"/>
      <c r="C49" s="50"/>
      <c r="D49" s="12" t="s">
        <v>4</v>
      </c>
      <c r="E49" s="12"/>
      <c r="F49" s="12" t="s">
        <v>4</v>
      </c>
      <c r="G49" s="12"/>
      <c r="H49" s="42"/>
    </row>
    <row r="50" spans="1:8" ht="30">
      <c r="A50" s="70"/>
      <c r="B50" s="37"/>
      <c r="C50" s="50"/>
      <c r="D50" s="12" t="s">
        <v>9</v>
      </c>
      <c r="E50" s="12"/>
      <c r="F50" s="12" t="s">
        <v>9</v>
      </c>
      <c r="G50" s="12"/>
      <c r="H50" s="42"/>
    </row>
    <row r="51" spans="1:8" ht="40.5" customHeight="1">
      <c r="A51" s="70"/>
      <c r="B51" s="37"/>
      <c r="C51" s="50"/>
      <c r="D51" s="12" t="s">
        <v>10</v>
      </c>
      <c r="E51" s="12">
        <v>0</v>
      </c>
      <c r="F51" s="12" t="s">
        <v>10</v>
      </c>
      <c r="G51" s="12"/>
      <c r="H51" s="42"/>
    </row>
    <row r="52" spans="1:8" ht="15">
      <c r="A52" s="70"/>
      <c r="B52" s="37"/>
      <c r="C52" s="50"/>
      <c r="D52" s="12" t="s">
        <v>12</v>
      </c>
      <c r="E52" s="12">
        <v>335000</v>
      </c>
      <c r="F52" s="12" t="s">
        <v>12</v>
      </c>
      <c r="G52" s="12">
        <v>0</v>
      </c>
      <c r="H52" s="42"/>
    </row>
    <row r="53" spans="1:8" ht="44.25" customHeight="1">
      <c r="A53" s="70"/>
      <c r="B53" s="38"/>
      <c r="C53" s="50"/>
      <c r="D53" s="12" t="s">
        <v>11</v>
      </c>
      <c r="E53" s="12">
        <v>0</v>
      </c>
      <c r="F53" s="12" t="s">
        <v>11</v>
      </c>
      <c r="G53" s="12">
        <v>0</v>
      </c>
      <c r="H53" s="42"/>
    </row>
    <row r="54" spans="1:8" ht="17.25" customHeight="1">
      <c r="A54" s="71"/>
      <c r="B54" s="15"/>
      <c r="C54" s="17" t="s">
        <v>35</v>
      </c>
      <c r="D54" s="12" t="s">
        <v>13</v>
      </c>
      <c r="E54" s="12">
        <f>E56+E57+E58</f>
        <v>801500</v>
      </c>
      <c r="F54" s="12" t="s">
        <v>13</v>
      </c>
      <c r="G54" s="12">
        <f>G56+G57+G58</f>
        <v>304474.72</v>
      </c>
      <c r="H54" s="16">
        <f>G54/E54*100</f>
        <v>37.98811228945726</v>
      </c>
    </row>
    <row r="55" spans="1:8" ht="15.75" customHeight="1">
      <c r="A55" s="72"/>
      <c r="B55" s="15"/>
      <c r="C55" s="18"/>
      <c r="D55" s="12" t="s">
        <v>4</v>
      </c>
      <c r="E55" s="12"/>
      <c r="F55" s="12" t="s">
        <v>4</v>
      </c>
      <c r="G55" s="12"/>
      <c r="H55" s="16"/>
    </row>
    <row r="56" spans="1:8" ht="30">
      <c r="A56" s="72"/>
      <c r="B56" s="15"/>
      <c r="C56" s="18"/>
      <c r="D56" s="12" t="s">
        <v>9</v>
      </c>
      <c r="E56" s="12">
        <v>676500</v>
      </c>
      <c r="F56" s="12" t="s">
        <v>9</v>
      </c>
      <c r="G56" s="12">
        <v>304474.72</v>
      </c>
      <c r="H56" s="16"/>
    </row>
    <row r="57" spans="1:8" ht="30">
      <c r="A57" s="72"/>
      <c r="B57" s="15"/>
      <c r="C57" s="18"/>
      <c r="D57" s="12" t="s">
        <v>10</v>
      </c>
      <c r="E57" s="12">
        <v>125000</v>
      </c>
      <c r="F57" s="12" t="s">
        <v>10</v>
      </c>
      <c r="G57" s="12">
        <v>0</v>
      </c>
      <c r="H57" s="16"/>
    </row>
    <row r="58" spans="1:8" ht="15.75" customHeight="1">
      <c r="A58" s="72"/>
      <c r="B58" s="15"/>
      <c r="C58" s="18"/>
      <c r="D58" s="12" t="s">
        <v>12</v>
      </c>
      <c r="E58" s="12"/>
      <c r="F58" s="12" t="s">
        <v>12</v>
      </c>
      <c r="G58" s="12"/>
      <c r="H58" s="16"/>
    </row>
    <row r="59" spans="1:8" ht="30">
      <c r="A59" s="73"/>
      <c r="B59" s="15"/>
      <c r="C59" s="19"/>
      <c r="D59" s="12" t="s">
        <v>11</v>
      </c>
      <c r="E59" s="12">
        <v>0</v>
      </c>
      <c r="F59" s="12" t="s">
        <v>11</v>
      </c>
      <c r="G59" s="12">
        <v>0</v>
      </c>
      <c r="H59" s="16"/>
    </row>
    <row r="60" spans="1:8" ht="14.25" customHeight="1">
      <c r="A60" s="71" t="s">
        <v>123</v>
      </c>
      <c r="B60" s="17" t="s">
        <v>6</v>
      </c>
      <c r="C60" s="17" t="s">
        <v>37</v>
      </c>
      <c r="D60" s="12" t="s">
        <v>13</v>
      </c>
      <c r="E60" s="12">
        <f>E62+E63+E64</f>
        <v>40000</v>
      </c>
      <c r="F60" s="12" t="s">
        <v>13</v>
      </c>
      <c r="G60" s="12">
        <f>G62+G63+G64</f>
        <v>40000</v>
      </c>
      <c r="H60" s="16">
        <f>G60/E60*100</f>
        <v>100</v>
      </c>
    </row>
    <row r="61" spans="1:8" ht="15">
      <c r="A61" s="72"/>
      <c r="B61" s="18"/>
      <c r="C61" s="18"/>
      <c r="D61" s="12" t="s">
        <v>4</v>
      </c>
      <c r="E61" s="12"/>
      <c r="F61" s="12" t="s">
        <v>4</v>
      </c>
      <c r="G61" s="12"/>
      <c r="H61" s="16"/>
    </row>
    <row r="62" spans="1:8" ht="30">
      <c r="A62" s="72"/>
      <c r="B62" s="18"/>
      <c r="C62" s="18"/>
      <c r="D62" s="12" t="s">
        <v>9</v>
      </c>
      <c r="E62" s="12">
        <v>0</v>
      </c>
      <c r="F62" s="12" t="s">
        <v>9</v>
      </c>
      <c r="G62" s="12">
        <v>0</v>
      </c>
      <c r="H62" s="16"/>
    </row>
    <row r="63" spans="1:8" ht="30">
      <c r="A63" s="72"/>
      <c r="B63" s="18"/>
      <c r="C63" s="18"/>
      <c r="D63" s="12" t="s">
        <v>10</v>
      </c>
      <c r="E63" s="12">
        <v>0</v>
      </c>
      <c r="F63" s="12" t="s">
        <v>10</v>
      </c>
      <c r="G63" s="12">
        <v>0</v>
      </c>
      <c r="H63" s="16"/>
    </row>
    <row r="64" spans="1:8" ht="15">
      <c r="A64" s="72"/>
      <c r="B64" s="18"/>
      <c r="C64" s="18"/>
      <c r="D64" s="12" t="s">
        <v>12</v>
      </c>
      <c r="E64" s="12">
        <v>40000</v>
      </c>
      <c r="F64" s="12" t="s">
        <v>12</v>
      </c>
      <c r="G64" s="12">
        <v>40000</v>
      </c>
      <c r="H64" s="16"/>
    </row>
    <row r="65" spans="1:8" ht="30">
      <c r="A65" s="73"/>
      <c r="B65" s="19"/>
      <c r="C65" s="19"/>
      <c r="D65" s="12" t="s">
        <v>11</v>
      </c>
      <c r="E65" s="12">
        <v>0</v>
      </c>
      <c r="F65" s="12" t="s">
        <v>11</v>
      </c>
      <c r="G65" s="12">
        <v>0</v>
      </c>
      <c r="H65" s="16"/>
    </row>
    <row r="66" spans="1:8" ht="15">
      <c r="A66" s="74"/>
      <c r="B66" s="17"/>
      <c r="C66" s="17" t="s">
        <v>38</v>
      </c>
      <c r="D66" s="10" t="s">
        <v>13</v>
      </c>
      <c r="E66" s="13">
        <f>E68+E69+E70</f>
        <v>717012</v>
      </c>
      <c r="F66" s="10" t="s">
        <v>13</v>
      </c>
      <c r="G66" s="13">
        <f>G68+G69+G70</f>
        <v>585234</v>
      </c>
      <c r="H66" s="8">
        <f>G66/E66*100</f>
        <v>81.6212280966009</v>
      </c>
    </row>
    <row r="67" spans="1:8" ht="15">
      <c r="A67" s="74"/>
      <c r="B67" s="18"/>
      <c r="C67" s="18"/>
      <c r="D67" s="9" t="s">
        <v>4</v>
      </c>
      <c r="E67" s="9"/>
      <c r="F67" s="9" t="s">
        <v>4</v>
      </c>
      <c r="G67" s="9"/>
      <c r="H67" s="4"/>
    </row>
    <row r="68" spans="1:8" ht="30">
      <c r="A68" s="74"/>
      <c r="B68" s="18"/>
      <c r="C68" s="18"/>
      <c r="D68" s="9" t="s">
        <v>9</v>
      </c>
      <c r="E68" s="9">
        <v>0</v>
      </c>
      <c r="F68" s="9" t="s">
        <v>9</v>
      </c>
      <c r="G68" s="9">
        <v>0</v>
      </c>
      <c r="H68" s="4"/>
    </row>
    <row r="69" spans="1:8" ht="30">
      <c r="A69" s="74"/>
      <c r="B69" s="18"/>
      <c r="C69" s="18"/>
      <c r="D69" s="9" t="s">
        <v>10</v>
      </c>
      <c r="E69" s="9">
        <v>0</v>
      </c>
      <c r="F69" s="9" t="s">
        <v>10</v>
      </c>
      <c r="G69" s="9">
        <v>0</v>
      </c>
      <c r="H69" s="4"/>
    </row>
    <row r="70" spans="1:8" ht="15">
      <c r="A70" s="74"/>
      <c r="B70" s="18"/>
      <c r="C70" s="18"/>
      <c r="D70" s="9" t="s">
        <v>12</v>
      </c>
      <c r="E70" s="9">
        <v>717012</v>
      </c>
      <c r="F70" s="9" t="s">
        <v>12</v>
      </c>
      <c r="G70" s="9">
        <v>585234</v>
      </c>
      <c r="H70" s="4"/>
    </row>
    <row r="71" spans="1:8" ht="30">
      <c r="A71" s="74"/>
      <c r="B71" s="19"/>
      <c r="C71" s="19"/>
      <c r="D71" s="9" t="s">
        <v>11</v>
      </c>
      <c r="E71" s="9">
        <v>0</v>
      </c>
      <c r="F71" s="9" t="s">
        <v>11</v>
      </c>
      <c r="G71" s="9">
        <v>0</v>
      </c>
      <c r="H71" s="4"/>
    </row>
    <row r="72" spans="1:8" ht="14.25">
      <c r="A72" s="71"/>
      <c r="B72" s="17"/>
      <c r="C72" s="17" t="s">
        <v>39</v>
      </c>
      <c r="D72" s="10" t="s">
        <v>13</v>
      </c>
      <c r="E72" s="10">
        <f>E74+E75+E76</f>
        <v>531000</v>
      </c>
      <c r="F72" s="10" t="s">
        <v>13</v>
      </c>
      <c r="G72" s="13">
        <f>G74+G75+G76</f>
        <v>246546</v>
      </c>
      <c r="H72" s="8">
        <f>G72/E72*100</f>
        <v>46.43050847457627</v>
      </c>
    </row>
    <row r="73" spans="1:8" ht="15">
      <c r="A73" s="72"/>
      <c r="B73" s="18"/>
      <c r="C73" s="18"/>
      <c r="D73" s="9" t="s">
        <v>4</v>
      </c>
      <c r="E73" s="9"/>
      <c r="F73" s="9" t="s">
        <v>4</v>
      </c>
      <c r="G73" s="9"/>
      <c r="H73" s="4"/>
    </row>
    <row r="74" spans="1:8" ht="30">
      <c r="A74" s="72"/>
      <c r="B74" s="18"/>
      <c r="C74" s="18"/>
      <c r="D74" s="9" t="s">
        <v>9</v>
      </c>
      <c r="E74" s="9">
        <v>0</v>
      </c>
      <c r="F74" s="9" t="s">
        <v>9</v>
      </c>
      <c r="G74" s="9">
        <v>0</v>
      </c>
      <c r="H74" s="4"/>
    </row>
    <row r="75" spans="1:8" ht="30">
      <c r="A75" s="72"/>
      <c r="B75" s="18"/>
      <c r="C75" s="18"/>
      <c r="D75" s="9" t="s">
        <v>10</v>
      </c>
      <c r="E75" s="9">
        <v>0</v>
      </c>
      <c r="F75" s="9" t="s">
        <v>10</v>
      </c>
      <c r="G75" s="9">
        <v>0</v>
      </c>
      <c r="H75" s="4"/>
    </row>
    <row r="76" spans="1:8" ht="15">
      <c r="A76" s="72"/>
      <c r="B76" s="18"/>
      <c r="C76" s="18"/>
      <c r="D76" s="9" t="s">
        <v>12</v>
      </c>
      <c r="E76" s="9">
        <v>531000</v>
      </c>
      <c r="F76" s="9" t="s">
        <v>12</v>
      </c>
      <c r="G76" s="9">
        <v>246546</v>
      </c>
      <c r="H76" s="4"/>
    </row>
    <row r="77" spans="1:8" ht="30">
      <c r="A77" s="73"/>
      <c r="B77" s="19"/>
      <c r="C77" s="19"/>
      <c r="D77" s="9" t="s">
        <v>11</v>
      </c>
      <c r="E77" s="9">
        <v>0</v>
      </c>
      <c r="F77" s="9" t="s">
        <v>11</v>
      </c>
      <c r="G77" s="9">
        <v>0</v>
      </c>
      <c r="H77" s="4"/>
    </row>
    <row r="78" spans="1:8" ht="25.5" customHeight="1">
      <c r="A78" s="71" t="s">
        <v>124</v>
      </c>
      <c r="B78" s="36" t="s">
        <v>17</v>
      </c>
      <c r="C78" s="17" t="s">
        <v>47</v>
      </c>
      <c r="D78" s="3" t="s">
        <v>13</v>
      </c>
      <c r="E78" s="13">
        <f>E80+E81+E82</f>
        <v>3041480</v>
      </c>
      <c r="F78" s="3" t="s">
        <v>13</v>
      </c>
      <c r="G78" s="13">
        <f>G80+G81+G82</f>
        <v>1608208.1</v>
      </c>
      <c r="H78" s="27">
        <f>G78/E78*100</f>
        <v>52.87584005155386</v>
      </c>
    </row>
    <row r="79" spans="1:8" ht="19.5" customHeight="1">
      <c r="A79" s="72"/>
      <c r="B79" s="37"/>
      <c r="C79" s="18"/>
      <c r="D79" s="2" t="s">
        <v>4</v>
      </c>
      <c r="E79" s="2"/>
      <c r="F79" s="2" t="s">
        <v>4</v>
      </c>
      <c r="G79" s="2"/>
      <c r="H79" s="28"/>
    </row>
    <row r="80" spans="1:8" ht="34.5" customHeight="1">
      <c r="A80" s="72"/>
      <c r="B80" s="37"/>
      <c r="C80" s="18"/>
      <c r="D80" s="2" t="s">
        <v>9</v>
      </c>
      <c r="E80" s="2">
        <v>0</v>
      </c>
      <c r="F80" s="2" t="s">
        <v>9</v>
      </c>
      <c r="G80" s="2">
        <v>0</v>
      </c>
      <c r="H80" s="28"/>
    </row>
    <row r="81" spans="1:8" ht="30" customHeight="1">
      <c r="A81" s="72"/>
      <c r="B81" s="37"/>
      <c r="C81" s="18"/>
      <c r="D81" s="2" t="s">
        <v>10</v>
      </c>
      <c r="E81" s="2">
        <v>0</v>
      </c>
      <c r="F81" s="2" t="s">
        <v>10</v>
      </c>
      <c r="G81" s="2">
        <v>0</v>
      </c>
      <c r="H81" s="28"/>
    </row>
    <row r="82" spans="1:8" ht="22.5" customHeight="1">
      <c r="A82" s="72"/>
      <c r="B82" s="37"/>
      <c r="C82" s="18"/>
      <c r="D82" s="2" t="s">
        <v>12</v>
      </c>
      <c r="E82" s="2">
        <v>3041480</v>
      </c>
      <c r="F82" s="2" t="s">
        <v>12</v>
      </c>
      <c r="G82" s="2">
        <v>1608208.1</v>
      </c>
      <c r="H82" s="28"/>
    </row>
    <row r="83" spans="1:8" ht="30">
      <c r="A83" s="73"/>
      <c r="B83" s="38"/>
      <c r="C83" s="19"/>
      <c r="D83" s="2" t="s">
        <v>11</v>
      </c>
      <c r="E83" s="2">
        <v>0</v>
      </c>
      <c r="F83" s="2" t="s">
        <v>11</v>
      </c>
      <c r="G83" s="2">
        <v>0</v>
      </c>
      <c r="H83" s="29"/>
    </row>
    <row r="84" spans="1:8" ht="23.25" customHeight="1">
      <c r="A84" s="55">
        <v>4</v>
      </c>
      <c r="B84" s="30" t="s">
        <v>42</v>
      </c>
      <c r="C84" s="24" t="s">
        <v>40</v>
      </c>
      <c r="D84" s="13" t="s">
        <v>13</v>
      </c>
      <c r="E84" s="13">
        <f>E86+E87+E88</f>
        <v>25067425</v>
      </c>
      <c r="F84" s="13" t="s">
        <v>13</v>
      </c>
      <c r="G84" s="13">
        <f>G86+G87+G88</f>
        <v>15275785.96</v>
      </c>
      <c r="H84" s="27">
        <f>G84/E84*100</f>
        <v>60.93879191819662</v>
      </c>
    </row>
    <row r="85" spans="1:8" ht="15.75" customHeight="1">
      <c r="A85" s="56"/>
      <c r="B85" s="31"/>
      <c r="C85" s="25"/>
      <c r="D85" s="13" t="s">
        <v>4</v>
      </c>
      <c r="E85" s="13"/>
      <c r="F85" s="13" t="s">
        <v>4</v>
      </c>
      <c r="G85" s="13"/>
      <c r="H85" s="28"/>
    </row>
    <row r="86" spans="1:8" ht="28.5">
      <c r="A86" s="56"/>
      <c r="B86" s="31"/>
      <c r="C86" s="25"/>
      <c r="D86" s="13" t="s">
        <v>9</v>
      </c>
      <c r="E86" s="13">
        <f>E92+E98+E104+E110</f>
        <v>1121300</v>
      </c>
      <c r="F86" s="13" t="s">
        <v>9</v>
      </c>
      <c r="G86" s="13">
        <f>G92+G98+G104+G110</f>
        <v>651451.74</v>
      </c>
      <c r="H86" s="28"/>
    </row>
    <row r="87" spans="1:8" ht="28.5">
      <c r="A87" s="56"/>
      <c r="B87" s="31"/>
      <c r="C87" s="25"/>
      <c r="D87" s="13" t="s">
        <v>10</v>
      </c>
      <c r="E87" s="13">
        <f>E93+E99+E105+E111</f>
        <v>0</v>
      </c>
      <c r="F87" s="13" t="s">
        <v>10</v>
      </c>
      <c r="G87" s="13">
        <f>G93+G99+G105+G111</f>
        <v>0</v>
      </c>
      <c r="H87" s="28"/>
    </row>
    <row r="88" spans="1:8" ht="15.75" customHeight="1">
      <c r="A88" s="56"/>
      <c r="B88" s="31"/>
      <c r="C88" s="25"/>
      <c r="D88" s="13" t="s">
        <v>12</v>
      </c>
      <c r="E88" s="13">
        <f>E94+E100+E106+E112</f>
        <v>23946125</v>
      </c>
      <c r="F88" s="13" t="s">
        <v>12</v>
      </c>
      <c r="G88" s="13">
        <f>G94+G100+G106+G112</f>
        <v>14624334.22</v>
      </c>
      <c r="H88" s="28"/>
    </row>
    <row r="89" spans="1:8" ht="28.5">
      <c r="A89" s="57"/>
      <c r="B89" s="32"/>
      <c r="C89" s="26"/>
      <c r="D89" s="13" t="s">
        <v>11</v>
      </c>
      <c r="E89" s="13">
        <v>0</v>
      </c>
      <c r="F89" s="13" t="s">
        <v>11</v>
      </c>
      <c r="G89" s="13">
        <v>0</v>
      </c>
      <c r="H89" s="29"/>
    </row>
    <row r="90" spans="1:8" ht="28.5" customHeight="1">
      <c r="A90" s="71" t="s">
        <v>125</v>
      </c>
      <c r="B90" s="36" t="s">
        <v>41</v>
      </c>
      <c r="C90" s="17" t="s">
        <v>43</v>
      </c>
      <c r="D90" s="12" t="s">
        <v>13</v>
      </c>
      <c r="E90" s="12">
        <f>E92+E93+E94</f>
        <v>120000</v>
      </c>
      <c r="F90" s="12" t="s">
        <v>13</v>
      </c>
      <c r="G90" s="12">
        <f>G92+G93+G94</f>
        <v>0</v>
      </c>
      <c r="H90" s="33">
        <f>G90/E90*100</f>
        <v>0</v>
      </c>
    </row>
    <row r="91" spans="1:8" ht="15.75" customHeight="1">
      <c r="A91" s="72"/>
      <c r="B91" s="37"/>
      <c r="C91" s="18"/>
      <c r="D91" s="12" t="s">
        <v>4</v>
      </c>
      <c r="E91" s="12"/>
      <c r="F91" s="12" t="s">
        <v>4</v>
      </c>
      <c r="G91" s="12"/>
      <c r="H91" s="34"/>
    </row>
    <row r="92" spans="1:8" ht="30">
      <c r="A92" s="72"/>
      <c r="B92" s="37"/>
      <c r="C92" s="18"/>
      <c r="D92" s="12" t="s">
        <v>9</v>
      </c>
      <c r="E92" s="12"/>
      <c r="F92" s="12" t="s">
        <v>9</v>
      </c>
      <c r="G92" s="12"/>
      <c r="H92" s="34"/>
    </row>
    <row r="93" spans="1:8" ht="30">
      <c r="A93" s="72"/>
      <c r="B93" s="37"/>
      <c r="C93" s="18"/>
      <c r="D93" s="12" t="s">
        <v>10</v>
      </c>
      <c r="E93" s="12">
        <v>0</v>
      </c>
      <c r="F93" s="12" t="s">
        <v>10</v>
      </c>
      <c r="G93" s="12">
        <v>0</v>
      </c>
      <c r="H93" s="34"/>
    </row>
    <row r="94" spans="1:8" ht="15.75" customHeight="1">
      <c r="A94" s="72"/>
      <c r="B94" s="37"/>
      <c r="C94" s="18"/>
      <c r="D94" s="12" t="s">
        <v>12</v>
      </c>
      <c r="E94" s="12">
        <v>120000</v>
      </c>
      <c r="F94" s="12" t="s">
        <v>12</v>
      </c>
      <c r="G94" s="12">
        <v>0</v>
      </c>
      <c r="H94" s="34"/>
    </row>
    <row r="95" spans="1:8" ht="30">
      <c r="A95" s="73"/>
      <c r="B95" s="38"/>
      <c r="C95" s="19"/>
      <c r="D95" s="12" t="s">
        <v>11</v>
      </c>
      <c r="E95" s="12">
        <v>0</v>
      </c>
      <c r="F95" s="12" t="s">
        <v>11</v>
      </c>
      <c r="G95" s="12">
        <v>0</v>
      </c>
      <c r="H95" s="35"/>
    </row>
    <row r="96" spans="1:8" ht="31.5" customHeight="1">
      <c r="A96" s="71" t="s">
        <v>126</v>
      </c>
      <c r="B96" s="36" t="s">
        <v>44</v>
      </c>
      <c r="C96" s="17" t="s">
        <v>45</v>
      </c>
      <c r="D96" s="12" t="s">
        <v>13</v>
      </c>
      <c r="E96" s="12">
        <f>E98+E99+E100</f>
        <v>12100</v>
      </c>
      <c r="F96" s="12" t="s">
        <v>13</v>
      </c>
      <c r="G96" s="12">
        <f>G98+G99+G100</f>
        <v>0</v>
      </c>
      <c r="H96" s="33">
        <f>G96/E96*100</f>
        <v>0</v>
      </c>
    </row>
    <row r="97" spans="1:8" ht="15.75" customHeight="1">
      <c r="A97" s="72"/>
      <c r="B97" s="37"/>
      <c r="C97" s="18"/>
      <c r="D97" s="12" t="s">
        <v>4</v>
      </c>
      <c r="E97" s="12"/>
      <c r="F97" s="12" t="s">
        <v>4</v>
      </c>
      <c r="G97" s="12"/>
      <c r="H97" s="34"/>
    </row>
    <row r="98" spans="1:8" ht="30">
      <c r="A98" s="72"/>
      <c r="B98" s="37"/>
      <c r="C98" s="18"/>
      <c r="D98" s="12" t="s">
        <v>9</v>
      </c>
      <c r="E98" s="12">
        <v>12100</v>
      </c>
      <c r="F98" s="12" t="s">
        <v>9</v>
      </c>
      <c r="G98" s="12">
        <v>0</v>
      </c>
      <c r="H98" s="34"/>
    </row>
    <row r="99" spans="1:8" ht="30">
      <c r="A99" s="72"/>
      <c r="B99" s="37"/>
      <c r="C99" s="18"/>
      <c r="D99" s="12" t="s">
        <v>10</v>
      </c>
      <c r="E99" s="12">
        <v>0</v>
      </c>
      <c r="F99" s="12" t="s">
        <v>10</v>
      </c>
      <c r="G99" s="12">
        <v>0</v>
      </c>
      <c r="H99" s="34"/>
    </row>
    <row r="100" spans="1:8" ht="15.75" customHeight="1">
      <c r="A100" s="72"/>
      <c r="B100" s="37"/>
      <c r="C100" s="18"/>
      <c r="D100" s="12" t="s">
        <v>12</v>
      </c>
      <c r="E100" s="12"/>
      <c r="F100" s="12" t="s">
        <v>12</v>
      </c>
      <c r="G100" s="12"/>
      <c r="H100" s="34"/>
    </row>
    <row r="101" spans="1:8" ht="30">
      <c r="A101" s="73"/>
      <c r="B101" s="38"/>
      <c r="C101" s="19"/>
      <c r="D101" s="12" t="s">
        <v>11</v>
      </c>
      <c r="E101" s="12">
        <v>0</v>
      </c>
      <c r="F101" s="12" t="s">
        <v>11</v>
      </c>
      <c r="G101" s="12">
        <v>0</v>
      </c>
      <c r="H101" s="35"/>
    </row>
    <row r="102" spans="1:8" ht="15">
      <c r="A102" s="71"/>
      <c r="B102" s="36"/>
      <c r="C102" s="17" t="s">
        <v>46</v>
      </c>
      <c r="D102" s="12" t="s">
        <v>13</v>
      </c>
      <c r="E102" s="12">
        <f>E104+E105+E106</f>
        <v>1109200</v>
      </c>
      <c r="F102" s="12" t="s">
        <v>13</v>
      </c>
      <c r="G102" s="12">
        <f>G104+G105+G106</f>
        <v>651451.74</v>
      </c>
      <c r="H102" s="33">
        <f>G102/E102*100</f>
        <v>58.73167508113956</v>
      </c>
    </row>
    <row r="103" spans="1:8" ht="15">
      <c r="A103" s="72"/>
      <c r="B103" s="37"/>
      <c r="C103" s="18"/>
      <c r="D103" s="12" t="s">
        <v>4</v>
      </c>
      <c r="E103" s="12"/>
      <c r="F103" s="12" t="s">
        <v>4</v>
      </c>
      <c r="G103" s="12"/>
      <c r="H103" s="34"/>
    </row>
    <row r="104" spans="1:8" ht="30">
      <c r="A104" s="72"/>
      <c r="B104" s="37"/>
      <c r="C104" s="18"/>
      <c r="D104" s="12" t="s">
        <v>9</v>
      </c>
      <c r="E104" s="12">
        <v>1109200</v>
      </c>
      <c r="F104" s="12" t="s">
        <v>9</v>
      </c>
      <c r="G104" s="12">
        <v>651451.74</v>
      </c>
      <c r="H104" s="34"/>
    </row>
    <row r="105" spans="1:8" ht="30">
      <c r="A105" s="72"/>
      <c r="B105" s="37"/>
      <c r="C105" s="18"/>
      <c r="D105" s="12" t="s">
        <v>10</v>
      </c>
      <c r="E105" s="12">
        <v>0</v>
      </c>
      <c r="F105" s="12" t="s">
        <v>10</v>
      </c>
      <c r="G105" s="12">
        <v>0</v>
      </c>
      <c r="H105" s="34"/>
    </row>
    <row r="106" spans="1:8" ht="15">
      <c r="A106" s="72"/>
      <c r="B106" s="37"/>
      <c r="C106" s="18"/>
      <c r="D106" s="12" t="s">
        <v>12</v>
      </c>
      <c r="E106" s="12"/>
      <c r="F106" s="12" t="s">
        <v>12</v>
      </c>
      <c r="G106" s="12"/>
      <c r="H106" s="34"/>
    </row>
    <row r="107" spans="1:8" ht="30">
      <c r="A107" s="73"/>
      <c r="B107" s="38"/>
      <c r="C107" s="19"/>
      <c r="D107" s="12" t="s">
        <v>11</v>
      </c>
      <c r="E107" s="12">
        <v>0</v>
      </c>
      <c r="F107" s="12" t="s">
        <v>11</v>
      </c>
      <c r="G107" s="12">
        <v>0</v>
      </c>
      <c r="H107" s="35"/>
    </row>
    <row r="108" spans="1:8" ht="39.75" customHeight="1">
      <c r="A108" s="71" t="s">
        <v>127</v>
      </c>
      <c r="B108" s="36" t="s">
        <v>18</v>
      </c>
      <c r="C108" s="17" t="s">
        <v>47</v>
      </c>
      <c r="D108" s="12" t="s">
        <v>13</v>
      </c>
      <c r="E108" s="12">
        <f>E110+E111+E112+E113</f>
        <v>23826125</v>
      </c>
      <c r="F108" s="12" t="s">
        <v>13</v>
      </c>
      <c r="G108" s="12">
        <f>G110+G111+G112+G113</f>
        <v>14624334.22</v>
      </c>
      <c r="H108" s="33">
        <f>G108/E108*100</f>
        <v>61.379406932516304</v>
      </c>
    </row>
    <row r="109" spans="1:8" ht="15.75" customHeight="1">
      <c r="A109" s="72"/>
      <c r="B109" s="37"/>
      <c r="C109" s="18"/>
      <c r="D109" s="12" t="s">
        <v>4</v>
      </c>
      <c r="E109" s="12"/>
      <c r="F109" s="12" t="s">
        <v>4</v>
      </c>
      <c r="G109" s="12"/>
      <c r="H109" s="34"/>
    </row>
    <row r="110" spans="1:8" ht="30">
      <c r="A110" s="72"/>
      <c r="B110" s="37"/>
      <c r="C110" s="18"/>
      <c r="D110" s="12" t="s">
        <v>9</v>
      </c>
      <c r="E110" s="12">
        <v>0</v>
      </c>
      <c r="F110" s="12" t="s">
        <v>9</v>
      </c>
      <c r="G110" s="12">
        <v>0</v>
      </c>
      <c r="H110" s="34"/>
    </row>
    <row r="111" spans="1:8" ht="30">
      <c r="A111" s="72"/>
      <c r="B111" s="37"/>
      <c r="C111" s="18"/>
      <c r="D111" s="12" t="s">
        <v>10</v>
      </c>
      <c r="E111" s="12"/>
      <c r="F111" s="12" t="s">
        <v>10</v>
      </c>
      <c r="G111" s="12"/>
      <c r="H111" s="34"/>
    </row>
    <row r="112" spans="1:8" ht="15.75" customHeight="1">
      <c r="A112" s="72"/>
      <c r="B112" s="37"/>
      <c r="C112" s="18"/>
      <c r="D112" s="12" t="s">
        <v>12</v>
      </c>
      <c r="E112" s="12">
        <v>23826125</v>
      </c>
      <c r="F112" s="12" t="s">
        <v>12</v>
      </c>
      <c r="G112" s="12">
        <v>14624334.22</v>
      </c>
      <c r="H112" s="34"/>
    </row>
    <row r="113" spans="1:8" ht="30">
      <c r="A113" s="73"/>
      <c r="B113" s="38"/>
      <c r="C113" s="19"/>
      <c r="D113" s="12" t="s">
        <v>11</v>
      </c>
      <c r="E113" s="12">
        <v>0</v>
      </c>
      <c r="F113" s="12" t="s">
        <v>11</v>
      </c>
      <c r="G113" s="12">
        <v>0</v>
      </c>
      <c r="H113" s="35"/>
    </row>
    <row r="114" spans="1:8" ht="14.25">
      <c r="A114" s="55">
        <v>5</v>
      </c>
      <c r="B114" s="30" t="s">
        <v>48</v>
      </c>
      <c r="C114" s="24" t="s">
        <v>50</v>
      </c>
      <c r="D114" s="13" t="s">
        <v>13</v>
      </c>
      <c r="E114" s="13">
        <f>E116+E117+E118+E119</f>
        <v>212200</v>
      </c>
      <c r="F114" s="13" t="s">
        <v>13</v>
      </c>
      <c r="G114" s="13">
        <f>G116+G117+G118+G119</f>
        <v>198795</v>
      </c>
      <c r="H114" s="27">
        <f>G114/E114*100</f>
        <v>93.68284637134778</v>
      </c>
    </row>
    <row r="115" spans="1:8" ht="14.25">
      <c r="A115" s="56"/>
      <c r="B115" s="31"/>
      <c r="C115" s="25"/>
      <c r="D115" s="13" t="s">
        <v>4</v>
      </c>
      <c r="E115" s="13"/>
      <c r="F115" s="13" t="s">
        <v>4</v>
      </c>
      <c r="G115" s="13"/>
      <c r="H115" s="28"/>
    </row>
    <row r="116" spans="1:8" ht="28.5">
      <c r="A116" s="56"/>
      <c r="B116" s="31"/>
      <c r="C116" s="25"/>
      <c r="D116" s="13" t="s">
        <v>9</v>
      </c>
      <c r="E116" s="13">
        <f>E122</f>
        <v>0</v>
      </c>
      <c r="F116" s="13" t="s">
        <v>9</v>
      </c>
      <c r="G116" s="13">
        <f>G122</f>
        <v>0</v>
      </c>
      <c r="H116" s="28"/>
    </row>
    <row r="117" spans="1:8" ht="28.5">
      <c r="A117" s="56"/>
      <c r="B117" s="31"/>
      <c r="C117" s="25"/>
      <c r="D117" s="13" t="s">
        <v>10</v>
      </c>
      <c r="E117" s="13">
        <f>E123</f>
        <v>0</v>
      </c>
      <c r="F117" s="13" t="s">
        <v>10</v>
      </c>
      <c r="G117" s="13">
        <f>G123</f>
        <v>0</v>
      </c>
      <c r="H117" s="28"/>
    </row>
    <row r="118" spans="1:8" ht="28.5">
      <c r="A118" s="56"/>
      <c r="B118" s="31"/>
      <c r="C118" s="25"/>
      <c r="D118" s="13" t="s">
        <v>12</v>
      </c>
      <c r="E118" s="13">
        <f>E124</f>
        <v>212200</v>
      </c>
      <c r="F118" s="13" t="s">
        <v>12</v>
      </c>
      <c r="G118" s="13">
        <f>G124</f>
        <v>198795</v>
      </c>
      <c r="H118" s="28"/>
    </row>
    <row r="119" spans="1:8" ht="28.5">
      <c r="A119" s="57"/>
      <c r="B119" s="32"/>
      <c r="C119" s="26"/>
      <c r="D119" s="13" t="s">
        <v>11</v>
      </c>
      <c r="E119" s="13">
        <v>0</v>
      </c>
      <c r="F119" s="13" t="s">
        <v>11</v>
      </c>
      <c r="G119" s="13">
        <v>0</v>
      </c>
      <c r="H119" s="29"/>
    </row>
    <row r="120" spans="1:8" ht="15">
      <c r="A120" s="71"/>
      <c r="B120" s="36" t="s">
        <v>49</v>
      </c>
      <c r="C120" s="17" t="s">
        <v>51</v>
      </c>
      <c r="D120" s="12" t="s">
        <v>13</v>
      </c>
      <c r="E120" s="12">
        <f>E122+E123+E124+E125</f>
        <v>212200</v>
      </c>
      <c r="F120" s="12" t="s">
        <v>13</v>
      </c>
      <c r="G120" s="12">
        <f>G122+G123+G124+G125</f>
        <v>198795</v>
      </c>
      <c r="H120" s="33">
        <f>G120/E120*100</f>
        <v>93.68284637134778</v>
      </c>
    </row>
    <row r="121" spans="1:8" ht="15">
      <c r="A121" s="72"/>
      <c r="B121" s="37"/>
      <c r="C121" s="18"/>
      <c r="D121" s="12" t="s">
        <v>4</v>
      </c>
      <c r="E121" s="12"/>
      <c r="F121" s="12" t="s">
        <v>4</v>
      </c>
      <c r="G121" s="12"/>
      <c r="H121" s="34"/>
    </row>
    <row r="122" spans="1:8" ht="30">
      <c r="A122" s="72"/>
      <c r="B122" s="37"/>
      <c r="C122" s="18"/>
      <c r="D122" s="12" t="s">
        <v>9</v>
      </c>
      <c r="E122" s="12">
        <v>0</v>
      </c>
      <c r="F122" s="12" t="s">
        <v>9</v>
      </c>
      <c r="G122" s="12">
        <v>0</v>
      </c>
      <c r="H122" s="34"/>
    </row>
    <row r="123" spans="1:8" ht="30">
      <c r="A123" s="72"/>
      <c r="B123" s="37"/>
      <c r="C123" s="18"/>
      <c r="D123" s="12" t="s">
        <v>10</v>
      </c>
      <c r="E123" s="12"/>
      <c r="F123" s="12" t="s">
        <v>10</v>
      </c>
      <c r="G123" s="12"/>
      <c r="H123" s="34"/>
    </row>
    <row r="124" spans="1:8" ht="15">
      <c r="A124" s="72"/>
      <c r="B124" s="37"/>
      <c r="C124" s="18"/>
      <c r="D124" s="12" t="s">
        <v>12</v>
      </c>
      <c r="E124" s="12">
        <v>212200</v>
      </c>
      <c r="F124" s="12" t="s">
        <v>12</v>
      </c>
      <c r="G124" s="12">
        <v>198795</v>
      </c>
      <c r="H124" s="34"/>
    </row>
    <row r="125" spans="1:8" ht="30">
      <c r="A125" s="73"/>
      <c r="B125" s="38"/>
      <c r="C125" s="19"/>
      <c r="D125" s="12" t="s">
        <v>11</v>
      </c>
      <c r="E125" s="12">
        <v>0</v>
      </c>
      <c r="F125" s="12" t="s">
        <v>11</v>
      </c>
      <c r="G125" s="12">
        <v>0</v>
      </c>
      <c r="H125" s="35"/>
    </row>
    <row r="126" spans="1:8" ht="71.25" customHeight="1">
      <c r="A126" s="55">
        <v>6</v>
      </c>
      <c r="B126" s="58" t="s">
        <v>53</v>
      </c>
      <c r="C126" s="43" t="s">
        <v>54</v>
      </c>
      <c r="D126" s="13" t="s">
        <v>13</v>
      </c>
      <c r="E126" s="13">
        <f>E128+E129+E130</f>
        <v>13374721</v>
      </c>
      <c r="F126" s="13" t="s">
        <v>13</v>
      </c>
      <c r="G126" s="13">
        <f>G128+G130+G129+G131</f>
        <v>9103185.11</v>
      </c>
      <c r="H126" s="21">
        <f>G126/E126*100</f>
        <v>68.06261685757781</v>
      </c>
    </row>
    <row r="127" spans="1:8" ht="15.75" customHeight="1">
      <c r="A127" s="56"/>
      <c r="B127" s="59"/>
      <c r="C127" s="43"/>
      <c r="D127" s="13" t="s">
        <v>4</v>
      </c>
      <c r="E127" s="13"/>
      <c r="F127" s="13" t="s">
        <v>4</v>
      </c>
      <c r="G127" s="13"/>
      <c r="H127" s="21"/>
    </row>
    <row r="128" spans="1:8" ht="28.5">
      <c r="A128" s="56"/>
      <c r="B128" s="59"/>
      <c r="C128" s="43"/>
      <c r="D128" s="13" t="s">
        <v>9</v>
      </c>
      <c r="E128" s="13">
        <f>E134+E140+E146+E152+E158+E164+E170+E176</f>
        <v>4243400</v>
      </c>
      <c r="F128" s="13" t="s">
        <v>9</v>
      </c>
      <c r="G128" s="13">
        <f>G134+G140+G146+G152+G158+G164+G170+G176</f>
        <v>3313464</v>
      </c>
      <c r="H128" s="21"/>
    </row>
    <row r="129" spans="1:8" ht="28.5">
      <c r="A129" s="56"/>
      <c r="B129" s="59"/>
      <c r="C129" s="43"/>
      <c r="D129" s="13" t="s">
        <v>10</v>
      </c>
      <c r="E129" s="13">
        <f>E135+E141+E147+E153+E159+E165+E171+E177</f>
        <v>3915800</v>
      </c>
      <c r="F129" s="13" t="s">
        <v>10</v>
      </c>
      <c r="G129" s="13">
        <f>G135+G141+G147+G153+G159+G165+G171+G177</f>
        <v>2986600.2</v>
      </c>
      <c r="H129" s="21"/>
    </row>
    <row r="130" spans="1:8" ht="15.75" customHeight="1">
      <c r="A130" s="56"/>
      <c r="B130" s="59"/>
      <c r="C130" s="43"/>
      <c r="D130" s="13" t="s">
        <v>12</v>
      </c>
      <c r="E130" s="13">
        <f>E136+E142+E148+E154+E160+E166+E172+E178</f>
        <v>5215521</v>
      </c>
      <c r="F130" s="13" t="s">
        <v>12</v>
      </c>
      <c r="G130" s="13">
        <f>G136+G142+G148+G154+G160+G166+G172+G178</f>
        <v>2803120.91</v>
      </c>
      <c r="H130" s="21"/>
    </row>
    <row r="131" spans="1:8" ht="28.5">
      <c r="A131" s="57"/>
      <c r="B131" s="60"/>
      <c r="C131" s="43"/>
      <c r="D131" s="13" t="s">
        <v>11</v>
      </c>
      <c r="E131" s="13">
        <v>0</v>
      </c>
      <c r="F131" s="13" t="s">
        <v>11</v>
      </c>
      <c r="G131" s="13">
        <v>0</v>
      </c>
      <c r="H131" s="21"/>
    </row>
    <row r="132" spans="1:8" ht="15" customHeight="1">
      <c r="A132" s="55" t="s">
        <v>67</v>
      </c>
      <c r="B132" s="52" t="s">
        <v>55</v>
      </c>
      <c r="C132" s="20" t="s">
        <v>56</v>
      </c>
      <c r="D132" s="12" t="s">
        <v>13</v>
      </c>
      <c r="E132" s="12">
        <f>E134+E135+E136</f>
        <v>80000</v>
      </c>
      <c r="F132" s="12" t="s">
        <v>13</v>
      </c>
      <c r="G132" s="12">
        <f>G134+G136+G135+G137</f>
        <v>16683.12</v>
      </c>
      <c r="H132" s="42">
        <f>G132/E132*100</f>
        <v>20.853899999999996</v>
      </c>
    </row>
    <row r="133" spans="1:8" ht="15">
      <c r="A133" s="56"/>
      <c r="B133" s="53"/>
      <c r="C133" s="20"/>
      <c r="D133" s="12" t="s">
        <v>4</v>
      </c>
      <c r="E133" s="12"/>
      <c r="F133" s="12" t="s">
        <v>4</v>
      </c>
      <c r="G133" s="12"/>
      <c r="H133" s="42"/>
    </row>
    <row r="134" spans="1:8" ht="30">
      <c r="A134" s="56"/>
      <c r="B134" s="53"/>
      <c r="C134" s="20"/>
      <c r="D134" s="12" t="s">
        <v>9</v>
      </c>
      <c r="E134" s="12"/>
      <c r="F134" s="12" t="s">
        <v>9</v>
      </c>
      <c r="G134" s="12"/>
      <c r="H134" s="42"/>
    </row>
    <row r="135" spans="1:8" ht="30">
      <c r="A135" s="56"/>
      <c r="B135" s="53"/>
      <c r="C135" s="20"/>
      <c r="D135" s="12" t="s">
        <v>10</v>
      </c>
      <c r="E135" s="12"/>
      <c r="F135" s="12" t="s">
        <v>10</v>
      </c>
      <c r="G135" s="12"/>
      <c r="H135" s="42"/>
    </row>
    <row r="136" spans="1:8" ht="15">
      <c r="A136" s="56"/>
      <c r="B136" s="53"/>
      <c r="C136" s="20"/>
      <c r="D136" s="12" t="s">
        <v>12</v>
      </c>
      <c r="E136" s="12">
        <v>80000</v>
      </c>
      <c r="F136" s="12" t="s">
        <v>12</v>
      </c>
      <c r="G136" s="12">
        <v>16683.12</v>
      </c>
      <c r="H136" s="42"/>
    </row>
    <row r="137" spans="1:8" ht="30">
      <c r="A137" s="57"/>
      <c r="B137" s="54"/>
      <c r="C137" s="20"/>
      <c r="D137" s="12" t="s">
        <v>11</v>
      </c>
      <c r="E137" s="12">
        <v>0</v>
      </c>
      <c r="F137" s="12" t="s">
        <v>11</v>
      </c>
      <c r="G137" s="12">
        <v>0</v>
      </c>
      <c r="H137" s="42"/>
    </row>
    <row r="138" spans="1:8" ht="42.75" customHeight="1">
      <c r="A138" s="55"/>
      <c r="B138" s="52"/>
      <c r="C138" s="17" t="s">
        <v>57</v>
      </c>
      <c r="D138" s="12" t="s">
        <v>13</v>
      </c>
      <c r="E138" s="12">
        <f>E140+E141+E142</f>
        <v>2921273</v>
      </c>
      <c r="F138" s="12" t="s">
        <v>13</v>
      </c>
      <c r="G138" s="12">
        <f>G140+G142+G141+G143</f>
        <v>2380062.79</v>
      </c>
      <c r="H138" s="42">
        <f>G138/E138*100</f>
        <v>81.47348056823172</v>
      </c>
    </row>
    <row r="139" spans="1:8" ht="15">
      <c r="A139" s="56"/>
      <c r="B139" s="53"/>
      <c r="C139" s="18"/>
      <c r="D139" s="12" t="s">
        <v>4</v>
      </c>
      <c r="E139" s="12"/>
      <c r="F139" s="12" t="s">
        <v>4</v>
      </c>
      <c r="G139" s="12"/>
      <c r="H139" s="42"/>
    </row>
    <row r="140" spans="1:8" ht="30">
      <c r="A140" s="56"/>
      <c r="B140" s="53"/>
      <c r="C140" s="18"/>
      <c r="D140" s="12" t="s">
        <v>9</v>
      </c>
      <c r="E140" s="12">
        <v>0</v>
      </c>
      <c r="F140" s="12" t="s">
        <v>9</v>
      </c>
      <c r="G140" s="12">
        <v>0</v>
      </c>
      <c r="H140" s="42"/>
    </row>
    <row r="141" spans="1:8" ht="30">
      <c r="A141" s="56"/>
      <c r="B141" s="53"/>
      <c r="C141" s="18"/>
      <c r="D141" s="12" t="s">
        <v>10</v>
      </c>
      <c r="E141" s="12">
        <v>0</v>
      </c>
      <c r="F141" s="12" t="s">
        <v>10</v>
      </c>
      <c r="G141" s="12">
        <v>0</v>
      </c>
      <c r="H141" s="42"/>
    </row>
    <row r="142" spans="1:8" ht="15">
      <c r="A142" s="56"/>
      <c r="B142" s="53"/>
      <c r="C142" s="18"/>
      <c r="D142" s="12" t="s">
        <v>12</v>
      </c>
      <c r="E142" s="12">
        <v>2921273</v>
      </c>
      <c r="F142" s="12" t="s">
        <v>12</v>
      </c>
      <c r="G142" s="12">
        <v>2380062.79</v>
      </c>
      <c r="H142" s="42"/>
    </row>
    <row r="143" spans="1:8" ht="30">
      <c r="A143" s="57"/>
      <c r="B143" s="54"/>
      <c r="C143" s="19"/>
      <c r="D143" s="12" t="s">
        <v>11</v>
      </c>
      <c r="E143" s="12">
        <v>0</v>
      </c>
      <c r="F143" s="12" t="s">
        <v>11</v>
      </c>
      <c r="G143" s="12">
        <v>0</v>
      </c>
      <c r="H143" s="42"/>
    </row>
    <row r="144" spans="1:8" ht="47.25" customHeight="1">
      <c r="A144" s="71" t="s">
        <v>128</v>
      </c>
      <c r="B144" s="17" t="s">
        <v>58</v>
      </c>
      <c r="C144" s="20" t="s">
        <v>59</v>
      </c>
      <c r="D144" s="12" t="s">
        <v>13</v>
      </c>
      <c r="E144" s="12">
        <f>E146+E147+E148</f>
        <v>7464648</v>
      </c>
      <c r="F144" s="12" t="s">
        <v>13</v>
      </c>
      <c r="G144" s="12">
        <f>G146+G148+G147+G149</f>
        <v>6503212</v>
      </c>
      <c r="H144" s="21">
        <f>G144/E144*100</f>
        <v>87.12014283861744</v>
      </c>
    </row>
    <row r="145" spans="1:8" ht="15.75" customHeight="1">
      <c r="A145" s="72"/>
      <c r="B145" s="18"/>
      <c r="C145" s="20"/>
      <c r="D145" s="12" t="s">
        <v>4</v>
      </c>
      <c r="E145" s="12"/>
      <c r="F145" s="12" t="s">
        <v>4</v>
      </c>
      <c r="G145" s="12"/>
      <c r="H145" s="21"/>
    </row>
    <row r="146" spans="1:8" ht="30">
      <c r="A146" s="72"/>
      <c r="B146" s="18"/>
      <c r="C146" s="20"/>
      <c r="D146" s="12" t="s">
        <v>9</v>
      </c>
      <c r="E146" s="12">
        <v>3314800</v>
      </c>
      <c r="F146" s="12" t="s">
        <v>9</v>
      </c>
      <c r="G146" s="12">
        <v>3313464</v>
      </c>
      <c r="H146" s="21"/>
    </row>
    <row r="147" spans="1:8" ht="30">
      <c r="A147" s="72"/>
      <c r="B147" s="18"/>
      <c r="C147" s="20"/>
      <c r="D147" s="12" t="s">
        <v>10</v>
      </c>
      <c r="E147" s="12">
        <v>2986600</v>
      </c>
      <c r="F147" s="12" t="s">
        <v>10</v>
      </c>
      <c r="G147" s="12">
        <v>2986600</v>
      </c>
      <c r="H147" s="21"/>
    </row>
    <row r="148" spans="1:8" ht="15.75" customHeight="1">
      <c r="A148" s="72"/>
      <c r="B148" s="18"/>
      <c r="C148" s="20"/>
      <c r="D148" s="12" t="s">
        <v>12</v>
      </c>
      <c r="E148" s="12">
        <v>1163248</v>
      </c>
      <c r="F148" s="12" t="s">
        <v>12</v>
      </c>
      <c r="G148" s="12">
        <v>203148</v>
      </c>
      <c r="H148" s="21"/>
    </row>
    <row r="149" spans="1:8" ht="30">
      <c r="A149" s="73"/>
      <c r="B149" s="19"/>
      <c r="C149" s="20"/>
      <c r="D149" s="12" t="s">
        <v>11</v>
      </c>
      <c r="E149" s="12">
        <v>0</v>
      </c>
      <c r="F149" s="12" t="s">
        <v>11</v>
      </c>
      <c r="G149" s="12">
        <v>0</v>
      </c>
      <c r="H149" s="21"/>
    </row>
    <row r="150" spans="1:8" ht="14.25" customHeight="1">
      <c r="A150" s="71" t="s">
        <v>129</v>
      </c>
      <c r="B150" s="17" t="s">
        <v>60</v>
      </c>
      <c r="C150" s="17" t="s">
        <v>61</v>
      </c>
      <c r="D150" s="12" t="s">
        <v>13</v>
      </c>
      <c r="E150" s="12">
        <f>E152+E153+E154</f>
        <v>170000</v>
      </c>
      <c r="F150" s="12" t="s">
        <v>13</v>
      </c>
      <c r="G150" s="12">
        <f>G152+G154+G153+G155</f>
        <v>0</v>
      </c>
      <c r="H150" s="21">
        <f>G150/E150*100</f>
        <v>0</v>
      </c>
    </row>
    <row r="151" spans="1:8" ht="15">
      <c r="A151" s="72"/>
      <c r="B151" s="18"/>
      <c r="C151" s="18"/>
      <c r="D151" s="12" t="s">
        <v>4</v>
      </c>
      <c r="E151" s="12"/>
      <c r="F151" s="12" t="s">
        <v>4</v>
      </c>
      <c r="G151" s="12"/>
      <c r="H151" s="21"/>
    </row>
    <row r="152" spans="1:8" ht="30">
      <c r="A152" s="72"/>
      <c r="B152" s="18"/>
      <c r="C152" s="18"/>
      <c r="D152" s="12" t="s">
        <v>9</v>
      </c>
      <c r="E152" s="12">
        <v>0</v>
      </c>
      <c r="F152" s="12" t="s">
        <v>9</v>
      </c>
      <c r="G152" s="12">
        <v>0</v>
      </c>
      <c r="H152" s="21"/>
    </row>
    <row r="153" spans="1:8" ht="30">
      <c r="A153" s="72"/>
      <c r="B153" s="18"/>
      <c r="C153" s="18"/>
      <c r="D153" s="12" t="s">
        <v>10</v>
      </c>
      <c r="E153" s="12"/>
      <c r="F153" s="12" t="s">
        <v>10</v>
      </c>
      <c r="G153" s="12">
        <v>0</v>
      </c>
      <c r="H153" s="21"/>
    </row>
    <row r="154" spans="1:8" ht="15">
      <c r="A154" s="72"/>
      <c r="B154" s="18"/>
      <c r="C154" s="18"/>
      <c r="D154" s="12" t="s">
        <v>12</v>
      </c>
      <c r="E154" s="12">
        <v>170000</v>
      </c>
      <c r="F154" s="12" t="s">
        <v>12</v>
      </c>
      <c r="G154" s="12">
        <v>0</v>
      </c>
      <c r="H154" s="21"/>
    </row>
    <row r="155" spans="1:8" ht="30">
      <c r="A155" s="73"/>
      <c r="B155" s="19"/>
      <c r="C155" s="19"/>
      <c r="D155" s="12" t="s">
        <v>11</v>
      </c>
      <c r="E155" s="12">
        <v>0</v>
      </c>
      <c r="F155" s="12" t="s">
        <v>11</v>
      </c>
      <c r="G155" s="12">
        <v>0</v>
      </c>
      <c r="H155" s="21"/>
    </row>
    <row r="156" spans="1:8" ht="15">
      <c r="A156" s="55" t="s">
        <v>130</v>
      </c>
      <c r="B156" s="17" t="s">
        <v>62</v>
      </c>
      <c r="C156" s="17" t="s">
        <v>118</v>
      </c>
      <c r="D156" s="12" t="s">
        <v>13</v>
      </c>
      <c r="E156" s="12">
        <f>E158+E159+E160</f>
        <v>600</v>
      </c>
      <c r="F156" s="12" t="s">
        <v>13</v>
      </c>
      <c r="G156" s="12">
        <f>G158+G160+G159+G161</f>
        <v>0.1</v>
      </c>
      <c r="H156" s="42">
        <f>G156/E156*100</f>
        <v>0.01666666666666667</v>
      </c>
    </row>
    <row r="157" spans="1:8" ht="15">
      <c r="A157" s="56"/>
      <c r="B157" s="18"/>
      <c r="C157" s="18"/>
      <c r="D157" s="12" t="s">
        <v>4</v>
      </c>
      <c r="E157" s="12"/>
      <c r="F157" s="12" t="s">
        <v>4</v>
      </c>
      <c r="G157" s="12"/>
      <c r="H157" s="42"/>
    </row>
    <row r="158" spans="1:8" ht="30">
      <c r="A158" s="56"/>
      <c r="B158" s="18"/>
      <c r="C158" s="18"/>
      <c r="D158" s="12" t="s">
        <v>9</v>
      </c>
      <c r="E158" s="12">
        <v>0</v>
      </c>
      <c r="F158" s="12" t="s">
        <v>9</v>
      </c>
      <c r="G158" s="12">
        <v>0</v>
      </c>
      <c r="H158" s="42"/>
    </row>
    <row r="159" spans="1:8" ht="30">
      <c r="A159" s="56"/>
      <c r="B159" s="18"/>
      <c r="C159" s="18"/>
      <c r="D159" s="12" t="s">
        <v>10</v>
      </c>
      <c r="E159" s="12">
        <v>600</v>
      </c>
      <c r="F159" s="12" t="s">
        <v>10</v>
      </c>
      <c r="G159" s="12">
        <v>0.1</v>
      </c>
      <c r="H159" s="42"/>
    </row>
    <row r="160" spans="1:8" ht="15">
      <c r="A160" s="56"/>
      <c r="B160" s="18"/>
      <c r="C160" s="18"/>
      <c r="D160" s="12" t="s">
        <v>12</v>
      </c>
      <c r="E160" s="12">
        <v>0</v>
      </c>
      <c r="F160" s="12" t="s">
        <v>12</v>
      </c>
      <c r="G160" s="12">
        <v>0</v>
      </c>
      <c r="H160" s="42"/>
    </row>
    <row r="161" spans="1:8" ht="84" customHeight="1">
      <c r="A161" s="57"/>
      <c r="B161" s="19"/>
      <c r="C161" s="19"/>
      <c r="D161" s="12" t="s">
        <v>11</v>
      </c>
      <c r="E161" s="12">
        <v>0</v>
      </c>
      <c r="F161" s="12" t="s">
        <v>11</v>
      </c>
      <c r="G161" s="12">
        <v>0</v>
      </c>
      <c r="H161" s="42"/>
    </row>
    <row r="162" spans="1:8" ht="24.75" customHeight="1">
      <c r="A162" s="55"/>
      <c r="B162" s="17"/>
      <c r="C162" s="17" t="s">
        <v>63</v>
      </c>
      <c r="D162" s="12" t="s">
        <v>13</v>
      </c>
      <c r="E162" s="12">
        <f>E164+E165+E166</f>
        <v>1857200</v>
      </c>
      <c r="F162" s="12" t="s">
        <v>13</v>
      </c>
      <c r="G162" s="12">
        <f>G164+G166+G165+G167</f>
        <v>0.1</v>
      </c>
      <c r="H162" s="42">
        <f>G162/E162*100</f>
        <v>5.384449709239716E-06</v>
      </c>
    </row>
    <row r="163" spans="1:8" ht="24.75" customHeight="1">
      <c r="A163" s="56"/>
      <c r="B163" s="18"/>
      <c r="C163" s="18"/>
      <c r="D163" s="12" t="s">
        <v>4</v>
      </c>
      <c r="E163" s="12"/>
      <c r="F163" s="12" t="s">
        <v>4</v>
      </c>
      <c r="G163" s="12"/>
      <c r="H163" s="42"/>
    </row>
    <row r="164" spans="1:8" ht="29.25" customHeight="1">
      <c r="A164" s="56"/>
      <c r="B164" s="18"/>
      <c r="C164" s="18"/>
      <c r="D164" s="12" t="s">
        <v>9</v>
      </c>
      <c r="E164" s="12">
        <v>928600</v>
      </c>
      <c r="F164" s="12" t="s">
        <v>9</v>
      </c>
      <c r="G164" s="12">
        <v>0</v>
      </c>
      <c r="H164" s="42"/>
    </row>
    <row r="165" spans="1:8" ht="30" customHeight="1">
      <c r="A165" s="56"/>
      <c r="B165" s="18"/>
      <c r="C165" s="18"/>
      <c r="D165" s="12" t="s">
        <v>10</v>
      </c>
      <c r="E165" s="12">
        <v>928600</v>
      </c>
      <c r="F165" s="12" t="s">
        <v>10</v>
      </c>
      <c r="G165" s="12">
        <v>0.1</v>
      </c>
      <c r="H165" s="42"/>
    </row>
    <row r="166" spans="1:8" ht="21" customHeight="1">
      <c r="A166" s="56"/>
      <c r="B166" s="18"/>
      <c r="C166" s="18"/>
      <c r="D166" s="12" t="s">
        <v>12</v>
      </c>
      <c r="E166" s="12">
        <v>0</v>
      </c>
      <c r="F166" s="12" t="s">
        <v>12</v>
      </c>
      <c r="G166" s="12">
        <v>0</v>
      </c>
      <c r="H166" s="42"/>
    </row>
    <row r="167" spans="1:8" ht="29.25" customHeight="1">
      <c r="A167" s="57"/>
      <c r="B167" s="19"/>
      <c r="C167" s="19"/>
      <c r="D167" s="12" t="s">
        <v>11</v>
      </c>
      <c r="E167" s="12">
        <v>0</v>
      </c>
      <c r="F167" s="12" t="s">
        <v>11</v>
      </c>
      <c r="G167" s="12">
        <v>0</v>
      </c>
      <c r="H167" s="42"/>
    </row>
    <row r="168" spans="1:8" ht="14.25" customHeight="1">
      <c r="A168" s="75" t="s">
        <v>131</v>
      </c>
      <c r="B168" s="17" t="s">
        <v>64</v>
      </c>
      <c r="C168" s="20" t="s">
        <v>65</v>
      </c>
      <c r="D168" s="12" t="s">
        <v>13</v>
      </c>
      <c r="E168" s="12">
        <f>E170+E171+E172</f>
        <v>253000</v>
      </c>
      <c r="F168" s="12" t="s">
        <v>13</v>
      </c>
      <c r="G168" s="12">
        <f>G170+G172+G171+G173</f>
        <v>0</v>
      </c>
      <c r="H168" s="42">
        <f>G168/E168*100</f>
        <v>0</v>
      </c>
    </row>
    <row r="169" spans="1:8" ht="15">
      <c r="A169" s="76"/>
      <c r="B169" s="18"/>
      <c r="C169" s="20"/>
      <c r="D169" s="12" t="s">
        <v>4</v>
      </c>
      <c r="E169" s="12"/>
      <c r="F169" s="12" t="s">
        <v>4</v>
      </c>
      <c r="G169" s="12"/>
      <c r="H169" s="42"/>
    </row>
    <row r="170" spans="1:8" ht="30">
      <c r="A170" s="76"/>
      <c r="B170" s="18"/>
      <c r="C170" s="20"/>
      <c r="D170" s="12" t="s">
        <v>9</v>
      </c>
      <c r="E170" s="12">
        <v>0</v>
      </c>
      <c r="F170" s="12" t="s">
        <v>9</v>
      </c>
      <c r="G170" s="12">
        <v>0</v>
      </c>
      <c r="H170" s="42"/>
    </row>
    <row r="171" spans="1:8" ht="30">
      <c r="A171" s="76"/>
      <c r="B171" s="18"/>
      <c r="C171" s="20"/>
      <c r="D171" s="12" t="s">
        <v>10</v>
      </c>
      <c r="E171" s="12"/>
      <c r="F171" s="12" t="s">
        <v>10</v>
      </c>
      <c r="G171" s="12"/>
      <c r="H171" s="42"/>
    </row>
    <row r="172" spans="1:8" ht="15">
      <c r="A172" s="76"/>
      <c r="B172" s="18"/>
      <c r="C172" s="20"/>
      <c r="D172" s="12" t="s">
        <v>12</v>
      </c>
      <c r="E172" s="12">
        <v>253000</v>
      </c>
      <c r="F172" s="12" t="s">
        <v>12</v>
      </c>
      <c r="G172" s="12">
        <v>0</v>
      </c>
      <c r="H172" s="42"/>
    </row>
    <row r="173" spans="1:8" ht="30">
      <c r="A173" s="77"/>
      <c r="B173" s="19"/>
      <c r="C173" s="20"/>
      <c r="D173" s="12" t="s">
        <v>11</v>
      </c>
      <c r="E173" s="12">
        <v>0</v>
      </c>
      <c r="F173" s="12" t="s">
        <v>11</v>
      </c>
      <c r="G173" s="12">
        <v>0</v>
      </c>
      <c r="H173" s="42"/>
    </row>
    <row r="174" spans="1:8" ht="30" customHeight="1">
      <c r="A174" s="78" t="s">
        <v>132</v>
      </c>
      <c r="B174" s="20" t="s">
        <v>66</v>
      </c>
      <c r="C174" s="20" t="s">
        <v>66</v>
      </c>
      <c r="D174" s="12" t="str">
        <f aca="true" t="shared" si="0" ref="D174:D179">D144</f>
        <v>Итого</v>
      </c>
      <c r="E174" s="12">
        <f>E176+E177+E178+E179</f>
        <v>628000</v>
      </c>
      <c r="F174" s="12" t="str">
        <f aca="true" t="shared" si="1" ref="F174:F179">F144</f>
        <v>Итого</v>
      </c>
      <c r="G174" s="12">
        <f>G176+G177+G178+G179</f>
        <v>203227</v>
      </c>
      <c r="H174" s="33">
        <f>G174/E174*100</f>
        <v>32.3609872611465</v>
      </c>
    </row>
    <row r="175" spans="1:8" ht="15">
      <c r="A175" s="78"/>
      <c r="B175" s="20"/>
      <c r="C175" s="20"/>
      <c r="D175" s="12" t="str">
        <f t="shared" si="0"/>
        <v>В т.ч.</v>
      </c>
      <c r="E175" s="12">
        <f>E145</f>
        <v>0</v>
      </c>
      <c r="F175" s="12" t="str">
        <f t="shared" si="1"/>
        <v>В т.ч.</v>
      </c>
      <c r="G175" s="12">
        <f>G145</f>
        <v>0</v>
      </c>
      <c r="H175" s="34"/>
    </row>
    <row r="176" spans="1:8" ht="30">
      <c r="A176" s="78"/>
      <c r="B176" s="20"/>
      <c r="C176" s="20"/>
      <c r="D176" s="12" t="str">
        <f t="shared" si="0"/>
        <v>Федеральный бюджет</v>
      </c>
      <c r="E176" s="12"/>
      <c r="F176" s="12" t="str">
        <f t="shared" si="1"/>
        <v>Федеральный бюджет</v>
      </c>
      <c r="G176" s="12"/>
      <c r="H176" s="34"/>
    </row>
    <row r="177" spans="1:8" ht="30">
      <c r="A177" s="78"/>
      <c r="B177" s="20"/>
      <c r="C177" s="20"/>
      <c r="D177" s="12" t="str">
        <f t="shared" si="0"/>
        <v>Республиканский бюджет</v>
      </c>
      <c r="E177" s="12"/>
      <c r="F177" s="12" t="str">
        <f t="shared" si="1"/>
        <v>Республиканский бюджет</v>
      </c>
      <c r="G177" s="12">
        <v>0</v>
      </c>
      <c r="H177" s="34"/>
    </row>
    <row r="178" spans="1:8" ht="15">
      <c r="A178" s="78"/>
      <c r="B178" s="20"/>
      <c r="C178" s="20"/>
      <c r="D178" s="12" t="str">
        <f t="shared" si="0"/>
        <v>Местный бюджет</v>
      </c>
      <c r="E178" s="12">
        <v>628000</v>
      </c>
      <c r="F178" s="12" t="str">
        <f t="shared" si="1"/>
        <v>Местный бюджет</v>
      </c>
      <c r="G178" s="12">
        <v>203227</v>
      </c>
      <c r="H178" s="34"/>
    </row>
    <row r="179" spans="1:8" ht="30">
      <c r="A179" s="79"/>
      <c r="B179" s="20"/>
      <c r="C179" s="20"/>
      <c r="D179" s="12" t="str">
        <f t="shared" si="0"/>
        <v>Внебюджетные средства</v>
      </c>
      <c r="E179" s="12">
        <f>E149</f>
        <v>0</v>
      </c>
      <c r="F179" s="12" t="str">
        <f t="shared" si="1"/>
        <v>Внебюджетные средства</v>
      </c>
      <c r="G179" s="12">
        <f>G149</f>
        <v>0</v>
      </c>
      <c r="H179" s="35"/>
    </row>
    <row r="180" spans="1:8" ht="14.25" customHeight="1">
      <c r="A180" s="55">
        <v>7</v>
      </c>
      <c r="B180" s="43" t="s">
        <v>69</v>
      </c>
      <c r="C180" s="43" t="s">
        <v>68</v>
      </c>
      <c r="D180" s="13" t="s">
        <v>13</v>
      </c>
      <c r="E180" s="13">
        <f>E182+E183+E184</f>
        <v>2303600</v>
      </c>
      <c r="F180" s="13" t="s">
        <v>13</v>
      </c>
      <c r="G180" s="13">
        <f>G182+G183+G184</f>
        <v>29974.72</v>
      </c>
      <c r="H180" s="21">
        <f>G180/E180*100</f>
        <v>1.3012120159749956</v>
      </c>
    </row>
    <row r="181" spans="1:8" ht="14.25">
      <c r="A181" s="56"/>
      <c r="B181" s="43"/>
      <c r="C181" s="43"/>
      <c r="D181" s="13" t="s">
        <v>4</v>
      </c>
      <c r="E181" s="13"/>
      <c r="F181" s="13" t="s">
        <v>4</v>
      </c>
      <c r="G181" s="13"/>
      <c r="H181" s="21"/>
    </row>
    <row r="182" spans="1:8" ht="28.5">
      <c r="A182" s="56"/>
      <c r="B182" s="43"/>
      <c r="C182" s="43"/>
      <c r="D182" s="13" t="s">
        <v>9</v>
      </c>
      <c r="E182" s="13">
        <f>E188+E194</f>
        <v>0</v>
      </c>
      <c r="F182" s="13" t="s">
        <v>9</v>
      </c>
      <c r="G182" s="13">
        <f>G188+G194</f>
        <v>0</v>
      </c>
      <c r="H182" s="21"/>
    </row>
    <row r="183" spans="1:8" ht="28.5">
      <c r="A183" s="56"/>
      <c r="B183" s="43"/>
      <c r="C183" s="43"/>
      <c r="D183" s="13" t="s">
        <v>10</v>
      </c>
      <c r="E183" s="13">
        <f>E189+E195</f>
        <v>2207600</v>
      </c>
      <c r="F183" s="13" t="s">
        <v>10</v>
      </c>
      <c r="G183" s="13">
        <f>G189+G195</f>
        <v>0</v>
      </c>
      <c r="H183" s="21"/>
    </row>
    <row r="184" spans="1:8" ht="28.5">
      <c r="A184" s="56"/>
      <c r="B184" s="43"/>
      <c r="C184" s="43"/>
      <c r="D184" s="13" t="s">
        <v>12</v>
      </c>
      <c r="E184" s="13">
        <f>E190+E196</f>
        <v>96000</v>
      </c>
      <c r="F184" s="13" t="s">
        <v>12</v>
      </c>
      <c r="G184" s="13">
        <f>G190+G196</f>
        <v>29974.72</v>
      </c>
      <c r="H184" s="21"/>
    </row>
    <row r="185" spans="1:8" ht="28.5">
      <c r="A185" s="57"/>
      <c r="B185" s="43"/>
      <c r="C185" s="43"/>
      <c r="D185" s="13" t="s">
        <v>11</v>
      </c>
      <c r="E185" s="13">
        <v>0</v>
      </c>
      <c r="F185" s="13" t="s">
        <v>11</v>
      </c>
      <c r="G185" s="13">
        <v>0</v>
      </c>
      <c r="H185" s="21"/>
    </row>
    <row r="186" spans="1:8" ht="15">
      <c r="A186" s="55" t="s">
        <v>133</v>
      </c>
      <c r="B186" s="17" t="s">
        <v>70</v>
      </c>
      <c r="C186" s="17" t="s">
        <v>71</v>
      </c>
      <c r="D186" s="12" t="s">
        <v>13</v>
      </c>
      <c r="E186" s="12">
        <f>E188+E189+E190</f>
        <v>2264600</v>
      </c>
      <c r="F186" s="12" t="s">
        <v>13</v>
      </c>
      <c r="G186" s="12">
        <f>G188+G189+G190</f>
        <v>29974.72</v>
      </c>
      <c r="H186" s="42">
        <f>G186/E186*100</f>
        <v>1.3236209485118786</v>
      </c>
    </row>
    <row r="187" spans="1:8" ht="15">
      <c r="A187" s="56"/>
      <c r="B187" s="18"/>
      <c r="C187" s="18"/>
      <c r="D187" s="12" t="s">
        <v>4</v>
      </c>
      <c r="E187" s="12"/>
      <c r="F187" s="12" t="s">
        <v>4</v>
      </c>
      <c r="G187" s="12"/>
      <c r="H187" s="42"/>
    </row>
    <row r="188" spans="1:8" ht="30">
      <c r="A188" s="56"/>
      <c r="B188" s="18"/>
      <c r="C188" s="18"/>
      <c r="D188" s="12" t="s">
        <v>9</v>
      </c>
      <c r="E188" s="12">
        <v>0</v>
      </c>
      <c r="F188" s="12" t="s">
        <v>9</v>
      </c>
      <c r="G188" s="12">
        <v>0</v>
      </c>
      <c r="H188" s="42"/>
    </row>
    <row r="189" spans="1:8" ht="30">
      <c r="A189" s="56"/>
      <c r="B189" s="18"/>
      <c r="C189" s="18"/>
      <c r="D189" s="12" t="s">
        <v>10</v>
      </c>
      <c r="E189" s="12">
        <v>2207600</v>
      </c>
      <c r="F189" s="12" t="s">
        <v>10</v>
      </c>
      <c r="G189" s="12"/>
      <c r="H189" s="42"/>
    </row>
    <row r="190" spans="1:8" ht="15">
      <c r="A190" s="56"/>
      <c r="B190" s="18"/>
      <c r="C190" s="18"/>
      <c r="D190" s="12" t="s">
        <v>12</v>
      </c>
      <c r="E190" s="12">
        <v>57000</v>
      </c>
      <c r="F190" s="12" t="s">
        <v>12</v>
      </c>
      <c r="G190" s="12">
        <v>29974.72</v>
      </c>
      <c r="H190" s="42"/>
    </row>
    <row r="191" spans="1:8" ht="30">
      <c r="A191" s="57"/>
      <c r="B191" s="19"/>
      <c r="C191" s="19"/>
      <c r="D191" s="12" t="s">
        <v>11</v>
      </c>
      <c r="E191" s="12">
        <v>0</v>
      </c>
      <c r="F191" s="12" t="s">
        <v>11</v>
      </c>
      <c r="G191" s="12">
        <v>0</v>
      </c>
      <c r="H191" s="42"/>
    </row>
    <row r="192" spans="1:8" ht="15">
      <c r="A192" s="71"/>
      <c r="B192" s="17"/>
      <c r="C192" s="20" t="s">
        <v>72</v>
      </c>
      <c r="D192" s="12" t="s">
        <v>13</v>
      </c>
      <c r="E192" s="12">
        <f>E194+E195+E196</f>
        <v>39000</v>
      </c>
      <c r="F192" s="12" t="s">
        <v>13</v>
      </c>
      <c r="G192" s="12">
        <f>G194+G196+G195+G197</f>
        <v>0</v>
      </c>
      <c r="H192" s="21">
        <f>G192/E192*100</f>
        <v>0</v>
      </c>
    </row>
    <row r="193" spans="1:8" ht="15">
      <c r="A193" s="72"/>
      <c r="B193" s="18"/>
      <c r="C193" s="20"/>
      <c r="D193" s="12" t="s">
        <v>4</v>
      </c>
      <c r="E193" s="12"/>
      <c r="F193" s="12" t="s">
        <v>4</v>
      </c>
      <c r="G193" s="12"/>
      <c r="H193" s="21"/>
    </row>
    <row r="194" spans="1:8" ht="30">
      <c r="A194" s="72"/>
      <c r="B194" s="18"/>
      <c r="C194" s="20"/>
      <c r="D194" s="12" t="s">
        <v>9</v>
      </c>
      <c r="E194" s="12">
        <v>0</v>
      </c>
      <c r="F194" s="12" t="s">
        <v>9</v>
      </c>
      <c r="G194" s="12">
        <v>0</v>
      </c>
      <c r="H194" s="21"/>
    </row>
    <row r="195" spans="1:8" ht="30">
      <c r="A195" s="72"/>
      <c r="B195" s="18"/>
      <c r="C195" s="20"/>
      <c r="D195" s="12" t="s">
        <v>10</v>
      </c>
      <c r="E195" s="12"/>
      <c r="F195" s="12" t="s">
        <v>10</v>
      </c>
      <c r="G195" s="12"/>
      <c r="H195" s="21"/>
    </row>
    <row r="196" spans="1:8" ht="15">
      <c r="A196" s="72"/>
      <c r="B196" s="18"/>
      <c r="C196" s="20"/>
      <c r="D196" s="12" t="s">
        <v>12</v>
      </c>
      <c r="E196" s="12">
        <v>39000</v>
      </c>
      <c r="F196" s="12" t="s">
        <v>12</v>
      </c>
      <c r="G196" s="12">
        <v>0</v>
      </c>
      <c r="H196" s="21"/>
    </row>
    <row r="197" spans="1:8" ht="30">
      <c r="A197" s="73"/>
      <c r="B197" s="19"/>
      <c r="C197" s="20"/>
      <c r="D197" s="12" t="s">
        <v>11</v>
      </c>
      <c r="E197" s="12">
        <v>0</v>
      </c>
      <c r="F197" s="12" t="s">
        <v>11</v>
      </c>
      <c r="G197" s="12">
        <v>0</v>
      </c>
      <c r="H197" s="21"/>
    </row>
    <row r="198" spans="1:8" ht="14.25" customHeight="1">
      <c r="A198" s="55">
        <v>8</v>
      </c>
      <c r="B198" s="24" t="s">
        <v>7</v>
      </c>
      <c r="C198" s="24" t="s">
        <v>52</v>
      </c>
      <c r="D198" s="13" t="s">
        <v>13</v>
      </c>
      <c r="E198" s="13">
        <f>E200+E201+E202</f>
        <v>10899584</v>
      </c>
      <c r="F198" s="13" t="s">
        <v>13</v>
      </c>
      <c r="G198" s="13">
        <f>G200+G201+G202</f>
        <v>6405550.83</v>
      </c>
      <c r="H198" s="27">
        <f>G198/E198*100</f>
        <v>58.76876429412352</v>
      </c>
    </row>
    <row r="199" spans="1:8" ht="14.25">
      <c r="A199" s="56"/>
      <c r="B199" s="25"/>
      <c r="C199" s="25"/>
      <c r="D199" s="13" t="s">
        <v>4</v>
      </c>
      <c r="E199" s="13"/>
      <c r="F199" s="13" t="s">
        <v>4</v>
      </c>
      <c r="G199" s="13"/>
      <c r="H199" s="28"/>
    </row>
    <row r="200" spans="1:8" ht="28.5">
      <c r="A200" s="56"/>
      <c r="B200" s="25"/>
      <c r="C200" s="25"/>
      <c r="D200" s="13" t="s">
        <v>9</v>
      </c>
      <c r="E200" s="13">
        <f>E206+E212+E218+E224</f>
        <v>100000</v>
      </c>
      <c r="F200" s="13" t="s">
        <v>9</v>
      </c>
      <c r="G200" s="13">
        <f>G206+G212+G218+G224</f>
        <v>0</v>
      </c>
      <c r="H200" s="28"/>
    </row>
    <row r="201" spans="1:8" ht="28.5">
      <c r="A201" s="56"/>
      <c r="B201" s="25"/>
      <c r="C201" s="25"/>
      <c r="D201" s="13" t="s">
        <v>10</v>
      </c>
      <c r="E201" s="13">
        <f>E207+E213+E219+E225</f>
        <v>4500</v>
      </c>
      <c r="F201" s="13" t="s">
        <v>10</v>
      </c>
      <c r="G201" s="13">
        <f>G207+G213+G219+G225</f>
        <v>0</v>
      </c>
      <c r="H201" s="28"/>
    </row>
    <row r="202" spans="1:8" ht="28.5">
      <c r="A202" s="56"/>
      <c r="B202" s="25"/>
      <c r="C202" s="25"/>
      <c r="D202" s="13" t="s">
        <v>12</v>
      </c>
      <c r="E202" s="13">
        <f>E208+E214+E220+E226</f>
        <v>10795084</v>
      </c>
      <c r="F202" s="13" t="s">
        <v>12</v>
      </c>
      <c r="G202" s="13">
        <f>G208+G214+G220+G226</f>
        <v>6405550.83</v>
      </c>
      <c r="H202" s="28"/>
    </row>
    <row r="203" spans="1:8" ht="28.5">
      <c r="A203" s="57"/>
      <c r="B203" s="26"/>
      <c r="C203" s="26"/>
      <c r="D203" s="13" t="s">
        <v>11</v>
      </c>
      <c r="E203" s="13">
        <f>E209+E215+E221+E227</f>
        <v>0</v>
      </c>
      <c r="F203" s="13" t="s">
        <v>11</v>
      </c>
      <c r="G203" s="13">
        <f>G209+G215+G221+G227</f>
        <v>0</v>
      </c>
      <c r="H203" s="29"/>
    </row>
    <row r="204" spans="1:10" ht="14.25" customHeight="1">
      <c r="A204" s="71">
        <v>42377</v>
      </c>
      <c r="B204" s="20" t="s">
        <v>74</v>
      </c>
      <c r="C204" s="17" t="s">
        <v>73</v>
      </c>
      <c r="D204" s="12" t="s">
        <v>13</v>
      </c>
      <c r="E204" s="12">
        <f>E206+E207+E208+E209</f>
        <v>2600000</v>
      </c>
      <c r="F204" s="12" t="s">
        <v>13</v>
      </c>
      <c r="G204" s="12">
        <f>G206+G207+G208+G209</f>
        <v>1370000</v>
      </c>
      <c r="H204" s="33">
        <f>G204/E204*100</f>
        <v>52.69230769230769</v>
      </c>
      <c r="I204" s="15"/>
      <c r="J204" s="15"/>
    </row>
    <row r="205" spans="1:10" ht="15">
      <c r="A205" s="72"/>
      <c r="B205" s="20"/>
      <c r="C205" s="18"/>
      <c r="D205" s="12" t="s">
        <v>4</v>
      </c>
      <c r="E205" s="12"/>
      <c r="F205" s="12" t="s">
        <v>4</v>
      </c>
      <c r="G205" s="12"/>
      <c r="H205" s="34"/>
      <c r="I205" s="15"/>
      <c r="J205" s="15"/>
    </row>
    <row r="206" spans="1:10" ht="30">
      <c r="A206" s="72"/>
      <c r="B206" s="20"/>
      <c r="C206" s="18"/>
      <c r="D206" s="12" t="s">
        <v>9</v>
      </c>
      <c r="E206" s="12"/>
      <c r="F206" s="12" t="s">
        <v>9</v>
      </c>
      <c r="G206" s="12"/>
      <c r="H206" s="34"/>
      <c r="I206" s="15"/>
      <c r="J206" s="15"/>
    </row>
    <row r="207" spans="1:10" ht="30">
      <c r="A207" s="72"/>
      <c r="B207" s="20"/>
      <c r="C207" s="18"/>
      <c r="D207" s="12" t="s">
        <v>10</v>
      </c>
      <c r="E207" s="12">
        <v>4500</v>
      </c>
      <c r="F207" s="12" t="s">
        <v>10</v>
      </c>
      <c r="G207" s="12">
        <v>0</v>
      </c>
      <c r="H207" s="34"/>
      <c r="I207" s="15"/>
      <c r="J207" s="15"/>
    </row>
    <row r="208" spans="1:10" ht="15">
      <c r="A208" s="72"/>
      <c r="B208" s="20"/>
      <c r="C208" s="18"/>
      <c r="D208" s="12" t="s">
        <v>12</v>
      </c>
      <c r="E208" s="12">
        <v>2595500</v>
      </c>
      <c r="F208" s="12" t="s">
        <v>12</v>
      </c>
      <c r="G208" s="12">
        <v>1370000</v>
      </c>
      <c r="H208" s="34"/>
      <c r="I208" s="15"/>
      <c r="J208" s="15"/>
    </row>
    <row r="209" spans="1:10" ht="30">
      <c r="A209" s="73"/>
      <c r="B209" s="20"/>
      <c r="C209" s="19"/>
      <c r="D209" s="12" t="s">
        <v>11</v>
      </c>
      <c r="E209" s="12"/>
      <c r="F209" s="12" t="s">
        <v>11</v>
      </c>
      <c r="G209" s="12"/>
      <c r="H209" s="35"/>
      <c r="I209" s="15"/>
      <c r="J209" s="15"/>
    </row>
    <row r="210" spans="1:10" ht="15">
      <c r="A210" s="71"/>
      <c r="B210" s="17"/>
      <c r="C210" s="17" t="s">
        <v>75</v>
      </c>
      <c r="D210" s="12" t="s">
        <v>13</v>
      </c>
      <c r="E210" s="12">
        <f>E212+E213+E214+E215</f>
        <v>105000</v>
      </c>
      <c r="F210" s="12" t="s">
        <v>13</v>
      </c>
      <c r="G210" s="12">
        <f>G212+G213+G214+G215</f>
        <v>50000</v>
      </c>
      <c r="H210" s="33">
        <f>G210/E210*100</f>
        <v>47.61904761904761</v>
      </c>
      <c r="I210" s="15"/>
      <c r="J210" s="15"/>
    </row>
    <row r="211" spans="1:10" ht="15">
      <c r="A211" s="72"/>
      <c r="B211" s="18"/>
      <c r="C211" s="18"/>
      <c r="D211" s="12" t="s">
        <v>4</v>
      </c>
      <c r="E211" s="12"/>
      <c r="F211" s="12" t="s">
        <v>4</v>
      </c>
      <c r="G211" s="12"/>
      <c r="H211" s="34"/>
      <c r="I211" s="15"/>
      <c r="J211" s="15"/>
    </row>
    <row r="212" spans="1:10" ht="30">
      <c r="A212" s="72"/>
      <c r="B212" s="18"/>
      <c r="C212" s="18"/>
      <c r="D212" s="12" t="s">
        <v>9</v>
      </c>
      <c r="E212" s="12"/>
      <c r="F212" s="12" t="s">
        <v>9</v>
      </c>
      <c r="G212" s="12"/>
      <c r="H212" s="34"/>
      <c r="I212" s="15"/>
      <c r="J212" s="15"/>
    </row>
    <row r="213" spans="1:10" ht="30">
      <c r="A213" s="72"/>
      <c r="B213" s="18"/>
      <c r="C213" s="18"/>
      <c r="D213" s="12" t="s">
        <v>10</v>
      </c>
      <c r="E213" s="12"/>
      <c r="F213" s="12" t="s">
        <v>10</v>
      </c>
      <c r="G213" s="12"/>
      <c r="H213" s="34"/>
      <c r="I213" s="15"/>
      <c r="J213" s="15"/>
    </row>
    <row r="214" spans="1:10" ht="15">
      <c r="A214" s="72"/>
      <c r="B214" s="18"/>
      <c r="C214" s="18"/>
      <c r="D214" s="12" t="s">
        <v>12</v>
      </c>
      <c r="E214" s="12">
        <v>105000</v>
      </c>
      <c r="F214" s="12" t="s">
        <v>12</v>
      </c>
      <c r="G214" s="12">
        <v>50000</v>
      </c>
      <c r="H214" s="34"/>
      <c r="I214" s="15"/>
      <c r="J214" s="15"/>
    </row>
    <row r="215" spans="1:10" ht="30">
      <c r="A215" s="73"/>
      <c r="B215" s="19"/>
      <c r="C215" s="19"/>
      <c r="D215" s="12" t="s">
        <v>11</v>
      </c>
      <c r="E215" s="12"/>
      <c r="F215" s="12" t="s">
        <v>11</v>
      </c>
      <c r="G215" s="12"/>
      <c r="H215" s="35"/>
      <c r="I215" s="15"/>
      <c r="J215" s="15"/>
    </row>
    <row r="216" spans="1:10" ht="15">
      <c r="A216" s="71"/>
      <c r="B216" s="17"/>
      <c r="C216" s="18" t="s">
        <v>76</v>
      </c>
      <c r="D216" s="12" t="s">
        <v>13</v>
      </c>
      <c r="E216" s="12">
        <f>E218+E219+E220+E221</f>
        <v>7987734</v>
      </c>
      <c r="F216" s="12" t="s">
        <v>13</v>
      </c>
      <c r="G216" s="12">
        <f>G218+G219+G220+G221</f>
        <v>4878771.03</v>
      </c>
      <c r="H216" s="33">
        <f>G216/E216*100</f>
        <v>61.0782861572506</v>
      </c>
      <c r="I216" s="15"/>
      <c r="J216" s="15"/>
    </row>
    <row r="217" spans="1:10" ht="15">
      <c r="A217" s="72"/>
      <c r="B217" s="18"/>
      <c r="C217" s="18"/>
      <c r="D217" s="12" t="s">
        <v>4</v>
      </c>
      <c r="E217" s="12"/>
      <c r="F217" s="12" t="s">
        <v>4</v>
      </c>
      <c r="G217" s="12"/>
      <c r="H217" s="34"/>
      <c r="I217" s="15"/>
      <c r="J217" s="15"/>
    </row>
    <row r="218" spans="1:10" ht="30">
      <c r="A218" s="72"/>
      <c r="B218" s="18"/>
      <c r="C218" s="18"/>
      <c r="D218" s="12" t="s">
        <v>9</v>
      </c>
      <c r="E218" s="12">
        <v>100000</v>
      </c>
      <c r="F218" s="12" t="s">
        <v>9</v>
      </c>
      <c r="G218" s="12">
        <v>0</v>
      </c>
      <c r="H218" s="34"/>
      <c r="I218" s="15"/>
      <c r="J218" s="15"/>
    </row>
    <row r="219" spans="1:10" ht="30">
      <c r="A219" s="72"/>
      <c r="B219" s="18"/>
      <c r="C219" s="18"/>
      <c r="D219" s="12" t="s">
        <v>10</v>
      </c>
      <c r="E219" s="12"/>
      <c r="F219" s="12" t="s">
        <v>10</v>
      </c>
      <c r="G219" s="12"/>
      <c r="H219" s="34"/>
      <c r="I219" s="15"/>
      <c r="J219" s="15"/>
    </row>
    <row r="220" spans="1:10" ht="15">
      <c r="A220" s="72"/>
      <c r="B220" s="18"/>
      <c r="C220" s="18"/>
      <c r="D220" s="12" t="s">
        <v>12</v>
      </c>
      <c r="E220" s="12">
        <v>7887734</v>
      </c>
      <c r="F220" s="12" t="s">
        <v>12</v>
      </c>
      <c r="G220" s="12">
        <v>4878771.03</v>
      </c>
      <c r="H220" s="34"/>
      <c r="I220" s="15"/>
      <c r="J220" s="15"/>
    </row>
    <row r="221" spans="1:10" ht="30">
      <c r="A221" s="73"/>
      <c r="B221" s="19"/>
      <c r="C221" s="19"/>
      <c r="D221" s="12" t="s">
        <v>11</v>
      </c>
      <c r="E221" s="12"/>
      <c r="F221" s="12" t="s">
        <v>11</v>
      </c>
      <c r="G221" s="12"/>
      <c r="H221" s="35"/>
      <c r="I221" s="15"/>
      <c r="J221" s="15"/>
    </row>
    <row r="222" spans="1:10" ht="15">
      <c r="A222" s="71"/>
      <c r="B222" s="17"/>
      <c r="C222" s="17" t="s">
        <v>77</v>
      </c>
      <c r="D222" s="12" t="s">
        <v>13</v>
      </c>
      <c r="E222" s="12">
        <f>E224+E225+E226+E227</f>
        <v>206850</v>
      </c>
      <c r="F222" s="12" t="s">
        <v>13</v>
      </c>
      <c r="G222" s="12">
        <f>G224+G225+G226+G227</f>
        <v>106779.8</v>
      </c>
      <c r="H222" s="33">
        <f>G222/E222*100</f>
        <v>51.62185158327291</v>
      </c>
      <c r="I222" s="15"/>
      <c r="J222" s="15"/>
    </row>
    <row r="223" spans="1:10" ht="15">
      <c r="A223" s="72"/>
      <c r="B223" s="18"/>
      <c r="C223" s="18"/>
      <c r="D223" s="12" t="s">
        <v>4</v>
      </c>
      <c r="E223" s="12"/>
      <c r="F223" s="12" t="s">
        <v>4</v>
      </c>
      <c r="G223" s="12"/>
      <c r="H223" s="34"/>
      <c r="I223" s="15"/>
      <c r="J223" s="15"/>
    </row>
    <row r="224" spans="1:10" ht="30">
      <c r="A224" s="72"/>
      <c r="B224" s="18"/>
      <c r="C224" s="18"/>
      <c r="D224" s="12" t="s">
        <v>9</v>
      </c>
      <c r="E224" s="12"/>
      <c r="F224" s="12" t="s">
        <v>9</v>
      </c>
      <c r="G224" s="12"/>
      <c r="H224" s="34"/>
      <c r="I224" s="15"/>
      <c r="J224" s="15"/>
    </row>
    <row r="225" spans="1:10" ht="30">
      <c r="A225" s="72"/>
      <c r="B225" s="18"/>
      <c r="C225" s="18"/>
      <c r="D225" s="12" t="s">
        <v>10</v>
      </c>
      <c r="E225" s="12"/>
      <c r="F225" s="12" t="s">
        <v>10</v>
      </c>
      <c r="G225" s="12"/>
      <c r="H225" s="34"/>
      <c r="I225" s="15"/>
      <c r="J225" s="15"/>
    </row>
    <row r="226" spans="1:10" ht="15">
      <c r="A226" s="72"/>
      <c r="B226" s="18"/>
      <c r="C226" s="18"/>
      <c r="D226" s="12" t="s">
        <v>12</v>
      </c>
      <c r="E226" s="12">
        <v>206850</v>
      </c>
      <c r="F226" s="12" t="s">
        <v>12</v>
      </c>
      <c r="G226" s="12">
        <v>106779.8</v>
      </c>
      <c r="H226" s="34"/>
      <c r="I226" s="15"/>
      <c r="J226" s="15"/>
    </row>
    <row r="227" spans="1:10" ht="30">
      <c r="A227" s="73"/>
      <c r="B227" s="19"/>
      <c r="C227" s="19"/>
      <c r="D227" s="12" t="s">
        <v>11</v>
      </c>
      <c r="E227" s="12"/>
      <c r="F227" s="12" t="s">
        <v>11</v>
      </c>
      <c r="G227" s="12"/>
      <c r="H227" s="35"/>
      <c r="I227" s="15"/>
      <c r="J227" s="15"/>
    </row>
    <row r="228" spans="1:8" ht="14.25">
      <c r="A228" s="55">
        <v>9</v>
      </c>
      <c r="B228" s="24" t="s">
        <v>21</v>
      </c>
      <c r="C228" s="24" t="s">
        <v>78</v>
      </c>
      <c r="D228" s="13" t="s">
        <v>13</v>
      </c>
      <c r="E228" s="13">
        <f>E230+E231+E232</f>
        <v>212500</v>
      </c>
      <c r="F228" s="13" t="s">
        <v>13</v>
      </c>
      <c r="G228" s="13">
        <f>G230+G231+G232</f>
        <v>106331.19</v>
      </c>
      <c r="H228" s="21">
        <f>G228/E228*100</f>
        <v>50.038207058823524</v>
      </c>
    </row>
    <row r="229" spans="1:8" ht="15">
      <c r="A229" s="56"/>
      <c r="B229" s="25"/>
      <c r="C229" s="25"/>
      <c r="D229" s="12" t="s">
        <v>4</v>
      </c>
      <c r="E229" s="12"/>
      <c r="F229" s="12" t="s">
        <v>4</v>
      </c>
      <c r="G229" s="12"/>
      <c r="H229" s="21"/>
    </row>
    <row r="230" spans="1:8" ht="30">
      <c r="A230" s="56"/>
      <c r="B230" s="25"/>
      <c r="C230" s="25"/>
      <c r="D230" s="12" t="s">
        <v>9</v>
      </c>
      <c r="E230" s="12">
        <f>E236</f>
        <v>0</v>
      </c>
      <c r="F230" s="12" t="s">
        <v>9</v>
      </c>
      <c r="G230" s="12">
        <v>0</v>
      </c>
      <c r="H230" s="21"/>
    </row>
    <row r="231" spans="1:8" ht="30">
      <c r="A231" s="56"/>
      <c r="B231" s="25"/>
      <c r="C231" s="25"/>
      <c r="D231" s="12" t="s">
        <v>10</v>
      </c>
      <c r="E231" s="12">
        <f>E237</f>
        <v>0</v>
      </c>
      <c r="F231" s="12" t="s">
        <v>10</v>
      </c>
      <c r="G231" s="12">
        <v>0</v>
      </c>
      <c r="H231" s="21"/>
    </row>
    <row r="232" spans="1:8" ht="15">
      <c r="A232" s="56"/>
      <c r="B232" s="25"/>
      <c r="C232" s="25"/>
      <c r="D232" s="12" t="s">
        <v>12</v>
      </c>
      <c r="E232" s="12">
        <f>E238</f>
        <v>212500</v>
      </c>
      <c r="F232" s="12" t="s">
        <v>12</v>
      </c>
      <c r="G232" s="12">
        <f>G238</f>
        <v>106331.19</v>
      </c>
      <c r="H232" s="21"/>
    </row>
    <row r="233" spans="1:8" ht="30">
      <c r="A233" s="57"/>
      <c r="B233" s="26"/>
      <c r="C233" s="26"/>
      <c r="D233" s="12" t="s">
        <v>11</v>
      </c>
      <c r="E233" s="12">
        <v>0</v>
      </c>
      <c r="F233" s="12" t="s">
        <v>11</v>
      </c>
      <c r="G233" s="12">
        <v>0</v>
      </c>
      <c r="H233" s="21"/>
    </row>
    <row r="234" spans="1:8" ht="14.25" customHeight="1">
      <c r="A234" s="71"/>
      <c r="B234" s="17" t="s">
        <v>79</v>
      </c>
      <c r="C234" s="20" t="s">
        <v>80</v>
      </c>
      <c r="D234" s="12" t="s">
        <v>13</v>
      </c>
      <c r="E234" s="12">
        <f>E236+E237+E238</f>
        <v>212500</v>
      </c>
      <c r="F234" s="12" t="s">
        <v>13</v>
      </c>
      <c r="G234" s="12">
        <f>G236+G238+G237+G239</f>
        <v>106331.19</v>
      </c>
      <c r="H234" s="42">
        <f>G234/E234*100</f>
        <v>50.038207058823524</v>
      </c>
    </row>
    <row r="235" spans="1:8" ht="15">
      <c r="A235" s="72"/>
      <c r="B235" s="18"/>
      <c r="C235" s="20"/>
      <c r="D235" s="12" t="s">
        <v>4</v>
      </c>
      <c r="E235" s="12"/>
      <c r="F235" s="12" t="s">
        <v>4</v>
      </c>
      <c r="G235" s="12"/>
      <c r="H235" s="42"/>
    </row>
    <row r="236" spans="1:8" ht="30">
      <c r="A236" s="72"/>
      <c r="B236" s="18"/>
      <c r="C236" s="20"/>
      <c r="D236" s="12" t="s">
        <v>9</v>
      </c>
      <c r="E236" s="12">
        <v>0</v>
      </c>
      <c r="F236" s="12" t="s">
        <v>9</v>
      </c>
      <c r="G236" s="12">
        <v>0</v>
      </c>
      <c r="H236" s="42"/>
    </row>
    <row r="237" spans="1:8" ht="30">
      <c r="A237" s="72"/>
      <c r="B237" s="18"/>
      <c r="C237" s="20"/>
      <c r="D237" s="12" t="s">
        <v>10</v>
      </c>
      <c r="E237" s="12">
        <v>0</v>
      </c>
      <c r="F237" s="12" t="s">
        <v>10</v>
      </c>
      <c r="G237" s="12">
        <v>0</v>
      </c>
      <c r="H237" s="42"/>
    </row>
    <row r="238" spans="1:8" ht="15">
      <c r="A238" s="72"/>
      <c r="B238" s="18"/>
      <c r="C238" s="20"/>
      <c r="D238" s="12" t="s">
        <v>12</v>
      </c>
      <c r="E238" s="12">
        <v>212500</v>
      </c>
      <c r="F238" s="12" t="s">
        <v>12</v>
      </c>
      <c r="G238" s="12">
        <v>106331.19</v>
      </c>
      <c r="H238" s="42"/>
    </row>
    <row r="239" spans="1:8" ht="30">
      <c r="A239" s="73"/>
      <c r="B239" s="19"/>
      <c r="C239" s="20"/>
      <c r="D239" s="12" t="s">
        <v>11</v>
      </c>
      <c r="E239" s="12">
        <v>0</v>
      </c>
      <c r="F239" s="12" t="s">
        <v>11</v>
      </c>
      <c r="G239" s="12">
        <v>0</v>
      </c>
      <c r="H239" s="42"/>
    </row>
    <row r="240" spans="1:8" ht="15">
      <c r="A240" s="55">
        <v>10</v>
      </c>
      <c r="B240" s="17" t="s">
        <v>81</v>
      </c>
      <c r="C240" s="17" t="s">
        <v>82</v>
      </c>
      <c r="D240" s="12" t="s">
        <v>13</v>
      </c>
      <c r="E240" s="12">
        <f>E242+E243+E244</f>
        <v>52800</v>
      </c>
      <c r="F240" s="12" t="s">
        <v>13</v>
      </c>
      <c r="G240" s="12">
        <f>G242+G244+G243+G245</f>
        <v>22284.18</v>
      </c>
      <c r="H240" s="42">
        <f>G240/E240*100</f>
        <v>42.20488636363636</v>
      </c>
    </row>
    <row r="241" spans="1:8" ht="15">
      <c r="A241" s="56"/>
      <c r="B241" s="18"/>
      <c r="C241" s="18"/>
      <c r="D241" s="12" t="s">
        <v>4</v>
      </c>
      <c r="E241" s="12"/>
      <c r="F241" s="12" t="s">
        <v>4</v>
      </c>
      <c r="G241" s="12"/>
      <c r="H241" s="42"/>
    </row>
    <row r="242" spans="1:8" ht="30">
      <c r="A242" s="56"/>
      <c r="B242" s="18"/>
      <c r="C242" s="18"/>
      <c r="D242" s="12" t="s">
        <v>9</v>
      </c>
      <c r="E242" s="12">
        <f>E248</f>
        <v>0</v>
      </c>
      <c r="F242" s="12" t="s">
        <v>9</v>
      </c>
      <c r="G242" s="12">
        <f>G248</f>
        <v>0</v>
      </c>
      <c r="H242" s="42"/>
    </row>
    <row r="243" spans="1:8" ht="30">
      <c r="A243" s="56"/>
      <c r="B243" s="18"/>
      <c r="C243" s="18"/>
      <c r="D243" s="12" t="s">
        <v>10</v>
      </c>
      <c r="E243" s="12">
        <f>E249</f>
        <v>52800</v>
      </c>
      <c r="F243" s="12" t="s">
        <v>10</v>
      </c>
      <c r="G243" s="12">
        <f>G249</f>
        <v>22284.18</v>
      </c>
      <c r="H243" s="42"/>
    </row>
    <row r="244" spans="1:8" ht="15">
      <c r="A244" s="56"/>
      <c r="B244" s="18"/>
      <c r="C244" s="18"/>
      <c r="D244" s="12" t="s">
        <v>12</v>
      </c>
      <c r="E244" s="12">
        <f>E250</f>
        <v>0</v>
      </c>
      <c r="F244" s="12" t="s">
        <v>12</v>
      </c>
      <c r="G244" s="12">
        <f>G250</f>
        <v>0</v>
      </c>
      <c r="H244" s="42"/>
    </row>
    <row r="245" spans="1:8" ht="30">
      <c r="A245" s="57"/>
      <c r="B245" s="19"/>
      <c r="C245" s="19"/>
      <c r="D245" s="12" t="s">
        <v>11</v>
      </c>
      <c r="E245" s="12">
        <v>0</v>
      </c>
      <c r="F245" s="12" t="s">
        <v>11</v>
      </c>
      <c r="G245" s="12">
        <v>0</v>
      </c>
      <c r="H245" s="42"/>
    </row>
    <row r="246" spans="1:8" ht="15">
      <c r="A246" s="71" t="s">
        <v>134</v>
      </c>
      <c r="B246" s="17" t="s">
        <v>84</v>
      </c>
      <c r="C246" s="20" t="s">
        <v>83</v>
      </c>
      <c r="D246" s="12" t="s">
        <v>13</v>
      </c>
      <c r="E246" s="12">
        <f>E248+E249+E250</f>
        <v>52800</v>
      </c>
      <c r="F246" s="12" t="s">
        <v>13</v>
      </c>
      <c r="G246" s="12">
        <f>G248+G250+G249+G251</f>
        <v>22284.18</v>
      </c>
      <c r="H246" s="42">
        <f>G246/E246*100</f>
        <v>42.20488636363636</v>
      </c>
    </row>
    <row r="247" spans="1:8" ht="15">
      <c r="A247" s="72"/>
      <c r="B247" s="18"/>
      <c r="C247" s="20"/>
      <c r="D247" s="12" t="s">
        <v>4</v>
      </c>
      <c r="E247" s="12"/>
      <c r="F247" s="12" t="s">
        <v>4</v>
      </c>
      <c r="G247" s="12"/>
      <c r="H247" s="42"/>
    </row>
    <row r="248" spans="1:8" ht="30">
      <c r="A248" s="72"/>
      <c r="B248" s="18"/>
      <c r="C248" s="20"/>
      <c r="D248" s="12" t="s">
        <v>9</v>
      </c>
      <c r="E248" s="12">
        <v>0</v>
      </c>
      <c r="F248" s="12" t="s">
        <v>9</v>
      </c>
      <c r="G248" s="12">
        <v>0</v>
      </c>
      <c r="H248" s="42"/>
    </row>
    <row r="249" spans="1:8" ht="30">
      <c r="A249" s="72"/>
      <c r="B249" s="18"/>
      <c r="C249" s="20"/>
      <c r="D249" s="12" t="s">
        <v>10</v>
      </c>
      <c r="E249" s="12">
        <v>52800</v>
      </c>
      <c r="F249" s="12" t="s">
        <v>10</v>
      </c>
      <c r="G249" s="12">
        <v>22284.18</v>
      </c>
      <c r="H249" s="42"/>
    </row>
    <row r="250" spans="1:8" ht="15">
      <c r="A250" s="72"/>
      <c r="B250" s="18"/>
      <c r="C250" s="20"/>
      <c r="D250" s="12" t="s">
        <v>12</v>
      </c>
      <c r="E250" s="12"/>
      <c r="F250" s="12" t="s">
        <v>12</v>
      </c>
      <c r="G250" s="12"/>
      <c r="H250" s="42"/>
    </row>
    <row r="251" spans="1:8" ht="30">
      <c r="A251" s="73"/>
      <c r="B251" s="19"/>
      <c r="C251" s="20"/>
      <c r="D251" s="12" t="s">
        <v>11</v>
      </c>
      <c r="E251" s="12">
        <v>0</v>
      </c>
      <c r="F251" s="12" t="s">
        <v>11</v>
      </c>
      <c r="G251" s="12">
        <v>0</v>
      </c>
      <c r="H251" s="42"/>
    </row>
    <row r="252" spans="1:8" ht="25.5" customHeight="1">
      <c r="A252" s="55">
        <v>11</v>
      </c>
      <c r="B252" s="24" t="s">
        <v>86</v>
      </c>
      <c r="C252" s="24" t="s">
        <v>85</v>
      </c>
      <c r="D252" s="13" t="s">
        <v>13</v>
      </c>
      <c r="E252" s="6">
        <f>E254+E255+E256</f>
        <v>157241000</v>
      </c>
      <c r="F252" s="13" t="s">
        <v>13</v>
      </c>
      <c r="G252" s="6">
        <f>G254+G255+G256</f>
        <v>77500242.87</v>
      </c>
      <c r="H252" s="27">
        <f>G252/E252*100</f>
        <v>49.287554053968115</v>
      </c>
    </row>
    <row r="253" spans="1:8" ht="14.25">
      <c r="A253" s="56"/>
      <c r="B253" s="25"/>
      <c r="C253" s="25"/>
      <c r="D253" s="13" t="s">
        <v>4</v>
      </c>
      <c r="E253" s="13"/>
      <c r="F253" s="13" t="s">
        <v>4</v>
      </c>
      <c r="G253" s="13"/>
      <c r="H253" s="28"/>
    </row>
    <row r="254" spans="1:8" ht="28.5">
      <c r="A254" s="56"/>
      <c r="B254" s="25"/>
      <c r="C254" s="25"/>
      <c r="D254" s="13" t="s">
        <v>9</v>
      </c>
      <c r="E254" s="13">
        <f>E260+E266+E272+E278+E284+E290+E296+E302+E308+E314</f>
        <v>1127000</v>
      </c>
      <c r="F254" s="13" t="s">
        <v>9</v>
      </c>
      <c r="G254" s="13">
        <f>G260+G266+G272+G278+G284+G290+G296+G302+G308+G314</f>
        <v>31025.3</v>
      </c>
      <c r="H254" s="28"/>
    </row>
    <row r="255" spans="1:8" ht="28.5">
      <c r="A255" s="56"/>
      <c r="B255" s="25"/>
      <c r="C255" s="25"/>
      <c r="D255" s="13" t="s">
        <v>10</v>
      </c>
      <c r="E255" s="13">
        <f>E261+E267+E273+E279+E285+E291+E297+E303+E309+E315</f>
        <v>122376800</v>
      </c>
      <c r="F255" s="13" t="s">
        <v>10</v>
      </c>
      <c r="G255" s="13">
        <f>G261+G267+G273+G279+G285+G291+G297+G303+G309+G315</f>
        <v>57082972.21</v>
      </c>
      <c r="H255" s="28"/>
    </row>
    <row r="256" spans="1:8" ht="28.5">
      <c r="A256" s="56"/>
      <c r="B256" s="25"/>
      <c r="C256" s="25"/>
      <c r="D256" s="13" t="s">
        <v>12</v>
      </c>
      <c r="E256" s="13">
        <f>E262+E268+E274+E280+E286+E292+E298+E304+E310+E316</f>
        <v>33737200</v>
      </c>
      <c r="F256" s="13" t="s">
        <v>12</v>
      </c>
      <c r="G256" s="13">
        <f>G262+G268+G274+G280+G286+G292+G298+G304+G310+G316</f>
        <v>20386245.36</v>
      </c>
      <c r="H256" s="28"/>
    </row>
    <row r="257" spans="1:8" ht="28.5">
      <c r="A257" s="57"/>
      <c r="B257" s="26"/>
      <c r="C257" s="26"/>
      <c r="D257" s="13" t="s">
        <v>11</v>
      </c>
      <c r="E257" s="13">
        <f>E263+E269+E275+E281+E287+E293+E299+E305+E311+E317</f>
        <v>0</v>
      </c>
      <c r="F257" s="13" t="s">
        <v>11</v>
      </c>
      <c r="G257" s="13">
        <f>G263+G269+G275+G281+G287+G293+G299+G305+G311+G317</f>
        <v>0</v>
      </c>
      <c r="H257" s="29"/>
    </row>
    <row r="258" spans="1:8" ht="14.25" customHeight="1">
      <c r="A258" s="71" t="s">
        <v>135</v>
      </c>
      <c r="B258" s="51" t="s">
        <v>87</v>
      </c>
      <c r="C258" s="20" t="s">
        <v>89</v>
      </c>
      <c r="D258" s="12" t="s">
        <v>13</v>
      </c>
      <c r="E258" s="12">
        <f>E260+E261+E262+E263</f>
        <v>125073785</v>
      </c>
      <c r="F258" s="12" t="s">
        <v>13</v>
      </c>
      <c r="G258" s="12">
        <f>G260+G261+G262+G263</f>
        <v>72130700</v>
      </c>
      <c r="H258" s="42">
        <f>G258/E258*100</f>
        <v>57.670518246489465</v>
      </c>
    </row>
    <row r="259" spans="1:8" ht="15">
      <c r="A259" s="72"/>
      <c r="B259" s="51"/>
      <c r="C259" s="20"/>
      <c r="D259" s="12" t="s">
        <v>4</v>
      </c>
      <c r="E259" s="12"/>
      <c r="F259" s="12" t="s">
        <v>4</v>
      </c>
      <c r="G259" s="12"/>
      <c r="H259" s="42"/>
    </row>
    <row r="260" spans="1:8" ht="30">
      <c r="A260" s="72"/>
      <c r="B260" s="51"/>
      <c r="C260" s="20"/>
      <c r="D260" s="12" t="s">
        <v>9</v>
      </c>
      <c r="E260" s="12">
        <v>0</v>
      </c>
      <c r="F260" s="12" t="s">
        <v>9</v>
      </c>
      <c r="G260" s="12">
        <v>0</v>
      </c>
      <c r="H260" s="42"/>
    </row>
    <row r="261" spans="1:8" ht="30">
      <c r="A261" s="72"/>
      <c r="B261" s="51"/>
      <c r="C261" s="20"/>
      <c r="D261" s="12" t="s">
        <v>10</v>
      </c>
      <c r="E261" s="12">
        <v>100314800</v>
      </c>
      <c r="F261" s="12" t="s">
        <v>10</v>
      </c>
      <c r="G261" s="12">
        <v>55704700</v>
      </c>
      <c r="H261" s="42"/>
    </row>
    <row r="262" spans="1:8" ht="15">
      <c r="A262" s="72"/>
      <c r="B262" s="51"/>
      <c r="C262" s="20"/>
      <c r="D262" s="12" t="s">
        <v>12</v>
      </c>
      <c r="E262" s="12">
        <v>24758985</v>
      </c>
      <c r="F262" s="12" t="s">
        <v>12</v>
      </c>
      <c r="G262" s="12">
        <v>16426000</v>
      </c>
      <c r="H262" s="42"/>
    </row>
    <row r="263" spans="1:8" ht="30">
      <c r="A263" s="73"/>
      <c r="B263" s="51"/>
      <c r="C263" s="20"/>
      <c r="D263" s="12" t="s">
        <v>11</v>
      </c>
      <c r="E263" s="12"/>
      <c r="F263" s="12" t="s">
        <v>11</v>
      </c>
      <c r="G263" s="12"/>
      <c r="H263" s="42"/>
    </row>
    <row r="264" spans="1:8" ht="15">
      <c r="A264" s="71"/>
      <c r="B264" s="23"/>
      <c r="C264" s="20" t="s">
        <v>88</v>
      </c>
      <c r="D264" s="12" t="s">
        <v>13</v>
      </c>
      <c r="E264" s="12">
        <f>E266+E267+E268+E269</f>
        <v>4501000</v>
      </c>
      <c r="F264" s="12" t="s">
        <v>13</v>
      </c>
      <c r="G264" s="12">
        <f>G266+G267+G268+G269</f>
        <v>0</v>
      </c>
      <c r="H264" s="42">
        <f>G264/E264*100</f>
        <v>0</v>
      </c>
    </row>
    <row r="265" spans="1:8" ht="15">
      <c r="A265" s="72"/>
      <c r="B265" s="23"/>
      <c r="C265" s="20"/>
      <c r="D265" s="12" t="s">
        <v>4</v>
      </c>
      <c r="E265" s="12"/>
      <c r="F265" s="12" t="s">
        <v>4</v>
      </c>
      <c r="G265" s="12"/>
      <c r="H265" s="42"/>
    </row>
    <row r="266" spans="1:8" ht="30">
      <c r="A266" s="72"/>
      <c r="B266" s="23"/>
      <c r="C266" s="20"/>
      <c r="D266" s="12" t="s">
        <v>9</v>
      </c>
      <c r="E266" s="12">
        <v>0</v>
      </c>
      <c r="F266" s="12" t="s">
        <v>9</v>
      </c>
      <c r="G266" s="12">
        <v>0</v>
      </c>
      <c r="H266" s="42"/>
    </row>
    <row r="267" spans="1:8" ht="30">
      <c r="A267" s="72"/>
      <c r="B267" s="23"/>
      <c r="C267" s="20"/>
      <c r="D267" s="12" t="s">
        <v>10</v>
      </c>
      <c r="E267" s="12">
        <v>4501000</v>
      </c>
      <c r="F267" s="12" t="s">
        <v>10</v>
      </c>
      <c r="G267" s="12">
        <v>0</v>
      </c>
      <c r="H267" s="42"/>
    </row>
    <row r="268" spans="1:8" ht="15">
      <c r="A268" s="72"/>
      <c r="B268" s="23"/>
      <c r="C268" s="20"/>
      <c r="D268" s="12" t="s">
        <v>12</v>
      </c>
      <c r="E268" s="12"/>
      <c r="F268" s="12" t="s">
        <v>12</v>
      </c>
      <c r="G268" s="12"/>
      <c r="H268" s="42"/>
    </row>
    <row r="269" spans="1:8" ht="30">
      <c r="A269" s="73"/>
      <c r="B269" s="23"/>
      <c r="C269" s="20"/>
      <c r="D269" s="12" t="s">
        <v>11</v>
      </c>
      <c r="E269" s="12"/>
      <c r="F269" s="12" t="s">
        <v>11</v>
      </c>
      <c r="G269" s="12"/>
      <c r="H269" s="42"/>
    </row>
    <row r="270" spans="1:8" ht="15">
      <c r="A270" s="71"/>
      <c r="B270" s="23"/>
      <c r="C270" s="20" t="s">
        <v>90</v>
      </c>
      <c r="D270" s="12" t="s">
        <v>13</v>
      </c>
      <c r="E270" s="12">
        <f>E272+E273+E274+E275</f>
        <v>1435200</v>
      </c>
      <c r="F270" s="12" t="s">
        <v>13</v>
      </c>
      <c r="G270" s="12">
        <f>G272+G273+G274+G275</f>
        <v>929500</v>
      </c>
      <c r="H270" s="42">
        <f>G270/E270*100</f>
        <v>64.76449275362319</v>
      </c>
    </row>
    <row r="271" spans="1:8" ht="15">
      <c r="A271" s="72"/>
      <c r="B271" s="23"/>
      <c r="C271" s="20"/>
      <c r="D271" s="12" t="s">
        <v>4</v>
      </c>
      <c r="E271" s="12"/>
      <c r="F271" s="12" t="s">
        <v>4</v>
      </c>
      <c r="G271" s="12"/>
      <c r="H271" s="42"/>
    </row>
    <row r="272" spans="1:8" ht="30">
      <c r="A272" s="72"/>
      <c r="B272" s="23"/>
      <c r="C272" s="20"/>
      <c r="D272" s="12" t="s">
        <v>9</v>
      </c>
      <c r="E272" s="12">
        <v>0</v>
      </c>
      <c r="F272" s="12" t="s">
        <v>9</v>
      </c>
      <c r="G272" s="12">
        <v>0</v>
      </c>
      <c r="H272" s="42"/>
    </row>
    <row r="273" spans="1:8" ht="30">
      <c r="A273" s="72"/>
      <c r="B273" s="23"/>
      <c r="C273" s="20"/>
      <c r="D273" s="12" t="s">
        <v>10</v>
      </c>
      <c r="E273" s="12">
        <v>1435200</v>
      </c>
      <c r="F273" s="12" t="s">
        <v>10</v>
      </c>
      <c r="G273" s="12">
        <v>929500</v>
      </c>
      <c r="H273" s="42"/>
    </row>
    <row r="274" spans="1:8" ht="15">
      <c r="A274" s="72"/>
      <c r="B274" s="23"/>
      <c r="C274" s="20"/>
      <c r="D274" s="12" t="s">
        <v>12</v>
      </c>
      <c r="E274" s="12"/>
      <c r="F274" s="12" t="s">
        <v>12</v>
      </c>
      <c r="G274" s="12"/>
      <c r="H274" s="42"/>
    </row>
    <row r="275" spans="1:8" ht="30">
      <c r="A275" s="73"/>
      <c r="B275" s="23"/>
      <c r="C275" s="20"/>
      <c r="D275" s="12" t="s">
        <v>11</v>
      </c>
      <c r="E275" s="12"/>
      <c r="F275" s="12" t="s">
        <v>11</v>
      </c>
      <c r="G275" s="12"/>
      <c r="H275" s="42"/>
    </row>
    <row r="276" spans="1:8" ht="15">
      <c r="A276" s="55"/>
      <c r="B276" s="17"/>
      <c r="C276" s="20" t="s">
        <v>91</v>
      </c>
      <c r="D276" s="12" t="s">
        <v>13</v>
      </c>
      <c r="E276" s="12">
        <f>E278+E279+E280</f>
        <v>50000</v>
      </c>
      <c r="F276" s="12" t="s">
        <v>13</v>
      </c>
      <c r="G276" s="12">
        <f>G278+G280+G279+G281</f>
        <v>0</v>
      </c>
      <c r="H276" s="42">
        <f>G276/E276*100</f>
        <v>0</v>
      </c>
    </row>
    <row r="277" spans="1:8" ht="15">
      <c r="A277" s="56"/>
      <c r="B277" s="18"/>
      <c r="C277" s="20"/>
      <c r="D277" s="12" t="s">
        <v>4</v>
      </c>
      <c r="E277" s="12"/>
      <c r="F277" s="12" t="s">
        <v>4</v>
      </c>
      <c r="G277" s="12"/>
      <c r="H277" s="42"/>
    </row>
    <row r="278" spans="1:8" ht="30">
      <c r="A278" s="56"/>
      <c r="B278" s="18"/>
      <c r="C278" s="20"/>
      <c r="D278" s="12" t="s">
        <v>9</v>
      </c>
      <c r="E278" s="12">
        <v>0</v>
      </c>
      <c r="F278" s="12" t="s">
        <v>9</v>
      </c>
      <c r="G278" s="12">
        <v>0</v>
      </c>
      <c r="H278" s="42"/>
    </row>
    <row r="279" spans="1:8" ht="30">
      <c r="A279" s="56"/>
      <c r="B279" s="18"/>
      <c r="C279" s="20"/>
      <c r="D279" s="12" t="s">
        <v>10</v>
      </c>
      <c r="E279" s="12">
        <v>50000</v>
      </c>
      <c r="F279" s="12" t="s">
        <v>10</v>
      </c>
      <c r="G279" s="12">
        <v>0</v>
      </c>
      <c r="H279" s="42"/>
    </row>
    <row r="280" spans="1:8" ht="15">
      <c r="A280" s="56"/>
      <c r="B280" s="18"/>
      <c r="C280" s="20"/>
      <c r="D280" s="12" t="s">
        <v>12</v>
      </c>
      <c r="E280" s="12"/>
      <c r="F280" s="12" t="s">
        <v>12</v>
      </c>
      <c r="G280" s="12"/>
      <c r="H280" s="42"/>
    </row>
    <row r="281" spans="1:8" ht="30">
      <c r="A281" s="57"/>
      <c r="B281" s="19"/>
      <c r="C281" s="20"/>
      <c r="D281" s="12" t="s">
        <v>11</v>
      </c>
      <c r="E281" s="12">
        <v>0</v>
      </c>
      <c r="F281" s="12" t="s">
        <v>11</v>
      </c>
      <c r="G281" s="12">
        <v>0</v>
      </c>
      <c r="H281" s="42"/>
    </row>
    <row r="282" spans="1:8" ht="14.25" customHeight="1">
      <c r="A282" s="62"/>
      <c r="B282" s="20"/>
      <c r="C282" s="20" t="s">
        <v>92</v>
      </c>
      <c r="D282" s="12" t="s">
        <v>13</v>
      </c>
      <c r="E282" s="12">
        <f>E284+E285+E286</f>
        <v>1073200</v>
      </c>
      <c r="F282" s="12" t="s">
        <v>13</v>
      </c>
      <c r="G282" s="12">
        <f>G284+G286+G285+G287</f>
        <v>206670.84</v>
      </c>
      <c r="H282" s="42">
        <f>G282/E282*100</f>
        <v>19.257439433469997</v>
      </c>
    </row>
    <row r="283" spans="1:8" ht="15">
      <c r="A283" s="62"/>
      <c r="B283" s="20"/>
      <c r="C283" s="20"/>
      <c r="D283" s="12" t="s">
        <v>4</v>
      </c>
      <c r="E283" s="12"/>
      <c r="F283" s="12" t="s">
        <v>4</v>
      </c>
      <c r="G283" s="12"/>
      <c r="H283" s="42"/>
    </row>
    <row r="284" spans="1:8" ht="30">
      <c r="A284" s="62"/>
      <c r="B284" s="20"/>
      <c r="C284" s="20"/>
      <c r="D284" s="12" t="s">
        <v>9</v>
      </c>
      <c r="E284" s="12">
        <v>239000</v>
      </c>
      <c r="F284" s="12" t="s">
        <v>9</v>
      </c>
      <c r="G284" s="12">
        <v>31025.3</v>
      </c>
      <c r="H284" s="42"/>
    </row>
    <row r="285" spans="1:8" ht="30">
      <c r="A285" s="62"/>
      <c r="B285" s="20"/>
      <c r="C285" s="20"/>
      <c r="D285" s="12" t="s">
        <v>10</v>
      </c>
      <c r="E285" s="12">
        <v>485400</v>
      </c>
      <c r="F285" s="12" t="s">
        <v>10</v>
      </c>
      <c r="G285" s="12">
        <v>175645.54</v>
      </c>
      <c r="H285" s="42"/>
    </row>
    <row r="286" spans="1:8" ht="15">
      <c r="A286" s="62"/>
      <c r="B286" s="20"/>
      <c r="C286" s="20"/>
      <c r="D286" s="12" t="s">
        <v>12</v>
      </c>
      <c r="E286" s="12">
        <v>348800</v>
      </c>
      <c r="F286" s="12" t="s">
        <v>12</v>
      </c>
      <c r="G286" s="12">
        <v>0</v>
      </c>
      <c r="H286" s="42"/>
    </row>
    <row r="287" spans="1:8" ht="30">
      <c r="A287" s="62"/>
      <c r="B287" s="20"/>
      <c r="C287" s="20"/>
      <c r="D287" s="12" t="s">
        <v>11</v>
      </c>
      <c r="E287" s="12">
        <v>0</v>
      </c>
      <c r="F287" s="12" t="s">
        <v>11</v>
      </c>
      <c r="G287" s="12">
        <v>0</v>
      </c>
      <c r="H287" s="42"/>
    </row>
    <row r="288" spans="1:8" ht="15">
      <c r="A288" s="62"/>
      <c r="B288" s="20"/>
      <c r="C288" s="20" t="s">
        <v>93</v>
      </c>
      <c r="D288" s="12" t="s">
        <v>13</v>
      </c>
      <c r="E288" s="12">
        <f>E290+E291+E292</f>
        <v>1019015</v>
      </c>
      <c r="F288" s="12" t="s">
        <v>13</v>
      </c>
      <c r="G288" s="12">
        <f>G290+G292+G291+G293</f>
        <v>98700</v>
      </c>
      <c r="H288" s="42">
        <f>G288/E288*100</f>
        <v>9.685824055583089</v>
      </c>
    </row>
    <row r="289" spans="1:8" ht="15">
      <c r="A289" s="62"/>
      <c r="B289" s="20"/>
      <c r="C289" s="20"/>
      <c r="D289" s="12" t="s">
        <v>4</v>
      </c>
      <c r="E289" s="12"/>
      <c r="F289" s="12" t="s">
        <v>4</v>
      </c>
      <c r="G289" s="12"/>
      <c r="H289" s="42"/>
    </row>
    <row r="290" spans="1:8" ht="30">
      <c r="A290" s="62"/>
      <c r="B290" s="20"/>
      <c r="C290" s="20"/>
      <c r="D290" s="12" t="s">
        <v>9</v>
      </c>
      <c r="E290" s="12">
        <v>888000</v>
      </c>
      <c r="F290" s="12" t="s">
        <v>9</v>
      </c>
      <c r="G290" s="12">
        <v>0</v>
      </c>
      <c r="H290" s="42"/>
    </row>
    <row r="291" spans="1:8" ht="30">
      <c r="A291" s="62"/>
      <c r="B291" s="20"/>
      <c r="C291" s="20"/>
      <c r="D291" s="12" t="s">
        <v>10</v>
      </c>
      <c r="E291" s="12"/>
      <c r="F291" s="12" t="s">
        <v>10</v>
      </c>
      <c r="G291" s="12"/>
      <c r="H291" s="42"/>
    </row>
    <row r="292" spans="1:8" ht="15">
      <c r="A292" s="62"/>
      <c r="B292" s="20"/>
      <c r="C292" s="20"/>
      <c r="D292" s="12" t="s">
        <v>12</v>
      </c>
      <c r="E292" s="12">
        <v>131015</v>
      </c>
      <c r="F292" s="12" t="s">
        <v>12</v>
      </c>
      <c r="G292" s="12">
        <v>98700</v>
      </c>
      <c r="H292" s="42"/>
    </row>
    <row r="293" spans="1:8" ht="30">
      <c r="A293" s="62"/>
      <c r="B293" s="20"/>
      <c r="C293" s="20"/>
      <c r="D293" s="12" t="s">
        <v>11</v>
      </c>
      <c r="E293" s="12">
        <v>0</v>
      </c>
      <c r="F293" s="12" t="s">
        <v>11</v>
      </c>
      <c r="G293" s="12">
        <v>0</v>
      </c>
      <c r="H293" s="42"/>
    </row>
    <row r="294" spans="1:8" ht="15">
      <c r="A294" s="62" t="s">
        <v>136</v>
      </c>
      <c r="B294" s="20" t="s">
        <v>94</v>
      </c>
      <c r="C294" s="20" t="s">
        <v>95</v>
      </c>
      <c r="D294" s="12" t="s">
        <v>13</v>
      </c>
      <c r="E294" s="12">
        <f>E296+E297+E298</f>
        <v>100400</v>
      </c>
      <c r="F294" s="12" t="s">
        <v>13</v>
      </c>
      <c r="G294" s="12">
        <f>G296+G298+G297+G299</f>
        <v>25801</v>
      </c>
      <c r="H294" s="42">
        <f>G294/E294*100</f>
        <v>25.698207171314742</v>
      </c>
    </row>
    <row r="295" spans="1:8" ht="15">
      <c r="A295" s="62"/>
      <c r="B295" s="20"/>
      <c r="C295" s="20"/>
      <c r="D295" s="12" t="s">
        <v>4</v>
      </c>
      <c r="E295" s="12"/>
      <c r="F295" s="12" t="s">
        <v>4</v>
      </c>
      <c r="G295" s="12"/>
      <c r="H295" s="42"/>
    </row>
    <row r="296" spans="1:8" ht="30">
      <c r="A296" s="62"/>
      <c r="B296" s="20"/>
      <c r="C296" s="20"/>
      <c r="D296" s="12" t="s">
        <v>9</v>
      </c>
      <c r="E296" s="12">
        <v>0</v>
      </c>
      <c r="F296" s="12" t="s">
        <v>9</v>
      </c>
      <c r="G296" s="12">
        <v>0</v>
      </c>
      <c r="H296" s="42"/>
    </row>
    <row r="297" spans="1:8" ht="30">
      <c r="A297" s="62"/>
      <c r="B297" s="20"/>
      <c r="C297" s="20"/>
      <c r="D297" s="12" t="s">
        <v>10</v>
      </c>
      <c r="E297" s="12"/>
      <c r="F297" s="12" t="s">
        <v>10</v>
      </c>
      <c r="G297" s="12"/>
      <c r="H297" s="42"/>
    </row>
    <row r="298" spans="1:8" ht="15">
      <c r="A298" s="62"/>
      <c r="B298" s="20"/>
      <c r="C298" s="20"/>
      <c r="D298" s="12" t="s">
        <v>12</v>
      </c>
      <c r="E298" s="12">
        <v>100400</v>
      </c>
      <c r="F298" s="12" t="s">
        <v>12</v>
      </c>
      <c r="G298" s="12">
        <v>25801</v>
      </c>
      <c r="H298" s="42"/>
    </row>
    <row r="299" spans="1:8" ht="30">
      <c r="A299" s="62"/>
      <c r="B299" s="20"/>
      <c r="C299" s="20"/>
      <c r="D299" s="12" t="s">
        <v>11</v>
      </c>
      <c r="E299" s="12">
        <v>0</v>
      </c>
      <c r="F299" s="12" t="s">
        <v>11</v>
      </c>
      <c r="G299" s="12">
        <v>0</v>
      </c>
      <c r="H299" s="42"/>
    </row>
    <row r="300" spans="1:8" ht="15">
      <c r="A300" s="62"/>
      <c r="B300" s="20"/>
      <c r="C300" s="20" t="s">
        <v>96</v>
      </c>
      <c r="D300" s="12" t="s">
        <v>13</v>
      </c>
      <c r="E300" s="12">
        <f>E302+E303+E304</f>
        <v>920000</v>
      </c>
      <c r="F300" s="12" t="s">
        <v>13</v>
      </c>
      <c r="G300" s="12">
        <f>G302+G304+G303+G305</f>
        <v>514086.8</v>
      </c>
      <c r="H300" s="42">
        <f>G300/E300*100</f>
        <v>55.879</v>
      </c>
    </row>
    <row r="301" spans="1:8" ht="15">
      <c r="A301" s="62"/>
      <c r="B301" s="20"/>
      <c r="C301" s="20"/>
      <c r="D301" s="12" t="s">
        <v>4</v>
      </c>
      <c r="E301" s="12"/>
      <c r="F301" s="12" t="s">
        <v>4</v>
      </c>
      <c r="G301" s="12"/>
      <c r="H301" s="42"/>
    </row>
    <row r="302" spans="1:8" ht="30">
      <c r="A302" s="62"/>
      <c r="B302" s="20"/>
      <c r="C302" s="20"/>
      <c r="D302" s="12" t="s">
        <v>9</v>
      </c>
      <c r="E302" s="12">
        <v>0</v>
      </c>
      <c r="F302" s="12" t="s">
        <v>9</v>
      </c>
      <c r="G302" s="12">
        <v>0</v>
      </c>
      <c r="H302" s="42"/>
    </row>
    <row r="303" spans="1:8" ht="30">
      <c r="A303" s="62"/>
      <c r="B303" s="20"/>
      <c r="C303" s="20"/>
      <c r="D303" s="12" t="s">
        <v>10</v>
      </c>
      <c r="E303" s="12"/>
      <c r="F303" s="12" t="s">
        <v>10</v>
      </c>
      <c r="G303" s="12"/>
      <c r="H303" s="42"/>
    </row>
    <row r="304" spans="1:8" ht="15">
      <c r="A304" s="62"/>
      <c r="B304" s="20"/>
      <c r="C304" s="20"/>
      <c r="D304" s="12" t="s">
        <v>12</v>
      </c>
      <c r="E304" s="12">
        <v>920000</v>
      </c>
      <c r="F304" s="12" t="s">
        <v>12</v>
      </c>
      <c r="G304" s="12">
        <v>514086.8</v>
      </c>
      <c r="H304" s="42"/>
    </row>
    <row r="305" spans="1:8" ht="30">
      <c r="A305" s="62"/>
      <c r="B305" s="20"/>
      <c r="C305" s="20"/>
      <c r="D305" s="12" t="s">
        <v>11</v>
      </c>
      <c r="E305" s="12">
        <v>0</v>
      </c>
      <c r="F305" s="12" t="s">
        <v>11</v>
      </c>
      <c r="G305" s="12">
        <v>0</v>
      </c>
      <c r="H305" s="42"/>
    </row>
    <row r="306" spans="1:8" ht="14.25" customHeight="1">
      <c r="A306" s="62" t="s">
        <v>137</v>
      </c>
      <c r="B306" s="20" t="s">
        <v>97</v>
      </c>
      <c r="C306" s="20" t="s">
        <v>97</v>
      </c>
      <c r="D306" s="12" t="s">
        <v>13</v>
      </c>
      <c r="E306" s="12">
        <f>E308+E309+E310</f>
        <v>17000000</v>
      </c>
      <c r="F306" s="12" t="s">
        <v>13</v>
      </c>
      <c r="G306" s="12">
        <f>G308+G310+G309+G311</f>
        <v>0</v>
      </c>
      <c r="H306" s="42">
        <f>G306/E306*100</f>
        <v>0</v>
      </c>
    </row>
    <row r="307" spans="1:8" ht="15">
      <c r="A307" s="62"/>
      <c r="B307" s="20"/>
      <c r="C307" s="20"/>
      <c r="D307" s="12" t="s">
        <v>4</v>
      </c>
      <c r="E307" s="12"/>
      <c r="F307" s="12" t="s">
        <v>4</v>
      </c>
      <c r="G307" s="12"/>
      <c r="H307" s="42"/>
    </row>
    <row r="308" spans="1:8" ht="30">
      <c r="A308" s="62"/>
      <c r="B308" s="20"/>
      <c r="C308" s="20"/>
      <c r="D308" s="12" t="s">
        <v>9</v>
      </c>
      <c r="E308" s="12">
        <v>0</v>
      </c>
      <c r="F308" s="12" t="s">
        <v>9</v>
      </c>
      <c r="G308" s="12">
        <v>0</v>
      </c>
      <c r="H308" s="42"/>
    </row>
    <row r="309" spans="1:8" ht="30">
      <c r="A309" s="62"/>
      <c r="B309" s="20"/>
      <c r="C309" s="20"/>
      <c r="D309" s="12" t="s">
        <v>10</v>
      </c>
      <c r="E309" s="12">
        <v>15000000</v>
      </c>
      <c r="F309" s="12" t="s">
        <v>10</v>
      </c>
      <c r="G309" s="12">
        <v>0</v>
      </c>
      <c r="H309" s="42"/>
    </row>
    <row r="310" spans="1:8" ht="15">
      <c r="A310" s="62"/>
      <c r="B310" s="20"/>
      <c r="C310" s="20"/>
      <c r="D310" s="12" t="s">
        <v>12</v>
      </c>
      <c r="E310" s="12">
        <v>2000000</v>
      </c>
      <c r="F310" s="12" t="s">
        <v>12</v>
      </c>
      <c r="G310" s="12">
        <v>0</v>
      </c>
      <c r="H310" s="42"/>
    </row>
    <row r="311" spans="1:8" ht="30">
      <c r="A311" s="62"/>
      <c r="B311" s="20"/>
      <c r="C311" s="20"/>
      <c r="D311" s="12" t="s">
        <v>11</v>
      </c>
      <c r="E311" s="12">
        <v>0</v>
      </c>
      <c r="F311" s="12" t="s">
        <v>11</v>
      </c>
      <c r="G311" s="12">
        <v>0</v>
      </c>
      <c r="H311" s="42"/>
    </row>
    <row r="312" spans="1:8" ht="15">
      <c r="A312" s="62" t="s">
        <v>138</v>
      </c>
      <c r="B312" s="20" t="s">
        <v>98</v>
      </c>
      <c r="C312" s="20" t="s">
        <v>47</v>
      </c>
      <c r="D312" s="12" t="s">
        <v>13</v>
      </c>
      <c r="E312" s="12">
        <f>E314+E315+E316</f>
        <v>6068400</v>
      </c>
      <c r="F312" s="12" t="s">
        <v>13</v>
      </c>
      <c r="G312" s="12">
        <f>G314+G316+G315+G317</f>
        <v>3594784.23</v>
      </c>
      <c r="H312" s="42">
        <f>G312/E312*100</f>
        <v>59.23776003559422</v>
      </c>
    </row>
    <row r="313" spans="1:8" ht="15">
      <c r="A313" s="62"/>
      <c r="B313" s="20"/>
      <c r="C313" s="20"/>
      <c r="D313" s="12" t="s">
        <v>4</v>
      </c>
      <c r="E313" s="12"/>
      <c r="F313" s="12" t="s">
        <v>4</v>
      </c>
      <c r="G313" s="12"/>
      <c r="H313" s="42"/>
    </row>
    <row r="314" spans="1:8" ht="30">
      <c r="A314" s="62"/>
      <c r="B314" s="20"/>
      <c r="C314" s="20"/>
      <c r="D314" s="12" t="s">
        <v>9</v>
      </c>
      <c r="E314" s="12">
        <v>0</v>
      </c>
      <c r="F314" s="12" t="s">
        <v>9</v>
      </c>
      <c r="G314" s="12">
        <v>0</v>
      </c>
      <c r="H314" s="42"/>
    </row>
    <row r="315" spans="1:8" ht="30">
      <c r="A315" s="62"/>
      <c r="B315" s="20"/>
      <c r="C315" s="20"/>
      <c r="D315" s="12" t="s">
        <v>10</v>
      </c>
      <c r="E315" s="12">
        <v>590400</v>
      </c>
      <c r="F315" s="12" t="s">
        <v>10</v>
      </c>
      <c r="G315" s="12">
        <v>273126.67</v>
      </c>
      <c r="H315" s="42"/>
    </row>
    <row r="316" spans="1:8" ht="15">
      <c r="A316" s="62"/>
      <c r="B316" s="20"/>
      <c r="C316" s="20"/>
      <c r="D316" s="12" t="s">
        <v>12</v>
      </c>
      <c r="E316" s="12">
        <v>5478000</v>
      </c>
      <c r="F316" s="12" t="s">
        <v>12</v>
      </c>
      <c r="G316" s="12">
        <v>3321657.56</v>
      </c>
      <c r="H316" s="42"/>
    </row>
    <row r="317" spans="1:8" ht="30">
      <c r="A317" s="62"/>
      <c r="B317" s="20"/>
      <c r="C317" s="20"/>
      <c r="D317" s="12" t="s">
        <v>11</v>
      </c>
      <c r="E317" s="12">
        <v>0</v>
      </c>
      <c r="F317" s="12" t="s">
        <v>11</v>
      </c>
      <c r="G317" s="12">
        <v>0</v>
      </c>
      <c r="H317" s="42"/>
    </row>
    <row r="318" spans="1:8" ht="14.25" customHeight="1">
      <c r="A318" s="55">
        <v>12</v>
      </c>
      <c r="B318" s="43" t="s">
        <v>8</v>
      </c>
      <c r="C318" s="43" t="s">
        <v>19</v>
      </c>
      <c r="D318" s="13" t="s">
        <v>13</v>
      </c>
      <c r="E318" s="13">
        <f>E320+E321+E322</f>
        <v>1559615</v>
      </c>
      <c r="F318" s="13" t="s">
        <v>13</v>
      </c>
      <c r="G318" s="13">
        <f>G320+G322+G321+G323</f>
        <v>709409.77</v>
      </c>
      <c r="H318" s="21">
        <f>G318/E318*100</f>
        <v>45.486211020027376</v>
      </c>
    </row>
    <row r="319" spans="1:8" ht="14.25">
      <c r="A319" s="56"/>
      <c r="B319" s="43"/>
      <c r="C319" s="43"/>
      <c r="D319" s="13" t="s">
        <v>4</v>
      </c>
      <c r="E319" s="13"/>
      <c r="F319" s="13" t="s">
        <v>4</v>
      </c>
      <c r="G319" s="13"/>
      <c r="H319" s="21"/>
    </row>
    <row r="320" spans="1:8" ht="28.5">
      <c r="A320" s="56"/>
      <c r="B320" s="43"/>
      <c r="C320" s="43"/>
      <c r="D320" s="13" t="s">
        <v>9</v>
      </c>
      <c r="E320" s="13">
        <v>0</v>
      </c>
      <c r="F320" s="13" t="s">
        <v>9</v>
      </c>
      <c r="G320" s="13">
        <v>0</v>
      </c>
      <c r="H320" s="21"/>
    </row>
    <row r="321" spans="1:8" ht="28.5">
      <c r="A321" s="56"/>
      <c r="B321" s="43"/>
      <c r="C321" s="43"/>
      <c r="D321" s="13" t="s">
        <v>10</v>
      </c>
      <c r="E321" s="13">
        <v>0</v>
      </c>
      <c r="F321" s="13" t="s">
        <v>10</v>
      </c>
      <c r="G321" s="13">
        <v>0</v>
      </c>
      <c r="H321" s="21"/>
    </row>
    <row r="322" spans="1:8" ht="28.5">
      <c r="A322" s="56"/>
      <c r="B322" s="43"/>
      <c r="C322" s="43"/>
      <c r="D322" s="13" t="s">
        <v>12</v>
      </c>
      <c r="E322" s="13">
        <f>E328+E334+E340+E346+E352+E358</f>
        <v>1559615</v>
      </c>
      <c r="F322" s="13" t="s">
        <v>12</v>
      </c>
      <c r="G322" s="13">
        <f>G328+G334+G340+G346+G352+G358</f>
        <v>709409.77</v>
      </c>
      <c r="H322" s="21"/>
    </row>
    <row r="323" spans="1:8" ht="28.5">
      <c r="A323" s="57"/>
      <c r="B323" s="43"/>
      <c r="C323" s="43"/>
      <c r="D323" s="13" t="s">
        <v>11</v>
      </c>
      <c r="E323" s="13">
        <v>0</v>
      </c>
      <c r="F323" s="13" t="s">
        <v>11</v>
      </c>
      <c r="G323" s="13">
        <v>0</v>
      </c>
      <c r="H323" s="21"/>
    </row>
    <row r="324" spans="1:8" ht="15">
      <c r="A324" s="71"/>
      <c r="B324" s="20" t="s">
        <v>99</v>
      </c>
      <c r="C324" s="20" t="s">
        <v>100</v>
      </c>
      <c r="D324" s="12" t="s">
        <v>13</v>
      </c>
      <c r="E324" s="12">
        <f>E326+E327+E328</f>
        <v>329510</v>
      </c>
      <c r="F324" s="12" t="s">
        <v>13</v>
      </c>
      <c r="G324" s="12">
        <f>G326+G328+G327+G329</f>
        <v>159173.63</v>
      </c>
      <c r="H324" s="42">
        <f>G324/E324*100</f>
        <v>48.30616066280234</v>
      </c>
    </row>
    <row r="325" spans="1:8" ht="15">
      <c r="A325" s="72"/>
      <c r="B325" s="20"/>
      <c r="C325" s="20"/>
      <c r="D325" s="12" t="s">
        <v>4</v>
      </c>
      <c r="E325" s="12"/>
      <c r="F325" s="12" t="s">
        <v>4</v>
      </c>
      <c r="G325" s="12"/>
      <c r="H325" s="42"/>
    </row>
    <row r="326" spans="1:8" ht="30">
      <c r="A326" s="72"/>
      <c r="B326" s="20"/>
      <c r="C326" s="20"/>
      <c r="D326" s="12" t="s">
        <v>9</v>
      </c>
      <c r="E326" s="12">
        <v>0</v>
      </c>
      <c r="F326" s="12" t="s">
        <v>9</v>
      </c>
      <c r="G326" s="12">
        <v>0</v>
      </c>
      <c r="H326" s="42"/>
    </row>
    <row r="327" spans="1:8" ht="30">
      <c r="A327" s="72"/>
      <c r="B327" s="20"/>
      <c r="C327" s="20"/>
      <c r="D327" s="12" t="s">
        <v>10</v>
      </c>
      <c r="E327" s="12">
        <v>0</v>
      </c>
      <c r="F327" s="12" t="s">
        <v>10</v>
      </c>
      <c r="G327" s="12">
        <v>0</v>
      </c>
      <c r="H327" s="42"/>
    </row>
    <row r="328" spans="1:8" ht="15">
      <c r="A328" s="72"/>
      <c r="B328" s="20"/>
      <c r="C328" s="20"/>
      <c r="D328" s="12" t="s">
        <v>12</v>
      </c>
      <c r="E328" s="12">
        <v>329510</v>
      </c>
      <c r="F328" s="12" t="s">
        <v>12</v>
      </c>
      <c r="G328" s="12">
        <v>159173.63</v>
      </c>
      <c r="H328" s="42"/>
    </row>
    <row r="329" spans="1:8" ht="30">
      <c r="A329" s="73"/>
      <c r="B329" s="20"/>
      <c r="C329" s="20"/>
      <c r="D329" s="12" t="s">
        <v>11</v>
      </c>
      <c r="E329" s="12">
        <v>0</v>
      </c>
      <c r="F329" s="12" t="s">
        <v>11</v>
      </c>
      <c r="G329" s="12">
        <v>0</v>
      </c>
      <c r="H329" s="42"/>
    </row>
    <row r="330" spans="1:8" ht="15">
      <c r="A330" s="71"/>
      <c r="B330" s="17"/>
      <c r="C330" s="20" t="s">
        <v>20</v>
      </c>
      <c r="D330" s="12" t="s">
        <v>13</v>
      </c>
      <c r="E330" s="12">
        <f>E332+E333+E334</f>
        <v>140000</v>
      </c>
      <c r="F330" s="12" t="s">
        <v>13</v>
      </c>
      <c r="G330" s="12">
        <f>G332+G334+G333+G335</f>
        <v>0</v>
      </c>
      <c r="H330" s="42">
        <f>G330/E330*100</f>
        <v>0</v>
      </c>
    </row>
    <row r="331" spans="1:8" ht="15">
      <c r="A331" s="72"/>
      <c r="B331" s="18"/>
      <c r="C331" s="20"/>
      <c r="D331" s="12" t="s">
        <v>4</v>
      </c>
      <c r="E331" s="12"/>
      <c r="F331" s="12" t="s">
        <v>4</v>
      </c>
      <c r="G331" s="12"/>
      <c r="H331" s="42"/>
    </row>
    <row r="332" spans="1:8" ht="30">
      <c r="A332" s="72"/>
      <c r="B332" s="18"/>
      <c r="C332" s="20"/>
      <c r="D332" s="12" t="s">
        <v>9</v>
      </c>
      <c r="E332" s="12">
        <v>0</v>
      </c>
      <c r="F332" s="12" t="s">
        <v>9</v>
      </c>
      <c r="G332" s="12">
        <v>0</v>
      </c>
      <c r="H332" s="42"/>
    </row>
    <row r="333" spans="1:8" ht="30">
      <c r="A333" s="72"/>
      <c r="B333" s="18"/>
      <c r="C333" s="20"/>
      <c r="D333" s="12" t="s">
        <v>10</v>
      </c>
      <c r="E333" s="12">
        <v>0</v>
      </c>
      <c r="F333" s="12" t="s">
        <v>10</v>
      </c>
      <c r="G333" s="12">
        <v>0</v>
      </c>
      <c r="H333" s="42"/>
    </row>
    <row r="334" spans="1:8" ht="15">
      <c r="A334" s="72"/>
      <c r="B334" s="18"/>
      <c r="C334" s="20"/>
      <c r="D334" s="12" t="s">
        <v>12</v>
      </c>
      <c r="E334" s="12">
        <v>140000</v>
      </c>
      <c r="F334" s="12" t="s">
        <v>12</v>
      </c>
      <c r="G334" s="12">
        <v>0</v>
      </c>
      <c r="H334" s="42"/>
    </row>
    <row r="335" spans="1:8" ht="30">
      <c r="A335" s="73"/>
      <c r="B335" s="19"/>
      <c r="C335" s="20"/>
      <c r="D335" s="12" t="s">
        <v>11</v>
      </c>
      <c r="E335" s="12">
        <v>0</v>
      </c>
      <c r="F335" s="12" t="s">
        <v>11</v>
      </c>
      <c r="G335" s="12">
        <v>0</v>
      </c>
      <c r="H335" s="42"/>
    </row>
    <row r="336" spans="1:8" ht="15">
      <c r="A336" s="71"/>
      <c r="B336" s="17"/>
      <c r="C336" s="22" t="s">
        <v>101</v>
      </c>
      <c r="D336" s="12" t="s">
        <v>13</v>
      </c>
      <c r="E336" s="12">
        <f>E338+E339+E340</f>
        <v>767000</v>
      </c>
      <c r="F336" s="12" t="s">
        <v>13</v>
      </c>
      <c r="G336" s="12">
        <f>G338+G340+G339+G341</f>
        <v>377326.14</v>
      </c>
      <c r="H336" s="42">
        <f>G336/E336*100</f>
        <v>49.195063885267274</v>
      </c>
    </row>
    <row r="337" spans="1:8" ht="15">
      <c r="A337" s="72"/>
      <c r="B337" s="18"/>
      <c r="C337" s="22"/>
      <c r="D337" s="12" t="s">
        <v>4</v>
      </c>
      <c r="E337" s="12"/>
      <c r="F337" s="12" t="s">
        <v>4</v>
      </c>
      <c r="G337" s="12"/>
      <c r="H337" s="42"/>
    </row>
    <row r="338" spans="1:8" ht="30">
      <c r="A338" s="72"/>
      <c r="B338" s="18"/>
      <c r="C338" s="22"/>
      <c r="D338" s="12" t="s">
        <v>9</v>
      </c>
      <c r="E338" s="12">
        <v>0</v>
      </c>
      <c r="F338" s="12" t="s">
        <v>9</v>
      </c>
      <c r="G338" s="12">
        <v>0</v>
      </c>
      <c r="H338" s="42"/>
    </row>
    <row r="339" spans="1:8" ht="30">
      <c r="A339" s="72"/>
      <c r="B339" s="18"/>
      <c r="C339" s="22"/>
      <c r="D339" s="12" t="s">
        <v>10</v>
      </c>
      <c r="E339" s="12">
        <v>0</v>
      </c>
      <c r="F339" s="12" t="s">
        <v>10</v>
      </c>
      <c r="G339" s="12">
        <v>0</v>
      </c>
      <c r="H339" s="42"/>
    </row>
    <row r="340" spans="1:8" ht="15">
      <c r="A340" s="72"/>
      <c r="B340" s="18"/>
      <c r="C340" s="22"/>
      <c r="D340" s="12" t="s">
        <v>12</v>
      </c>
      <c r="E340" s="12">
        <v>767000</v>
      </c>
      <c r="F340" s="12" t="s">
        <v>12</v>
      </c>
      <c r="G340" s="12">
        <v>377326.14</v>
      </c>
      <c r="H340" s="42"/>
    </row>
    <row r="341" spans="1:8" ht="42" customHeight="1">
      <c r="A341" s="73"/>
      <c r="B341" s="19"/>
      <c r="C341" s="22"/>
      <c r="D341" s="12" t="s">
        <v>11</v>
      </c>
      <c r="E341" s="12">
        <v>0</v>
      </c>
      <c r="F341" s="12" t="s">
        <v>11</v>
      </c>
      <c r="G341" s="12">
        <v>0</v>
      </c>
      <c r="H341" s="42"/>
    </row>
    <row r="342" spans="1:8" ht="14.25">
      <c r="A342" s="71"/>
      <c r="B342" s="17" t="s">
        <v>102</v>
      </c>
      <c r="C342" s="20" t="s">
        <v>103</v>
      </c>
      <c r="D342" s="10" t="s">
        <v>13</v>
      </c>
      <c r="E342" s="10">
        <f>E344+E345+E346</f>
        <v>196845</v>
      </c>
      <c r="F342" s="10" t="s">
        <v>13</v>
      </c>
      <c r="G342" s="10">
        <f>G344+G346+G345+G347</f>
        <v>139650</v>
      </c>
      <c r="H342" s="21">
        <f>G342/E342*100</f>
        <v>70.94414386954202</v>
      </c>
    </row>
    <row r="343" spans="1:8" ht="15">
      <c r="A343" s="72"/>
      <c r="B343" s="18"/>
      <c r="C343" s="20"/>
      <c r="D343" s="9" t="s">
        <v>4</v>
      </c>
      <c r="E343" s="9"/>
      <c r="F343" s="9" t="s">
        <v>4</v>
      </c>
      <c r="G343" s="9"/>
      <c r="H343" s="21"/>
    </row>
    <row r="344" spans="1:8" ht="30">
      <c r="A344" s="72"/>
      <c r="B344" s="18"/>
      <c r="C344" s="20"/>
      <c r="D344" s="9" t="s">
        <v>9</v>
      </c>
      <c r="E344" s="9">
        <v>0</v>
      </c>
      <c r="F344" s="9" t="s">
        <v>9</v>
      </c>
      <c r="G344" s="9">
        <v>0</v>
      </c>
      <c r="H344" s="21"/>
    </row>
    <row r="345" spans="1:8" ht="30">
      <c r="A345" s="72"/>
      <c r="B345" s="18"/>
      <c r="C345" s="20"/>
      <c r="D345" s="9" t="s">
        <v>10</v>
      </c>
      <c r="E345" s="9">
        <v>0</v>
      </c>
      <c r="F345" s="9" t="s">
        <v>10</v>
      </c>
      <c r="G345" s="9">
        <v>0</v>
      </c>
      <c r="H345" s="21"/>
    </row>
    <row r="346" spans="1:8" ht="15">
      <c r="A346" s="72"/>
      <c r="B346" s="18"/>
      <c r="C346" s="20"/>
      <c r="D346" s="9" t="s">
        <v>12</v>
      </c>
      <c r="E346" s="9">
        <v>196845</v>
      </c>
      <c r="F346" s="9" t="s">
        <v>12</v>
      </c>
      <c r="G346" s="9">
        <v>139650</v>
      </c>
      <c r="H346" s="21"/>
    </row>
    <row r="347" spans="1:8" ht="30">
      <c r="A347" s="73"/>
      <c r="B347" s="19"/>
      <c r="C347" s="20"/>
      <c r="D347" s="9" t="s">
        <v>11</v>
      </c>
      <c r="E347" s="9">
        <v>0</v>
      </c>
      <c r="F347" s="9" t="s">
        <v>11</v>
      </c>
      <c r="G347" s="9">
        <v>0</v>
      </c>
      <c r="H347" s="21"/>
    </row>
    <row r="348" spans="1:8" ht="14.25" customHeight="1">
      <c r="A348" s="71"/>
      <c r="B348" s="17" t="s">
        <v>104</v>
      </c>
      <c r="C348" s="20" t="s">
        <v>105</v>
      </c>
      <c r="D348" s="12" t="s">
        <v>13</v>
      </c>
      <c r="E348" s="12">
        <f>E350+E351+E352</f>
        <v>120260</v>
      </c>
      <c r="F348" s="12" t="s">
        <v>13</v>
      </c>
      <c r="G348" s="12">
        <f>G350+G352+G351+G353</f>
        <v>33260</v>
      </c>
      <c r="H348" s="42">
        <f>G348/E348*100</f>
        <v>27.656743721935804</v>
      </c>
    </row>
    <row r="349" spans="1:8" ht="15">
      <c r="A349" s="72"/>
      <c r="B349" s="18"/>
      <c r="C349" s="20"/>
      <c r="D349" s="12" t="s">
        <v>4</v>
      </c>
      <c r="E349" s="12"/>
      <c r="F349" s="12" t="s">
        <v>4</v>
      </c>
      <c r="G349" s="12"/>
      <c r="H349" s="42"/>
    </row>
    <row r="350" spans="1:8" ht="30">
      <c r="A350" s="72"/>
      <c r="B350" s="18"/>
      <c r="C350" s="20"/>
      <c r="D350" s="12" t="s">
        <v>9</v>
      </c>
      <c r="E350" s="12">
        <v>0</v>
      </c>
      <c r="F350" s="12" t="s">
        <v>9</v>
      </c>
      <c r="G350" s="12">
        <v>0</v>
      </c>
      <c r="H350" s="42"/>
    </row>
    <row r="351" spans="1:8" ht="30">
      <c r="A351" s="72"/>
      <c r="B351" s="18"/>
      <c r="C351" s="20"/>
      <c r="D351" s="12" t="s">
        <v>10</v>
      </c>
      <c r="E351" s="12">
        <v>0</v>
      </c>
      <c r="F351" s="12" t="s">
        <v>10</v>
      </c>
      <c r="G351" s="12">
        <v>0</v>
      </c>
      <c r="H351" s="42"/>
    </row>
    <row r="352" spans="1:8" ht="15">
      <c r="A352" s="72"/>
      <c r="B352" s="18"/>
      <c r="C352" s="20"/>
      <c r="D352" s="12" t="s">
        <v>12</v>
      </c>
      <c r="E352" s="12">
        <v>120260</v>
      </c>
      <c r="F352" s="12" t="s">
        <v>12</v>
      </c>
      <c r="G352" s="12">
        <v>33260</v>
      </c>
      <c r="H352" s="42"/>
    </row>
    <row r="353" spans="1:8" ht="30">
      <c r="A353" s="73"/>
      <c r="B353" s="19"/>
      <c r="C353" s="20"/>
      <c r="D353" s="12" t="s">
        <v>11</v>
      </c>
      <c r="E353" s="12">
        <v>0</v>
      </c>
      <c r="F353" s="12" t="s">
        <v>11</v>
      </c>
      <c r="G353" s="12">
        <v>0</v>
      </c>
      <c r="H353" s="42"/>
    </row>
    <row r="354" spans="1:8" ht="15">
      <c r="A354" s="71"/>
      <c r="B354" s="17" t="s">
        <v>106</v>
      </c>
      <c r="C354" s="20" t="s">
        <v>107</v>
      </c>
      <c r="D354" s="12" t="s">
        <v>13</v>
      </c>
      <c r="E354" s="12">
        <f>E356+E357+E358</f>
        <v>6000</v>
      </c>
      <c r="F354" s="12" t="s">
        <v>13</v>
      </c>
      <c r="G354" s="12">
        <f>G356+G358+G357+G359</f>
        <v>0</v>
      </c>
      <c r="H354" s="42">
        <f>G354/E354*100</f>
        <v>0</v>
      </c>
    </row>
    <row r="355" spans="1:8" ht="15">
      <c r="A355" s="72"/>
      <c r="B355" s="18"/>
      <c r="C355" s="20"/>
      <c r="D355" s="12" t="s">
        <v>4</v>
      </c>
      <c r="E355" s="12"/>
      <c r="F355" s="12" t="s">
        <v>4</v>
      </c>
      <c r="G355" s="12"/>
      <c r="H355" s="42"/>
    </row>
    <row r="356" spans="1:8" ht="30">
      <c r="A356" s="72"/>
      <c r="B356" s="18"/>
      <c r="C356" s="20"/>
      <c r="D356" s="12" t="s">
        <v>9</v>
      </c>
      <c r="E356" s="12">
        <v>0</v>
      </c>
      <c r="F356" s="12" t="s">
        <v>9</v>
      </c>
      <c r="G356" s="12">
        <v>0</v>
      </c>
      <c r="H356" s="42"/>
    </row>
    <row r="357" spans="1:8" ht="30">
      <c r="A357" s="72"/>
      <c r="B357" s="18"/>
      <c r="C357" s="20"/>
      <c r="D357" s="12" t="s">
        <v>10</v>
      </c>
      <c r="E357" s="12">
        <v>0</v>
      </c>
      <c r="F357" s="12" t="s">
        <v>10</v>
      </c>
      <c r="G357" s="12">
        <v>0</v>
      </c>
      <c r="H357" s="42"/>
    </row>
    <row r="358" spans="1:8" ht="15">
      <c r="A358" s="72"/>
      <c r="B358" s="18"/>
      <c r="C358" s="20"/>
      <c r="D358" s="12" t="s">
        <v>12</v>
      </c>
      <c r="E358" s="12">
        <v>6000</v>
      </c>
      <c r="F358" s="12" t="s">
        <v>12</v>
      </c>
      <c r="G358" s="12">
        <v>0</v>
      </c>
      <c r="H358" s="42"/>
    </row>
    <row r="359" spans="1:8" ht="30">
      <c r="A359" s="73"/>
      <c r="B359" s="19"/>
      <c r="C359" s="20"/>
      <c r="D359" s="12" t="s">
        <v>11</v>
      </c>
      <c r="E359" s="12">
        <v>0</v>
      </c>
      <c r="F359" s="12" t="s">
        <v>11</v>
      </c>
      <c r="G359" s="12">
        <v>0</v>
      </c>
      <c r="H359" s="42"/>
    </row>
    <row r="360" spans="1:8" ht="14.25">
      <c r="A360" s="55">
        <v>13</v>
      </c>
      <c r="B360" s="43" t="s">
        <v>109</v>
      </c>
      <c r="C360" s="43" t="s">
        <v>108</v>
      </c>
      <c r="D360" s="13" t="s">
        <v>13</v>
      </c>
      <c r="E360" s="13">
        <f>E362+E363+E364</f>
        <v>31306055</v>
      </c>
      <c r="F360" s="13" t="s">
        <v>13</v>
      </c>
      <c r="G360" s="13">
        <f>G362+G363+G364</f>
        <v>3822056.56</v>
      </c>
      <c r="H360" s="21">
        <f>G360/E360*100</f>
        <v>12.208681547387558</v>
      </c>
    </row>
    <row r="361" spans="1:8" ht="14.25">
      <c r="A361" s="56"/>
      <c r="B361" s="43"/>
      <c r="C361" s="43"/>
      <c r="D361" s="13" t="s">
        <v>4</v>
      </c>
      <c r="E361" s="13"/>
      <c r="F361" s="13" t="s">
        <v>4</v>
      </c>
      <c r="G361" s="13"/>
      <c r="H361" s="21"/>
    </row>
    <row r="362" spans="1:8" ht="28.5">
      <c r="A362" s="56"/>
      <c r="B362" s="43"/>
      <c r="C362" s="43"/>
      <c r="D362" s="13" t="s">
        <v>9</v>
      </c>
      <c r="E362" s="13">
        <f>E368+E374+E380+E386+E392</f>
        <v>3116500</v>
      </c>
      <c r="F362" s="13" t="s">
        <v>9</v>
      </c>
      <c r="G362" s="13">
        <f>G368+G374+G380+G386+G392</f>
        <v>2596328.56</v>
      </c>
      <c r="H362" s="21"/>
    </row>
    <row r="363" spans="1:8" ht="28.5">
      <c r="A363" s="56"/>
      <c r="B363" s="43"/>
      <c r="C363" s="43"/>
      <c r="D363" s="13" t="s">
        <v>10</v>
      </c>
      <c r="E363" s="13">
        <f>E369+E375+E381+E387+E393</f>
        <v>26662917</v>
      </c>
      <c r="F363" s="13" t="s">
        <v>10</v>
      </c>
      <c r="G363" s="13">
        <f>G369+G375+G381+G387+G393</f>
        <v>1105200</v>
      </c>
      <c r="H363" s="21"/>
    </row>
    <row r="364" spans="1:8" ht="28.5">
      <c r="A364" s="56"/>
      <c r="B364" s="43"/>
      <c r="C364" s="43"/>
      <c r="D364" s="13" t="s">
        <v>12</v>
      </c>
      <c r="E364" s="13">
        <f>E370+E376+E388+E394</f>
        <v>1526638</v>
      </c>
      <c r="F364" s="13" t="s">
        <v>12</v>
      </c>
      <c r="G364" s="13">
        <f>G370+G376+G382+G394</f>
        <v>120528</v>
      </c>
      <c r="H364" s="21"/>
    </row>
    <row r="365" spans="1:8" ht="28.5">
      <c r="A365" s="57"/>
      <c r="B365" s="43"/>
      <c r="C365" s="43"/>
      <c r="D365" s="13" t="s">
        <v>11</v>
      </c>
      <c r="E365" s="13">
        <v>0</v>
      </c>
      <c r="F365" s="13" t="s">
        <v>11</v>
      </c>
      <c r="G365" s="13"/>
      <c r="H365" s="21"/>
    </row>
    <row r="366" spans="1:8" ht="15">
      <c r="A366" s="71"/>
      <c r="B366" s="17" t="s">
        <v>110</v>
      </c>
      <c r="C366" s="20" t="s">
        <v>111</v>
      </c>
      <c r="D366" s="12" t="s">
        <v>13</v>
      </c>
      <c r="E366" s="12">
        <f>E368+E369+E370</f>
        <v>149200</v>
      </c>
      <c r="F366" s="12" t="s">
        <v>13</v>
      </c>
      <c r="G366" s="12">
        <f>G368+G370+G369+G371</f>
        <v>102442</v>
      </c>
      <c r="H366" s="42">
        <f>G366/E366*100</f>
        <v>68.66085790884718</v>
      </c>
    </row>
    <row r="367" spans="1:8" ht="15">
      <c r="A367" s="72"/>
      <c r="B367" s="18"/>
      <c r="C367" s="20"/>
      <c r="D367" s="12" t="s">
        <v>4</v>
      </c>
      <c r="E367" s="12"/>
      <c r="F367" s="12" t="s">
        <v>4</v>
      </c>
      <c r="G367" s="12"/>
      <c r="H367" s="42"/>
    </row>
    <row r="368" spans="1:8" ht="30">
      <c r="A368" s="72"/>
      <c r="B368" s="18"/>
      <c r="C368" s="20"/>
      <c r="D368" s="12" t="s">
        <v>9</v>
      </c>
      <c r="E368" s="12">
        <v>0</v>
      </c>
      <c r="F368" s="12" t="s">
        <v>9</v>
      </c>
      <c r="G368" s="12">
        <v>0</v>
      </c>
      <c r="H368" s="42"/>
    </row>
    <row r="369" spans="1:8" ht="30">
      <c r="A369" s="72"/>
      <c r="B369" s="18"/>
      <c r="C369" s="20"/>
      <c r="D369" s="12" t="s">
        <v>10</v>
      </c>
      <c r="E369" s="12">
        <v>0</v>
      </c>
      <c r="F369" s="12" t="s">
        <v>10</v>
      </c>
      <c r="G369" s="12">
        <v>0</v>
      </c>
      <c r="H369" s="42"/>
    </row>
    <row r="370" spans="1:8" ht="15">
      <c r="A370" s="72"/>
      <c r="B370" s="18"/>
      <c r="C370" s="20"/>
      <c r="D370" s="12" t="s">
        <v>12</v>
      </c>
      <c r="E370" s="12">
        <v>149200</v>
      </c>
      <c r="F370" s="12" t="s">
        <v>12</v>
      </c>
      <c r="G370" s="12">
        <v>102442</v>
      </c>
      <c r="H370" s="42"/>
    </row>
    <row r="371" spans="1:8" ht="30">
      <c r="A371" s="73"/>
      <c r="B371" s="19"/>
      <c r="C371" s="20"/>
      <c r="D371" s="12" t="s">
        <v>11</v>
      </c>
      <c r="E371" s="12">
        <v>0</v>
      </c>
      <c r="F371" s="12" t="s">
        <v>11</v>
      </c>
      <c r="G371" s="12">
        <v>0</v>
      </c>
      <c r="H371" s="42"/>
    </row>
    <row r="372" spans="1:8" ht="15">
      <c r="A372" s="71"/>
      <c r="B372" s="17" t="s">
        <v>112</v>
      </c>
      <c r="C372" s="20" t="s">
        <v>113</v>
      </c>
      <c r="D372" s="12" t="s">
        <v>13</v>
      </c>
      <c r="E372" s="12">
        <f>E374+E375+E376</f>
        <v>31400</v>
      </c>
      <c r="F372" s="12" t="s">
        <v>13</v>
      </c>
      <c r="G372" s="12">
        <f>G374+G376+G375+G377</f>
        <v>18086</v>
      </c>
      <c r="H372" s="42">
        <f>G372/E372*100</f>
        <v>57.59872611464968</v>
      </c>
    </row>
    <row r="373" spans="1:8" ht="15">
      <c r="A373" s="72"/>
      <c r="B373" s="18"/>
      <c r="C373" s="20"/>
      <c r="D373" s="12" t="s">
        <v>4</v>
      </c>
      <c r="E373" s="12"/>
      <c r="F373" s="12" t="s">
        <v>4</v>
      </c>
      <c r="G373" s="12"/>
      <c r="H373" s="42"/>
    </row>
    <row r="374" spans="1:8" ht="30">
      <c r="A374" s="72"/>
      <c r="B374" s="18"/>
      <c r="C374" s="20"/>
      <c r="D374" s="12" t="s">
        <v>9</v>
      </c>
      <c r="E374" s="12"/>
      <c r="F374" s="12" t="s">
        <v>9</v>
      </c>
      <c r="G374" s="12"/>
      <c r="H374" s="42"/>
    </row>
    <row r="375" spans="1:8" ht="30">
      <c r="A375" s="72"/>
      <c r="B375" s="18"/>
      <c r="C375" s="20"/>
      <c r="D375" s="12" t="s">
        <v>10</v>
      </c>
      <c r="E375" s="12">
        <v>3100</v>
      </c>
      <c r="F375" s="12" t="s">
        <v>10</v>
      </c>
      <c r="G375" s="12">
        <v>0</v>
      </c>
      <c r="H375" s="42"/>
    </row>
    <row r="376" spans="1:8" ht="15">
      <c r="A376" s="72"/>
      <c r="B376" s="18"/>
      <c r="C376" s="20"/>
      <c r="D376" s="12" t="s">
        <v>12</v>
      </c>
      <c r="E376" s="12">
        <v>28300</v>
      </c>
      <c r="F376" s="12" t="s">
        <v>12</v>
      </c>
      <c r="G376" s="12">
        <v>18086</v>
      </c>
      <c r="H376" s="42"/>
    </row>
    <row r="377" spans="1:8" ht="30">
      <c r="A377" s="73"/>
      <c r="B377" s="19"/>
      <c r="C377" s="20"/>
      <c r="D377" s="12" t="s">
        <v>11</v>
      </c>
      <c r="E377" s="12">
        <v>0</v>
      </c>
      <c r="F377" s="12" t="s">
        <v>11</v>
      </c>
      <c r="G377" s="12">
        <v>0</v>
      </c>
      <c r="H377" s="42"/>
    </row>
    <row r="378" spans="1:9" ht="15">
      <c r="A378" s="71"/>
      <c r="B378" s="20" t="s">
        <v>114</v>
      </c>
      <c r="C378" s="20" t="s">
        <v>115</v>
      </c>
      <c r="D378" s="12" t="s">
        <v>13</v>
      </c>
      <c r="E378" s="12">
        <f>E380+E381+E382</f>
        <v>3684200</v>
      </c>
      <c r="F378" s="12" t="s">
        <v>13</v>
      </c>
      <c r="G378" s="12">
        <f>G380+G382+G381+G383</f>
        <v>3684200</v>
      </c>
      <c r="H378" s="42">
        <f>G378/E378*100</f>
        <v>100</v>
      </c>
      <c r="I378" s="15"/>
    </row>
    <row r="379" spans="1:9" ht="15">
      <c r="A379" s="72"/>
      <c r="B379" s="20"/>
      <c r="C379" s="20"/>
      <c r="D379" s="12" t="s">
        <v>4</v>
      </c>
      <c r="E379" s="12"/>
      <c r="F379" s="12" t="s">
        <v>4</v>
      </c>
      <c r="G379" s="12"/>
      <c r="H379" s="42"/>
      <c r="I379" s="15"/>
    </row>
    <row r="380" spans="1:9" ht="30">
      <c r="A380" s="72"/>
      <c r="B380" s="20"/>
      <c r="C380" s="20"/>
      <c r="D380" s="12" t="s">
        <v>9</v>
      </c>
      <c r="E380" s="12">
        <v>2579000</v>
      </c>
      <c r="F380" s="12" t="s">
        <v>9</v>
      </c>
      <c r="G380" s="12">
        <v>2579000</v>
      </c>
      <c r="H380" s="42"/>
      <c r="I380" s="15"/>
    </row>
    <row r="381" spans="1:9" ht="30">
      <c r="A381" s="72"/>
      <c r="B381" s="20"/>
      <c r="C381" s="20"/>
      <c r="D381" s="12" t="s">
        <v>10</v>
      </c>
      <c r="E381" s="12">
        <v>1105200</v>
      </c>
      <c r="F381" s="12" t="s">
        <v>10</v>
      </c>
      <c r="G381" s="12">
        <v>1105200</v>
      </c>
      <c r="H381" s="42"/>
      <c r="I381" s="15"/>
    </row>
    <row r="382" spans="1:9" ht="15">
      <c r="A382" s="72"/>
      <c r="B382" s="20"/>
      <c r="C382" s="20"/>
      <c r="D382" s="12" t="s">
        <v>12</v>
      </c>
      <c r="E382" s="12">
        <v>0</v>
      </c>
      <c r="F382" s="12" t="s">
        <v>12</v>
      </c>
      <c r="G382" s="12">
        <v>0</v>
      </c>
      <c r="H382" s="42"/>
      <c r="I382" s="15"/>
    </row>
    <row r="383" spans="1:9" ht="30">
      <c r="A383" s="73"/>
      <c r="B383" s="20"/>
      <c r="C383" s="20"/>
      <c r="D383" s="12" t="s">
        <v>11</v>
      </c>
      <c r="E383" s="12">
        <v>0</v>
      </c>
      <c r="F383" s="12" t="s">
        <v>11</v>
      </c>
      <c r="G383" s="12">
        <v>0</v>
      </c>
      <c r="H383" s="42"/>
      <c r="I383" s="15"/>
    </row>
    <row r="384" spans="1:8" ht="15">
      <c r="A384" s="71"/>
      <c r="B384" s="17"/>
      <c r="C384" s="20" t="s">
        <v>116</v>
      </c>
      <c r="D384" s="12" t="s">
        <v>13</v>
      </c>
      <c r="E384" s="12">
        <f>E386+E387+E388</f>
        <v>26903755</v>
      </c>
      <c r="F384" s="12" t="s">
        <v>13</v>
      </c>
      <c r="G384" s="12">
        <f>G386+G388+G387+G389</f>
        <v>0</v>
      </c>
      <c r="H384" s="42">
        <f>G384/E384*100</f>
        <v>0</v>
      </c>
    </row>
    <row r="385" spans="1:8" ht="15">
      <c r="A385" s="72"/>
      <c r="B385" s="18"/>
      <c r="C385" s="20"/>
      <c r="D385" s="12" t="s">
        <v>4</v>
      </c>
      <c r="E385" s="12"/>
      <c r="F385" s="12" t="s">
        <v>4</v>
      </c>
      <c r="G385" s="12"/>
      <c r="H385" s="42"/>
    </row>
    <row r="386" spans="1:8" ht="30">
      <c r="A386" s="72"/>
      <c r="B386" s="18"/>
      <c r="C386" s="20"/>
      <c r="D386" s="12" t="s">
        <v>9</v>
      </c>
      <c r="E386" s="12">
        <v>0</v>
      </c>
      <c r="F386" s="12" t="s">
        <v>9</v>
      </c>
      <c r="G386" s="12">
        <v>0</v>
      </c>
      <c r="H386" s="42"/>
    </row>
    <row r="387" spans="1:8" ht="30">
      <c r="A387" s="72"/>
      <c r="B387" s="18"/>
      <c r="C387" s="20"/>
      <c r="D387" s="12" t="s">
        <v>10</v>
      </c>
      <c r="E387" s="12">
        <v>25554617</v>
      </c>
      <c r="F387" s="12" t="s">
        <v>10</v>
      </c>
      <c r="G387" s="12">
        <v>0</v>
      </c>
      <c r="H387" s="42"/>
    </row>
    <row r="388" spans="1:8" ht="15">
      <c r="A388" s="72"/>
      <c r="B388" s="18"/>
      <c r="C388" s="20"/>
      <c r="D388" s="12" t="s">
        <v>12</v>
      </c>
      <c r="E388" s="12">
        <v>1349138</v>
      </c>
      <c r="F388" s="12" t="s">
        <v>12</v>
      </c>
      <c r="G388" s="12">
        <v>0</v>
      </c>
      <c r="H388" s="42"/>
    </row>
    <row r="389" spans="1:8" ht="30">
      <c r="A389" s="73"/>
      <c r="B389" s="19"/>
      <c r="C389" s="20"/>
      <c r="D389" s="12" t="s">
        <v>11</v>
      </c>
      <c r="E389" s="12">
        <v>0</v>
      </c>
      <c r="F389" s="12" t="s">
        <v>11</v>
      </c>
      <c r="G389" s="12">
        <v>0</v>
      </c>
      <c r="H389" s="42"/>
    </row>
    <row r="390" spans="1:8" ht="15">
      <c r="A390" s="71"/>
      <c r="B390" s="17" t="s">
        <v>117</v>
      </c>
      <c r="C390" s="20" t="s">
        <v>117</v>
      </c>
      <c r="D390" s="12" t="s">
        <v>13</v>
      </c>
      <c r="E390" s="12">
        <f>E392+E393+E394</f>
        <v>537500</v>
      </c>
      <c r="F390" s="12" t="s">
        <v>13</v>
      </c>
      <c r="G390" s="12">
        <f>G392+G394+G393+G395</f>
        <v>17328.56</v>
      </c>
      <c r="H390" s="42">
        <f>G390/E390*100</f>
        <v>3.2239181395348844</v>
      </c>
    </row>
    <row r="391" spans="1:8" ht="15">
      <c r="A391" s="72"/>
      <c r="B391" s="18"/>
      <c r="C391" s="20"/>
      <c r="D391" s="12" t="s">
        <v>4</v>
      </c>
      <c r="E391" s="12"/>
      <c r="F391" s="12" t="s">
        <v>4</v>
      </c>
      <c r="G391" s="12"/>
      <c r="H391" s="42"/>
    </row>
    <row r="392" spans="1:8" ht="30">
      <c r="A392" s="72"/>
      <c r="B392" s="18"/>
      <c r="C392" s="20"/>
      <c r="D392" s="12" t="s">
        <v>9</v>
      </c>
      <c r="E392" s="12">
        <v>537500</v>
      </c>
      <c r="F392" s="12" t="s">
        <v>9</v>
      </c>
      <c r="G392" s="12">
        <v>17328.56</v>
      </c>
      <c r="H392" s="42"/>
    </row>
    <row r="393" spans="1:8" ht="30">
      <c r="A393" s="72"/>
      <c r="B393" s="18"/>
      <c r="C393" s="20"/>
      <c r="D393" s="12" t="s">
        <v>10</v>
      </c>
      <c r="E393" s="12"/>
      <c r="F393" s="12" t="s">
        <v>10</v>
      </c>
      <c r="G393" s="12"/>
      <c r="H393" s="42"/>
    </row>
    <row r="394" spans="1:8" ht="15">
      <c r="A394" s="72"/>
      <c r="B394" s="18"/>
      <c r="C394" s="20"/>
      <c r="D394" s="12" t="s">
        <v>12</v>
      </c>
      <c r="E394" s="12">
        <v>0</v>
      </c>
      <c r="F394" s="12" t="s">
        <v>12</v>
      </c>
      <c r="G394" s="12">
        <v>0</v>
      </c>
      <c r="H394" s="42"/>
    </row>
    <row r="395" spans="1:8" ht="30">
      <c r="A395" s="73"/>
      <c r="B395" s="19"/>
      <c r="C395" s="20"/>
      <c r="D395" s="12" t="s">
        <v>11</v>
      </c>
      <c r="E395" s="12">
        <v>0</v>
      </c>
      <c r="F395" s="12" t="s">
        <v>11</v>
      </c>
      <c r="G395" s="12">
        <v>0</v>
      </c>
      <c r="H395" s="42"/>
    </row>
    <row r="396" spans="1:8" ht="14.25">
      <c r="A396" s="71"/>
      <c r="B396" s="24" t="s">
        <v>140</v>
      </c>
      <c r="C396" s="43"/>
      <c r="D396" s="13" t="s">
        <v>139</v>
      </c>
      <c r="E396" s="13">
        <f>E398+E399+E400</f>
        <v>264855729</v>
      </c>
      <c r="F396" s="13" t="s">
        <v>13</v>
      </c>
      <c r="G396" s="13">
        <f>G398+G399+G400</f>
        <v>122261965.52000001</v>
      </c>
      <c r="H396" s="21">
        <f>G396/E396*100</f>
        <v>46.16172207473753</v>
      </c>
    </row>
    <row r="397" spans="1:8" ht="14.25">
      <c r="A397" s="72"/>
      <c r="B397" s="25"/>
      <c r="C397" s="43"/>
      <c r="D397" s="13" t="s">
        <v>4</v>
      </c>
      <c r="E397" s="13"/>
      <c r="F397" s="13" t="s">
        <v>4</v>
      </c>
      <c r="G397" s="13"/>
      <c r="H397" s="21"/>
    </row>
    <row r="398" spans="1:8" ht="28.5">
      <c r="A398" s="72"/>
      <c r="B398" s="25"/>
      <c r="C398" s="43"/>
      <c r="D398" s="13" t="s">
        <v>9</v>
      </c>
      <c r="E398" s="13">
        <f>E11+E29+E41+E86+E116+E128+E182+E200+E230+E242+E254+E320+E362</f>
        <v>10384700</v>
      </c>
      <c r="F398" s="13" t="s">
        <v>9</v>
      </c>
      <c r="G398" s="13">
        <f>G11+G29+G41+G86+G116+G128+G182+G200+G230+G242+G254+G320+G362</f>
        <v>6896744.32</v>
      </c>
      <c r="H398" s="21"/>
    </row>
    <row r="399" spans="1:8" ht="28.5">
      <c r="A399" s="72"/>
      <c r="B399" s="25"/>
      <c r="C399" s="43"/>
      <c r="D399" s="13" t="s">
        <v>10</v>
      </c>
      <c r="E399" s="13">
        <f>E12+E30+E42+E87+E117+E129+E183+E201+E231+E243+E255+E321+E363</f>
        <v>166037917</v>
      </c>
      <c r="F399" s="13" t="s">
        <v>10</v>
      </c>
      <c r="G399" s="13">
        <f>G12+G30+G42+G87+G117+G129+G183+G201+G231+G243+G255+G321+G363</f>
        <v>65602675.59</v>
      </c>
      <c r="H399" s="21"/>
    </row>
    <row r="400" spans="1:8" ht="28.5">
      <c r="A400" s="72"/>
      <c r="B400" s="25"/>
      <c r="C400" s="43"/>
      <c r="D400" s="13" t="s">
        <v>12</v>
      </c>
      <c r="E400" s="13">
        <f>E13+E31+E43+E88+E118+E130+E184+E202+E232+E244+E256+E322+E364</f>
        <v>88433112</v>
      </c>
      <c r="F400" s="13" t="s">
        <v>12</v>
      </c>
      <c r="G400" s="13">
        <f>G13+G31+G43+G88+G118+G130+G184+G202+G232+G244+G256+G322+G364</f>
        <v>49762545.61000001</v>
      </c>
      <c r="H400" s="21"/>
    </row>
    <row r="401" spans="1:8" ht="28.5">
      <c r="A401" s="73"/>
      <c r="B401" s="26"/>
      <c r="C401" s="43"/>
      <c r="D401" s="13" t="s">
        <v>11</v>
      </c>
      <c r="E401" s="13">
        <v>0</v>
      </c>
      <c r="F401" s="13" t="s">
        <v>11</v>
      </c>
      <c r="G401" s="13">
        <v>0</v>
      </c>
      <c r="H401" s="21"/>
    </row>
    <row r="402" spans="2:8" ht="12.75">
      <c r="B402" s="15"/>
      <c r="C402" s="15"/>
      <c r="D402" s="15"/>
      <c r="E402" s="15"/>
      <c r="F402" s="15"/>
      <c r="G402" s="15"/>
      <c r="H402" s="15"/>
    </row>
  </sheetData>
  <sheetProtection/>
  <mergeCells count="261">
    <mergeCell ref="A360:A365"/>
    <mergeCell ref="B360:B365"/>
    <mergeCell ref="C360:C365"/>
    <mergeCell ref="A162:A167"/>
    <mergeCell ref="B162:B167"/>
    <mergeCell ref="C162:C167"/>
    <mergeCell ref="A5:H5"/>
    <mergeCell ref="H204:H209"/>
    <mergeCell ref="H252:H257"/>
    <mergeCell ref="C252:C257"/>
    <mergeCell ref="C198:C203"/>
    <mergeCell ref="H384:H389"/>
    <mergeCell ref="A258:A263"/>
    <mergeCell ref="C372:C377"/>
    <mergeCell ref="H372:H377"/>
    <mergeCell ref="A90:A95"/>
    <mergeCell ref="H90:H95"/>
    <mergeCell ref="A108:A113"/>
    <mergeCell ref="C108:C113"/>
    <mergeCell ref="C96:C101"/>
    <mergeCell ref="B252:B257"/>
    <mergeCell ref="A252:A257"/>
    <mergeCell ref="A204:A209"/>
    <mergeCell ref="B204:B209"/>
    <mergeCell ref="C204:C209"/>
    <mergeCell ref="A54:A59"/>
    <mergeCell ref="H78:H83"/>
    <mergeCell ref="B78:B83"/>
    <mergeCell ref="C78:C83"/>
    <mergeCell ref="A78:A83"/>
    <mergeCell ref="H84:H89"/>
    <mergeCell ref="C84:C89"/>
    <mergeCell ref="B84:B89"/>
    <mergeCell ref="A156:A161"/>
    <mergeCell ref="A222:A227"/>
    <mergeCell ref="B222:B227"/>
    <mergeCell ref="C222:C227"/>
    <mergeCell ref="H222:H227"/>
    <mergeCell ref="B96:B101"/>
    <mergeCell ref="A96:A101"/>
    <mergeCell ref="B198:B203"/>
    <mergeCell ref="A198:A203"/>
    <mergeCell ref="H96:H101"/>
    <mergeCell ref="C54:C59"/>
    <mergeCell ref="C90:C95"/>
    <mergeCell ref="B90:B95"/>
    <mergeCell ref="H198:H203"/>
    <mergeCell ref="A150:A155"/>
    <mergeCell ref="B150:B155"/>
    <mergeCell ref="H150:H155"/>
    <mergeCell ref="B138:B143"/>
    <mergeCell ref="C138:C143"/>
    <mergeCell ref="A84:A89"/>
    <mergeCell ref="H144:H149"/>
    <mergeCell ref="C144:C149"/>
    <mergeCell ref="A126:A131"/>
    <mergeCell ref="B126:B131"/>
    <mergeCell ref="C126:C131"/>
    <mergeCell ref="H126:H131"/>
    <mergeCell ref="A132:A137"/>
    <mergeCell ref="H132:H137"/>
    <mergeCell ref="H180:H185"/>
    <mergeCell ref="A234:A239"/>
    <mergeCell ref="B234:B239"/>
    <mergeCell ref="H234:H239"/>
    <mergeCell ref="C228:C233"/>
    <mergeCell ref="H228:H233"/>
    <mergeCell ref="C234:C239"/>
    <mergeCell ref="H138:H143"/>
    <mergeCell ref="A144:A149"/>
    <mergeCell ref="C384:C389"/>
    <mergeCell ref="A384:A389"/>
    <mergeCell ref="B384:B389"/>
    <mergeCell ref="A192:A197"/>
    <mergeCell ref="B192:B197"/>
    <mergeCell ref="B132:B137"/>
    <mergeCell ref="C132:C137"/>
    <mergeCell ref="B144:B149"/>
    <mergeCell ref="B168:B173"/>
    <mergeCell ref="C168:C173"/>
    <mergeCell ref="C258:C263"/>
    <mergeCell ref="A228:A233"/>
    <mergeCell ref="B228:B233"/>
    <mergeCell ref="A180:A185"/>
    <mergeCell ref="C180:C185"/>
    <mergeCell ref="A396:A401"/>
    <mergeCell ref="B396:B401"/>
    <mergeCell ref="C396:C401"/>
    <mergeCell ref="A47:A53"/>
    <mergeCell ref="B47:B53"/>
    <mergeCell ref="C186:C191"/>
    <mergeCell ref="H360:H365"/>
    <mergeCell ref="B366:B371"/>
    <mergeCell ref="H366:H371"/>
    <mergeCell ref="C366:C371"/>
    <mergeCell ref="A366:A371"/>
    <mergeCell ref="B258:B263"/>
    <mergeCell ref="H47:H53"/>
    <mergeCell ref="A15:A20"/>
    <mergeCell ref="H15:H20"/>
    <mergeCell ref="B15:B20"/>
    <mergeCell ref="C47:C53"/>
    <mergeCell ref="A21:A26"/>
    <mergeCell ref="C21:C26"/>
    <mergeCell ref="H21:H26"/>
    <mergeCell ref="B21:B26"/>
    <mergeCell ref="A9:A14"/>
    <mergeCell ref="H9:H14"/>
    <mergeCell ref="A7:A8"/>
    <mergeCell ref="B7:B8"/>
    <mergeCell ref="C7:C8"/>
    <mergeCell ref="D7:E8"/>
    <mergeCell ref="F7:G8"/>
    <mergeCell ref="B9:B14"/>
    <mergeCell ref="C9:C14"/>
    <mergeCell ref="H7:H8"/>
    <mergeCell ref="C282:C287"/>
    <mergeCell ref="H282:H287"/>
    <mergeCell ref="B282:B287"/>
    <mergeCell ref="A282:A287"/>
    <mergeCell ref="A276:A281"/>
    <mergeCell ref="B276:B281"/>
    <mergeCell ref="C276:C281"/>
    <mergeCell ref="H276:H281"/>
    <mergeCell ref="B39:B44"/>
    <mergeCell ref="A318:A323"/>
    <mergeCell ref="B318:B323"/>
    <mergeCell ref="C318:C323"/>
    <mergeCell ref="H318:H323"/>
    <mergeCell ref="A348:A353"/>
    <mergeCell ref="A378:A383"/>
    <mergeCell ref="C378:C383"/>
    <mergeCell ref="B378:B383"/>
    <mergeCell ref="A372:A377"/>
    <mergeCell ref="B372:B377"/>
    <mergeCell ref="A324:A329"/>
    <mergeCell ref="B348:B353"/>
    <mergeCell ref="H348:H353"/>
    <mergeCell ref="C348:C353"/>
    <mergeCell ref="B324:B329"/>
    <mergeCell ref="A186:A191"/>
    <mergeCell ref="B186:B191"/>
    <mergeCell ref="C192:C197"/>
    <mergeCell ref="H192:H197"/>
    <mergeCell ref="C324:C329"/>
    <mergeCell ref="H156:H161"/>
    <mergeCell ref="B174:B179"/>
    <mergeCell ref="C174:C179"/>
    <mergeCell ref="H174:H179"/>
    <mergeCell ref="H378:H383"/>
    <mergeCell ref="B180:B185"/>
    <mergeCell ref="H324:H329"/>
    <mergeCell ref="H258:H263"/>
    <mergeCell ref="H168:H173"/>
    <mergeCell ref="H162:H167"/>
    <mergeCell ref="C15:C20"/>
    <mergeCell ref="A33:A38"/>
    <mergeCell ref="C33:C38"/>
    <mergeCell ref="H33:H38"/>
    <mergeCell ref="H396:H401"/>
    <mergeCell ref="A39:A44"/>
    <mergeCell ref="H27:H32"/>
    <mergeCell ref="C27:C32"/>
    <mergeCell ref="B27:B32"/>
    <mergeCell ref="A27:A32"/>
    <mergeCell ref="B33:B38"/>
    <mergeCell ref="C39:C44"/>
    <mergeCell ref="H39:H44"/>
    <mergeCell ref="A60:A65"/>
    <mergeCell ref="C60:C65"/>
    <mergeCell ref="A72:A77"/>
    <mergeCell ref="B72:B77"/>
    <mergeCell ref="C72:C77"/>
    <mergeCell ref="B66:B71"/>
    <mergeCell ref="C66:C71"/>
    <mergeCell ref="B60:B65"/>
    <mergeCell ref="A102:A107"/>
    <mergeCell ref="B102:B107"/>
    <mergeCell ref="C102:C107"/>
    <mergeCell ref="H102:H107"/>
    <mergeCell ref="A114:A119"/>
    <mergeCell ref="B114:B119"/>
    <mergeCell ref="C114:C119"/>
    <mergeCell ref="H114:H119"/>
    <mergeCell ref="H108:H113"/>
    <mergeCell ref="B108:B113"/>
    <mergeCell ref="A120:A125"/>
    <mergeCell ref="B120:B125"/>
    <mergeCell ref="C120:C125"/>
    <mergeCell ref="H120:H125"/>
    <mergeCell ref="A174:A179"/>
    <mergeCell ref="A168:A173"/>
    <mergeCell ref="A138:A143"/>
    <mergeCell ref="C150:C155"/>
    <mergeCell ref="B156:B161"/>
    <mergeCell ref="C156:C161"/>
    <mergeCell ref="H186:H191"/>
    <mergeCell ref="A210:A215"/>
    <mergeCell ref="B210:B215"/>
    <mergeCell ref="C210:C215"/>
    <mergeCell ref="A216:A221"/>
    <mergeCell ref="B216:B221"/>
    <mergeCell ref="C216:C221"/>
    <mergeCell ref="H210:H215"/>
    <mergeCell ref="H216:H221"/>
    <mergeCell ref="A240:A245"/>
    <mergeCell ref="B240:B245"/>
    <mergeCell ref="C240:C245"/>
    <mergeCell ref="H240:H245"/>
    <mergeCell ref="A246:A251"/>
    <mergeCell ref="B246:B251"/>
    <mergeCell ref="C246:C251"/>
    <mergeCell ref="H246:H251"/>
    <mergeCell ref="A264:A269"/>
    <mergeCell ref="B264:B269"/>
    <mergeCell ref="C264:C269"/>
    <mergeCell ref="H264:H269"/>
    <mergeCell ref="A270:A275"/>
    <mergeCell ref="B270:B275"/>
    <mergeCell ref="C270:C275"/>
    <mergeCell ref="H270:H275"/>
    <mergeCell ref="A288:A293"/>
    <mergeCell ref="B288:B293"/>
    <mergeCell ref="C288:C293"/>
    <mergeCell ref="H288:H293"/>
    <mergeCell ref="A294:A299"/>
    <mergeCell ref="B294:B299"/>
    <mergeCell ref="C294:C299"/>
    <mergeCell ref="H294:H299"/>
    <mergeCell ref="A300:A305"/>
    <mergeCell ref="B300:B305"/>
    <mergeCell ref="C300:C305"/>
    <mergeCell ref="H300:H305"/>
    <mergeCell ref="A306:A311"/>
    <mergeCell ref="B306:B311"/>
    <mergeCell ref="A312:A317"/>
    <mergeCell ref="B312:B317"/>
    <mergeCell ref="C306:C311"/>
    <mergeCell ref="H306:H311"/>
    <mergeCell ref="C312:C317"/>
    <mergeCell ref="H312:H317"/>
    <mergeCell ref="C354:C359"/>
    <mergeCell ref="H354:H359"/>
    <mergeCell ref="A330:A335"/>
    <mergeCell ref="B330:B335"/>
    <mergeCell ref="C330:C335"/>
    <mergeCell ref="H330:H335"/>
    <mergeCell ref="A336:A341"/>
    <mergeCell ref="B336:B341"/>
    <mergeCell ref="C336:C341"/>
    <mergeCell ref="H336:H341"/>
    <mergeCell ref="A390:A395"/>
    <mergeCell ref="B390:B395"/>
    <mergeCell ref="C390:C395"/>
    <mergeCell ref="H390:H395"/>
    <mergeCell ref="A342:A347"/>
    <mergeCell ref="B342:B347"/>
    <mergeCell ref="C342:C347"/>
    <mergeCell ref="H342:H347"/>
    <mergeCell ref="A354:A359"/>
    <mergeCell ref="B354:B359"/>
  </mergeCells>
  <printOptions/>
  <pageMargins left="0.7086614173228347" right="0.2362204724409449" top="0.2755905511811024" bottom="0.2755905511811024" header="0.31496062992125984" footer="0.1968503937007874"/>
  <pageSetup horizontalDpi="600" verticalDpi="600" orientation="landscape" paperSize="9" scale="85" r:id="rId1"/>
  <headerFooter>
    <oddFooter>&amp;CСтраница &amp;С из &amp;К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ФО начальник</cp:lastModifiedBy>
  <cp:lastPrinted>2016-08-29T10:24:26Z</cp:lastPrinted>
  <dcterms:created xsi:type="dcterms:W3CDTF">2014-08-19T13:10:15Z</dcterms:created>
  <dcterms:modified xsi:type="dcterms:W3CDTF">2016-08-29T10:24:28Z</dcterms:modified>
  <cp:category/>
  <cp:version/>
  <cp:contentType/>
  <cp:contentStatus/>
</cp:coreProperties>
</file>